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<sst xmlns="http://schemas.openxmlformats.org/spreadsheetml/2006/main" count="700" uniqueCount="268">
  <si>
    <t>支払手形及び買掛金</t>
  </si>
  <si>
    <t>未払役員賞与</t>
  </si>
  <si>
    <t>負ののれん</t>
  </si>
  <si>
    <t>資本金</t>
  </si>
  <si>
    <t>為替換算調整勘定</t>
  </si>
  <si>
    <t>少数株主持分</t>
  </si>
  <si>
    <t>連結・貸借対照表</t>
  </si>
  <si>
    <t>累積四半期</t>
  </si>
  <si>
    <t>2013/06/01</t>
  </si>
  <si>
    <t>負ののれん償却額</t>
  </si>
  <si>
    <t>貸倒引当金の増減額（△は減少）</t>
  </si>
  <si>
    <t>受取利息及び受取配当金</t>
  </si>
  <si>
    <t>為替差損益（△は益）</t>
  </si>
  <si>
    <t>投資有価証券売却損益（△は益）</t>
  </si>
  <si>
    <t>投資有価証券評価損益（△は益）</t>
  </si>
  <si>
    <t>投資有価証券運用損益（△は益）</t>
  </si>
  <si>
    <t>投資有価証券償還損益（△は益）</t>
  </si>
  <si>
    <t>売上債権の増減額（△は増加）</t>
  </si>
  <si>
    <t>たな卸資産の増減額（△は増加）</t>
  </si>
  <si>
    <t>仕入債務の増減額（△は減少）</t>
  </si>
  <si>
    <t>未払金の増減額（△は減少）</t>
  </si>
  <si>
    <t>小計</t>
  </si>
  <si>
    <t>利息及び配当金の受取額</t>
  </si>
  <si>
    <t>利息の支払額</t>
  </si>
  <si>
    <t>法人税等の還付額</t>
  </si>
  <si>
    <t>法人税等の支払額</t>
  </si>
  <si>
    <t>営業活動によるキャッシュ・フロー</t>
  </si>
  <si>
    <t>定期預金の預入による支出</t>
  </si>
  <si>
    <t>定期預金の払戻による収入</t>
  </si>
  <si>
    <t>有価証券の取得による支出</t>
  </si>
  <si>
    <t>有形固定資産の取得による支出</t>
  </si>
  <si>
    <t>有形固定資産の売却による収入</t>
  </si>
  <si>
    <t>無形固定資産の取得による支出</t>
  </si>
  <si>
    <t>有価証券の償還による収入</t>
  </si>
  <si>
    <t>投資有価証券の取得による支出</t>
  </si>
  <si>
    <t>投資有価証券の売却による収入</t>
  </si>
  <si>
    <t>投資有価証券の償還による収入</t>
  </si>
  <si>
    <t>子会社株式の取得による支出</t>
  </si>
  <si>
    <t>貸付けによる支出</t>
  </si>
  <si>
    <t>貸付金の回収による収入</t>
  </si>
  <si>
    <t>投資活動によるキャッシュ・フロー</t>
  </si>
  <si>
    <t>短期借入金の純増減額（△は減少）</t>
  </si>
  <si>
    <t>長期借入れによる収入</t>
  </si>
  <si>
    <t>自己株式の取得による支出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</si>
  <si>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</si>
  <si>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</si>
  <si>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</si>
  <si>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</si>
  <si>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</si>
  <si>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</si>
  <si>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売上原価</t>
  </si>
  <si>
    <t>売上割引</t>
  </si>
  <si>
    <t>少数株主損益調整前四半期純利益</t>
  </si>
  <si>
    <t>少数株主利益又は少数株主損失(△)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</si>
  <si>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</si>
  <si>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</si>
  <si>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</si>
  <si>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</si>
  <si>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</si>
  <si>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</si>
  <si>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</si>
  <si>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</si>
  <si>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2013/08/27</t>
  </si>
  <si>
    <t>通期</t>
  </si>
  <si>
    <t>2013/05/31</t>
  </si>
  <si>
    <t>2012/05/31</t>
  </si>
  <si>
    <t>2012/08/28</t>
  </si>
  <si>
    <t>2011/05/31</t>
  </si>
  <si>
    <t>2011/08/26</t>
  </si>
  <si>
    <t>2010/05/31</t>
  </si>
  <si>
    <t>2010/08/27</t>
  </si>
  <si>
    <t>2009/05/31</t>
  </si>
  <si>
    <t>2009/10/06</t>
  </si>
  <si>
    <t>2008/05/31</t>
  </si>
  <si>
    <t>現金及び預金</t>
  </si>
  <si>
    <t>百万円</t>
  </si>
  <si>
    <t>受取手形</t>
  </si>
  <si>
    <t>売掛金</t>
  </si>
  <si>
    <t>有価証券</t>
  </si>
  <si>
    <t>商品</t>
  </si>
  <si>
    <t>未成工事支出金</t>
  </si>
  <si>
    <t>貯蔵品</t>
  </si>
  <si>
    <t>商品及び製品</t>
  </si>
  <si>
    <t>仕掛品</t>
  </si>
  <si>
    <t>原材料及び貯蔵品</t>
  </si>
  <si>
    <t>前渡金</t>
  </si>
  <si>
    <t>繰延税金資産</t>
  </si>
  <si>
    <t>繰延税金資産</t>
  </si>
  <si>
    <t>未収還付法人税等</t>
  </si>
  <si>
    <t>その他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</si>
  <si>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</si>
  <si>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</si>
  <si>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</si>
  <si>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</si>
  <si>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</si>
  <si>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</si>
  <si>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</si>
  <si>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</si>
  <si>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</si>
  <si>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</si>
  <si>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</si>
  <si>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</si>
  <si>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</si>
  <si>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</si>
  <si>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</si>
  <si>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</si>
  <si>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</si>
  <si>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その他（純額）</t>
  </si>
  <si>
    <t>有形固定資産</t>
  </si>
  <si>
    <t>有形固定資産</t>
  </si>
  <si>
    <t>特許権</t>
  </si>
  <si>
    <t>借地権</t>
  </si>
  <si>
    <t>ソフトウエア</t>
  </si>
  <si>
    <t>無形固定資産</t>
  </si>
  <si>
    <t>投資有価証券</t>
  </si>
  <si>
    <t>関係会社株式</t>
  </si>
  <si>
    <t>出資金</t>
  </si>
  <si>
    <t>関係会社出資金</t>
  </si>
  <si>
    <t>従業員に対する長期貸付金</t>
  </si>
  <si>
    <t>長期貸付金</t>
  </si>
  <si>
    <t>関係会社長期貸付金</t>
  </si>
  <si>
    <t>長期性預金</t>
  </si>
  <si>
    <t>更生債権等</t>
  </si>
  <si>
    <t>投資その他の資産</t>
  </si>
  <si>
    <t>固定資産</t>
  </si>
  <si>
    <t>資産</t>
  </si>
  <si>
    <t>資産</t>
  </si>
  <si>
    <t>支払手形</t>
  </si>
  <si>
    <t>買掛金</t>
  </si>
  <si>
    <t>短期借入金</t>
  </si>
  <si>
    <t>未払金</t>
  </si>
  <si>
    <t>未払費用</t>
  </si>
  <si>
    <t>未払法人税等</t>
  </si>
  <si>
    <t>繰延税金負債</t>
  </si>
  <si>
    <t>前受金</t>
  </si>
  <si>
    <t>預り金</t>
  </si>
  <si>
    <t>流動負債</t>
  </si>
  <si>
    <t>退職給付引当金</t>
  </si>
  <si>
    <t>役員退職慰労引当金</t>
  </si>
  <si>
    <t>長期借入金</t>
  </si>
  <si>
    <t>長期借入金</t>
  </si>
  <si>
    <t>固定負債</t>
  </si>
  <si>
    <t>負債</t>
  </si>
  <si>
    <t>負債</t>
  </si>
  <si>
    <t>資本金</t>
  </si>
  <si>
    <t>資本準備金</t>
  </si>
  <si>
    <t>その他資本剰余金</t>
  </si>
  <si>
    <t>資本剰余金</t>
  </si>
  <si>
    <t>利益準備金</t>
  </si>
  <si>
    <t>為替変動積立金</t>
  </si>
  <si>
    <t>建設積立金</t>
  </si>
  <si>
    <t>海外市場開拓積立金</t>
  </si>
  <si>
    <t>圧縮積立金</t>
  </si>
  <si>
    <t>別途積立金</t>
  </si>
  <si>
    <t>繰越利益剰余金</t>
  </si>
  <si>
    <t>利益剰余金</t>
  </si>
  <si>
    <t>自己株式</t>
  </si>
  <si>
    <t>株主資本</t>
  </si>
  <si>
    <t>株主資本</t>
  </si>
  <si>
    <t>その他有価証券評価差額金</t>
  </si>
  <si>
    <t>評価・換算差額等</t>
  </si>
  <si>
    <t>評価・換算差額等</t>
  </si>
  <si>
    <t>純資産</t>
  </si>
  <si>
    <t>純資産</t>
  </si>
  <si>
    <t>負債純資産</t>
  </si>
  <si>
    <t>証券コード</t>
  </si>
  <si>
    <t>企業名</t>
  </si>
  <si>
    <t>株式会社　サカタのタネ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</si>
  <si>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</si>
  <si>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</si>
  <si>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</si>
  <si>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2012/06/01</t>
  </si>
  <si>
    <t>2011/06/01</t>
  </si>
  <si>
    <t>2010/06/01</t>
  </si>
  <si>
    <t>2009/06/01</t>
  </si>
  <si>
    <t>2008/06/01</t>
  </si>
  <si>
    <t>2007/06/01</t>
  </si>
  <si>
    <t>売上高</t>
  </si>
  <si>
    <t>商品期首たな卸高</t>
  </si>
  <si>
    <t>当期商品仕入高</t>
  </si>
  <si>
    <t>合計</t>
  </si>
  <si>
    <t>商品期末たな卸高</t>
  </si>
  <si>
    <t>商品売上原価合計</t>
  </si>
  <si>
    <t>売上総利益</t>
  </si>
  <si>
    <t>販売荷造費</t>
  </si>
  <si>
    <t>運搬費</t>
  </si>
  <si>
    <t>広告宣伝費</t>
  </si>
  <si>
    <t>貸倒引当金繰入額</t>
  </si>
  <si>
    <t>従業員給料及び手当</t>
  </si>
  <si>
    <t>（うち役員退職慰労引当金繰入額）</t>
  </si>
  <si>
    <t>（うち退職給付費用）</t>
  </si>
  <si>
    <t>減価償却費</t>
  </si>
  <si>
    <t>賃借料</t>
  </si>
  <si>
    <t>販売費・一般管理費</t>
  </si>
  <si>
    <t>営業利益</t>
  </si>
  <si>
    <t>受取利息</t>
  </si>
  <si>
    <t>有価証券利息</t>
  </si>
  <si>
    <t>為替差益</t>
  </si>
  <si>
    <t>受取配当金</t>
  </si>
  <si>
    <t>受取賃貸料</t>
  </si>
  <si>
    <t>雑収益</t>
  </si>
  <si>
    <t>営業外収益</t>
  </si>
  <si>
    <t>支払利息</t>
  </si>
  <si>
    <t>為替差損</t>
  </si>
  <si>
    <t>雑損失</t>
  </si>
  <si>
    <t>営業外費用</t>
  </si>
  <si>
    <t>経常利益</t>
  </si>
  <si>
    <t>固定資産売却益</t>
  </si>
  <si>
    <t>投資有価証券売却益</t>
  </si>
  <si>
    <t>投資有価証券償還益</t>
  </si>
  <si>
    <t>貸倒引当金戻入額</t>
  </si>
  <si>
    <t>特別利益</t>
  </si>
  <si>
    <t>減損損失</t>
  </si>
  <si>
    <t>投資有価証券評価損</t>
  </si>
  <si>
    <t>投資有価証券売却損</t>
  </si>
  <si>
    <t>投資有価証券転換損</t>
  </si>
  <si>
    <t>和解金</t>
  </si>
  <si>
    <t>災害による損失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</si>
  <si>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</si>
  <si>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</si>
  <si>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</si>
  <si>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</si>
  <si>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</si>
  <si>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</si>
  <si>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</si>
  <si>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2014/04/14</t>
  </si>
  <si>
    <t>四半期</t>
  </si>
  <si>
    <t>2014/02/28</t>
  </si>
  <si>
    <t>2014/01/14</t>
  </si>
  <si>
    <t>2013/11/30</t>
  </si>
  <si>
    <t>2013/10/11</t>
  </si>
  <si>
    <t>2013/08/31</t>
  </si>
  <si>
    <t>2013/04/12</t>
  </si>
  <si>
    <t>2013/02/28</t>
  </si>
  <si>
    <t>2013/01/15</t>
  </si>
  <si>
    <t>2012/11/30</t>
  </si>
  <si>
    <t>2012/10/15</t>
  </si>
  <si>
    <t>2012/08/31</t>
  </si>
  <si>
    <t>2012/04/13</t>
  </si>
  <si>
    <t>2012/02/29</t>
  </si>
  <si>
    <t>2012/01/13</t>
  </si>
  <si>
    <t>2011/11/30</t>
  </si>
  <si>
    <t>2011/10/14</t>
  </si>
  <si>
    <t>2011/08/31</t>
  </si>
  <si>
    <t>2011/04/14</t>
  </si>
  <si>
    <t>2011/02/28</t>
  </si>
  <si>
    <t>2011/01/14</t>
  </si>
  <si>
    <t>2010/11/30</t>
  </si>
  <si>
    <t>2010/10/13</t>
  </si>
  <si>
    <t>2010/08/31</t>
  </si>
  <si>
    <t>2010/04/14</t>
  </si>
  <si>
    <t>2010/02/28</t>
  </si>
  <si>
    <t>2010/01/14</t>
  </si>
  <si>
    <t>2009/11/30</t>
  </si>
  <si>
    <t>2009/10/14</t>
  </si>
  <si>
    <t>2009/08/31</t>
  </si>
  <si>
    <t>2009/04/14</t>
  </si>
  <si>
    <t>2009/02/28</t>
  </si>
  <si>
    <t>2009/01/14</t>
  </si>
  <si>
    <t>2008/11/30</t>
  </si>
  <si>
    <t>2008/10/15</t>
  </si>
  <si>
    <t>2008/08/31</t>
  </si>
  <si>
    <t>現金及び預金</t>
  </si>
  <si>
    <t>受取手形及び営業未収入金</t>
  </si>
  <si>
    <t>建物及び構築物</t>
  </si>
  <si>
    <t>建物及び構築物（純額）</t>
  </si>
  <si>
    <t>機械装置及び運搬具</t>
  </si>
  <si>
    <t>機械装置及び運搬具（純額）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</si>
</sst>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165</v>
      </c>
      <c r="B2" s="14">
        <v>1377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166</v>
      </c>
      <c r="B3" s="1" t="s">
        <v>167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55</v>
      </c>
      <c r="B4" s="15" t="str">
        <f>HYPERLINK("http://www.kabupro.jp/mark/20140414/S1001MN9.htm","四半期報告書")</f>
        <v>四半期報告書</v>
      </c>
      <c r="C4" s="15" t="str">
        <f>HYPERLINK("http://www.kabupro.jp/mark/20140114/S1000X7N.htm","四半期報告書")</f>
        <v>四半期報告書</v>
      </c>
      <c r="D4" s="15" t="str">
        <f>HYPERLINK("http://www.kabupro.jp/mark/20131011/S10006N7.htm","四半期報告書")</f>
        <v>四半期報告書</v>
      </c>
      <c r="E4" s="15" t="str">
        <f>HYPERLINK("http://www.kabupro.jp/mark/20130827/S000ECKX.htm","有価証券報告書")</f>
        <v>有価証券報告書</v>
      </c>
      <c r="F4" s="15" t="str">
        <f>HYPERLINK("http://www.kabupro.jp/mark/20140414/S1001MN9.htm","四半期報告書")</f>
        <v>四半期報告書</v>
      </c>
      <c r="G4" s="15" t="str">
        <f>HYPERLINK("http://www.kabupro.jp/mark/20140114/S1000X7N.htm","四半期報告書")</f>
        <v>四半期報告書</v>
      </c>
      <c r="H4" s="15" t="str">
        <f>HYPERLINK("http://www.kabupro.jp/mark/20131011/S10006N7.htm","四半期報告書")</f>
        <v>四半期報告書</v>
      </c>
      <c r="I4" s="15" t="str">
        <f>HYPERLINK("http://www.kabupro.jp/mark/20130827/S000ECKX.htm","有価証券報告書")</f>
        <v>有価証券報告書</v>
      </c>
      <c r="J4" s="15" t="str">
        <f>HYPERLINK("http://www.kabupro.jp/mark/20130412/S000D86S.htm","四半期報告書")</f>
        <v>四半期報告書</v>
      </c>
      <c r="K4" s="15" t="str">
        <f>HYPERLINK("http://www.kabupro.jp/mark/20130115/S000CMK6.htm","四半期報告書")</f>
        <v>四半期報告書</v>
      </c>
      <c r="L4" s="15" t="str">
        <f>HYPERLINK("http://www.kabupro.jp/mark/20121015/S000C1ZI.htm","四半期報告書")</f>
        <v>四半期報告書</v>
      </c>
      <c r="M4" s="15" t="str">
        <f>HYPERLINK("http://www.kabupro.jp/mark/20120828/S000BTI1.htm","有価証券報告書")</f>
        <v>有価証券報告書</v>
      </c>
      <c r="N4" s="15" t="str">
        <f>HYPERLINK("http://www.kabupro.jp/mark/20120413/S000AP4S.htm","四半期報告書")</f>
        <v>四半期報告書</v>
      </c>
      <c r="O4" s="15" t="str">
        <f>HYPERLINK("http://www.kabupro.jp/mark/20120113/S000A2EK.htm","四半期報告書")</f>
        <v>四半期報告書</v>
      </c>
      <c r="P4" s="15" t="str">
        <f>HYPERLINK("http://www.kabupro.jp/mark/20111014/S0009I7N.htm","四半期報告書")</f>
        <v>四半期報告書</v>
      </c>
      <c r="Q4" s="15" t="str">
        <f>HYPERLINK("http://www.kabupro.jp/mark/20110826/S00098YP.htm","有価証券報告書")</f>
        <v>有価証券報告書</v>
      </c>
      <c r="R4" s="15" t="str">
        <f>HYPERLINK("http://www.kabupro.jp/mark/20110414/S0008562.htm","四半期報告書")</f>
        <v>四半期報告書</v>
      </c>
      <c r="S4" s="15" t="str">
        <f>HYPERLINK("http://www.kabupro.jp/mark/20110114/S0007JPK.htm","四半期報告書")</f>
        <v>四半期報告書</v>
      </c>
      <c r="T4" s="15" t="str">
        <f>HYPERLINK("http://www.kabupro.jp/mark/20101013/S0006XE3.htm","四半期報告書")</f>
        <v>四半期報告書</v>
      </c>
      <c r="U4" s="15" t="str">
        <f>HYPERLINK("http://www.kabupro.jp/mark/20100827/S0006P5R.htm","有価証券報告書")</f>
        <v>有価証券報告書</v>
      </c>
      <c r="V4" s="15" t="str">
        <f>HYPERLINK("http://www.kabupro.jp/mark/20100414/S0005JHA.htm","四半期報告書")</f>
        <v>四半期報告書</v>
      </c>
      <c r="W4" s="15" t="str">
        <f>HYPERLINK("http://www.kabupro.jp/mark/20100114/S0004XOM.htm","四半期報告書")</f>
        <v>四半期報告書</v>
      </c>
      <c r="X4" s="15" t="str">
        <f>HYPERLINK("http://www.kabupro.jp/mark/20091014/S0004C61.htm","四半期報告書")</f>
        <v>四半期報告書</v>
      </c>
      <c r="Y4" s="15" t="str">
        <f>HYPERLINK("http://www.kabupro.jp/mark/20091006/S0004A9T.htm","訂正有価証券報告書")</f>
        <v>訂正有価証券報告書</v>
      </c>
    </row>
    <row r="5" spans="1:25" ht="14.25" thickBot="1">
      <c r="A5" s="11" t="s">
        <v>56</v>
      </c>
      <c r="B5" s="1" t="s">
        <v>225</v>
      </c>
      <c r="C5" s="1" t="s">
        <v>228</v>
      </c>
      <c r="D5" s="1" t="s">
        <v>230</v>
      </c>
      <c r="E5" s="1" t="s">
        <v>62</v>
      </c>
      <c r="F5" s="1" t="s">
        <v>225</v>
      </c>
      <c r="G5" s="1" t="s">
        <v>228</v>
      </c>
      <c r="H5" s="1" t="s">
        <v>230</v>
      </c>
      <c r="I5" s="1" t="s">
        <v>62</v>
      </c>
      <c r="J5" s="1" t="s">
        <v>232</v>
      </c>
      <c r="K5" s="1" t="s">
        <v>234</v>
      </c>
      <c r="L5" s="1" t="s">
        <v>236</v>
      </c>
      <c r="M5" s="1" t="s">
        <v>66</v>
      </c>
      <c r="N5" s="1" t="s">
        <v>238</v>
      </c>
      <c r="O5" s="1" t="s">
        <v>240</v>
      </c>
      <c r="P5" s="1" t="s">
        <v>242</v>
      </c>
      <c r="Q5" s="1" t="s">
        <v>68</v>
      </c>
      <c r="R5" s="1" t="s">
        <v>244</v>
      </c>
      <c r="S5" s="1" t="s">
        <v>246</v>
      </c>
      <c r="T5" s="1" t="s">
        <v>248</v>
      </c>
      <c r="U5" s="1" t="s">
        <v>70</v>
      </c>
      <c r="V5" s="1" t="s">
        <v>250</v>
      </c>
      <c r="W5" s="1" t="s">
        <v>252</v>
      </c>
      <c r="X5" s="1" t="s">
        <v>254</v>
      </c>
      <c r="Y5" s="1" t="s">
        <v>72</v>
      </c>
    </row>
    <row r="6" spans="1:25" ht="15" thickBot="1" thickTop="1">
      <c r="A6" s="10" t="s">
        <v>57</v>
      </c>
      <c r="B6" s="18" t="s">
        <v>54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58</v>
      </c>
      <c r="B7" s="14" t="s">
        <v>7</v>
      </c>
      <c r="C7" s="14" t="s">
        <v>7</v>
      </c>
      <c r="D7" s="14" t="s">
        <v>7</v>
      </c>
      <c r="E7" s="16" t="s">
        <v>63</v>
      </c>
      <c r="F7" s="14" t="s">
        <v>7</v>
      </c>
      <c r="G7" s="14" t="s">
        <v>7</v>
      </c>
      <c r="H7" s="14" t="s">
        <v>7</v>
      </c>
      <c r="I7" s="16" t="s">
        <v>63</v>
      </c>
      <c r="J7" s="14" t="s">
        <v>7</v>
      </c>
      <c r="K7" s="14" t="s">
        <v>7</v>
      </c>
      <c r="L7" s="14" t="s">
        <v>7</v>
      </c>
      <c r="M7" s="16" t="s">
        <v>63</v>
      </c>
      <c r="N7" s="14" t="s">
        <v>7</v>
      </c>
      <c r="O7" s="14" t="s">
        <v>7</v>
      </c>
      <c r="P7" s="14" t="s">
        <v>7</v>
      </c>
      <c r="Q7" s="16" t="s">
        <v>63</v>
      </c>
      <c r="R7" s="14" t="s">
        <v>7</v>
      </c>
      <c r="S7" s="14" t="s">
        <v>7</v>
      </c>
      <c r="T7" s="14" t="s">
        <v>7</v>
      </c>
      <c r="U7" s="16" t="s">
        <v>63</v>
      </c>
      <c r="V7" s="14" t="s">
        <v>7</v>
      </c>
      <c r="W7" s="14" t="s">
        <v>7</v>
      </c>
      <c r="X7" s="14" t="s">
        <v>7</v>
      </c>
      <c r="Y7" s="16" t="s">
        <v>63</v>
      </c>
    </row>
    <row r="8" spans="1:25" ht="13.5">
      <c r="A8" s="13" t="s">
        <v>59</v>
      </c>
      <c r="B8" s="1" t="s">
        <v>8</v>
      </c>
      <c r="C8" s="1" t="s">
        <v>8</v>
      </c>
      <c r="D8" s="1" t="s">
        <v>8</v>
      </c>
      <c r="E8" s="17" t="s">
        <v>171</v>
      </c>
      <c r="F8" s="1" t="s">
        <v>171</v>
      </c>
      <c r="G8" s="1" t="s">
        <v>171</v>
      </c>
      <c r="H8" s="1" t="s">
        <v>171</v>
      </c>
      <c r="I8" s="17" t="s">
        <v>172</v>
      </c>
      <c r="J8" s="1" t="s">
        <v>172</v>
      </c>
      <c r="K8" s="1" t="s">
        <v>172</v>
      </c>
      <c r="L8" s="1" t="s">
        <v>172</v>
      </c>
      <c r="M8" s="17" t="s">
        <v>173</v>
      </c>
      <c r="N8" s="1" t="s">
        <v>173</v>
      </c>
      <c r="O8" s="1" t="s">
        <v>173</v>
      </c>
      <c r="P8" s="1" t="s">
        <v>173</v>
      </c>
      <c r="Q8" s="17" t="s">
        <v>174</v>
      </c>
      <c r="R8" s="1" t="s">
        <v>174</v>
      </c>
      <c r="S8" s="1" t="s">
        <v>174</v>
      </c>
      <c r="T8" s="1" t="s">
        <v>174</v>
      </c>
      <c r="U8" s="17" t="s">
        <v>175</v>
      </c>
      <c r="V8" s="1" t="s">
        <v>175</v>
      </c>
      <c r="W8" s="1" t="s">
        <v>175</v>
      </c>
      <c r="X8" s="1" t="s">
        <v>175</v>
      </c>
      <c r="Y8" s="17" t="s">
        <v>176</v>
      </c>
    </row>
    <row r="9" spans="1:25" ht="13.5">
      <c r="A9" s="13" t="s">
        <v>60</v>
      </c>
      <c r="B9" s="1" t="s">
        <v>227</v>
      </c>
      <c r="C9" s="1" t="s">
        <v>229</v>
      </c>
      <c r="D9" s="1" t="s">
        <v>231</v>
      </c>
      <c r="E9" s="17" t="s">
        <v>64</v>
      </c>
      <c r="F9" s="1" t="s">
        <v>233</v>
      </c>
      <c r="G9" s="1" t="s">
        <v>235</v>
      </c>
      <c r="H9" s="1" t="s">
        <v>237</v>
      </c>
      <c r="I9" s="17" t="s">
        <v>65</v>
      </c>
      <c r="J9" s="1" t="s">
        <v>239</v>
      </c>
      <c r="K9" s="1" t="s">
        <v>241</v>
      </c>
      <c r="L9" s="1" t="s">
        <v>243</v>
      </c>
      <c r="M9" s="17" t="s">
        <v>67</v>
      </c>
      <c r="N9" s="1" t="s">
        <v>245</v>
      </c>
      <c r="O9" s="1" t="s">
        <v>247</v>
      </c>
      <c r="P9" s="1" t="s">
        <v>249</v>
      </c>
      <c r="Q9" s="17" t="s">
        <v>69</v>
      </c>
      <c r="R9" s="1" t="s">
        <v>251</v>
      </c>
      <c r="S9" s="1" t="s">
        <v>253</v>
      </c>
      <c r="T9" s="1" t="s">
        <v>255</v>
      </c>
      <c r="U9" s="17" t="s">
        <v>71</v>
      </c>
      <c r="V9" s="1" t="s">
        <v>257</v>
      </c>
      <c r="W9" s="1" t="s">
        <v>259</v>
      </c>
      <c r="X9" s="1" t="s">
        <v>261</v>
      </c>
      <c r="Y9" s="17" t="s">
        <v>73</v>
      </c>
    </row>
    <row r="10" spans="1:25" ht="14.25" thickBot="1">
      <c r="A10" s="13" t="s">
        <v>61</v>
      </c>
      <c r="B10" s="1" t="s">
        <v>75</v>
      </c>
      <c r="C10" s="1" t="s">
        <v>75</v>
      </c>
      <c r="D10" s="1" t="s">
        <v>75</v>
      </c>
      <c r="E10" s="17" t="s">
        <v>75</v>
      </c>
      <c r="F10" s="1" t="s">
        <v>75</v>
      </c>
      <c r="G10" s="1" t="s">
        <v>75</v>
      </c>
      <c r="H10" s="1" t="s">
        <v>75</v>
      </c>
      <c r="I10" s="17" t="s">
        <v>75</v>
      </c>
      <c r="J10" s="1" t="s">
        <v>75</v>
      </c>
      <c r="K10" s="1" t="s">
        <v>75</v>
      </c>
      <c r="L10" s="1" t="s">
        <v>75</v>
      </c>
      <c r="M10" s="17" t="s">
        <v>75</v>
      </c>
      <c r="N10" s="1" t="s">
        <v>75</v>
      </c>
      <c r="O10" s="1" t="s">
        <v>75</v>
      </c>
      <c r="P10" s="1" t="s">
        <v>75</v>
      </c>
      <c r="Q10" s="17" t="s">
        <v>75</v>
      </c>
      <c r="R10" s="1" t="s">
        <v>75</v>
      </c>
      <c r="S10" s="1" t="s">
        <v>75</v>
      </c>
      <c r="T10" s="1" t="s">
        <v>75</v>
      </c>
      <c r="U10" s="17" t="s">
        <v>75</v>
      </c>
      <c r="V10" s="1" t="s">
        <v>75</v>
      </c>
      <c r="W10" s="1" t="s">
        <v>75</v>
      </c>
      <c r="X10" s="1" t="s">
        <v>75</v>
      </c>
      <c r="Y10" s="17" t="s">
        <v>75</v>
      </c>
    </row>
    <row r="11" spans="1:25" ht="14.25" thickTop="1">
      <c r="A11" s="26" t="s">
        <v>177</v>
      </c>
      <c r="B11" s="27">
        <v>37869</v>
      </c>
      <c r="C11" s="27">
        <v>24278</v>
      </c>
      <c r="D11" s="27">
        <v>12263</v>
      </c>
      <c r="E11" s="21">
        <v>50274</v>
      </c>
      <c r="F11" s="27">
        <v>33691</v>
      </c>
      <c r="G11" s="27">
        <v>21637</v>
      </c>
      <c r="H11" s="27">
        <v>11158</v>
      </c>
      <c r="I11" s="21">
        <v>46988</v>
      </c>
      <c r="J11" s="27">
        <v>31710</v>
      </c>
      <c r="K11" s="27">
        <v>21412</v>
      </c>
      <c r="L11" s="27">
        <v>11751</v>
      </c>
      <c r="M11" s="21">
        <v>47165</v>
      </c>
      <c r="N11" s="27">
        <v>32037</v>
      </c>
      <c r="O11" s="27">
        <v>21650</v>
      </c>
      <c r="P11" s="27">
        <v>11340</v>
      </c>
      <c r="Q11" s="21">
        <v>46518</v>
      </c>
      <c r="R11" s="27">
        <v>32496</v>
      </c>
      <c r="S11" s="27">
        <v>21749</v>
      </c>
      <c r="T11" s="27">
        <v>11584</v>
      </c>
      <c r="U11" s="21">
        <v>45355</v>
      </c>
      <c r="V11" s="27">
        <v>31176</v>
      </c>
      <c r="W11" s="27">
        <v>22344</v>
      </c>
      <c r="X11" s="27">
        <v>12110</v>
      </c>
      <c r="Y11" s="21">
        <v>46781</v>
      </c>
    </row>
    <row r="12" spans="1:25" ht="13.5">
      <c r="A12" s="7" t="s">
        <v>50</v>
      </c>
      <c r="B12" s="28">
        <v>17505</v>
      </c>
      <c r="C12" s="28">
        <v>11160</v>
      </c>
      <c r="D12" s="28">
        <v>5254</v>
      </c>
      <c r="E12" s="22">
        <v>25921</v>
      </c>
      <c r="F12" s="28">
        <v>16207</v>
      </c>
      <c r="G12" s="28">
        <v>10551</v>
      </c>
      <c r="H12" s="28">
        <v>4765</v>
      </c>
      <c r="I12" s="22">
        <v>23965</v>
      </c>
      <c r="J12" s="28">
        <v>14950</v>
      </c>
      <c r="K12" s="28">
        <v>10297</v>
      </c>
      <c r="L12" s="28">
        <v>5181</v>
      </c>
      <c r="M12" s="22">
        <v>23402</v>
      </c>
      <c r="N12" s="28">
        <v>14845</v>
      </c>
      <c r="O12" s="28">
        <v>10170</v>
      </c>
      <c r="P12" s="28">
        <v>4795</v>
      </c>
      <c r="Q12" s="22">
        <v>24266</v>
      </c>
      <c r="R12" s="28">
        <v>15840</v>
      </c>
      <c r="S12" s="28">
        <v>10869</v>
      </c>
      <c r="T12" s="28">
        <v>5198</v>
      </c>
      <c r="U12" s="22">
        <v>23859</v>
      </c>
      <c r="V12" s="28">
        <v>15173</v>
      </c>
      <c r="W12" s="28">
        <v>10800</v>
      </c>
      <c r="X12" s="28">
        <v>5622</v>
      </c>
      <c r="Y12" s="22">
        <v>24028</v>
      </c>
    </row>
    <row r="13" spans="1:25" ht="13.5">
      <c r="A13" s="7" t="s">
        <v>183</v>
      </c>
      <c r="B13" s="28">
        <v>20363</v>
      </c>
      <c r="C13" s="28">
        <v>13117</v>
      </c>
      <c r="D13" s="28">
        <v>7009</v>
      </c>
      <c r="E13" s="22">
        <v>24353</v>
      </c>
      <c r="F13" s="28">
        <v>17483</v>
      </c>
      <c r="G13" s="28">
        <v>11085</v>
      </c>
      <c r="H13" s="28">
        <v>6393</v>
      </c>
      <c r="I13" s="22">
        <v>23023</v>
      </c>
      <c r="J13" s="28">
        <v>16760</v>
      </c>
      <c r="K13" s="28">
        <v>11114</v>
      </c>
      <c r="L13" s="28">
        <v>6569</v>
      </c>
      <c r="M13" s="22">
        <v>23763</v>
      </c>
      <c r="N13" s="28">
        <v>17191</v>
      </c>
      <c r="O13" s="28">
        <v>11479</v>
      </c>
      <c r="P13" s="28">
        <v>6545</v>
      </c>
      <c r="Q13" s="22">
        <v>22251</v>
      </c>
      <c r="R13" s="28">
        <v>16655</v>
      </c>
      <c r="S13" s="28">
        <v>10879</v>
      </c>
      <c r="T13" s="28">
        <v>6386</v>
      </c>
      <c r="U13" s="22">
        <v>21496</v>
      </c>
      <c r="V13" s="28">
        <v>16002</v>
      </c>
      <c r="W13" s="28">
        <v>11543</v>
      </c>
      <c r="X13" s="28">
        <v>6488</v>
      </c>
      <c r="Y13" s="22">
        <v>22753</v>
      </c>
    </row>
    <row r="14" spans="1:25" ht="13.5">
      <c r="A14" s="7" t="s">
        <v>193</v>
      </c>
      <c r="B14" s="28">
        <v>17028</v>
      </c>
      <c r="C14" s="28">
        <v>10938</v>
      </c>
      <c r="D14" s="28">
        <v>5428</v>
      </c>
      <c r="E14" s="22">
        <v>22133</v>
      </c>
      <c r="F14" s="28">
        <v>15549</v>
      </c>
      <c r="G14" s="28">
        <v>9764</v>
      </c>
      <c r="H14" s="28">
        <v>4824</v>
      </c>
      <c r="I14" s="22">
        <v>20460</v>
      </c>
      <c r="J14" s="28">
        <v>14163</v>
      </c>
      <c r="K14" s="28">
        <v>9522</v>
      </c>
      <c r="L14" s="28">
        <v>4924</v>
      </c>
      <c r="M14" s="22">
        <v>20529</v>
      </c>
      <c r="N14" s="28">
        <v>14778</v>
      </c>
      <c r="O14" s="28">
        <v>9972</v>
      </c>
      <c r="P14" s="28">
        <v>4929</v>
      </c>
      <c r="Q14" s="22">
        <v>20576</v>
      </c>
      <c r="R14" s="28">
        <v>15333</v>
      </c>
      <c r="S14" s="28">
        <v>10178</v>
      </c>
      <c r="T14" s="28">
        <v>5168</v>
      </c>
      <c r="U14" s="22">
        <v>20309</v>
      </c>
      <c r="V14" s="28">
        <v>14581</v>
      </c>
      <c r="W14" s="28">
        <v>10574</v>
      </c>
      <c r="X14" s="28">
        <v>5510</v>
      </c>
      <c r="Y14" s="22">
        <v>21449</v>
      </c>
    </row>
    <row r="15" spans="1:25" ht="14.25" thickBot="1">
      <c r="A15" s="25" t="s">
        <v>194</v>
      </c>
      <c r="B15" s="29">
        <v>3335</v>
      </c>
      <c r="C15" s="29">
        <v>2179</v>
      </c>
      <c r="D15" s="29">
        <v>1580</v>
      </c>
      <c r="E15" s="23">
        <v>2219</v>
      </c>
      <c r="F15" s="29">
        <v>1933</v>
      </c>
      <c r="G15" s="29">
        <v>1320</v>
      </c>
      <c r="H15" s="29">
        <v>1568</v>
      </c>
      <c r="I15" s="23">
        <v>2562</v>
      </c>
      <c r="J15" s="29">
        <v>2597</v>
      </c>
      <c r="K15" s="29">
        <v>1592</v>
      </c>
      <c r="L15" s="29">
        <v>1645</v>
      </c>
      <c r="M15" s="23">
        <v>3233</v>
      </c>
      <c r="N15" s="29">
        <v>2413</v>
      </c>
      <c r="O15" s="29">
        <v>1506</v>
      </c>
      <c r="P15" s="29">
        <v>1616</v>
      </c>
      <c r="Q15" s="23">
        <v>1675</v>
      </c>
      <c r="R15" s="29">
        <v>1322</v>
      </c>
      <c r="S15" s="29">
        <v>701</v>
      </c>
      <c r="T15" s="29">
        <v>1217</v>
      </c>
      <c r="U15" s="23">
        <v>1186</v>
      </c>
      <c r="V15" s="29">
        <v>1421</v>
      </c>
      <c r="W15" s="29">
        <v>968</v>
      </c>
      <c r="X15" s="29">
        <v>977</v>
      </c>
      <c r="Y15" s="23">
        <v>1303</v>
      </c>
    </row>
    <row r="16" spans="1:25" ht="14.25" thickTop="1">
      <c r="A16" s="6" t="s">
        <v>195</v>
      </c>
      <c r="B16" s="28">
        <v>88</v>
      </c>
      <c r="C16" s="28">
        <v>52</v>
      </c>
      <c r="D16" s="28">
        <v>25</v>
      </c>
      <c r="E16" s="22">
        <v>112</v>
      </c>
      <c r="F16" s="28">
        <v>83</v>
      </c>
      <c r="G16" s="28">
        <v>52</v>
      </c>
      <c r="H16" s="28">
        <v>27</v>
      </c>
      <c r="I16" s="22">
        <v>120</v>
      </c>
      <c r="J16" s="28">
        <v>96</v>
      </c>
      <c r="K16" s="28">
        <v>62</v>
      </c>
      <c r="L16" s="28">
        <v>32</v>
      </c>
      <c r="M16" s="22">
        <v>120</v>
      </c>
      <c r="N16" s="28">
        <v>89</v>
      </c>
      <c r="O16" s="28">
        <v>61</v>
      </c>
      <c r="P16" s="28">
        <v>33</v>
      </c>
      <c r="Q16" s="22">
        <v>151</v>
      </c>
      <c r="R16" s="28">
        <v>117</v>
      </c>
      <c r="S16" s="28">
        <v>76</v>
      </c>
      <c r="T16" s="28">
        <v>38</v>
      </c>
      <c r="U16" s="22">
        <v>265</v>
      </c>
      <c r="V16" s="28">
        <v>206</v>
      </c>
      <c r="W16" s="28">
        <v>125</v>
      </c>
      <c r="X16" s="28">
        <v>69</v>
      </c>
      <c r="Y16" s="22">
        <v>237</v>
      </c>
    </row>
    <row r="17" spans="1:25" ht="13.5">
      <c r="A17" s="6" t="s">
        <v>198</v>
      </c>
      <c r="B17" s="28">
        <v>184</v>
      </c>
      <c r="C17" s="28">
        <v>141</v>
      </c>
      <c r="D17" s="28">
        <v>122</v>
      </c>
      <c r="E17" s="22">
        <v>191</v>
      </c>
      <c r="F17" s="28">
        <v>179</v>
      </c>
      <c r="G17" s="28">
        <v>131</v>
      </c>
      <c r="H17" s="28">
        <v>114</v>
      </c>
      <c r="I17" s="22">
        <v>212</v>
      </c>
      <c r="J17" s="28">
        <v>195</v>
      </c>
      <c r="K17" s="28">
        <v>148</v>
      </c>
      <c r="L17" s="28">
        <v>132</v>
      </c>
      <c r="M17" s="22">
        <v>221</v>
      </c>
      <c r="N17" s="28">
        <v>198</v>
      </c>
      <c r="O17" s="28">
        <v>160</v>
      </c>
      <c r="P17" s="28">
        <v>137</v>
      </c>
      <c r="Q17" s="22">
        <v>208</v>
      </c>
      <c r="R17" s="28">
        <v>203</v>
      </c>
      <c r="S17" s="28">
        <v>163</v>
      </c>
      <c r="T17" s="28">
        <v>145</v>
      </c>
      <c r="U17" s="22">
        <v>283</v>
      </c>
      <c r="V17" s="28">
        <v>275</v>
      </c>
      <c r="W17" s="28">
        <v>227</v>
      </c>
      <c r="X17" s="28">
        <v>201</v>
      </c>
      <c r="Y17" s="22">
        <v>278</v>
      </c>
    </row>
    <row r="18" spans="1:25" ht="13.5">
      <c r="A18" s="6" t="s">
        <v>199</v>
      </c>
      <c r="B18" s="28">
        <v>148</v>
      </c>
      <c r="C18" s="28">
        <v>96</v>
      </c>
      <c r="D18" s="28">
        <v>48</v>
      </c>
      <c r="E18" s="22">
        <v>217</v>
      </c>
      <c r="F18" s="28">
        <v>162</v>
      </c>
      <c r="G18" s="28">
        <v>105</v>
      </c>
      <c r="H18" s="28">
        <v>53</v>
      </c>
      <c r="I18" s="22">
        <v>208</v>
      </c>
      <c r="J18" s="28">
        <v>153</v>
      </c>
      <c r="K18" s="28">
        <v>108</v>
      </c>
      <c r="L18" s="28">
        <v>48</v>
      </c>
      <c r="M18" s="22">
        <v>186</v>
      </c>
      <c r="N18" s="28">
        <v>137</v>
      </c>
      <c r="O18" s="28">
        <v>88</v>
      </c>
      <c r="P18" s="28">
        <v>46</v>
      </c>
      <c r="Q18" s="22">
        <v>205</v>
      </c>
      <c r="R18" s="28">
        <v>157</v>
      </c>
      <c r="S18" s="28">
        <v>110</v>
      </c>
      <c r="T18" s="28">
        <v>58</v>
      </c>
      <c r="U18" s="22">
        <v>229</v>
      </c>
      <c r="V18" s="28">
        <v>169</v>
      </c>
      <c r="W18" s="28">
        <v>117</v>
      </c>
      <c r="X18" s="28">
        <v>50</v>
      </c>
      <c r="Y18" s="22">
        <v>233</v>
      </c>
    </row>
    <row r="19" spans="1:25" ht="13.5">
      <c r="A19" s="6" t="s">
        <v>9</v>
      </c>
      <c r="B19" s="28">
        <v>0</v>
      </c>
      <c r="C19" s="28">
        <v>0</v>
      </c>
      <c r="D19" s="28">
        <v>0</v>
      </c>
      <c r="E19" s="22">
        <v>1</v>
      </c>
      <c r="F19" s="28">
        <v>1</v>
      </c>
      <c r="G19" s="28">
        <v>0</v>
      </c>
      <c r="H19" s="28">
        <v>0</v>
      </c>
      <c r="I19" s="22">
        <v>1</v>
      </c>
      <c r="J19" s="28">
        <v>1</v>
      </c>
      <c r="K19" s="28">
        <v>0</v>
      </c>
      <c r="L19" s="28">
        <v>0</v>
      </c>
      <c r="M19" s="22">
        <v>1</v>
      </c>
      <c r="N19" s="28">
        <v>1</v>
      </c>
      <c r="O19" s="28">
        <v>0</v>
      </c>
      <c r="P19" s="28">
        <v>0</v>
      </c>
      <c r="Q19" s="22">
        <v>6</v>
      </c>
      <c r="R19" s="28">
        <v>4</v>
      </c>
      <c r="S19" s="28">
        <v>3</v>
      </c>
      <c r="T19" s="28">
        <v>1</v>
      </c>
      <c r="U19" s="22">
        <v>17</v>
      </c>
      <c r="V19" s="28">
        <v>13</v>
      </c>
      <c r="W19" s="28">
        <v>8</v>
      </c>
      <c r="X19" s="28">
        <v>4</v>
      </c>
      <c r="Y19" s="22">
        <v>17</v>
      </c>
    </row>
    <row r="20" spans="1:25" ht="13.5">
      <c r="A20" s="6" t="s">
        <v>197</v>
      </c>
      <c r="B20" s="28"/>
      <c r="C20" s="28"/>
      <c r="D20" s="28"/>
      <c r="E20" s="22">
        <v>795</v>
      </c>
      <c r="F20" s="28">
        <v>420</v>
      </c>
      <c r="G20" s="28">
        <v>91</v>
      </c>
      <c r="H20" s="28"/>
      <c r="I20" s="22"/>
      <c r="J20" s="28"/>
      <c r="K20" s="28"/>
      <c r="L20" s="28"/>
      <c r="M20" s="22"/>
      <c r="N20" s="28"/>
      <c r="O20" s="28"/>
      <c r="P20" s="28"/>
      <c r="Q20" s="22"/>
      <c r="R20" s="28"/>
      <c r="S20" s="28"/>
      <c r="T20" s="28"/>
      <c r="U20" s="22"/>
      <c r="V20" s="28"/>
      <c r="W20" s="28"/>
      <c r="X20" s="28">
        <v>24</v>
      </c>
      <c r="Y20" s="22"/>
    </row>
    <row r="21" spans="1:25" ht="13.5">
      <c r="A21" s="6" t="s">
        <v>89</v>
      </c>
      <c r="B21" s="28">
        <v>65</v>
      </c>
      <c r="C21" s="28">
        <v>47</v>
      </c>
      <c r="D21" s="28">
        <v>27</v>
      </c>
      <c r="E21" s="22">
        <v>125</v>
      </c>
      <c r="F21" s="28">
        <v>70</v>
      </c>
      <c r="G21" s="28">
        <v>50</v>
      </c>
      <c r="H21" s="28">
        <v>30</v>
      </c>
      <c r="I21" s="22">
        <v>81</v>
      </c>
      <c r="J21" s="28">
        <v>60</v>
      </c>
      <c r="K21" s="28">
        <v>33</v>
      </c>
      <c r="L21" s="28">
        <v>13</v>
      </c>
      <c r="M21" s="22">
        <v>93</v>
      </c>
      <c r="N21" s="28">
        <v>55</v>
      </c>
      <c r="O21" s="28">
        <v>50</v>
      </c>
      <c r="P21" s="28">
        <v>22</v>
      </c>
      <c r="Q21" s="22">
        <v>177</v>
      </c>
      <c r="R21" s="28">
        <v>112</v>
      </c>
      <c r="S21" s="28">
        <v>61</v>
      </c>
      <c r="T21" s="28">
        <v>35</v>
      </c>
      <c r="U21" s="22">
        <v>152</v>
      </c>
      <c r="V21" s="28">
        <v>144</v>
      </c>
      <c r="W21" s="28">
        <v>60</v>
      </c>
      <c r="X21" s="28">
        <v>15</v>
      </c>
      <c r="Y21" s="22">
        <v>158</v>
      </c>
    </row>
    <row r="22" spans="1:25" ht="13.5">
      <c r="A22" s="6" t="s">
        <v>201</v>
      </c>
      <c r="B22" s="28">
        <v>487</v>
      </c>
      <c r="C22" s="28">
        <v>339</v>
      </c>
      <c r="D22" s="28">
        <v>224</v>
      </c>
      <c r="E22" s="22">
        <v>1443</v>
      </c>
      <c r="F22" s="28">
        <v>917</v>
      </c>
      <c r="G22" s="28">
        <v>431</v>
      </c>
      <c r="H22" s="28">
        <v>226</v>
      </c>
      <c r="I22" s="22">
        <v>624</v>
      </c>
      <c r="J22" s="28">
        <v>506</v>
      </c>
      <c r="K22" s="28">
        <v>353</v>
      </c>
      <c r="L22" s="28">
        <v>227</v>
      </c>
      <c r="M22" s="22">
        <v>622</v>
      </c>
      <c r="N22" s="28">
        <v>481</v>
      </c>
      <c r="O22" s="28">
        <v>363</v>
      </c>
      <c r="P22" s="28">
        <v>240</v>
      </c>
      <c r="Q22" s="22">
        <v>750</v>
      </c>
      <c r="R22" s="28">
        <v>596</v>
      </c>
      <c r="S22" s="28">
        <v>414</v>
      </c>
      <c r="T22" s="28">
        <v>279</v>
      </c>
      <c r="U22" s="22">
        <v>948</v>
      </c>
      <c r="V22" s="28">
        <v>810</v>
      </c>
      <c r="W22" s="28">
        <v>539</v>
      </c>
      <c r="X22" s="28">
        <v>365</v>
      </c>
      <c r="Y22" s="22">
        <v>925</v>
      </c>
    </row>
    <row r="23" spans="1:25" ht="13.5">
      <c r="A23" s="6" t="s">
        <v>51</v>
      </c>
      <c r="B23" s="28"/>
      <c r="C23" s="28"/>
      <c r="D23" s="28"/>
      <c r="E23" s="22">
        <v>14</v>
      </c>
      <c r="F23" s="28"/>
      <c r="G23" s="28"/>
      <c r="H23" s="28"/>
      <c r="I23" s="22">
        <v>12</v>
      </c>
      <c r="J23" s="28"/>
      <c r="K23" s="28"/>
      <c r="L23" s="28"/>
      <c r="M23" s="22">
        <v>10</v>
      </c>
      <c r="N23" s="28"/>
      <c r="O23" s="28"/>
      <c r="P23" s="28"/>
      <c r="Q23" s="22">
        <v>26</v>
      </c>
      <c r="R23" s="28"/>
      <c r="S23" s="28"/>
      <c r="T23" s="28"/>
      <c r="U23" s="22">
        <v>28</v>
      </c>
      <c r="V23" s="28"/>
      <c r="W23" s="28"/>
      <c r="X23" s="28"/>
      <c r="Y23" s="22">
        <v>34</v>
      </c>
    </row>
    <row r="24" spans="1:25" ht="13.5">
      <c r="A24" s="6" t="s">
        <v>202</v>
      </c>
      <c r="B24" s="28">
        <v>60</v>
      </c>
      <c r="C24" s="28">
        <v>36</v>
      </c>
      <c r="D24" s="28">
        <v>15</v>
      </c>
      <c r="E24" s="22">
        <v>56</v>
      </c>
      <c r="F24" s="28">
        <v>39</v>
      </c>
      <c r="G24" s="28">
        <v>24</v>
      </c>
      <c r="H24" s="28">
        <v>13</v>
      </c>
      <c r="I24" s="22">
        <v>60</v>
      </c>
      <c r="J24" s="28">
        <v>46</v>
      </c>
      <c r="K24" s="28">
        <v>30</v>
      </c>
      <c r="L24" s="28">
        <v>16</v>
      </c>
      <c r="M24" s="22">
        <v>72</v>
      </c>
      <c r="N24" s="28">
        <v>58</v>
      </c>
      <c r="O24" s="28">
        <v>44</v>
      </c>
      <c r="P24" s="28">
        <v>26</v>
      </c>
      <c r="Q24" s="22">
        <v>76</v>
      </c>
      <c r="R24" s="28">
        <v>57</v>
      </c>
      <c r="S24" s="28">
        <v>31</v>
      </c>
      <c r="T24" s="28">
        <v>20</v>
      </c>
      <c r="U24" s="22">
        <v>96</v>
      </c>
      <c r="V24" s="28">
        <v>72</v>
      </c>
      <c r="W24" s="28">
        <v>61</v>
      </c>
      <c r="X24" s="28">
        <v>33</v>
      </c>
      <c r="Y24" s="22">
        <v>153</v>
      </c>
    </row>
    <row r="25" spans="1:25" ht="13.5">
      <c r="A25" s="6" t="s">
        <v>203</v>
      </c>
      <c r="B25" s="28">
        <v>276</v>
      </c>
      <c r="C25" s="28">
        <v>128</v>
      </c>
      <c r="D25" s="28">
        <v>201</v>
      </c>
      <c r="E25" s="22"/>
      <c r="F25" s="28"/>
      <c r="G25" s="28"/>
      <c r="H25" s="28">
        <v>61</v>
      </c>
      <c r="I25" s="22">
        <v>177</v>
      </c>
      <c r="J25" s="28">
        <v>159</v>
      </c>
      <c r="K25" s="28">
        <v>251</v>
      </c>
      <c r="L25" s="28">
        <v>169</v>
      </c>
      <c r="M25" s="22">
        <v>312</v>
      </c>
      <c r="N25" s="28">
        <v>321</v>
      </c>
      <c r="O25" s="28">
        <v>284</v>
      </c>
      <c r="P25" s="28">
        <v>357</v>
      </c>
      <c r="Q25" s="22">
        <v>385</v>
      </c>
      <c r="R25" s="28">
        <v>324</v>
      </c>
      <c r="S25" s="28">
        <v>238</v>
      </c>
      <c r="T25" s="28">
        <v>43</v>
      </c>
      <c r="U25" s="22">
        <v>849</v>
      </c>
      <c r="V25" s="28">
        <v>937</v>
      </c>
      <c r="W25" s="28">
        <v>900</v>
      </c>
      <c r="X25" s="28"/>
      <c r="Y25" s="22">
        <v>391</v>
      </c>
    </row>
    <row r="26" spans="1:25" ht="13.5">
      <c r="A26" s="6" t="s">
        <v>89</v>
      </c>
      <c r="B26" s="28">
        <v>39</v>
      </c>
      <c r="C26" s="28">
        <v>14</v>
      </c>
      <c r="D26" s="28">
        <v>4</v>
      </c>
      <c r="E26" s="22">
        <v>26</v>
      </c>
      <c r="F26" s="28">
        <v>24</v>
      </c>
      <c r="G26" s="28">
        <v>14</v>
      </c>
      <c r="H26" s="28">
        <v>6</v>
      </c>
      <c r="I26" s="22">
        <v>38</v>
      </c>
      <c r="J26" s="28">
        <v>24</v>
      </c>
      <c r="K26" s="28">
        <v>21</v>
      </c>
      <c r="L26" s="28">
        <v>7</v>
      </c>
      <c r="M26" s="22">
        <v>50</v>
      </c>
      <c r="N26" s="28">
        <v>44</v>
      </c>
      <c r="O26" s="28">
        <v>25</v>
      </c>
      <c r="P26" s="28">
        <v>12</v>
      </c>
      <c r="Q26" s="22">
        <v>101</v>
      </c>
      <c r="R26" s="28">
        <v>69</v>
      </c>
      <c r="S26" s="28">
        <v>49</v>
      </c>
      <c r="T26" s="28">
        <v>17</v>
      </c>
      <c r="U26" s="22">
        <v>151</v>
      </c>
      <c r="V26" s="28">
        <v>112</v>
      </c>
      <c r="W26" s="28">
        <v>107</v>
      </c>
      <c r="X26" s="28">
        <v>29</v>
      </c>
      <c r="Y26" s="22">
        <v>155</v>
      </c>
    </row>
    <row r="27" spans="1:25" ht="13.5">
      <c r="A27" s="6" t="s">
        <v>205</v>
      </c>
      <c r="B27" s="28">
        <v>376</v>
      </c>
      <c r="C27" s="28">
        <v>179</v>
      </c>
      <c r="D27" s="28">
        <v>222</v>
      </c>
      <c r="E27" s="22">
        <v>97</v>
      </c>
      <c r="F27" s="28">
        <v>63</v>
      </c>
      <c r="G27" s="28">
        <v>39</v>
      </c>
      <c r="H27" s="28">
        <v>81</v>
      </c>
      <c r="I27" s="22">
        <v>288</v>
      </c>
      <c r="J27" s="28">
        <v>230</v>
      </c>
      <c r="K27" s="28">
        <v>302</v>
      </c>
      <c r="L27" s="28">
        <v>192</v>
      </c>
      <c r="M27" s="22">
        <v>445</v>
      </c>
      <c r="N27" s="28">
        <v>424</v>
      </c>
      <c r="O27" s="28">
        <v>355</v>
      </c>
      <c r="P27" s="28">
        <v>397</v>
      </c>
      <c r="Q27" s="22">
        <v>590</v>
      </c>
      <c r="R27" s="28">
        <v>451</v>
      </c>
      <c r="S27" s="28">
        <v>320</v>
      </c>
      <c r="T27" s="28">
        <v>81</v>
      </c>
      <c r="U27" s="22">
        <v>1459</v>
      </c>
      <c r="V27" s="28">
        <v>1493</v>
      </c>
      <c r="W27" s="28">
        <v>1394</v>
      </c>
      <c r="X27" s="28">
        <v>143</v>
      </c>
      <c r="Y27" s="22">
        <v>824</v>
      </c>
    </row>
    <row r="28" spans="1:25" ht="14.25" thickBot="1">
      <c r="A28" s="25" t="s">
        <v>206</v>
      </c>
      <c r="B28" s="29">
        <v>3446</v>
      </c>
      <c r="C28" s="29">
        <v>2339</v>
      </c>
      <c r="D28" s="29">
        <v>1583</v>
      </c>
      <c r="E28" s="23">
        <v>3564</v>
      </c>
      <c r="F28" s="29">
        <v>2787</v>
      </c>
      <c r="G28" s="29">
        <v>1713</v>
      </c>
      <c r="H28" s="29">
        <v>1713</v>
      </c>
      <c r="I28" s="23">
        <v>2899</v>
      </c>
      <c r="J28" s="29">
        <v>2872</v>
      </c>
      <c r="K28" s="29">
        <v>1642</v>
      </c>
      <c r="L28" s="29">
        <v>1679</v>
      </c>
      <c r="M28" s="23">
        <v>3410</v>
      </c>
      <c r="N28" s="29">
        <v>2470</v>
      </c>
      <c r="O28" s="29">
        <v>1514</v>
      </c>
      <c r="P28" s="29">
        <v>1459</v>
      </c>
      <c r="Q28" s="23">
        <v>1835</v>
      </c>
      <c r="R28" s="29">
        <v>1467</v>
      </c>
      <c r="S28" s="29">
        <v>796</v>
      </c>
      <c r="T28" s="29">
        <v>1414</v>
      </c>
      <c r="U28" s="23">
        <v>675</v>
      </c>
      <c r="V28" s="29">
        <v>738</v>
      </c>
      <c r="W28" s="29">
        <v>113</v>
      </c>
      <c r="X28" s="29">
        <v>1200</v>
      </c>
      <c r="Y28" s="23">
        <v>1404</v>
      </c>
    </row>
    <row r="29" spans="1:25" ht="14.25" thickTop="1">
      <c r="A29" s="6" t="s">
        <v>207</v>
      </c>
      <c r="B29" s="28">
        <v>14</v>
      </c>
      <c r="C29" s="28">
        <v>11</v>
      </c>
      <c r="D29" s="28">
        <v>7</v>
      </c>
      <c r="E29" s="22">
        <v>193</v>
      </c>
      <c r="F29" s="28">
        <v>150</v>
      </c>
      <c r="G29" s="28">
        <v>132</v>
      </c>
      <c r="H29" s="28">
        <v>1</v>
      </c>
      <c r="I29" s="22">
        <v>15</v>
      </c>
      <c r="J29" s="28">
        <v>14</v>
      </c>
      <c r="K29" s="28">
        <v>7</v>
      </c>
      <c r="L29" s="28">
        <v>2</v>
      </c>
      <c r="M29" s="22">
        <v>11</v>
      </c>
      <c r="N29" s="28">
        <v>9</v>
      </c>
      <c r="O29" s="28">
        <v>7</v>
      </c>
      <c r="P29" s="28">
        <v>4</v>
      </c>
      <c r="Q29" s="22">
        <v>20</v>
      </c>
      <c r="R29" s="28">
        <v>20</v>
      </c>
      <c r="S29" s="28">
        <v>7</v>
      </c>
      <c r="T29" s="28">
        <v>3</v>
      </c>
      <c r="U29" s="22">
        <v>56</v>
      </c>
      <c r="V29" s="28">
        <v>47</v>
      </c>
      <c r="W29" s="28">
        <v>20</v>
      </c>
      <c r="X29" s="28">
        <v>1</v>
      </c>
      <c r="Y29" s="22">
        <v>83</v>
      </c>
    </row>
    <row r="30" spans="1:25" ht="13.5">
      <c r="A30" s="6" t="s">
        <v>208</v>
      </c>
      <c r="B30" s="28">
        <v>72</v>
      </c>
      <c r="C30" s="28">
        <v>63</v>
      </c>
      <c r="D30" s="28"/>
      <c r="E30" s="22">
        <v>697</v>
      </c>
      <c r="F30" s="28">
        <v>646</v>
      </c>
      <c r="G30" s="28">
        <v>482</v>
      </c>
      <c r="H30" s="28"/>
      <c r="I30" s="22"/>
      <c r="J30" s="28"/>
      <c r="K30" s="28"/>
      <c r="L30" s="28"/>
      <c r="M30" s="22">
        <v>181</v>
      </c>
      <c r="N30" s="28">
        <v>161</v>
      </c>
      <c r="O30" s="28">
        <v>28</v>
      </c>
      <c r="P30" s="28"/>
      <c r="Q30" s="22">
        <v>417</v>
      </c>
      <c r="R30" s="28">
        <v>417</v>
      </c>
      <c r="S30" s="28">
        <v>417</v>
      </c>
      <c r="T30" s="28"/>
      <c r="U30" s="22"/>
      <c r="V30" s="28"/>
      <c r="W30" s="28"/>
      <c r="X30" s="28"/>
      <c r="Y30" s="22"/>
    </row>
    <row r="31" spans="1:25" ht="13.5">
      <c r="A31" s="6" t="s">
        <v>211</v>
      </c>
      <c r="B31" s="28">
        <v>87</v>
      </c>
      <c r="C31" s="28">
        <v>74</v>
      </c>
      <c r="D31" s="28">
        <v>7</v>
      </c>
      <c r="E31" s="22">
        <v>890</v>
      </c>
      <c r="F31" s="28">
        <v>796</v>
      </c>
      <c r="G31" s="28">
        <v>615</v>
      </c>
      <c r="H31" s="28">
        <v>1</v>
      </c>
      <c r="I31" s="22">
        <v>15</v>
      </c>
      <c r="J31" s="28">
        <v>14</v>
      </c>
      <c r="K31" s="28">
        <v>7</v>
      </c>
      <c r="L31" s="28">
        <v>2</v>
      </c>
      <c r="M31" s="22">
        <v>300</v>
      </c>
      <c r="N31" s="28">
        <v>258</v>
      </c>
      <c r="O31" s="28">
        <v>129</v>
      </c>
      <c r="P31" s="28">
        <v>22</v>
      </c>
      <c r="Q31" s="22">
        <v>452</v>
      </c>
      <c r="R31" s="28">
        <v>450</v>
      </c>
      <c r="S31" s="28">
        <v>442</v>
      </c>
      <c r="T31" s="28">
        <v>4</v>
      </c>
      <c r="U31" s="22">
        <v>93</v>
      </c>
      <c r="V31" s="28">
        <v>70</v>
      </c>
      <c r="W31" s="28">
        <v>41</v>
      </c>
      <c r="X31" s="28">
        <v>8</v>
      </c>
      <c r="Y31" s="22">
        <v>169</v>
      </c>
    </row>
    <row r="32" spans="1:25" ht="13.5">
      <c r="A32" s="6" t="s">
        <v>212</v>
      </c>
      <c r="B32" s="28">
        <v>45</v>
      </c>
      <c r="C32" s="28">
        <v>32</v>
      </c>
      <c r="D32" s="28">
        <v>4</v>
      </c>
      <c r="E32" s="22">
        <v>119</v>
      </c>
      <c r="F32" s="28">
        <v>80</v>
      </c>
      <c r="G32" s="28">
        <v>54</v>
      </c>
      <c r="H32" s="28">
        <v>10</v>
      </c>
      <c r="I32" s="22">
        <v>142</v>
      </c>
      <c r="J32" s="28">
        <v>91</v>
      </c>
      <c r="K32" s="28">
        <v>91</v>
      </c>
      <c r="L32" s="28">
        <v>3</v>
      </c>
      <c r="M32" s="22">
        <v>550</v>
      </c>
      <c r="N32" s="28">
        <v>21</v>
      </c>
      <c r="O32" s="28">
        <v>2</v>
      </c>
      <c r="P32" s="28">
        <v>0</v>
      </c>
      <c r="Q32" s="22">
        <v>94</v>
      </c>
      <c r="R32" s="28">
        <v>50</v>
      </c>
      <c r="S32" s="28">
        <v>49</v>
      </c>
      <c r="T32" s="28">
        <v>44</v>
      </c>
      <c r="U32" s="22">
        <v>469</v>
      </c>
      <c r="V32" s="28">
        <v>22</v>
      </c>
      <c r="W32" s="28">
        <v>21</v>
      </c>
      <c r="X32" s="28">
        <v>2</v>
      </c>
      <c r="Y32" s="22">
        <v>135</v>
      </c>
    </row>
    <row r="33" spans="1:25" ht="13.5">
      <c r="A33" s="6" t="s">
        <v>213</v>
      </c>
      <c r="B33" s="28"/>
      <c r="C33" s="28"/>
      <c r="D33" s="28"/>
      <c r="E33" s="22"/>
      <c r="F33" s="28"/>
      <c r="G33" s="28">
        <v>11</v>
      </c>
      <c r="H33" s="28">
        <v>12</v>
      </c>
      <c r="I33" s="22">
        <v>377</v>
      </c>
      <c r="J33" s="28"/>
      <c r="K33" s="28">
        <v>228</v>
      </c>
      <c r="L33" s="28">
        <v>183</v>
      </c>
      <c r="M33" s="22">
        <v>767</v>
      </c>
      <c r="N33" s="28">
        <v>232</v>
      </c>
      <c r="O33" s="28">
        <v>770</v>
      </c>
      <c r="P33" s="28">
        <v>744</v>
      </c>
      <c r="Q33" s="22">
        <v>333</v>
      </c>
      <c r="R33" s="28">
        <v>267</v>
      </c>
      <c r="S33" s="28">
        <v>376</v>
      </c>
      <c r="T33" s="28"/>
      <c r="U33" s="22">
        <v>938</v>
      </c>
      <c r="V33" s="28">
        <v>917</v>
      </c>
      <c r="W33" s="28">
        <v>765</v>
      </c>
      <c r="X33" s="28">
        <v>265</v>
      </c>
      <c r="Y33" s="22">
        <v>425</v>
      </c>
    </row>
    <row r="34" spans="1:25" ht="13.5">
      <c r="A34" s="6" t="s">
        <v>89</v>
      </c>
      <c r="B34" s="28"/>
      <c r="C34" s="28"/>
      <c r="D34" s="28"/>
      <c r="E34" s="22">
        <v>27</v>
      </c>
      <c r="F34" s="28">
        <v>24</v>
      </c>
      <c r="G34" s="28">
        <v>21</v>
      </c>
      <c r="H34" s="28">
        <v>4</v>
      </c>
      <c r="I34" s="22">
        <v>27</v>
      </c>
      <c r="J34" s="28">
        <v>39</v>
      </c>
      <c r="K34" s="28">
        <v>10</v>
      </c>
      <c r="L34" s="28">
        <v>0</v>
      </c>
      <c r="M34" s="22">
        <v>366</v>
      </c>
      <c r="N34" s="28">
        <v>62</v>
      </c>
      <c r="O34" s="28">
        <v>71</v>
      </c>
      <c r="P34" s="28">
        <v>78</v>
      </c>
      <c r="Q34" s="22">
        <v>59</v>
      </c>
      <c r="R34" s="28">
        <v>70</v>
      </c>
      <c r="S34" s="28">
        <v>67</v>
      </c>
      <c r="T34" s="28">
        <v>2</v>
      </c>
      <c r="U34" s="22">
        <v>156</v>
      </c>
      <c r="V34" s="28">
        <v>76</v>
      </c>
      <c r="W34" s="28">
        <v>19</v>
      </c>
      <c r="X34" s="28">
        <v>13</v>
      </c>
      <c r="Y34" s="22">
        <v>59</v>
      </c>
    </row>
    <row r="35" spans="1:25" ht="13.5">
      <c r="A35" s="6" t="s">
        <v>218</v>
      </c>
      <c r="B35" s="28">
        <v>45</v>
      </c>
      <c r="C35" s="28">
        <v>32</v>
      </c>
      <c r="D35" s="28">
        <v>4</v>
      </c>
      <c r="E35" s="22">
        <v>164</v>
      </c>
      <c r="F35" s="28">
        <v>105</v>
      </c>
      <c r="G35" s="28">
        <v>87</v>
      </c>
      <c r="H35" s="28">
        <v>28</v>
      </c>
      <c r="I35" s="22">
        <v>572</v>
      </c>
      <c r="J35" s="28">
        <v>131</v>
      </c>
      <c r="K35" s="28">
        <v>330</v>
      </c>
      <c r="L35" s="28">
        <v>187</v>
      </c>
      <c r="M35" s="22">
        <v>1685</v>
      </c>
      <c r="N35" s="28">
        <v>316</v>
      </c>
      <c r="O35" s="28">
        <v>844</v>
      </c>
      <c r="P35" s="28">
        <v>824</v>
      </c>
      <c r="Q35" s="22">
        <v>558</v>
      </c>
      <c r="R35" s="28">
        <v>387</v>
      </c>
      <c r="S35" s="28">
        <v>493</v>
      </c>
      <c r="T35" s="28">
        <v>47</v>
      </c>
      <c r="U35" s="22">
        <v>1840</v>
      </c>
      <c r="V35" s="28">
        <v>1300</v>
      </c>
      <c r="W35" s="28">
        <v>1091</v>
      </c>
      <c r="X35" s="28">
        <v>554</v>
      </c>
      <c r="Y35" s="22">
        <v>675</v>
      </c>
    </row>
    <row r="36" spans="1:25" ht="13.5">
      <c r="A36" s="7" t="s">
        <v>219</v>
      </c>
      <c r="B36" s="28">
        <v>3488</v>
      </c>
      <c r="C36" s="28">
        <v>2381</v>
      </c>
      <c r="D36" s="28">
        <v>1586</v>
      </c>
      <c r="E36" s="22">
        <v>4290</v>
      </c>
      <c r="F36" s="28">
        <v>3478</v>
      </c>
      <c r="G36" s="28">
        <v>2241</v>
      </c>
      <c r="H36" s="28">
        <v>1686</v>
      </c>
      <c r="I36" s="22">
        <v>2342</v>
      </c>
      <c r="J36" s="28">
        <v>2756</v>
      </c>
      <c r="K36" s="28">
        <v>1319</v>
      </c>
      <c r="L36" s="28">
        <v>1495</v>
      </c>
      <c r="M36" s="22">
        <v>2026</v>
      </c>
      <c r="N36" s="28">
        <v>2412</v>
      </c>
      <c r="O36" s="28">
        <v>800</v>
      </c>
      <c r="P36" s="28">
        <v>657</v>
      </c>
      <c r="Q36" s="22">
        <v>1729</v>
      </c>
      <c r="R36" s="28">
        <v>1530</v>
      </c>
      <c r="S36" s="28">
        <v>745</v>
      </c>
      <c r="T36" s="28">
        <v>1371</v>
      </c>
      <c r="U36" s="22">
        <v>-1071</v>
      </c>
      <c r="V36" s="28">
        <v>-491</v>
      </c>
      <c r="W36" s="28">
        <v>-936</v>
      </c>
      <c r="X36" s="28">
        <v>654</v>
      </c>
      <c r="Y36" s="22">
        <v>898</v>
      </c>
    </row>
    <row r="37" spans="1:25" ht="13.5">
      <c r="A37" s="7" t="s">
        <v>220</v>
      </c>
      <c r="B37" s="28">
        <v>1156</v>
      </c>
      <c r="C37" s="28">
        <v>783</v>
      </c>
      <c r="D37" s="28">
        <v>677</v>
      </c>
      <c r="E37" s="22">
        <v>1095</v>
      </c>
      <c r="F37" s="28">
        <v>1057</v>
      </c>
      <c r="G37" s="28">
        <v>839</v>
      </c>
      <c r="H37" s="28">
        <v>756</v>
      </c>
      <c r="I37" s="22">
        <v>703</v>
      </c>
      <c r="J37" s="28">
        <v>1232</v>
      </c>
      <c r="K37" s="28">
        <v>564</v>
      </c>
      <c r="L37" s="28">
        <v>691</v>
      </c>
      <c r="M37" s="22">
        <v>837</v>
      </c>
      <c r="N37" s="28">
        <v>690</v>
      </c>
      <c r="O37" s="28">
        <v>300</v>
      </c>
      <c r="P37" s="28">
        <v>290</v>
      </c>
      <c r="Q37" s="22">
        <v>423</v>
      </c>
      <c r="R37" s="28">
        <v>720</v>
      </c>
      <c r="S37" s="28">
        <v>477</v>
      </c>
      <c r="T37" s="28">
        <v>596</v>
      </c>
      <c r="U37" s="22">
        <v>399</v>
      </c>
      <c r="V37" s="28">
        <v>337</v>
      </c>
      <c r="W37" s="28">
        <v>228</v>
      </c>
      <c r="X37" s="28">
        <v>284</v>
      </c>
      <c r="Y37" s="22">
        <v>422</v>
      </c>
    </row>
    <row r="38" spans="1:25" ht="13.5">
      <c r="A38" s="7" t="s">
        <v>221</v>
      </c>
      <c r="B38" s="28">
        <v>76</v>
      </c>
      <c r="C38" s="28">
        <v>85</v>
      </c>
      <c r="D38" s="28">
        <v>36</v>
      </c>
      <c r="E38" s="22">
        <v>90</v>
      </c>
      <c r="F38" s="28">
        <v>-116</v>
      </c>
      <c r="G38" s="28">
        <v>-106</v>
      </c>
      <c r="H38" s="28">
        <v>-134</v>
      </c>
      <c r="I38" s="22">
        <v>-255</v>
      </c>
      <c r="J38" s="28">
        <v>4</v>
      </c>
      <c r="K38" s="28">
        <v>-9</v>
      </c>
      <c r="L38" s="28">
        <v>-199</v>
      </c>
      <c r="M38" s="22">
        <v>-139</v>
      </c>
      <c r="N38" s="28">
        <v>-287</v>
      </c>
      <c r="O38" s="28">
        <v>-295</v>
      </c>
      <c r="P38" s="28">
        <v>-315</v>
      </c>
      <c r="Q38" s="22">
        <v>293</v>
      </c>
      <c r="R38" s="28">
        <v>-332</v>
      </c>
      <c r="S38" s="28">
        <v>-290</v>
      </c>
      <c r="T38" s="28">
        <v>-300</v>
      </c>
      <c r="U38" s="22">
        <v>208</v>
      </c>
      <c r="V38" s="28">
        <v>92</v>
      </c>
      <c r="W38" s="28">
        <v>96</v>
      </c>
      <c r="X38" s="28">
        <v>-124</v>
      </c>
      <c r="Y38" s="22">
        <v>197</v>
      </c>
    </row>
    <row r="39" spans="1:25" ht="13.5">
      <c r="A39" s="7" t="s">
        <v>222</v>
      </c>
      <c r="B39" s="28">
        <v>1233</v>
      </c>
      <c r="C39" s="28">
        <v>868</v>
      </c>
      <c r="D39" s="28">
        <v>714</v>
      </c>
      <c r="E39" s="22">
        <v>1186</v>
      </c>
      <c r="F39" s="28">
        <v>940</v>
      </c>
      <c r="G39" s="28">
        <v>732</v>
      </c>
      <c r="H39" s="28">
        <v>621</v>
      </c>
      <c r="I39" s="22">
        <v>448</v>
      </c>
      <c r="J39" s="28">
        <v>1236</v>
      </c>
      <c r="K39" s="28">
        <v>554</v>
      </c>
      <c r="L39" s="28">
        <v>492</v>
      </c>
      <c r="M39" s="22">
        <v>697</v>
      </c>
      <c r="N39" s="28">
        <v>403</v>
      </c>
      <c r="O39" s="28">
        <v>5</v>
      </c>
      <c r="P39" s="28">
        <v>-25</v>
      </c>
      <c r="Q39" s="22">
        <v>717</v>
      </c>
      <c r="R39" s="28">
        <v>388</v>
      </c>
      <c r="S39" s="28">
        <v>187</v>
      </c>
      <c r="T39" s="28">
        <v>296</v>
      </c>
      <c r="U39" s="22">
        <v>621</v>
      </c>
      <c r="V39" s="28">
        <v>429</v>
      </c>
      <c r="W39" s="28">
        <v>325</v>
      </c>
      <c r="X39" s="28">
        <v>159</v>
      </c>
      <c r="Y39" s="22">
        <v>604</v>
      </c>
    </row>
    <row r="40" spans="1:25" ht="13.5">
      <c r="A40" s="7" t="s">
        <v>52</v>
      </c>
      <c r="B40" s="28">
        <v>2255</v>
      </c>
      <c r="C40" s="28">
        <v>1512</v>
      </c>
      <c r="D40" s="28">
        <v>871</v>
      </c>
      <c r="E40" s="22">
        <v>3104</v>
      </c>
      <c r="F40" s="28">
        <v>2537</v>
      </c>
      <c r="G40" s="28">
        <v>1508</v>
      </c>
      <c r="H40" s="28">
        <v>1064</v>
      </c>
      <c r="I40" s="22">
        <v>1894</v>
      </c>
      <c r="J40" s="28">
        <v>1519</v>
      </c>
      <c r="K40" s="28">
        <v>764</v>
      </c>
      <c r="L40" s="28">
        <v>1002</v>
      </c>
      <c r="M40" s="22">
        <v>1328</v>
      </c>
      <c r="N40" s="28">
        <v>2008</v>
      </c>
      <c r="O40" s="28">
        <v>794</v>
      </c>
      <c r="P40" s="28">
        <v>682</v>
      </c>
      <c r="Q40" s="22"/>
      <c r="R40" s="28"/>
      <c r="S40" s="28"/>
      <c r="T40" s="28"/>
      <c r="U40" s="22"/>
      <c r="V40" s="28"/>
      <c r="W40" s="28"/>
      <c r="X40" s="28"/>
      <c r="Y40" s="22"/>
    </row>
    <row r="41" spans="1:25" ht="13.5">
      <c r="A41" s="7" t="s">
        <v>53</v>
      </c>
      <c r="B41" s="28">
        <v>0</v>
      </c>
      <c r="C41" s="28"/>
      <c r="D41" s="28"/>
      <c r="E41" s="22"/>
      <c r="F41" s="28">
        <v>5</v>
      </c>
      <c r="G41" s="28"/>
      <c r="H41" s="28"/>
      <c r="I41" s="22"/>
      <c r="J41" s="28"/>
      <c r="K41" s="28"/>
      <c r="L41" s="28"/>
      <c r="M41" s="22"/>
      <c r="N41" s="28"/>
      <c r="O41" s="28"/>
      <c r="P41" s="28"/>
      <c r="Q41" s="22"/>
      <c r="R41" s="28"/>
      <c r="S41" s="28"/>
      <c r="T41" s="28"/>
      <c r="U41" s="22"/>
      <c r="V41" s="28"/>
      <c r="W41" s="28"/>
      <c r="X41" s="28"/>
      <c r="Y41" s="22"/>
    </row>
    <row r="42" spans="1:25" ht="14.25" thickBot="1">
      <c r="A42" s="7" t="s">
        <v>223</v>
      </c>
      <c r="B42" s="28">
        <v>2256</v>
      </c>
      <c r="C42" s="28">
        <v>1508</v>
      </c>
      <c r="D42" s="28">
        <v>852</v>
      </c>
      <c r="E42" s="22">
        <v>3098</v>
      </c>
      <c r="F42" s="28">
        <v>2532</v>
      </c>
      <c r="G42" s="28">
        <v>1499</v>
      </c>
      <c r="H42" s="28">
        <v>1054</v>
      </c>
      <c r="I42" s="22">
        <v>1902</v>
      </c>
      <c r="J42" s="28">
        <v>1517</v>
      </c>
      <c r="K42" s="28">
        <v>755</v>
      </c>
      <c r="L42" s="28">
        <v>990</v>
      </c>
      <c r="M42" s="22">
        <v>1320</v>
      </c>
      <c r="N42" s="28">
        <v>2003</v>
      </c>
      <c r="O42" s="28">
        <v>786</v>
      </c>
      <c r="P42" s="28">
        <v>670</v>
      </c>
      <c r="Q42" s="22">
        <v>1001</v>
      </c>
      <c r="R42" s="28">
        <v>1131</v>
      </c>
      <c r="S42" s="28">
        <v>546</v>
      </c>
      <c r="T42" s="28">
        <v>1060</v>
      </c>
      <c r="U42" s="22">
        <v>-1709</v>
      </c>
      <c r="V42" s="28">
        <v>-927</v>
      </c>
      <c r="W42" s="28">
        <v>-1274</v>
      </c>
      <c r="X42" s="28">
        <v>479</v>
      </c>
      <c r="Y42" s="22">
        <v>294</v>
      </c>
    </row>
    <row r="43" spans="1:25" ht="14.25" thickTop="1">
      <c r="A43" s="8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5" ht="13.5">
      <c r="A45" s="20" t="s">
        <v>169</v>
      </c>
    </row>
    <row r="46" ht="13.5">
      <c r="A46" s="20" t="s">
        <v>170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6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165</v>
      </c>
      <c r="B2" s="14">
        <v>1377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166</v>
      </c>
      <c r="B3" s="1" t="s">
        <v>167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55</v>
      </c>
      <c r="B4" s="15" t="str">
        <f>HYPERLINK("http://www.kabupro.jp/mark/20140114/S1000X7N.htm","四半期報告書")</f>
        <v>四半期報告書</v>
      </c>
      <c r="C4" s="15" t="str">
        <f>HYPERLINK("http://www.kabupro.jp/mark/20130827/S000ECKX.htm","有価証券報告書")</f>
        <v>有価証券報告書</v>
      </c>
      <c r="D4" s="15" t="str">
        <f>HYPERLINK("http://www.kabupro.jp/mark/20140114/S1000X7N.htm","四半期報告書")</f>
        <v>四半期報告書</v>
      </c>
      <c r="E4" s="15" t="str">
        <f>HYPERLINK("http://www.kabupro.jp/mark/20130827/S000ECKX.htm","有価証券報告書")</f>
        <v>有価証券報告書</v>
      </c>
      <c r="F4" s="15" t="str">
        <f>HYPERLINK("http://www.kabupro.jp/mark/20130115/S000CMK6.htm","四半期報告書")</f>
        <v>四半期報告書</v>
      </c>
      <c r="G4" s="15" t="str">
        <f>HYPERLINK("http://www.kabupro.jp/mark/20120828/S000BTI1.htm","有価証券報告書")</f>
        <v>有価証券報告書</v>
      </c>
      <c r="H4" s="15" t="str">
        <f>HYPERLINK("http://www.kabupro.jp/mark/20110414/S0008562.htm","四半期報告書")</f>
        <v>四半期報告書</v>
      </c>
      <c r="I4" s="15" t="str">
        <f>HYPERLINK("http://www.kabupro.jp/mark/20120113/S000A2EK.htm","四半期報告書")</f>
        <v>四半期報告書</v>
      </c>
      <c r="J4" s="15" t="str">
        <f>HYPERLINK("http://www.kabupro.jp/mark/20101013/S0006XE3.htm","四半期報告書")</f>
        <v>四半期報告書</v>
      </c>
      <c r="K4" s="15" t="str">
        <f>HYPERLINK("http://www.kabupro.jp/mark/20110826/S00098YP.htm","有価証券報告書")</f>
        <v>有価証券報告書</v>
      </c>
      <c r="L4" s="15" t="str">
        <f>HYPERLINK("http://www.kabupro.jp/mark/20110414/S0008562.htm","四半期報告書")</f>
        <v>四半期報告書</v>
      </c>
      <c r="M4" s="15" t="str">
        <f>HYPERLINK("http://www.kabupro.jp/mark/20110114/S0007JPK.htm","四半期報告書")</f>
        <v>四半期報告書</v>
      </c>
      <c r="N4" s="15" t="str">
        <f>HYPERLINK("http://www.kabupro.jp/mark/20101013/S0006XE3.htm","四半期報告書")</f>
        <v>四半期報告書</v>
      </c>
      <c r="O4" s="15" t="str">
        <f>HYPERLINK("http://www.kabupro.jp/mark/20100827/S0006P5R.htm","有価証券報告書")</f>
        <v>有価証券報告書</v>
      </c>
      <c r="P4" s="15" t="str">
        <f>HYPERLINK("http://www.kabupro.jp/mark/20100414/S0005JHA.htm","四半期報告書")</f>
        <v>四半期報告書</v>
      </c>
      <c r="Q4" s="15" t="str">
        <f>HYPERLINK("http://www.kabupro.jp/mark/20100114/S0004XOM.htm","四半期報告書")</f>
        <v>四半期報告書</v>
      </c>
      <c r="R4" s="15" t="str">
        <f>HYPERLINK("http://www.kabupro.jp/mark/20091014/S0004C61.htm","四半期報告書")</f>
        <v>四半期報告書</v>
      </c>
      <c r="S4" s="15" t="str">
        <f>HYPERLINK("http://www.kabupro.jp/mark/20091006/S0004A9T.htm","訂正有価証券報告書")</f>
        <v>訂正有価証券報告書</v>
      </c>
    </row>
    <row r="5" spans="1:19" ht="14.25" thickBot="1">
      <c r="A5" s="11" t="s">
        <v>56</v>
      </c>
      <c r="B5" s="1" t="s">
        <v>228</v>
      </c>
      <c r="C5" s="1" t="s">
        <v>62</v>
      </c>
      <c r="D5" s="1" t="s">
        <v>228</v>
      </c>
      <c r="E5" s="1" t="s">
        <v>62</v>
      </c>
      <c r="F5" s="1" t="s">
        <v>234</v>
      </c>
      <c r="G5" s="1" t="s">
        <v>66</v>
      </c>
      <c r="H5" s="1" t="s">
        <v>244</v>
      </c>
      <c r="I5" s="1" t="s">
        <v>240</v>
      </c>
      <c r="J5" s="1" t="s">
        <v>248</v>
      </c>
      <c r="K5" s="1" t="s">
        <v>68</v>
      </c>
      <c r="L5" s="1" t="s">
        <v>244</v>
      </c>
      <c r="M5" s="1" t="s">
        <v>246</v>
      </c>
      <c r="N5" s="1" t="s">
        <v>248</v>
      </c>
      <c r="O5" s="1" t="s">
        <v>70</v>
      </c>
      <c r="P5" s="1" t="s">
        <v>250</v>
      </c>
      <c r="Q5" s="1" t="s">
        <v>252</v>
      </c>
      <c r="R5" s="1" t="s">
        <v>254</v>
      </c>
      <c r="S5" s="1" t="s">
        <v>72</v>
      </c>
    </row>
    <row r="6" spans="1:19" ht="15" thickBot="1" thickTop="1">
      <c r="A6" s="10" t="s">
        <v>57</v>
      </c>
      <c r="B6" s="18" t="s">
        <v>49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58</v>
      </c>
      <c r="B7" s="14" t="s">
        <v>7</v>
      </c>
      <c r="C7" s="16" t="s">
        <v>63</v>
      </c>
      <c r="D7" s="14" t="s">
        <v>7</v>
      </c>
      <c r="E7" s="16" t="s">
        <v>63</v>
      </c>
      <c r="F7" s="14" t="s">
        <v>7</v>
      </c>
      <c r="G7" s="16" t="s">
        <v>63</v>
      </c>
      <c r="H7" s="14" t="s">
        <v>7</v>
      </c>
      <c r="I7" s="14" t="s">
        <v>7</v>
      </c>
      <c r="J7" s="14" t="s">
        <v>7</v>
      </c>
      <c r="K7" s="16" t="s">
        <v>63</v>
      </c>
      <c r="L7" s="14" t="s">
        <v>7</v>
      </c>
      <c r="M7" s="14" t="s">
        <v>7</v>
      </c>
      <c r="N7" s="14" t="s">
        <v>7</v>
      </c>
      <c r="O7" s="16" t="s">
        <v>63</v>
      </c>
      <c r="P7" s="14" t="s">
        <v>7</v>
      </c>
      <c r="Q7" s="14" t="s">
        <v>7</v>
      </c>
      <c r="R7" s="14" t="s">
        <v>7</v>
      </c>
      <c r="S7" s="16" t="s">
        <v>63</v>
      </c>
    </row>
    <row r="8" spans="1:19" ht="13.5">
      <c r="A8" s="13" t="s">
        <v>59</v>
      </c>
      <c r="B8" s="1" t="s">
        <v>8</v>
      </c>
      <c r="C8" s="17" t="s">
        <v>171</v>
      </c>
      <c r="D8" s="1" t="s">
        <v>171</v>
      </c>
      <c r="E8" s="17" t="s">
        <v>172</v>
      </c>
      <c r="F8" s="1" t="s">
        <v>172</v>
      </c>
      <c r="G8" s="17" t="s">
        <v>173</v>
      </c>
      <c r="H8" s="1" t="s">
        <v>173</v>
      </c>
      <c r="I8" s="1" t="s">
        <v>173</v>
      </c>
      <c r="J8" s="1" t="s">
        <v>173</v>
      </c>
      <c r="K8" s="17" t="s">
        <v>174</v>
      </c>
      <c r="L8" s="1" t="s">
        <v>174</v>
      </c>
      <c r="M8" s="1" t="s">
        <v>174</v>
      </c>
      <c r="N8" s="1" t="s">
        <v>174</v>
      </c>
      <c r="O8" s="17" t="s">
        <v>175</v>
      </c>
      <c r="P8" s="1" t="s">
        <v>175</v>
      </c>
      <c r="Q8" s="1" t="s">
        <v>175</v>
      </c>
      <c r="R8" s="1" t="s">
        <v>175</v>
      </c>
      <c r="S8" s="17" t="s">
        <v>176</v>
      </c>
    </row>
    <row r="9" spans="1:19" ht="13.5">
      <c r="A9" s="13" t="s">
        <v>60</v>
      </c>
      <c r="B9" s="1" t="s">
        <v>229</v>
      </c>
      <c r="C9" s="17" t="s">
        <v>64</v>
      </c>
      <c r="D9" s="1" t="s">
        <v>235</v>
      </c>
      <c r="E9" s="17" t="s">
        <v>65</v>
      </c>
      <c r="F9" s="1" t="s">
        <v>241</v>
      </c>
      <c r="G9" s="17" t="s">
        <v>67</v>
      </c>
      <c r="H9" s="1" t="s">
        <v>245</v>
      </c>
      <c r="I9" s="1" t="s">
        <v>247</v>
      </c>
      <c r="J9" s="1" t="s">
        <v>249</v>
      </c>
      <c r="K9" s="17" t="s">
        <v>69</v>
      </c>
      <c r="L9" s="1" t="s">
        <v>251</v>
      </c>
      <c r="M9" s="1" t="s">
        <v>253</v>
      </c>
      <c r="N9" s="1" t="s">
        <v>255</v>
      </c>
      <c r="O9" s="17" t="s">
        <v>71</v>
      </c>
      <c r="P9" s="1" t="s">
        <v>257</v>
      </c>
      <c r="Q9" s="1" t="s">
        <v>259</v>
      </c>
      <c r="R9" s="1" t="s">
        <v>261</v>
      </c>
      <c r="S9" s="17" t="s">
        <v>73</v>
      </c>
    </row>
    <row r="10" spans="1:19" ht="14.25" thickBot="1">
      <c r="A10" s="13" t="s">
        <v>61</v>
      </c>
      <c r="B10" s="1" t="s">
        <v>75</v>
      </c>
      <c r="C10" s="17" t="s">
        <v>75</v>
      </c>
      <c r="D10" s="1" t="s">
        <v>75</v>
      </c>
      <c r="E10" s="17" t="s">
        <v>75</v>
      </c>
      <c r="F10" s="1" t="s">
        <v>75</v>
      </c>
      <c r="G10" s="17" t="s">
        <v>75</v>
      </c>
      <c r="H10" s="1" t="s">
        <v>75</v>
      </c>
      <c r="I10" s="1" t="s">
        <v>75</v>
      </c>
      <c r="J10" s="1" t="s">
        <v>75</v>
      </c>
      <c r="K10" s="17" t="s">
        <v>75</v>
      </c>
      <c r="L10" s="1" t="s">
        <v>75</v>
      </c>
      <c r="M10" s="1" t="s">
        <v>75</v>
      </c>
      <c r="N10" s="1" t="s">
        <v>75</v>
      </c>
      <c r="O10" s="17" t="s">
        <v>75</v>
      </c>
      <c r="P10" s="1" t="s">
        <v>75</v>
      </c>
      <c r="Q10" s="1" t="s">
        <v>75</v>
      </c>
      <c r="R10" s="1" t="s">
        <v>75</v>
      </c>
      <c r="S10" s="17" t="s">
        <v>75</v>
      </c>
    </row>
    <row r="11" spans="1:19" ht="14.25" thickTop="1">
      <c r="A11" s="30" t="s">
        <v>219</v>
      </c>
      <c r="B11" s="27">
        <v>2381</v>
      </c>
      <c r="C11" s="21">
        <v>4290</v>
      </c>
      <c r="D11" s="27">
        <v>2241</v>
      </c>
      <c r="E11" s="21">
        <v>2342</v>
      </c>
      <c r="F11" s="27">
        <v>1319</v>
      </c>
      <c r="G11" s="21">
        <v>2026</v>
      </c>
      <c r="H11" s="27">
        <v>2412</v>
      </c>
      <c r="I11" s="27">
        <v>800</v>
      </c>
      <c r="J11" s="27">
        <v>657</v>
      </c>
      <c r="K11" s="21">
        <v>1729</v>
      </c>
      <c r="L11" s="27">
        <v>1530</v>
      </c>
      <c r="M11" s="27">
        <v>745</v>
      </c>
      <c r="N11" s="27">
        <v>1371</v>
      </c>
      <c r="O11" s="21">
        <v>-1071</v>
      </c>
      <c r="P11" s="27">
        <v>-491</v>
      </c>
      <c r="Q11" s="27">
        <v>-936</v>
      </c>
      <c r="R11" s="27">
        <v>654</v>
      </c>
      <c r="S11" s="21">
        <v>898</v>
      </c>
    </row>
    <row r="12" spans="1:19" ht="13.5">
      <c r="A12" s="6" t="s">
        <v>191</v>
      </c>
      <c r="B12" s="28">
        <v>881</v>
      </c>
      <c r="C12" s="22">
        <v>1812</v>
      </c>
      <c r="D12" s="28">
        <v>803</v>
      </c>
      <c r="E12" s="22">
        <v>1599</v>
      </c>
      <c r="F12" s="28">
        <v>749</v>
      </c>
      <c r="G12" s="22">
        <v>1889</v>
      </c>
      <c r="H12" s="28">
        <v>1388</v>
      </c>
      <c r="I12" s="28">
        <v>925</v>
      </c>
      <c r="J12" s="28">
        <v>460</v>
      </c>
      <c r="K12" s="22">
        <v>1946</v>
      </c>
      <c r="L12" s="28">
        <v>1465</v>
      </c>
      <c r="M12" s="28">
        <v>964</v>
      </c>
      <c r="N12" s="28">
        <v>492</v>
      </c>
      <c r="O12" s="22">
        <v>1990</v>
      </c>
      <c r="P12" s="28">
        <v>1421</v>
      </c>
      <c r="Q12" s="28">
        <v>983</v>
      </c>
      <c r="R12" s="28">
        <v>481</v>
      </c>
      <c r="S12" s="22">
        <v>2064</v>
      </c>
    </row>
    <row r="13" spans="1:19" ht="13.5">
      <c r="A13" s="6" t="s">
        <v>9</v>
      </c>
      <c r="B13" s="28">
        <v>0</v>
      </c>
      <c r="C13" s="22">
        <v>-1</v>
      </c>
      <c r="D13" s="28">
        <v>0</v>
      </c>
      <c r="E13" s="22">
        <v>-1</v>
      </c>
      <c r="F13" s="28">
        <v>0</v>
      </c>
      <c r="G13" s="22">
        <v>-1</v>
      </c>
      <c r="H13" s="28">
        <v>-1</v>
      </c>
      <c r="I13" s="28">
        <v>0</v>
      </c>
      <c r="J13" s="28">
        <v>0</v>
      </c>
      <c r="K13" s="22">
        <v>-6</v>
      </c>
      <c r="L13" s="28">
        <v>-4</v>
      </c>
      <c r="M13" s="28">
        <v>-3</v>
      </c>
      <c r="N13" s="28">
        <v>-1</v>
      </c>
      <c r="O13" s="22">
        <v>-17</v>
      </c>
      <c r="P13" s="28">
        <v>-13</v>
      </c>
      <c r="Q13" s="28">
        <v>-8</v>
      </c>
      <c r="R13" s="28">
        <v>-4</v>
      </c>
      <c r="S13" s="22">
        <v>-17</v>
      </c>
    </row>
    <row r="14" spans="1:19" ht="13.5">
      <c r="A14" s="6" t="s">
        <v>10</v>
      </c>
      <c r="B14" s="28">
        <v>-17</v>
      </c>
      <c r="C14" s="22">
        <v>69</v>
      </c>
      <c r="D14" s="28">
        <v>6</v>
      </c>
      <c r="E14" s="22">
        <v>67</v>
      </c>
      <c r="F14" s="28">
        <v>102</v>
      </c>
      <c r="G14" s="22">
        <v>58</v>
      </c>
      <c r="H14" s="28">
        <v>105</v>
      </c>
      <c r="I14" s="28">
        <v>8</v>
      </c>
      <c r="J14" s="28">
        <v>122</v>
      </c>
      <c r="K14" s="22">
        <v>-78</v>
      </c>
      <c r="L14" s="28">
        <v>-9</v>
      </c>
      <c r="M14" s="28">
        <v>-16</v>
      </c>
      <c r="N14" s="28">
        <v>-32</v>
      </c>
      <c r="O14" s="22">
        <v>293</v>
      </c>
      <c r="P14" s="28">
        <v>69</v>
      </c>
      <c r="Q14" s="28">
        <v>110</v>
      </c>
      <c r="R14" s="28">
        <v>125</v>
      </c>
      <c r="S14" s="22">
        <v>-35</v>
      </c>
    </row>
    <row r="15" spans="1:19" ht="13.5">
      <c r="A15" s="6" t="s">
        <v>11</v>
      </c>
      <c r="B15" s="28">
        <v>-194</v>
      </c>
      <c r="C15" s="22">
        <v>-303</v>
      </c>
      <c r="D15" s="28">
        <v>-184</v>
      </c>
      <c r="E15" s="22">
        <v>-333</v>
      </c>
      <c r="F15" s="28">
        <v>-210</v>
      </c>
      <c r="G15" s="22">
        <v>-342</v>
      </c>
      <c r="H15" s="28">
        <v>-288</v>
      </c>
      <c r="I15" s="28">
        <v>-222</v>
      </c>
      <c r="J15" s="28">
        <v>-171</v>
      </c>
      <c r="K15" s="22">
        <v>-360</v>
      </c>
      <c r="L15" s="28">
        <v>-320</v>
      </c>
      <c r="M15" s="28">
        <v>-239</v>
      </c>
      <c r="N15" s="28">
        <v>-183</v>
      </c>
      <c r="O15" s="22">
        <v>-548</v>
      </c>
      <c r="P15" s="28">
        <v>-482</v>
      </c>
      <c r="Q15" s="28">
        <v>-352</v>
      </c>
      <c r="R15" s="28">
        <v>-270</v>
      </c>
      <c r="S15" s="22">
        <v>-516</v>
      </c>
    </row>
    <row r="16" spans="1:19" ht="13.5">
      <c r="A16" s="6" t="s">
        <v>202</v>
      </c>
      <c r="B16" s="28">
        <v>36</v>
      </c>
      <c r="C16" s="22">
        <v>56</v>
      </c>
      <c r="D16" s="28">
        <v>24</v>
      </c>
      <c r="E16" s="22">
        <v>60</v>
      </c>
      <c r="F16" s="28">
        <v>30</v>
      </c>
      <c r="G16" s="22">
        <v>72</v>
      </c>
      <c r="H16" s="28">
        <v>58</v>
      </c>
      <c r="I16" s="28">
        <v>44</v>
      </c>
      <c r="J16" s="28">
        <v>26</v>
      </c>
      <c r="K16" s="22">
        <v>76</v>
      </c>
      <c r="L16" s="28">
        <v>57</v>
      </c>
      <c r="M16" s="28">
        <v>31</v>
      </c>
      <c r="N16" s="28">
        <v>20</v>
      </c>
      <c r="O16" s="22">
        <v>96</v>
      </c>
      <c r="P16" s="28">
        <v>72</v>
      </c>
      <c r="Q16" s="28">
        <v>61</v>
      </c>
      <c r="R16" s="28">
        <v>33</v>
      </c>
      <c r="S16" s="22">
        <v>153</v>
      </c>
    </row>
    <row r="17" spans="1:19" ht="13.5">
      <c r="A17" s="6" t="s">
        <v>12</v>
      </c>
      <c r="B17" s="28">
        <v>33</v>
      </c>
      <c r="C17" s="22">
        <v>-162</v>
      </c>
      <c r="D17" s="28">
        <v>-31</v>
      </c>
      <c r="E17" s="22">
        <v>-6</v>
      </c>
      <c r="F17" s="28">
        <v>22</v>
      </c>
      <c r="G17" s="22">
        <v>76</v>
      </c>
      <c r="H17" s="28">
        <v>42</v>
      </c>
      <c r="I17" s="28">
        <v>36</v>
      </c>
      <c r="J17" s="28">
        <v>66</v>
      </c>
      <c r="K17" s="22">
        <v>167</v>
      </c>
      <c r="L17" s="28">
        <v>154</v>
      </c>
      <c r="M17" s="28">
        <v>77</v>
      </c>
      <c r="N17" s="28">
        <v>45</v>
      </c>
      <c r="O17" s="22">
        <v>272</v>
      </c>
      <c r="P17" s="28">
        <v>391</v>
      </c>
      <c r="Q17" s="28">
        <v>445</v>
      </c>
      <c r="R17" s="28">
        <v>16</v>
      </c>
      <c r="S17" s="22">
        <v>18</v>
      </c>
    </row>
    <row r="18" spans="1:19" ht="13.5">
      <c r="A18" s="6" t="s">
        <v>212</v>
      </c>
      <c r="B18" s="28">
        <v>32</v>
      </c>
      <c r="C18" s="22">
        <v>119</v>
      </c>
      <c r="D18" s="28">
        <v>54</v>
      </c>
      <c r="E18" s="22">
        <v>142</v>
      </c>
      <c r="F18" s="28">
        <v>91</v>
      </c>
      <c r="G18" s="22">
        <v>550</v>
      </c>
      <c r="H18" s="28">
        <v>21</v>
      </c>
      <c r="I18" s="28">
        <v>2</v>
      </c>
      <c r="J18" s="28">
        <v>0</v>
      </c>
      <c r="K18" s="22">
        <v>94</v>
      </c>
      <c r="L18" s="28">
        <v>50</v>
      </c>
      <c r="M18" s="28">
        <v>49</v>
      </c>
      <c r="N18" s="28">
        <v>44</v>
      </c>
      <c r="O18" s="22">
        <v>469</v>
      </c>
      <c r="P18" s="28">
        <v>22</v>
      </c>
      <c r="Q18" s="28">
        <v>21</v>
      </c>
      <c r="R18" s="28">
        <v>2</v>
      </c>
      <c r="S18" s="22">
        <v>135</v>
      </c>
    </row>
    <row r="19" spans="1:19" ht="13.5">
      <c r="A19" s="6" t="s">
        <v>13</v>
      </c>
      <c r="B19" s="28">
        <v>-63</v>
      </c>
      <c r="C19" s="22">
        <v>-680</v>
      </c>
      <c r="D19" s="28">
        <v>-465</v>
      </c>
      <c r="E19" s="22">
        <v>25</v>
      </c>
      <c r="F19" s="28"/>
      <c r="G19" s="22">
        <v>-181</v>
      </c>
      <c r="H19" s="28">
        <v>-161</v>
      </c>
      <c r="I19" s="28">
        <v>-28</v>
      </c>
      <c r="J19" s="28"/>
      <c r="K19" s="22">
        <v>-417</v>
      </c>
      <c r="L19" s="28">
        <v>-417</v>
      </c>
      <c r="M19" s="28">
        <v>-417</v>
      </c>
      <c r="N19" s="28"/>
      <c r="O19" s="22"/>
      <c r="P19" s="28"/>
      <c r="Q19" s="28"/>
      <c r="R19" s="28"/>
      <c r="S19" s="22">
        <v>37</v>
      </c>
    </row>
    <row r="20" spans="1:19" ht="13.5">
      <c r="A20" s="6" t="s">
        <v>14</v>
      </c>
      <c r="B20" s="28"/>
      <c r="C20" s="22"/>
      <c r="D20" s="28">
        <v>11</v>
      </c>
      <c r="E20" s="22">
        <v>377</v>
      </c>
      <c r="F20" s="28">
        <v>228</v>
      </c>
      <c r="G20" s="22">
        <v>767</v>
      </c>
      <c r="H20" s="28">
        <v>232</v>
      </c>
      <c r="I20" s="28">
        <v>770</v>
      </c>
      <c r="J20" s="28">
        <v>744</v>
      </c>
      <c r="K20" s="22">
        <v>333</v>
      </c>
      <c r="L20" s="28">
        <v>267</v>
      </c>
      <c r="M20" s="28">
        <v>376</v>
      </c>
      <c r="N20" s="28"/>
      <c r="O20" s="22">
        <v>938</v>
      </c>
      <c r="P20" s="28">
        <v>917</v>
      </c>
      <c r="Q20" s="28">
        <v>765</v>
      </c>
      <c r="R20" s="28">
        <v>265</v>
      </c>
      <c r="S20" s="22">
        <v>425</v>
      </c>
    </row>
    <row r="21" spans="1:19" ht="13.5">
      <c r="A21" s="6" t="s">
        <v>15</v>
      </c>
      <c r="B21" s="28"/>
      <c r="C21" s="22"/>
      <c r="D21" s="28"/>
      <c r="E21" s="22"/>
      <c r="F21" s="28"/>
      <c r="G21" s="22"/>
      <c r="H21" s="28"/>
      <c r="I21" s="28"/>
      <c r="J21" s="28"/>
      <c r="K21" s="22">
        <v>-19</v>
      </c>
      <c r="L21" s="28">
        <v>-19</v>
      </c>
      <c r="M21" s="28">
        <v>-15</v>
      </c>
      <c r="N21" s="28">
        <v>-9</v>
      </c>
      <c r="O21" s="22">
        <v>333</v>
      </c>
      <c r="P21" s="28">
        <v>370</v>
      </c>
      <c r="Q21" s="28">
        <v>324</v>
      </c>
      <c r="R21" s="28">
        <v>79</v>
      </c>
      <c r="S21" s="22">
        <v>90</v>
      </c>
    </row>
    <row r="22" spans="1:19" ht="13.5">
      <c r="A22" s="6" t="s">
        <v>16</v>
      </c>
      <c r="B22" s="28"/>
      <c r="C22" s="22"/>
      <c r="D22" s="28"/>
      <c r="E22" s="22"/>
      <c r="F22" s="28"/>
      <c r="G22" s="22">
        <v>-82</v>
      </c>
      <c r="H22" s="28">
        <v>-82</v>
      </c>
      <c r="I22" s="28">
        <v>-82</v>
      </c>
      <c r="J22" s="28"/>
      <c r="K22" s="22"/>
      <c r="L22" s="28"/>
      <c r="M22" s="28"/>
      <c r="N22" s="28"/>
      <c r="O22" s="22"/>
      <c r="P22" s="28"/>
      <c r="Q22" s="28"/>
      <c r="R22" s="28"/>
      <c r="S22" s="22"/>
    </row>
    <row r="23" spans="1:19" ht="13.5">
      <c r="A23" s="6" t="s">
        <v>17</v>
      </c>
      <c r="B23" s="28">
        <v>3104</v>
      </c>
      <c r="C23" s="22">
        <v>-561</v>
      </c>
      <c r="D23" s="28">
        <v>2612</v>
      </c>
      <c r="E23" s="22">
        <v>-303</v>
      </c>
      <c r="F23" s="28">
        <v>2203</v>
      </c>
      <c r="G23" s="22">
        <v>-276</v>
      </c>
      <c r="H23" s="28">
        <v>1682</v>
      </c>
      <c r="I23" s="28">
        <v>2316</v>
      </c>
      <c r="J23" s="28">
        <v>1076</v>
      </c>
      <c r="K23" s="22">
        <v>9</v>
      </c>
      <c r="L23" s="28">
        <v>2413</v>
      </c>
      <c r="M23" s="28">
        <v>2838</v>
      </c>
      <c r="N23" s="28">
        <v>1550</v>
      </c>
      <c r="O23" s="22">
        <v>-611</v>
      </c>
      <c r="P23" s="28">
        <v>2070</v>
      </c>
      <c r="Q23" s="28">
        <v>2633</v>
      </c>
      <c r="R23" s="28">
        <v>672</v>
      </c>
      <c r="S23" s="22">
        <v>-393</v>
      </c>
    </row>
    <row r="24" spans="1:19" ht="13.5">
      <c r="A24" s="6" t="s">
        <v>18</v>
      </c>
      <c r="B24" s="28">
        <v>-917</v>
      </c>
      <c r="C24" s="22">
        <v>-1564</v>
      </c>
      <c r="D24" s="28">
        <v>-1164</v>
      </c>
      <c r="E24" s="22">
        <v>-1201</v>
      </c>
      <c r="F24" s="28">
        <v>-689</v>
      </c>
      <c r="G24" s="22">
        <v>-1222</v>
      </c>
      <c r="H24" s="28">
        <v>-2022</v>
      </c>
      <c r="I24" s="28">
        <v>-982</v>
      </c>
      <c r="J24" s="28">
        <v>-776</v>
      </c>
      <c r="K24" s="22">
        <v>68</v>
      </c>
      <c r="L24" s="28">
        <v>-706</v>
      </c>
      <c r="M24" s="28">
        <v>-357</v>
      </c>
      <c r="N24" s="28">
        <v>33</v>
      </c>
      <c r="O24" s="22">
        <v>-240</v>
      </c>
      <c r="P24" s="28">
        <v>-1173</v>
      </c>
      <c r="Q24" s="28">
        <v>-908</v>
      </c>
      <c r="R24" s="28">
        <v>95</v>
      </c>
      <c r="S24" s="22">
        <v>-524</v>
      </c>
    </row>
    <row r="25" spans="1:19" ht="13.5">
      <c r="A25" s="6" t="s">
        <v>19</v>
      </c>
      <c r="B25" s="28">
        <v>-34</v>
      </c>
      <c r="C25" s="22">
        <v>-1064</v>
      </c>
      <c r="D25" s="28">
        <v>-814</v>
      </c>
      <c r="E25" s="22">
        <v>340</v>
      </c>
      <c r="F25" s="28">
        <v>-293</v>
      </c>
      <c r="G25" s="22">
        <v>745</v>
      </c>
      <c r="H25" s="28">
        <v>325</v>
      </c>
      <c r="I25" s="28">
        <v>-100</v>
      </c>
      <c r="J25" s="28">
        <v>27</v>
      </c>
      <c r="K25" s="22">
        <v>-437</v>
      </c>
      <c r="L25" s="28">
        <v>-258</v>
      </c>
      <c r="M25" s="28">
        <v>14</v>
      </c>
      <c r="N25" s="28">
        <v>-1054</v>
      </c>
      <c r="O25" s="22">
        <v>3</v>
      </c>
      <c r="P25" s="28">
        <v>-430</v>
      </c>
      <c r="Q25" s="28">
        <v>-373</v>
      </c>
      <c r="R25" s="28">
        <v>-1332</v>
      </c>
      <c r="S25" s="22">
        <v>-482</v>
      </c>
    </row>
    <row r="26" spans="1:19" ht="13.5">
      <c r="A26" s="6" t="s">
        <v>20</v>
      </c>
      <c r="B26" s="28">
        <v>-617</v>
      </c>
      <c r="C26" s="22">
        <v>-800</v>
      </c>
      <c r="D26" s="28">
        <v>-940</v>
      </c>
      <c r="E26" s="22">
        <v>759</v>
      </c>
      <c r="F26" s="28">
        <v>-370</v>
      </c>
      <c r="G26" s="22">
        <v>-506</v>
      </c>
      <c r="H26" s="28">
        <v>-865</v>
      </c>
      <c r="I26" s="28">
        <v>-875</v>
      </c>
      <c r="J26" s="28">
        <v>-719</v>
      </c>
      <c r="K26" s="22">
        <v>76</v>
      </c>
      <c r="L26" s="28">
        <v>-1050</v>
      </c>
      <c r="M26" s="28">
        <v>-1178</v>
      </c>
      <c r="N26" s="28">
        <v>-1111</v>
      </c>
      <c r="O26" s="22">
        <v>-1411</v>
      </c>
      <c r="P26" s="28">
        <v>-2469</v>
      </c>
      <c r="Q26" s="28">
        <v>-2489</v>
      </c>
      <c r="R26" s="28"/>
      <c r="S26" s="22"/>
    </row>
    <row r="27" spans="1:19" ht="13.5">
      <c r="A27" s="6" t="s">
        <v>89</v>
      </c>
      <c r="B27" s="28">
        <v>369</v>
      </c>
      <c r="C27" s="22">
        <v>-282</v>
      </c>
      <c r="D27" s="28">
        <v>902</v>
      </c>
      <c r="E27" s="22">
        <v>-410</v>
      </c>
      <c r="F27" s="28">
        <v>442</v>
      </c>
      <c r="G27" s="22">
        <v>132</v>
      </c>
      <c r="H27" s="28">
        <v>-130</v>
      </c>
      <c r="I27" s="28">
        <v>450</v>
      </c>
      <c r="J27" s="28">
        <v>57</v>
      </c>
      <c r="K27" s="22">
        <v>-31</v>
      </c>
      <c r="L27" s="28">
        <v>68</v>
      </c>
      <c r="M27" s="28">
        <v>454</v>
      </c>
      <c r="N27" s="28">
        <v>34</v>
      </c>
      <c r="O27" s="22">
        <v>-97</v>
      </c>
      <c r="P27" s="28">
        <v>-99</v>
      </c>
      <c r="Q27" s="28">
        <v>769</v>
      </c>
      <c r="R27" s="28">
        <v>-1441</v>
      </c>
      <c r="S27" s="22">
        <v>1807</v>
      </c>
    </row>
    <row r="28" spans="1:19" ht="13.5">
      <c r="A28" s="6" t="s">
        <v>21</v>
      </c>
      <c r="B28" s="28">
        <v>4993</v>
      </c>
      <c r="C28" s="22">
        <v>928</v>
      </c>
      <c r="D28" s="28">
        <v>3056</v>
      </c>
      <c r="E28" s="22">
        <v>3457</v>
      </c>
      <c r="F28" s="28">
        <v>3625</v>
      </c>
      <c r="G28" s="22">
        <v>3706</v>
      </c>
      <c r="H28" s="28">
        <v>2719</v>
      </c>
      <c r="I28" s="28">
        <v>3061</v>
      </c>
      <c r="J28" s="28">
        <v>1574</v>
      </c>
      <c r="K28" s="22">
        <v>3150</v>
      </c>
      <c r="L28" s="28">
        <v>3221</v>
      </c>
      <c r="M28" s="28">
        <v>3321</v>
      </c>
      <c r="N28" s="28">
        <v>1200</v>
      </c>
      <c r="O28" s="22">
        <v>397</v>
      </c>
      <c r="P28" s="28">
        <v>176</v>
      </c>
      <c r="Q28" s="28">
        <v>1046</v>
      </c>
      <c r="R28" s="28">
        <v>-623</v>
      </c>
      <c r="S28" s="22">
        <v>3662</v>
      </c>
    </row>
    <row r="29" spans="1:19" ht="13.5">
      <c r="A29" s="6" t="s">
        <v>22</v>
      </c>
      <c r="B29" s="28">
        <v>188</v>
      </c>
      <c r="C29" s="22">
        <v>307</v>
      </c>
      <c r="D29" s="28">
        <v>175</v>
      </c>
      <c r="E29" s="22">
        <v>324</v>
      </c>
      <c r="F29" s="28">
        <v>199</v>
      </c>
      <c r="G29" s="22">
        <v>343</v>
      </c>
      <c r="H29" s="28">
        <v>290</v>
      </c>
      <c r="I29" s="28">
        <v>217</v>
      </c>
      <c r="J29" s="28">
        <v>166</v>
      </c>
      <c r="K29" s="22">
        <v>361</v>
      </c>
      <c r="L29" s="28">
        <v>322</v>
      </c>
      <c r="M29" s="28">
        <v>239</v>
      </c>
      <c r="N29" s="28">
        <v>188</v>
      </c>
      <c r="O29" s="22">
        <v>545</v>
      </c>
      <c r="P29" s="28">
        <v>476</v>
      </c>
      <c r="Q29" s="28">
        <v>352</v>
      </c>
      <c r="R29" s="28">
        <v>279</v>
      </c>
      <c r="S29" s="22">
        <v>512</v>
      </c>
    </row>
    <row r="30" spans="1:19" ht="13.5">
      <c r="A30" s="6" t="s">
        <v>23</v>
      </c>
      <c r="B30" s="28">
        <v>-36</v>
      </c>
      <c r="C30" s="22">
        <v>-56</v>
      </c>
      <c r="D30" s="28">
        <v>-24</v>
      </c>
      <c r="E30" s="22">
        <v>-61</v>
      </c>
      <c r="F30" s="28">
        <v>-33</v>
      </c>
      <c r="G30" s="22">
        <v>-86</v>
      </c>
      <c r="H30" s="28">
        <v>-58</v>
      </c>
      <c r="I30" s="28">
        <v>-44</v>
      </c>
      <c r="J30" s="28">
        <v>-26</v>
      </c>
      <c r="K30" s="22">
        <v>-74</v>
      </c>
      <c r="L30" s="28">
        <v>-57</v>
      </c>
      <c r="M30" s="28">
        <v>-31</v>
      </c>
      <c r="N30" s="28">
        <v>-22</v>
      </c>
      <c r="O30" s="22">
        <v>-92</v>
      </c>
      <c r="P30" s="28">
        <v>-91</v>
      </c>
      <c r="Q30" s="28">
        <v>-62</v>
      </c>
      <c r="R30" s="28">
        <v>-36</v>
      </c>
      <c r="S30" s="22">
        <v>-151</v>
      </c>
    </row>
    <row r="31" spans="1:19" ht="13.5">
      <c r="A31" s="6" t="s">
        <v>24</v>
      </c>
      <c r="B31" s="28">
        <v>4</v>
      </c>
      <c r="C31" s="22">
        <v>113</v>
      </c>
      <c r="D31" s="28">
        <v>38</v>
      </c>
      <c r="E31" s="22">
        <v>115</v>
      </c>
      <c r="F31" s="28">
        <v>21</v>
      </c>
      <c r="G31" s="22">
        <v>106</v>
      </c>
      <c r="H31" s="28">
        <v>54</v>
      </c>
      <c r="I31" s="28">
        <v>137</v>
      </c>
      <c r="J31" s="28"/>
      <c r="K31" s="22">
        <v>170</v>
      </c>
      <c r="L31" s="28">
        <v>142</v>
      </c>
      <c r="M31" s="28">
        <v>115</v>
      </c>
      <c r="N31" s="28">
        <v>24</v>
      </c>
      <c r="O31" s="22">
        <v>55</v>
      </c>
      <c r="P31" s="28">
        <v>55</v>
      </c>
      <c r="Q31" s="28">
        <v>55</v>
      </c>
      <c r="R31" s="28"/>
      <c r="S31" s="22"/>
    </row>
    <row r="32" spans="1:19" ht="13.5">
      <c r="A32" s="6" t="s">
        <v>25</v>
      </c>
      <c r="B32" s="28">
        <v>-502</v>
      </c>
      <c r="C32" s="22">
        <v>-577</v>
      </c>
      <c r="D32" s="28">
        <v>-261</v>
      </c>
      <c r="E32" s="22">
        <v>-815</v>
      </c>
      <c r="F32" s="28">
        <v>-497</v>
      </c>
      <c r="G32" s="22">
        <v>-501</v>
      </c>
      <c r="H32" s="28">
        <v>-345</v>
      </c>
      <c r="I32" s="28">
        <v>-240</v>
      </c>
      <c r="J32" s="28">
        <v>-193</v>
      </c>
      <c r="K32" s="22">
        <v>-409</v>
      </c>
      <c r="L32" s="28">
        <v>-324</v>
      </c>
      <c r="M32" s="28">
        <v>-169</v>
      </c>
      <c r="N32" s="28">
        <v>-110</v>
      </c>
      <c r="O32" s="22">
        <v>-226</v>
      </c>
      <c r="P32" s="28">
        <v>-202</v>
      </c>
      <c r="Q32" s="28">
        <v>-131</v>
      </c>
      <c r="R32" s="28">
        <v>-56</v>
      </c>
      <c r="S32" s="22">
        <v>-612</v>
      </c>
    </row>
    <row r="33" spans="1:19" ht="14.25" thickBot="1">
      <c r="A33" s="5" t="s">
        <v>26</v>
      </c>
      <c r="B33" s="29">
        <v>4646</v>
      </c>
      <c r="C33" s="23">
        <v>715</v>
      </c>
      <c r="D33" s="29">
        <v>2985</v>
      </c>
      <c r="E33" s="23">
        <v>3020</v>
      </c>
      <c r="F33" s="29">
        <v>3314</v>
      </c>
      <c r="G33" s="23">
        <v>3567</v>
      </c>
      <c r="H33" s="29">
        <v>2659</v>
      </c>
      <c r="I33" s="29">
        <v>3131</v>
      </c>
      <c r="J33" s="29">
        <v>1521</v>
      </c>
      <c r="K33" s="23">
        <v>3199</v>
      </c>
      <c r="L33" s="29">
        <v>3304</v>
      </c>
      <c r="M33" s="29">
        <v>3475</v>
      </c>
      <c r="N33" s="29">
        <v>1280</v>
      </c>
      <c r="O33" s="23">
        <v>680</v>
      </c>
      <c r="P33" s="29">
        <v>415</v>
      </c>
      <c r="Q33" s="29">
        <v>1260</v>
      </c>
      <c r="R33" s="29">
        <v>-437</v>
      </c>
      <c r="S33" s="23">
        <v>3410</v>
      </c>
    </row>
    <row r="34" spans="1:19" ht="14.25" thickTop="1">
      <c r="A34" s="6" t="s">
        <v>27</v>
      </c>
      <c r="B34" s="28">
        <v>-1574</v>
      </c>
      <c r="C34" s="22">
        <v>-1972</v>
      </c>
      <c r="D34" s="28">
        <v>-1007</v>
      </c>
      <c r="E34" s="22">
        <v>-2313</v>
      </c>
      <c r="F34" s="28">
        <v>-432</v>
      </c>
      <c r="G34" s="22">
        <v>-1829</v>
      </c>
      <c r="H34" s="28">
        <v>-1412</v>
      </c>
      <c r="I34" s="28">
        <v>-950</v>
      </c>
      <c r="J34" s="28">
        <v>-454</v>
      </c>
      <c r="K34" s="22">
        <v>-1850</v>
      </c>
      <c r="L34" s="28">
        <v>-1630</v>
      </c>
      <c r="M34" s="28">
        <v>-399</v>
      </c>
      <c r="N34" s="28">
        <v>-289</v>
      </c>
      <c r="O34" s="22">
        <v>-6788</v>
      </c>
      <c r="P34" s="28">
        <v>-4471</v>
      </c>
      <c r="Q34" s="28">
        <v>-2668</v>
      </c>
      <c r="R34" s="28">
        <v>-1754</v>
      </c>
      <c r="S34" s="22">
        <v>-3274</v>
      </c>
    </row>
    <row r="35" spans="1:19" ht="13.5">
      <c r="A35" s="6" t="s">
        <v>28</v>
      </c>
      <c r="B35" s="28">
        <v>577</v>
      </c>
      <c r="C35" s="22">
        <v>2904</v>
      </c>
      <c r="D35" s="28">
        <v>402</v>
      </c>
      <c r="E35" s="22">
        <v>1170</v>
      </c>
      <c r="F35" s="28">
        <v>325</v>
      </c>
      <c r="G35" s="22">
        <v>1185</v>
      </c>
      <c r="H35" s="28">
        <v>857</v>
      </c>
      <c r="I35" s="28">
        <v>536</v>
      </c>
      <c r="J35" s="28">
        <v>423</v>
      </c>
      <c r="K35" s="22">
        <v>1792</v>
      </c>
      <c r="L35" s="28">
        <v>679</v>
      </c>
      <c r="M35" s="28">
        <v>276</v>
      </c>
      <c r="N35" s="28">
        <v>197</v>
      </c>
      <c r="O35" s="22">
        <v>8556</v>
      </c>
      <c r="P35" s="28">
        <v>2451</v>
      </c>
      <c r="Q35" s="28">
        <v>2237</v>
      </c>
      <c r="R35" s="28">
        <v>1231</v>
      </c>
      <c r="S35" s="22">
        <v>4384</v>
      </c>
    </row>
    <row r="36" spans="1:19" ht="13.5">
      <c r="A36" s="6" t="s">
        <v>29</v>
      </c>
      <c r="B36" s="28"/>
      <c r="C36" s="22"/>
      <c r="D36" s="28"/>
      <c r="E36" s="22"/>
      <c r="F36" s="28"/>
      <c r="G36" s="22"/>
      <c r="H36" s="28"/>
      <c r="I36" s="28"/>
      <c r="J36" s="28"/>
      <c r="K36" s="22">
        <v>-300</v>
      </c>
      <c r="L36" s="28"/>
      <c r="M36" s="28"/>
      <c r="N36" s="28"/>
      <c r="O36" s="22"/>
      <c r="P36" s="28"/>
      <c r="Q36" s="28"/>
      <c r="R36" s="28"/>
      <c r="S36" s="22">
        <v>-239</v>
      </c>
    </row>
    <row r="37" spans="1:19" ht="13.5">
      <c r="A37" s="6" t="s">
        <v>30</v>
      </c>
      <c r="B37" s="28">
        <v>-792</v>
      </c>
      <c r="C37" s="22">
        <v>-1479</v>
      </c>
      <c r="D37" s="28">
        <v>-649</v>
      </c>
      <c r="E37" s="22">
        <v>-1501</v>
      </c>
      <c r="F37" s="28">
        <v>-644</v>
      </c>
      <c r="G37" s="22">
        <v>-1520</v>
      </c>
      <c r="H37" s="28">
        <v>-1212</v>
      </c>
      <c r="I37" s="28">
        <v>-828</v>
      </c>
      <c r="J37" s="28">
        <v>-437</v>
      </c>
      <c r="K37" s="22">
        <v>-1625</v>
      </c>
      <c r="L37" s="28">
        <v>-1302</v>
      </c>
      <c r="M37" s="28">
        <v>-418</v>
      </c>
      <c r="N37" s="28">
        <v>-142</v>
      </c>
      <c r="O37" s="22">
        <v>-922</v>
      </c>
      <c r="P37" s="28">
        <v>-750</v>
      </c>
      <c r="Q37" s="28">
        <v>-623</v>
      </c>
      <c r="R37" s="28">
        <v>-325</v>
      </c>
      <c r="S37" s="22">
        <v>-1060</v>
      </c>
    </row>
    <row r="38" spans="1:19" ht="13.5">
      <c r="A38" s="6" t="s">
        <v>31</v>
      </c>
      <c r="B38" s="28">
        <v>5</v>
      </c>
      <c r="C38" s="22">
        <v>406</v>
      </c>
      <c r="D38" s="28">
        <v>160</v>
      </c>
      <c r="E38" s="22">
        <v>56</v>
      </c>
      <c r="F38" s="28">
        <v>30</v>
      </c>
      <c r="G38" s="22">
        <v>233</v>
      </c>
      <c r="H38" s="28">
        <v>305</v>
      </c>
      <c r="I38" s="28">
        <v>241</v>
      </c>
      <c r="J38" s="28">
        <v>222</v>
      </c>
      <c r="K38" s="22">
        <v>264</v>
      </c>
      <c r="L38" s="28">
        <v>220</v>
      </c>
      <c r="M38" s="28">
        <v>42</v>
      </c>
      <c r="N38" s="28">
        <v>2</v>
      </c>
      <c r="O38" s="22">
        <v>88</v>
      </c>
      <c r="P38" s="28">
        <v>50</v>
      </c>
      <c r="Q38" s="28">
        <v>30</v>
      </c>
      <c r="R38" s="28">
        <v>2</v>
      </c>
      <c r="S38" s="22">
        <v>120</v>
      </c>
    </row>
    <row r="39" spans="1:19" ht="13.5">
      <c r="A39" s="6" t="s">
        <v>32</v>
      </c>
      <c r="B39" s="28">
        <v>-103</v>
      </c>
      <c r="C39" s="22">
        <v>-408</v>
      </c>
      <c r="D39" s="28">
        <v>-147</v>
      </c>
      <c r="E39" s="22">
        <v>-396</v>
      </c>
      <c r="F39" s="28">
        <v>-79</v>
      </c>
      <c r="G39" s="22">
        <v>-41</v>
      </c>
      <c r="H39" s="28">
        <v>-25</v>
      </c>
      <c r="I39" s="28">
        <v>-24</v>
      </c>
      <c r="J39" s="28">
        <v>-13</v>
      </c>
      <c r="K39" s="22">
        <v>-89</v>
      </c>
      <c r="L39" s="28">
        <v>-74</v>
      </c>
      <c r="M39" s="28">
        <v>-61</v>
      </c>
      <c r="N39" s="28">
        <v>-70</v>
      </c>
      <c r="O39" s="22">
        <v>-668</v>
      </c>
      <c r="P39" s="28">
        <v>-393</v>
      </c>
      <c r="Q39" s="28">
        <v>-261</v>
      </c>
      <c r="R39" s="28">
        <v>-55</v>
      </c>
      <c r="S39" s="22">
        <v>-180</v>
      </c>
    </row>
    <row r="40" spans="1:19" ht="13.5">
      <c r="A40" s="6" t="s">
        <v>33</v>
      </c>
      <c r="B40" s="28"/>
      <c r="C40" s="22">
        <v>100</v>
      </c>
      <c r="D40" s="28"/>
      <c r="E40" s="22">
        <v>30</v>
      </c>
      <c r="F40" s="28">
        <v>30</v>
      </c>
      <c r="G40" s="22">
        <v>330</v>
      </c>
      <c r="H40" s="28">
        <v>300</v>
      </c>
      <c r="I40" s="28">
        <v>300</v>
      </c>
      <c r="J40" s="28">
        <v>300</v>
      </c>
      <c r="K40" s="22">
        <v>718</v>
      </c>
      <c r="L40" s="28">
        <v>718</v>
      </c>
      <c r="M40" s="28">
        <v>188</v>
      </c>
      <c r="N40" s="28"/>
      <c r="O40" s="22"/>
      <c r="P40" s="28"/>
      <c r="Q40" s="28"/>
      <c r="R40" s="28"/>
      <c r="S40" s="22"/>
    </row>
    <row r="41" spans="1:19" ht="13.5">
      <c r="A41" s="6" t="s">
        <v>34</v>
      </c>
      <c r="B41" s="28">
        <v>0</v>
      </c>
      <c r="C41" s="22">
        <v>-204</v>
      </c>
      <c r="D41" s="28">
        <v>0</v>
      </c>
      <c r="E41" s="22">
        <v>-201</v>
      </c>
      <c r="F41" s="28">
        <v>-151</v>
      </c>
      <c r="G41" s="22">
        <v>-245</v>
      </c>
      <c r="H41" s="28">
        <v>-6</v>
      </c>
      <c r="I41" s="28">
        <v>-5</v>
      </c>
      <c r="J41" s="28">
        <v>-5</v>
      </c>
      <c r="K41" s="22">
        <v>-151</v>
      </c>
      <c r="L41" s="28">
        <v>-101</v>
      </c>
      <c r="M41" s="28">
        <v>0</v>
      </c>
      <c r="N41" s="28">
        <v>0</v>
      </c>
      <c r="O41" s="22">
        <v>-368</v>
      </c>
      <c r="P41" s="28">
        <v>-268</v>
      </c>
      <c r="Q41" s="28">
        <v>-30</v>
      </c>
      <c r="R41" s="28">
        <v>0</v>
      </c>
      <c r="S41" s="22">
        <v>-1232</v>
      </c>
    </row>
    <row r="42" spans="1:19" ht="13.5">
      <c r="A42" s="6" t="s">
        <v>35</v>
      </c>
      <c r="B42" s="28">
        <v>63</v>
      </c>
      <c r="C42" s="22">
        <v>1042</v>
      </c>
      <c r="D42" s="28">
        <v>548</v>
      </c>
      <c r="E42" s="22">
        <v>193</v>
      </c>
      <c r="F42" s="28">
        <v>133</v>
      </c>
      <c r="G42" s="22">
        <v>1215</v>
      </c>
      <c r="H42" s="28">
        <v>1215</v>
      </c>
      <c r="I42" s="28">
        <v>72</v>
      </c>
      <c r="J42" s="28"/>
      <c r="K42" s="22">
        <v>755</v>
      </c>
      <c r="L42" s="28">
        <v>755</v>
      </c>
      <c r="M42" s="28">
        <v>754</v>
      </c>
      <c r="N42" s="28"/>
      <c r="O42" s="22"/>
      <c r="P42" s="28"/>
      <c r="Q42" s="28"/>
      <c r="R42" s="28"/>
      <c r="S42" s="22">
        <v>157</v>
      </c>
    </row>
    <row r="43" spans="1:19" ht="13.5">
      <c r="A43" s="6" t="s">
        <v>36</v>
      </c>
      <c r="B43" s="28"/>
      <c r="C43" s="22"/>
      <c r="D43" s="28"/>
      <c r="E43" s="22">
        <v>300</v>
      </c>
      <c r="F43" s="28"/>
      <c r="G43" s="22">
        <v>200</v>
      </c>
      <c r="H43" s="28">
        <v>200</v>
      </c>
      <c r="I43" s="28">
        <v>200</v>
      </c>
      <c r="J43" s="28"/>
      <c r="K43" s="22">
        <v>50</v>
      </c>
      <c r="L43" s="28">
        <v>50</v>
      </c>
      <c r="M43" s="28">
        <v>50</v>
      </c>
      <c r="N43" s="28"/>
      <c r="O43" s="22">
        <v>2600</v>
      </c>
      <c r="P43" s="28">
        <v>2500</v>
      </c>
      <c r="Q43" s="28">
        <v>1000</v>
      </c>
      <c r="R43" s="28">
        <v>1000</v>
      </c>
      <c r="S43" s="22">
        <v>239</v>
      </c>
    </row>
    <row r="44" spans="1:19" ht="13.5">
      <c r="A44" s="6" t="s">
        <v>37</v>
      </c>
      <c r="B44" s="28"/>
      <c r="C44" s="22"/>
      <c r="D44" s="28"/>
      <c r="E44" s="22"/>
      <c r="F44" s="28"/>
      <c r="G44" s="22"/>
      <c r="H44" s="28"/>
      <c r="I44" s="28"/>
      <c r="J44" s="28"/>
      <c r="K44" s="22"/>
      <c r="L44" s="28"/>
      <c r="M44" s="28"/>
      <c r="N44" s="28"/>
      <c r="O44" s="22"/>
      <c r="P44" s="28"/>
      <c r="Q44" s="28"/>
      <c r="R44" s="28"/>
      <c r="S44" s="22">
        <v>-1</v>
      </c>
    </row>
    <row r="45" spans="1:19" ht="13.5">
      <c r="A45" s="6" t="s">
        <v>38</v>
      </c>
      <c r="B45" s="28"/>
      <c r="C45" s="22"/>
      <c r="D45" s="28"/>
      <c r="E45" s="22"/>
      <c r="F45" s="28"/>
      <c r="G45" s="22"/>
      <c r="H45" s="28"/>
      <c r="I45" s="28"/>
      <c r="J45" s="28"/>
      <c r="K45" s="22"/>
      <c r="L45" s="28"/>
      <c r="M45" s="28"/>
      <c r="N45" s="28"/>
      <c r="O45" s="22"/>
      <c r="P45" s="28"/>
      <c r="Q45" s="28"/>
      <c r="R45" s="28"/>
      <c r="S45" s="22">
        <v>-3</v>
      </c>
    </row>
    <row r="46" spans="1:19" ht="13.5">
      <c r="A46" s="6" t="s">
        <v>39</v>
      </c>
      <c r="B46" s="28"/>
      <c r="C46" s="22"/>
      <c r="D46" s="28"/>
      <c r="E46" s="22"/>
      <c r="F46" s="28"/>
      <c r="G46" s="22"/>
      <c r="H46" s="28"/>
      <c r="I46" s="28"/>
      <c r="J46" s="28"/>
      <c r="K46" s="22"/>
      <c r="L46" s="28"/>
      <c r="M46" s="28"/>
      <c r="N46" s="28"/>
      <c r="O46" s="22"/>
      <c r="P46" s="28"/>
      <c r="Q46" s="28"/>
      <c r="R46" s="28"/>
      <c r="S46" s="22">
        <v>6</v>
      </c>
    </row>
    <row r="47" spans="1:19" ht="13.5">
      <c r="A47" s="6" t="s">
        <v>89</v>
      </c>
      <c r="B47" s="28">
        <v>-33</v>
      </c>
      <c r="C47" s="22">
        <v>167</v>
      </c>
      <c r="D47" s="28">
        <v>46</v>
      </c>
      <c r="E47" s="22">
        <v>71</v>
      </c>
      <c r="F47" s="28">
        <v>43</v>
      </c>
      <c r="G47" s="22">
        <v>-58</v>
      </c>
      <c r="H47" s="28">
        <v>2</v>
      </c>
      <c r="I47" s="28">
        <v>21</v>
      </c>
      <c r="J47" s="28">
        <v>7</v>
      </c>
      <c r="K47" s="22">
        <v>-107</v>
      </c>
      <c r="L47" s="28">
        <v>66</v>
      </c>
      <c r="M47" s="28">
        <v>-87</v>
      </c>
      <c r="N47" s="28">
        <v>-5</v>
      </c>
      <c r="O47" s="22">
        <v>126</v>
      </c>
      <c r="P47" s="28">
        <v>44</v>
      </c>
      <c r="Q47" s="28">
        <v>134</v>
      </c>
      <c r="R47" s="28">
        <v>129</v>
      </c>
      <c r="S47" s="22">
        <v>-136</v>
      </c>
    </row>
    <row r="48" spans="1:19" ht="14.25" thickBot="1">
      <c r="A48" s="5" t="s">
        <v>40</v>
      </c>
      <c r="B48" s="29">
        <v>-1859</v>
      </c>
      <c r="C48" s="23">
        <v>555</v>
      </c>
      <c r="D48" s="29">
        <v>-646</v>
      </c>
      <c r="E48" s="23">
        <v>-2592</v>
      </c>
      <c r="F48" s="29">
        <v>-744</v>
      </c>
      <c r="G48" s="23">
        <v>-476</v>
      </c>
      <c r="H48" s="29">
        <v>278</v>
      </c>
      <c r="I48" s="29">
        <v>-435</v>
      </c>
      <c r="J48" s="29">
        <v>42</v>
      </c>
      <c r="K48" s="23">
        <v>-103</v>
      </c>
      <c r="L48" s="29">
        <v>-178</v>
      </c>
      <c r="M48" s="29">
        <v>387</v>
      </c>
      <c r="N48" s="29">
        <v>-266</v>
      </c>
      <c r="O48" s="23">
        <v>2622</v>
      </c>
      <c r="P48" s="29">
        <v>-838</v>
      </c>
      <c r="Q48" s="29">
        <v>-181</v>
      </c>
      <c r="R48" s="29">
        <v>227</v>
      </c>
      <c r="S48" s="23">
        <v>-979</v>
      </c>
    </row>
    <row r="49" spans="1:19" ht="14.25" thickTop="1">
      <c r="A49" s="6" t="s">
        <v>41</v>
      </c>
      <c r="B49" s="28">
        <v>1217</v>
      </c>
      <c r="C49" s="22">
        <v>-966</v>
      </c>
      <c r="D49" s="28">
        <v>-1052</v>
      </c>
      <c r="E49" s="22">
        <v>-92</v>
      </c>
      <c r="F49" s="28">
        <v>-175</v>
      </c>
      <c r="G49" s="22">
        <v>-516</v>
      </c>
      <c r="H49" s="28">
        <v>-380</v>
      </c>
      <c r="I49" s="28">
        <v>-48</v>
      </c>
      <c r="J49" s="28">
        <v>53</v>
      </c>
      <c r="K49" s="22">
        <v>-1632</v>
      </c>
      <c r="L49" s="28">
        <v>-1441</v>
      </c>
      <c r="M49" s="28">
        <v>-860</v>
      </c>
      <c r="N49" s="28">
        <v>63</v>
      </c>
      <c r="O49" s="22">
        <v>713</v>
      </c>
      <c r="P49" s="28">
        <v>-227</v>
      </c>
      <c r="Q49" s="28">
        <v>-639</v>
      </c>
      <c r="R49" s="28">
        <v>-656</v>
      </c>
      <c r="S49" s="22">
        <v>325</v>
      </c>
    </row>
    <row r="50" spans="1:19" ht="13.5">
      <c r="A50" s="6" t="s">
        <v>42</v>
      </c>
      <c r="B50" s="28"/>
      <c r="C50" s="22">
        <v>976</v>
      </c>
      <c r="D50" s="28">
        <v>788</v>
      </c>
      <c r="E50" s="22">
        <v>118</v>
      </c>
      <c r="F50" s="28">
        <v>115</v>
      </c>
      <c r="G50" s="22">
        <v>8</v>
      </c>
      <c r="H50" s="28"/>
      <c r="I50" s="28"/>
      <c r="J50" s="28"/>
      <c r="K50" s="22">
        <v>977</v>
      </c>
      <c r="L50" s="28">
        <v>932</v>
      </c>
      <c r="M50" s="28">
        <v>932</v>
      </c>
      <c r="N50" s="28"/>
      <c r="O50" s="22"/>
      <c r="P50" s="28"/>
      <c r="Q50" s="28"/>
      <c r="R50" s="28"/>
      <c r="S50" s="22"/>
    </row>
    <row r="51" spans="1:19" ht="13.5">
      <c r="A51" s="6" t="s">
        <v>43</v>
      </c>
      <c r="B51" s="28">
        <v>-1</v>
      </c>
      <c r="C51" s="22">
        <v>-1</v>
      </c>
      <c r="D51" s="28">
        <v>0</v>
      </c>
      <c r="E51" s="22">
        <v>0</v>
      </c>
      <c r="F51" s="28">
        <v>0</v>
      </c>
      <c r="G51" s="22">
        <v>-1133</v>
      </c>
      <c r="H51" s="28">
        <v>-907</v>
      </c>
      <c r="I51" s="28">
        <v>0</v>
      </c>
      <c r="J51" s="28">
        <v>0</v>
      </c>
      <c r="K51" s="22">
        <v>-1</v>
      </c>
      <c r="L51" s="28">
        <v>-1</v>
      </c>
      <c r="M51" s="28">
        <v>0</v>
      </c>
      <c r="N51" s="28">
        <v>0</v>
      </c>
      <c r="O51" s="22">
        <v>-4589</v>
      </c>
      <c r="P51" s="28">
        <v>-3</v>
      </c>
      <c r="Q51" s="28">
        <v>-2</v>
      </c>
      <c r="R51" s="28">
        <v>-1</v>
      </c>
      <c r="S51" s="22">
        <v>-4</v>
      </c>
    </row>
    <row r="52" spans="1:19" ht="13.5">
      <c r="A52" s="6" t="s">
        <v>44</v>
      </c>
      <c r="B52" s="28">
        <v>-688</v>
      </c>
      <c r="C52" s="22">
        <v>-902</v>
      </c>
      <c r="D52" s="28">
        <v>-452</v>
      </c>
      <c r="E52" s="22">
        <v>-899</v>
      </c>
      <c r="F52" s="28">
        <v>-449</v>
      </c>
      <c r="G52" s="22">
        <v>-920</v>
      </c>
      <c r="H52" s="28">
        <v>-891</v>
      </c>
      <c r="I52" s="28">
        <v>-462</v>
      </c>
      <c r="J52" s="28">
        <v>-387</v>
      </c>
      <c r="K52" s="22">
        <v>-691</v>
      </c>
      <c r="L52" s="28">
        <v>-691</v>
      </c>
      <c r="M52" s="28">
        <v>-232</v>
      </c>
      <c r="N52" s="28">
        <v>-232</v>
      </c>
      <c r="O52" s="22">
        <v>-742</v>
      </c>
      <c r="P52" s="28">
        <v>-745</v>
      </c>
      <c r="Q52" s="28">
        <v>-493</v>
      </c>
      <c r="R52" s="28">
        <v>-497</v>
      </c>
      <c r="S52" s="22">
        <v>-989</v>
      </c>
    </row>
    <row r="53" spans="1:19" ht="13.5">
      <c r="A53" s="6" t="s">
        <v>89</v>
      </c>
      <c r="B53" s="28">
        <v>-84</v>
      </c>
      <c r="C53" s="22">
        <v>-189</v>
      </c>
      <c r="D53" s="28">
        <v>-58</v>
      </c>
      <c r="E53" s="22">
        <v>-104</v>
      </c>
      <c r="F53" s="28">
        <v>-44</v>
      </c>
      <c r="G53" s="22">
        <v>-93</v>
      </c>
      <c r="H53" s="28">
        <v>-58</v>
      </c>
      <c r="I53" s="28">
        <v>-38</v>
      </c>
      <c r="J53" s="28">
        <v>19</v>
      </c>
      <c r="K53" s="22">
        <v>-97</v>
      </c>
      <c r="L53" s="28">
        <v>-81</v>
      </c>
      <c r="M53" s="28">
        <v>-48</v>
      </c>
      <c r="N53" s="28">
        <v>-30</v>
      </c>
      <c r="O53" s="22">
        <v>-87</v>
      </c>
      <c r="P53" s="28">
        <v>-20</v>
      </c>
      <c r="Q53" s="28">
        <v>-5</v>
      </c>
      <c r="R53" s="28">
        <v>16</v>
      </c>
      <c r="S53" s="22">
        <v>45</v>
      </c>
    </row>
    <row r="54" spans="1:19" ht="14.25" thickBot="1">
      <c r="A54" s="5" t="s">
        <v>45</v>
      </c>
      <c r="B54" s="29">
        <v>443</v>
      </c>
      <c r="C54" s="23">
        <v>-1082</v>
      </c>
      <c r="D54" s="29">
        <v>-776</v>
      </c>
      <c r="E54" s="23">
        <v>-978</v>
      </c>
      <c r="F54" s="29">
        <v>-555</v>
      </c>
      <c r="G54" s="23">
        <v>-2655</v>
      </c>
      <c r="H54" s="29">
        <v>-2238</v>
      </c>
      <c r="I54" s="29">
        <v>-550</v>
      </c>
      <c r="J54" s="29">
        <v>-315</v>
      </c>
      <c r="K54" s="23">
        <v>-1445</v>
      </c>
      <c r="L54" s="29">
        <v>-1283</v>
      </c>
      <c r="M54" s="29">
        <v>-209</v>
      </c>
      <c r="N54" s="29">
        <v>-199</v>
      </c>
      <c r="O54" s="23">
        <v>-4705</v>
      </c>
      <c r="P54" s="29">
        <v>-997</v>
      </c>
      <c r="Q54" s="29">
        <v>-1141</v>
      </c>
      <c r="R54" s="29">
        <v>-1138</v>
      </c>
      <c r="S54" s="23">
        <v>-624</v>
      </c>
    </row>
    <row r="55" spans="1:19" ht="14.25" thickTop="1">
      <c r="A55" s="7" t="s">
        <v>46</v>
      </c>
      <c r="B55" s="28">
        <v>170</v>
      </c>
      <c r="C55" s="22">
        <v>427</v>
      </c>
      <c r="D55" s="28">
        <v>-137</v>
      </c>
      <c r="E55" s="22">
        <v>-133</v>
      </c>
      <c r="F55" s="28">
        <v>-317</v>
      </c>
      <c r="G55" s="22">
        <v>-228</v>
      </c>
      <c r="H55" s="28">
        <v>-271</v>
      </c>
      <c r="I55" s="28">
        <v>-228</v>
      </c>
      <c r="J55" s="28">
        <v>-240</v>
      </c>
      <c r="K55" s="22">
        <v>139</v>
      </c>
      <c r="L55" s="28">
        <v>135</v>
      </c>
      <c r="M55" s="28">
        <v>49</v>
      </c>
      <c r="N55" s="28">
        <v>113</v>
      </c>
      <c r="O55" s="22">
        <v>-360</v>
      </c>
      <c r="P55" s="28">
        <v>-482</v>
      </c>
      <c r="Q55" s="28">
        <v>-127</v>
      </c>
      <c r="R55" s="28">
        <v>148</v>
      </c>
      <c r="S55" s="22">
        <v>-167</v>
      </c>
    </row>
    <row r="56" spans="1:19" ht="13.5">
      <c r="A56" s="7" t="s">
        <v>47</v>
      </c>
      <c r="B56" s="28">
        <v>3400</v>
      </c>
      <c r="C56" s="22">
        <v>615</v>
      </c>
      <c r="D56" s="28">
        <v>1424</v>
      </c>
      <c r="E56" s="22">
        <v>-683</v>
      </c>
      <c r="F56" s="28">
        <v>1697</v>
      </c>
      <c r="G56" s="22">
        <v>207</v>
      </c>
      <c r="H56" s="28">
        <v>428</v>
      </c>
      <c r="I56" s="28">
        <v>1916</v>
      </c>
      <c r="J56" s="28">
        <v>1007</v>
      </c>
      <c r="K56" s="22">
        <v>1789</v>
      </c>
      <c r="L56" s="28">
        <v>1977</v>
      </c>
      <c r="M56" s="28">
        <v>3702</v>
      </c>
      <c r="N56" s="28">
        <v>926</v>
      </c>
      <c r="O56" s="22">
        <v>-1763</v>
      </c>
      <c r="P56" s="28">
        <v>-1903</v>
      </c>
      <c r="Q56" s="28">
        <v>-190</v>
      </c>
      <c r="R56" s="28">
        <v>-1199</v>
      </c>
      <c r="S56" s="22">
        <v>1639</v>
      </c>
    </row>
    <row r="57" spans="1:19" ht="13.5">
      <c r="A57" s="7" t="s">
        <v>48</v>
      </c>
      <c r="B57" s="28">
        <v>7233</v>
      </c>
      <c r="C57" s="22">
        <v>6617</v>
      </c>
      <c r="D57" s="28">
        <v>6617</v>
      </c>
      <c r="E57" s="22">
        <v>7300</v>
      </c>
      <c r="F57" s="28">
        <v>7300</v>
      </c>
      <c r="G57" s="22">
        <v>7093</v>
      </c>
      <c r="H57" s="28">
        <v>7093</v>
      </c>
      <c r="I57" s="28">
        <v>7093</v>
      </c>
      <c r="J57" s="28">
        <v>7093</v>
      </c>
      <c r="K57" s="22">
        <v>5304</v>
      </c>
      <c r="L57" s="28">
        <v>5304</v>
      </c>
      <c r="M57" s="28">
        <v>5304</v>
      </c>
      <c r="N57" s="28">
        <v>5304</v>
      </c>
      <c r="O57" s="22">
        <v>7067</v>
      </c>
      <c r="P57" s="28">
        <v>7067</v>
      </c>
      <c r="Q57" s="28">
        <v>7067</v>
      </c>
      <c r="R57" s="28">
        <v>7067</v>
      </c>
      <c r="S57" s="22">
        <v>5428</v>
      </c>
    </row>
    <row r="58" spans="1:19" ht="14.25" thickBot="1">
      <c r="A58" s="7" t="s">
        <v>48</v>
      </c>
      <c r="B58" s="28">
        <v>10634</v>
      </c>
      <c r="C58" s="22">
        <v>7233</v>
      </c>
      <c r="D58" s="28">
        <v>8042</v>
      </c>
      <c r="E58" s="22">
        <v>6617</v>
      </c>
      <c r="F58" s="28">
        <v>8997</v>
      </c>
      <c r="G58" s="22">
        <v>7300</v>
      </c>
      <c r="H58" s="28">
        <v>7522</v>
      </c>
      <c r="I58" s="28">
        <v>9010</v>
      </c>
      <c r="J58" s="28">
        <v>8101</v>
      </c>
      <c r="K58" s="22">
        <v>7093</v>
      </c>
      <c r="L58" s="28">
        <v>7281</v>
      </c>
      <c r="M58" s="28">
        <v>9006</v>
      </c>
      <c r="N58" s="28">
        <v>6230</v>
      </c>
      <c r="O58" s="22">
        <v>5304</v>
      </c>
      <c r="P58" s="28">
        <v>5164</v>
      </c>
      <c r="Q58" s="28">
        <v>6877</v>
      </c>
      <c r="R58" s="28">
        <v>5867</v>
      </c>
      <c r="S58" s="22">
        <v>7067</v>
      </c>
    </row>
    <row r="59" spans="1:19" ht="14.25" thickTop="1">
      <c r="A59" s="8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</row>
    <row r="61" ht="13.5">
      <c r="A61" s="20" t="s">
        <v>169</v>
      </c>
    </row>
    <row r="62" ht="13.5">
      <c r="A62" s="20" t="s">
        <v>170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7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165</v>
      </c>
      <c r="B2" s="14">
        <v>1377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166</v>
      </c>
      <c r="B3" s="1" t="s">
        <v>167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55</v>
      </c>
      <c r="B4" s="15" t="str">
        <f>HYPERLINK("http://www.kabupro.jp/mark/20140414/S1001MN9.htm","四半期報告書")</f>
        <v>四半期報告書</v>
      </c>
      <c r="C4" s="15" t="str">
        <f>HYPERLINK("http://www.kabupro.jp/mark/20140114/S1000X7N.htm","四半期報告書")</f>
        <v>四半期報告書</v>
      </c>
      <c r="D4" s="15" t="str">
        <f>HYPERLINK("http://www.kabupro.jp/mark/20131011/S10006N7.htm","四半期報告書")</f>
        <v>四半期報告書</v>
      </c>
      <c r="E4" s="15" t="str">
        <f>HYPERLINK("http://www.kabupro.jp/mark/20140414/S1001MN9.htm","四半期報告書")</f>
        <v>四半期報告書</v>
      </c>
      <c r="F4" s="15" t="str">
        <f>HYPERLINK("http://www.kabupro.jp/mark/20130412/S000D86S.htm","四半期報告書")</f>
        <v>四半期報告書</v>
      </c>
      <c r="G4" s="15" t="str">
        <f>HYPERLINK("http://www.kabupro.jp/mark/20130115/S000CMK6.htm","四半期報告書")</f>
        <v>四半期報告書</v>
      </c>
      <c r="H4" s="15" t="str">
        <f>HYPERLINK("http://www.kabupro.jp/mark/20121015/S000C1ZI.htm","四半期報告書")</f>
        <v>四半期報告書</v>
      </c>
      <c r="I4" s="15" t="str">
        <f>HYPERLINK("http://www.kabupro.jp/mark/20130827/S000ECKX.htm","有価証券報告書")</f>
        <v>有価証券報告書</v>
      </c>
      <c r="J4" s="15" t="str">
        <f>HYPERLINK("http://www.kabupro.jp/mark/20120413/S000AP4S.htm","四半期報告書")</f>
        <v>四半期報告書</v>
      </c>
      <c r="K4" s="15" t="str">
        <f>HYPERLINK("http://www.kabupro.jp/mark/20120113/S000A2EK.htm","四半期報告書")</f>
        <v>四半期報告書</v>
      </c>
      <c r="L4" s="15" t="str">
        <f>HYPERLINK("http://www.kabupro.jp/mark/20111014/S0009I7N.htm","四半期報告書")</f>
        <v>四半期報告書</v>
      </c>
      <c r="M4" s="15" t="str">
        <f>HYPERLINK("http://www.kabupro.jp/mark/20120828/S000BTI1.htm","有価証券報告書")</f>
        <v>有価証券報告書</v>
      </c>
      <c r="N4" s="15" t="str">
        <f>HYPERLINK("http://www.kabupro.jp/mark/20110414/S0008562.htm","四半期報告書")</f>
        <v>四半期報告書</v>
      </c>
      <c r="O4" s="15" t="str">
        <f>HYPERLINK("http://www.kabupro.jp/mark/20110114/S0007JPK.htm","四半期報告書")</f>
        <v>四半期報告書</v>
      </c>
      <c r="P4" s="15" t="str">
        <f>HYPERLINK("http://www.kabupro.jp/mark/20101013/S0006XE3.htm","四半期報告書")</f>
        <v>四半期報告書</v>
      </c>
      <c r="Q4" s="15" t="str">
        <f>HYPERLINK("http://www.kabupro.jp/mark/20110826/S00098YP.htm","有価証券報告書")</f>
        <v>有価証券報告書</v>
      </c>
      <c r="R4" s="15" t="str">
        <f>HYPERLINK("http://www.kabupro.jp/mark/20100414/S0005JHA.htm","四半期報告書")</f>
        <v>四半期報告書</v>
      </c>
      <c r="S4" s="15" t="str">
        <f>HYPERLINK("http://www.kabupro.jp/mark/20100114/S0004XOM.htm","四半期報告書")</f>
        <v>四半期報告書</v>
      </c>
      <c r="T4" s="15" t="str">
        <f>HYPERLINK("http://www.kabupro.jp/mark/20091014/S0004C61.htm","四半期報告書")</f>
        <v>四半期報告書</v>
      </c>
      <c r="U4" s="15" t="str">
        <f>HYPERLINK("http://www.kabupro.jp/mark/20100827/S0006P5R.htm","有価証券報告書")</f>
        <v>有価証券報告書</v>
      </c>
      <c r="V4" s="15" t="str">
        <f>HYPERLINK("http://www.kabupro.jp/mark/20090414/S0002WSN.htm","四半期報告書")</f>
        <v>四半期報告書</v>
      </c>
      <c r="W4" s="15" t="str">
        <f>HYPERLINK("http://www.kabupro.jp/mark/20090114/S00028D2.htm","四半期報告書")</f>
        <v>四半期報告書</v>
      </c>
      <c r="X4" s="15" t="str">
        <f>HYPERLINK("http://www.kabupro.jp/mark/20081015/S0001KB0.htm","四半期報告書")</f>
        <v>四半期報告書</v>
      </c>
      <c r="Y4" s="15" t="str">
        <f>HYPERLINK("http://www.kabupro.jp/mark/20091006/S0004A9T.htm","訂正有価証券報告書")</f>
        <v>訂正有価証券報告書</v>
      </c>
    </row>
    <row r="5" spans="1:25" ht="14.25" thickBot="1">
      <c r="A5" s="11" t="s">
        <v>56</v>
      </c>
      <c r="B5" s="1" t="s">
        <v>225</v>
      </c>
      <c r="C5" s="1" t="s">
        <v>228</v>
      </c>
      <c r="D5" s="1" t="s">
        <v>230</v>
      </c>
      <c r="E5" s="1" t="s">
        <v>225</v>
      </c>
      <c r="F5" s="1" t="s">
        <v>232</v>
      </c>
      <c r="G5" s="1" t="s">
        <v>234</v>
      </c>
      <c r="H5" s="1" t="s">
        <v>236</v>
      </c>
      <c r="I5" s="1" t="s">
        <v>62</v>
      </c>
      <c r="J5" s="1" t="s">
        <v>238</v>
      </c>
      <c r="K5" s="1" t="s">
        <v>240</v>
      </c>
      <c r="L5" s="1" t="s">
        <v>242</v>
      </c>
      <c r="M5" s="1" t="s">
        <v>66</v>
      </c>
      <c r="N5" s="1" t="s">
        <v>244</v>
      </c>
      <c r="O5" s="1" t="s">
        <v>246</v>
      </c>
      <c r="P5" s="1" t="s">
        <v>248</v>
      </c>
      <c r="Q5" s="1" t="s">
        <v>68</v>
      </c>
      <c r="R5" s="1" t="s">
        <v>250</v>
      </c>
      <c r="S5" s="1" t="s">
        <v>252</v>
      </c>
      <c r="T5" s="1" t="s">
        <v>254</v>
      </c>
      <c r="U5" s="1" t="s">
        <v>70</v>
      </c>
      <c r="V5" s="1" t="s">
        <v>256</v>
      </c>
      <c r="W5" s="1" t="s">
        <v>258</v>
      </c>
      <c r="X5" s="1" t="s">
        <v>260</v>
      </c>
      <c r="Y5" s="1" t="s">
        <v>72</v>
      </c>
    </row>
    <row r="6" spans="1:25" ht="15" thickBot="1" thickTop="1">
      <c r="A6" s="10" t="s">
        <v>57</v>
      </c>
      <c r="B6" s="18" t="s">
        <v>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58</v>
      </c>
      <c r="B7" s="14" t="s">
        <v>226</v>
      </c>
      <c r="C7" s="14" t="s">
        <v>226</v>
      </c>
      <c r="D7" s="14" t="s">
        <v>226</v>
      </c>
      <c r="E7" s="16" t="s">
        <v>63</v>
      </c>
      <c r="F7" s="14" t="s">
        <v>226</v>
      </c>
      <c r="G7" s="14" t="s">
        <v>226</v>
      </c>
      <c r="H7" s="14" t="s">
        <v>226</v>
      </c>
      <c r="I7" s="16" t="s">
        <v>63</v>
      </c>
      <c r="J7" s="14" t="s">
        <v>226</v>
      </c>
      <c r="K7" s="14" t="s">
        <v>226</v>
      </c>
      <c r="L7" s="14" t="s">
        <v>226</v>
      </c>
      <c r="M7" s="16" t="s">
        <v>63</v>
      </c>
      <c r="N7" s="14" t="s">
        <v>226</v>
      </c>
      <c r="O7" s="14" t="s">
        <v>226</v>
      </c>
      <c r="P7" s="14" t="s">
        <v>226</v>
      </c>
      <c r="Q7" s="16" t="s">
        <v>63</v>
      </c>
      <c r="R7" s="14" t="s">
        <v>226</v>
      </c>
      <c r="S7" s="14" t="s">
        <v>226</v>
      </c>
      <c r="T7" s="14" t="s">
        <v>226</v>
      </c>
      <c r="U7" s="16" t="s">
        <v>63</v>
      </c>
      <c r="V7" s="14" t="s">
        <v>226</v>
      </c>
      <c r="W7" s="14" t="s">
        <v>226</v>
      </c>
      <c r="X7" s="14" t="s">
        <v>226</v>
      </c>
      <c r="Y7" s="16" t="s">
        <v>63</v>
      </c>
    </row>
    <row r="8" spans="1:25" ht="13.5">
      <c r="A8" s="13" t="s">
        <v>59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60</v>
      </c>
      <c r="B9" s="1" t="s">
        <v>227</v>
      </c>
      <c r="C9" s="1" t="s">
        <v>229</v>
      </c>
      <c r="D9" s="1" t="s">
        <v>231</v>
      </c>
      <c r="E9" s="17" t="s">
        <v>64</v>
      </c>
      <c r="F9" s="1" t="s">
        <v>233</v>
      </c>
      <c r="G9" s="1" t="s">
        <v>235</v>
      </c>
      <c r="H9" s="1" t="s">
        <v>237</v>
      </c>
      <c r="I9" s="17" t="s">
        <v>65</v>
      </c>
      <c r="J9" s="1" t="s">
        <v>239</v>
      </c>
      <c r="K9" s="1" t="s">
        <v>241</v>
      </c>
      <c r="L9" s="1" t="s">
        <v>243</v>
      </c>
      <c r="M9" s="17" t="s">
        <v>67</v>
      </c>
      <c r="N9" s="1" t="s">
        <v>245</v>
      </c>
      <c r="O9" s="1" t="s">
        <v>247</v>
      </c>
      <c r="P9" s="1" t="s">
        <v>249</v>
      </c>
      <c r="Q9" s="17" t="s">
        <v>69</v>
      </c>
      <c r="R9" s="1" t="s">
        <v>251</v>
      </c>
      <c r="S9" s="1" t="s">
        <v>253</v>
      </c>
      <c r="T9" s="1" t="s">
        <v>255</v>
      </c>
      <c r="U9" s="17" t="s">
        <v>71</v>
      </c>
      <c r="V9" s="1" t="s">
        <v>257</v>
      </c>
      <c r="W9" s="1" t="s">
        <v>259</v>
      </c>
      <c r="X9" s="1" t="s">
        <v>261</v>
      </c>
      <c r="Y9" s="17" t="s">
        <v>73</v>
      </c>
    </row>
    <row r="10" spans="1:25" ht="14.25" thickBot="1">
      <c r="A10" s="13" t="s">
        <v>61</v>
      </c>
      <c r="B10" s="1" t="s">
        <v>75</v>
      </c>
      <c r="C10" s="1" t="s">
        <v>75</v>
      </c>
      <c r="D10" s="1" t="s">
        <v>75</v>
      </c>
      <c r="E10" s="17" t="s">
        <v>75</v>
      </c>
      <c r="F10" s="1" t="s">
        <v>75</v>
      </c>
      <c r="G10" s="1" t="s">
        <v>75</v>
      </c>
      <c r="H10" s="1" t="s">
        <v>75</v>
      </c>
      <c r="I10" s="17" t="s">
        <v>75</v>
      </c>
      <c r="J10" s="1" t="s">
        <v>75</v>
      </c>
      <c r="K10" s="1" t="s">
        <v>75</v>
      </c>
      <c r="L10" s="1" t="s">
        <v>75</v>
      </c>
      <c r="M10" s="17" t="s">
        <v>75</v>
      </c>
      <c r="N10" s="1" t="s">
        <v>75</v>
      </c>
      <c r="O10" s="1" t="s">
        <v>75</v>
      </c>
      <c r="P10" s="1" t="s">
        <v>75</v>
      </c>
      <c r="Q10" s="17" t="s">
        <v>75</v>
      </c>
      <c r="R10" s="1" t="s">
        <v>75</v>
      </c>
      <c r="S10" s="1" t="s">
        <v>75</v>
      </c>
      <c r="T10" s="1" t="s">
        <v>75</v>
      </c>
      <c r="U10" s="17" t="s">
        <v>75</v>
      </c>
      <c r="V10" s="1" t="s">
        <v>75</v>
      </c>
      <c r="W10" s="1" t="s">
        <v>75</v>
      </c>
      <c r="X10" s="1" t="s">
        <v>75</v>
      </c>
      <c r="Y10" s="17" t="s">
        <v>75</v>
      </c>
    </row>
    <row r="11" spans="1:25" ht="14.25" thickTop="1">
      <c r="A11" s="26" t="s">
        <v>89</v>
      </c>
      <c r="B11" s="27"/>
      <c r="C11" s="27"/>
      <c r="D11" s="27"/>
      <c r="E11" s="21"/>
      <c r="F11" s="27"/>
      <c r="G11" s="27"/>
      <c r="H11" s="27"/>
      <c r="I11" s="21"/>
      <c r="J11" s="27"/>
      <c r="K11" s="27"/>
      <c r="L11" s="27"/>
      <c r="M11" s="21"/>
      <c r="N11" s="27"/>
      <c r="O11" s="27"/>
      <c r="P11" s="27"/>
      <c r="Q11" s="21"/>
      <c r="R11" s="27"/>
      <c r="S11" s="27"/>
      <c r="T11" s="27"/>
      <c r="U11" s="21"/>
      <c r="V11" s="27">
        <v>1614</v>
      </c>
      <c r="W11" s="27">
        <v>1680</v>
      </c>
      <c r="X11" s="27">
        <v>1495</v>
      </c>
      <c r="Y11" s="21"/>
    </row>
    <row r="12" spans="1:25" ht="13.5">
      <c r="A12" s="2" t="s">
        <v>262</v>
      </c>
      <c r="B12" s="28">
        <v>16417</v>
      </c>
      <c r="C12" s="28">
        <v>17984</v>
      </c>
      <c r="D12" s="28">
        <v>15742</v>
      </c>
      <c r="E12" s="22">
        <v>13511</v>
      </c>
      <c r="F12" s="28">
        <v>15559</v>
      </c>
      <c r="G12" s="28">
        <v>15543</v>
      </c>
      <c r="H12" s="28">
        <v>14104</v>
      </c>
      <c r="I12" s="22">
        <v>13659</v>
      </c>
      <c r="J12" s="28">
        <v>14206</v>
      </c>
      <c r="K12" s="28">
        <v>14918</v>
      </c>
      <c r="L12" s="28">
        <v>14352</v>
      </c>
      <c r="M12" s="22">
        <v>13232</v>
      </c>
      <c r="N12" s="28">
        <v>13340</v>
      </c>
      <c r="O12" s="28">
        <v>14702</v>
      </c>
      <c r="P12" s="28">
        <v>13401</v>
      </c>
      <c r="Q12" s="22">
        <v>12430</v>
      </c>
      <c r="R12" s="28">
        <v>13324</v>
      </c>
      <c r="S12" s="28">
        <v>14363</v>
      </c>
      <c r="T12" s="28">
        <v>11251</v>
      </c>
      <c r="U12" s="22">
        <v>10192</v>
      </c>
      <c r="V12" s="28">
        <v>13731</v>
      </c>
      <c r="W12" s="28">
        <v>13906</v>
      </c>
      <c r="X12" s="28">
        <v>13064</v>
      </c>
      <c r="Y12" s="22">
        <v>13846</v>
      </c>
    </row>
    <row r="13" spans="1:25" ht="13.5">
      <c r="A13" s="2" t="s">
        <v>263</v>
      </c>
      <c r="B13" s="28">
        <v>11993</v>
      </c>
      <c r="C13" s="28">
        <v>11179</v>
      </c>
      <c r="D13" s="28">
        <v>13014</v>
      </c>
      <c r="E13" s="22">
        <v>13841</v>
      </c>
      <c r="F13" s="28">
        <v>10993</v>
      </c>
      <c r="G13" s="28">
        <v>9881</v>
      </c>
      <c r="H13" s="28">
        <v>11116</v>
      </c>
      <c r="I13" s="22">
        <v>12707</v>
      </c>
      <c r="J13" s="28">
        <v>10069</v>
      </c>
      <c r="K13" s="28">
        <v>10032</v>
      </c>
      <c r="L13" s="28">
        <v>11636</v>
      </c>
      <c r="M13" s="22">
        <v>12675</v>
      </c>
      <c r="N13" s="28">
        <v>10607</v>
      </c>
      <c r="O13" s="28">
        <v>10101</v>
      </c>
      <c r="P13" s="28">
        <v>11349</v>
      </c>
      <c r="Q13" s="22">
        <v>12750</v>
      </c>
      <c r="R13" s="28">
        <v>10671</v>
      </c>
      <c r="S13" s="28">
        <v>10040</v>
      </c>
      <c r="T13" s="28">
        <v>11584</v>
      </c>
      <c r="U13" s="22">
        <v>12769</v>
      </c>
      <c r="V13" s="28">
        <v>10164</v>
      </c>
      <c r="W13" s="28">
        <v>10278</v>
      </c>
      <c r="X13" s="28">
        <v>12898</v>
      </c>
      <c r="Y13" s="22">
        <v>13023</v>
      </c>
    </row>
    <row r="14" spans="1:25" ht="13.5">
      <c r="A14" s="2" t="s">
        <v>78</v>
      </c>
      <c r="B14" s="28">
        <v>49</v>
      </c>
      <c r="C14" s="28">
        <v>49</v>
      </c>
      <c r="D14" s="28">
        <v>49</v>
      </c>
      <c r="E14" s="22">
        <v>49</v>
      </c>
      <c r="F14" s="28"/>
      <c r="G14" s="28"/>
      <c r="H14" s="28"/>
      <c r="I14" s="22"/>
      <c r="J14" s="28"/>
      <c r="K14" s="28"/>
      <c r="L14" s="28">
        <v>30</v>
      </c>
      <c r="M14" s="22">
        <v>30</v>
      </c>
      <c r="N14" s="28">
        <v>60</v>
      </c>
      <c r="O14" s="28">
        <v>60</v>
      </c>
      <c r="P14" s="28">
        <v>30</v>
      </c>
      <c r="Q14" s="22">
        <v>330</v>
      </c>
      <c r="R14" s="28"/>
      <c r="S14" s="28">
        <v>526</v>
      </c>
      <c r="T14" s="28">
        <v>708</v>
      </c>
      <c r="U14" s="22">
        <v>735</v>
      </c>
      <c r="V14" s="28">
        <v>605</v>
      </c>
      <c r="W14" s="28">
        <v>185</v>
      </c>
      <c r="X14" s="28">
        <v>6</v>
      </c>
      <c r="Y14" s="22">
        <v>6</v>
      </c>
    </row>
    <row r="15" spans="1:25" ht="13.5">
      <c r="A15" s="2" t="s">
        <v>82</v>
      </c>
      <c r="B15" s="28">
        <v>20472</v>
      </c>
      <c r="C15" s="28">
        <v>19259</v>
      </c>
      <c r="D15" s="28">
        <v>18626</v>
      </c>
      <c r="E15" s="22">
        <v>18233</v>
      </c>
      <c r="F15" s="28">
        <v>18156</v>
      </c>
      <c r="G15" s="28">
        <v>16241</v>
      </c>
      <c r="H15" s="28">
        <v>15872</v>
      </c>
      <c r="I15" s="22">
        <v>16003</v>
      </c>
      <c r="J15" s="28">
        <v>15772</v>
      </c>
      <c r="K15" s="28">
        <v>15083</v>
      </c>
      <c r="L15" s="28">
        <v>15441</v>
      </c>
      <c r="M15" s="22">
        <v>15220</v>
      </c>
      <c r="N15" s="28">
        <v>15586</v>
      </c>
      <c r="O15" s="28">
        <v>15107</v>
      </c>
      <c r="P15" s="28">
        <v>14895</v>
      </c>
      <c r="Q15" s="22">
        <v>14890</v>
      </c>
      <c r="R15" s="28">
        <v>15749</v>
      </c>
      <c r="S15" s="28">
        <v>15367</v>
      </c>
      <c r="T15" s="28">
        <v>15230</v>
      </c>
      <c r="U15" s="22">
        <v>14912</v>
      </c>
      <c r="V15" s="28">
        <v>15765</v>
      </c>
      <c r="W15" s="28">
        <v>16866</v>
      </c>
      <c r="X15" s="28">
        <v>16559</v>
      </c>
      <c r="Y15" s="22"/>
    </row>
    <row r="16" spans="1:25" ht="13.5">
      <c r="A16" s="2" t="s">
        <v>83</v>
      </c>
      <c r="B16" s="28">
        <v>1219</v>
      </c>
      <c r="C16" s="28">
        <v>1241</v>
      </c>
      <c r="D16" s="28">
        <v>1343</v>
      </c>
      <c r="E16" s="22">
        <v>1146</v>
      </c>
      <c r="F16" s="28">
        <v>1200</v>
      </c>
      <c r="G16" s="28">
        <v>1026</v>
      </c>
      <c r="H16" s="28">
        <v>1109</v>
      </c>
      <c r="I16" s="22">
        <v>1137</v>
      </c>
      <c r="J16" s="28">
        <v>1123</v>
      </c>
      <c r="K16" s="28">
        <v>902</v>
      </c>
      <c r="L16" s="28">
        <v>1150</v>
      </c>
      <c r="M16" s="22">
        <v>1203</v>
      </c>
      <c r="N16" s="28">
        <v>1269</v>
      </c>
      <c r="O16" s="28">
        <v>929</v>
      </c>
      <c r="P16" s="28">
        <v>933</v>
      </c>
      <c r="Q16" s="22">
        <v>952</v>
      </c>
      <c r="R16" s="28">
        <v>869</v>
      </c>
      <c r="S16" s="28">
        <v>637</v>
      </c>
      <c r="T16" s="28">
        <v>861</v>
      </c>
      <c r="U16" s="22">
        <v>997</v>
      </c>
      <c r="V16" s="28">
        <v>652</v>
      </c>
      <c r="W16" s="28">
        <v>815</v>
      </c>
      <c r="X16" s="28">
        <v>866</v>
      </c>
      <c r="Y16" s="22"/>
    </row>
    <row r="17" spans="1:25" ht="13.5">
      <c r="A17" s="2" t="s">
        <v>84</v>
      </c>
      <c r="B17" s="28">
        <v>2587</v>
      </c>
      <c r="C17" s="28">
        <v>2379</v>
      </c>
      <c r="D17" s="28">
        <v>2409</v>
      </c>
      <c r="E17" s="22">
        <v>2212</v>
      </c>
      <c r="F17" s="28">
        <v>2128</v>
      </c>
      <c r="G17" s="28">
        <v>1940</v>
      </c>
      <c r="H17" s="28">
        <v>1808</v>
      </c>
      <c r="I17" s="22">
        <v>1849</v>
      </c>
      <c r="J17" s="28">
        <v>1734</v>
      </c>
      <c r="K17" s="28">
        <v>1725</v>
      </c>
      <c r="L17" s="28">
        <v>1847</v>
      </c>
      <c r="M17" s="22">
        <v>1818</v>
      </c>
      <c r="N17" s="28">
        <v>1761</v>
      </c>
      <c r="O17" s="28">
        <v>1814</v>
      </c>
      <c r="P17" s="28">
        <v>1845</v>
      </c>
      <c r="Q17" s="22">
        <v>1871</v>
      </c>
      <c r="R17" s="28">
        <v>1875</v>
      </c>
      <c r="S17" s="28">
        <v>1875</v>
      </c>
      <c r="T17" s="28">
        <v>2001</v>
      </c>
      <c r="U17" s="22">
        <v>1962</v>
      </c>
      <c r="V17" s="28">
        <v>1837</v>
      </c>
      <c r="W17" s="28">
        <v>2000</v>
      </c>
      <c r="X17" s="28">
        <v>2196</v>
      </c>
      <c r="Y17" s="22"/>
    </row>
    <row r="18" spans="1:25" ht="13.5">
      <c r="A18" s="2" t="s">
        <v>80</v>
      </c>
      <c r="B18" s="28">
        <v>248</v>
      </c>
      <c r="C18" s="28">
        <v>157</v>
      </c>
      <c r="D18" s="28">
        <v>72</v>
      </c>
      <c r="E18" s="22">
        <v>24</v>
      </c>
      <c r="F18" s="28">
        <v>247</v>
      </c>
      <c r="G18" s="28">
        <v>202</v>
      </c>
      <c r="H18" s="28">
        <v>123</v>
      </c>
      <c r="I18" s="22"/>
      <c r="J18" s="28">
        <v>236</v>
      </c>
      <c r="K18" s="28">
        <v>175</v>
      </c>
      <c r="L18" s="28">
        <v>97</v>
      </c>
      <c r="M18" s="22"/>
      <c r="N18" s="28">
        <v>147</v>
      </c>
      <c r="O18" s="28">
        <v>110</v>
      </c>
      <c r="P18" s="28">
        <v>70</v>
      </c>
      <c r="Q18" s="22"/>
      <c r="R18" s="28">
        <v>143</v>
      </c>
      <c r="S18" s="28">
        <v>194</v>
      </c>
      <c r="T18" s="28">
        <v>138</v>
      </c>
      <c r="U18" s="22"/>
      <c r="V18" s="28">
        <v>104</v>
      </c>
      <c r="W18" s="28">
        <v>100</v>
      </c>
      <c r="X18" s="28">
        <v>57</v>
      </c>
      <c r="Y18" s="22"/>
    </row>
    <row r="19" spans="1:25" ht="13.5">
      <c r="A19" s="2" t="s">
        <v>86</v>
      </c>
      <c r="B19" s="28">
        <v>1697</v>
      </c>
      <c r="C19" s="28">
        <v>1581</v>
      </c>
      <c r="D19" s="28">
        <v>1588</v>
      </c>
      <c r="E19" s="22">
        <v>1557</v>
      </c>
      <c r="F19" s="28">
        <v>1344</v>
      </c>
      <c r="G19" s="28">
        <v>1170</v>
      </c>
      <c r="H19" s="28">
        <v>1207</v>
      </c>
      <c r="I19" s="22">
        <v>1132</v>
      </c>
      <c r="J19" s="28">
        <v>1117</v>
      </c>
      <c r="K19" s="28">
        <v>1073</v>
      </c>
      <c r="L19" s="28">
        <v>1279</v>
      </c>
      <c r="M19" s="22">
        <v>1092</v>
      </c>
      <c r="N19" s="28">
        <v>1122</v>
      </c>
      <c r="O19" s="28">
        <v>1115</v>
      </c>
      <c r="P19" s="28">
        <v>1132</v>
      </c>
      <c r="Q19" s="22">
        <v>862</v>
      </c>
      <c r="R19" s="28">
        <v>1055</v>
      </c>
      <c r="S19" s="28">
        <v>1009</v>
      </c>
      <c r="T19" s="28">
        <v>1057</v>
      </c>
      <c r="U19" s="22">
        <v>656</v>
      </c>
      <c r="V19" s="28">
        <v>965</v>
      </c>
      <c r="W19" s="28">
        <v>1038</v>
      </c>
      <c r="X19" s="28">
        <v>698</v>
      </c>
      <c r="Y19" s="22">
        <v>531</v>
      </c>
    </row>
    <row r="20" spans="1:25" ht="13.5">
      <c r="A20" s="2" t="s">
        <v>89</v>
      </c>
      <c r="B20" s="28">
        <v>3111</v>
      </c>
      <c r="C20" s="28">
        <v>2419</v>
      </c>
      <c r="D20" s="28">
        <v>2248</v>
      </c>
      <c r="E20" s="22">
        <v>2214</v>
      </c>
      <c r="F20" s="28">
        <v>2125</v>
      </c>
      <c r="G20" s="28">
        <v>1644</v>
      </c>
      <c r="H20" s="28">
        <v>1782</v>
      </c>
      <c r="I20" s="22">
        <v>2067</v>
      </c>
      <c r="J20" s="28">
        <v>2104</v>
      </c>
      <c r="K20" s="28">
        <v>1945</v>
      </c>
      <c r="L20" s="28">
        <v>2176</v>
      </c>
      <c r="M20" s="22">
        <v>2390</v>
      </c>
      <c r="N20" s="28">
        <v>2258</v>
      </c>
      <c r="O20" s="28">
        <v>2065</v>
      </c>
      <c r="P20" s="28">
        <v>2120</v>
      </c>
      <c r="Q20" s="22">
        <v>2140</v>
      </c>
      <c r="R20" s="28">
        <v>2225</v>
      </c>
      <c r="S20" s="28">
        <v>1897</v>
      </c>
      <c r="T20" s="28">
        <v>1856</v>
      </c>
      <c r="U20" s="22">
        <v>1830</v>
      </c>
      <c r="V20" s="28">
        <v>1995</v>
      </c>
      <c r="W20" s="28">
        <v>1834</v>
      </c>
      <c r="X20" s="28">
        <v>1931</v>
      </c>
      <c r="Y20" s="22">
        <v>2224</v>
      </c>
    </row>
    <row r="21" spans="1:25" ht="13.5">
      <c r="A21" s="2" t="s">
        <v>91</v>
      </c>
      <c r="B21" s="28">
        <v>-406</v>
      </c>
      <c r="C21" s="28">
        <v>-370</v>
      </c>
      <c r="D21" s="28">
        <v>-384</v>
      </c>
      <c r="E21" s="22">
        <v>-371</v>
      </c>
      <c r="F21" s="28">
        <v>-393</v>
      </c>
      <c r="G21" s="28">
        <v>-287</v>
      </c>
      <c r="H21" s="28">
        <v>-279</v>
      </c>
      <c r="I21" s="22">
        <v>-307</v>
      </c>
      <c r="J21" s="28">
        <v>-246</v>
      </c>
      <c r="K21" s="28">
        <v>-238</v>
      </c>
      <c r="L21" s="28">
        <v>-266</v>
      </c>
      <c r="M21" s="22">
        <v>-296</v>
      </c>
      <c r="N21" s="28">
        <v>-244</v>
      </c>
      <c r="O21" s="28">
        <v>-216</v>
      </c>
      <c r="P21" s="28">
        <v>-237</v>
      </c>
      <c r="Q21" s="22">
        <v>-228</v>
      </c>
      <c r="R21" s="28">
        <v>-287</v>
      </c>
      <c r="S21" s="28">
        <v>-268</v>
      </c>
      <c r="T21" s="28">
        <v>-302</v>
      </c>
      <c r="U21" s="22">
        <v>-260</v>
      </c>
      <c r="V21" s="28">
        <v>-201</v>
      </c>
      <c r="W21" s="28">
        <v>-240</v>
      </c>
      <c r="X21" s="28">
        <v>-242</v>
      </c>
      <c r="Y21" s="22">
        <v>-202</v>
      </c>
    </row>
    <row r="22" spans="1:25" ht="13.5">
      <c r="A22" s="2" t="s">
        <v>92</v>
      </c>
      <c r="B22" s="28">
        <v>57392</v>
      </c>
      <c r="C22" s="28">
        <v>55882</v>
      </c>
      <c r="D22" s="28">
        <v>54711</v>
      </c>
      <c r="E22" s="22">
        <v>52419</v>
      </c>
      <c r="F22" s="28">
        <v>51362</v>
      </c>
      <c r="G22" s="28">
        <v>47362</v>
      </c>
      <c r="H22" s="28">
        <v>46845</v>
      </c>
      <c r="I22" s="22">
        <v>48275</v>
      </c>
      <c r="J22" s="28">
        <v>46117</v>
      </c>
      <c r="K22" s="28">
        <v>45617</v>
      </c>
      <c r="L22" s="28">
        <v>47745</v>
      </c>
      <c r="M22" s="22">
        <v>47416</v>
      </c>
      <c r="N22" s="28">
        <v>45909</v>
      </c>
      <c r="O22" s="28">
        <v>45791</v>
      </c>
      <c r="P22" s="28">
        <v>45541</v>
      </c>
      <c r="Q22" s="22">
        <v>46017</v>
      </c>
      <c r="R22" s="28">
        <v>45627</v>
      </c>
      <c r="S22" s="28">
        <v>45643</v>
      </c>
      <c r="T22" s="28">
        <v>44388</v>
      </c>
      <c r="U22" s="22">
        <v>43887</v>
      </c>
      <c r="V22" s="28">
        <v>45620</v>
      </c>
      <c r="W22" s="28">
        <v>46785</v>
      </c>
      <c r="X22" s="28">
        <v>48038</v>
      </c>
      <c r="Y22" s="22">
        <v>48517</v>
      </c>
    </row>
    <row r="23" spans="1:25" ht="13.5">
      <c r="A23" s="3" t="s">
        <v>264</v>
      </c>
      <c r="B23" s="28">
        <v>27390</v>
      </c>
      <c r="C23" s="28">
        <v>26860</v>
      </c>
      <c r="D23" s="28">
        <v>26654</v>
      </c>
      <c r="E23" s="22">
        <v>26387</v>
      </c>
      <c r="F23" s="28">
        <v>26449</v>
      </c>
      <c r="G23" s="28">
        <v>25816</v>
      </c>
      <c r="H23" s="28">
        <v>25893</v>
      </c>
      <c r="I23" s="22">
        <v>26210</v>
      </c>
      <c r="J23" s="28">
        <v>25653</v>
      </c>
      <c r="K23" s="28">
        <v>25530</v>
      </c>
      <c r="L23" s="28">
        <v>26198</v>
      </c>
      <c r="M23" s="22">
        <v>26077</v>
      </c>
      <c r="N23" s="28">
        <v>25402</v>
      </c>
      <c r="O23" s="28">
        <v>25508</v>
      </c>
      <c r="P23" s="28">
        <v>25430</v>
      </c>
      <c r="Q23" s="22">
        <v>26110</v>
      </c>
      <c r="R23" s="28">
        <v>25885</v>
      </c>
      <c r="S23" s="28">
        <v>25748</v>
      </c>
      <c r="T23" s="28">
        <v>26135</v>
      </c>
      <c r="U23" s="22">
        <v>25888</v>
      </c>
      <c r="V23" s="28">
        <v>25651</v>
      </c>
      <c r="W23" s="28">
        <v>26510</v>
      </c>
      <c r="X23" s="28">
        <v>27053</v>
      </c>
      <c r="Y23" s="22">
        <v>26539</v>
      </c>
    </row>
    <row r="24" spans="1:25" ht="13.5">
      <c r="A24" s="4" t="s">
        <v>94</v>
      </c>
      <c r="B24" s="28">
        <v>-17522</v>
      </c>
      <c r="C24" s="28">
        <v>-17082</v>
      </c>
      <c r="D24" s="28">
        <v>-16870</v>
      </c>
      <c r="E24" s="22">
        <v>-16577</v>
      </c>
      <c r="F24" s="28">
        <v>-16756</v>
      </c>
      <c r="G24" s="28">
        <v>-16418</v>
      </c>
      <c r="H24" s="28">
        <v>-16337</v>
      </c>
      <c r="I24" s="22">
        <v>-16361</v>
      </c>
      <c r="J24" s="28">
        <v>-16025</v>
      </c>
      <c r="K24" s="28">
        <v>-15847</v>
      </c>
      <c r="L24" s="28">
        <v>-16127</v>
      </c>
      <c r="M24" s="22">
        <v>-15964</v>
      </c>
      <c r="N24" s="28">
        <v>-15690</v>
      </c>
      <c r="O24" s="28">
        <v>-15598</v>
      </c>
      <c r="P24" s="28">
        <v>-15437</v>
      </c>
      <c r="Q24" s="22">
        <v>-15687</v>
      </c>
      <c r="R24" s="28">
        <v>-15431</v>
      </c>
      <c r="S24" s="28">
        <v>-15193</v>
      </c>
      <c r="T24" s="28">
        <v>-15227</v>
      </c>
      <c r="U24" s="22">
        <v>-14927</v>
      </c>
      <c r="V24" s="28">
        <v>-14608</v>
      </c>
      <c r="W24" s="28">
        <v>-14847</v>
      </c>
      <c r="X24" s="28">
        <v>-14971</v>
      </c>
      <c r="Y24" s="22">
        <v>-14484</v>
      </c>
    </row>
    <row r="25" spans="1:25" ht="13.5">
      <c r="A25" s="4" t="s">
        <v>265</v>
      </c>
      <c r="B25" s="28">
        <v>9868</v>
      </c>
      <c r="C25" s="28">
        <v>9777</v>
      </c>
      <c r="D25" s="28">
        <v>9783</v>
      </c>
      <c r="E25" s="22">
        <v>9809</v>
      </c>
      <c r="F25" s="28">
        <v>9692</v>
      </c>
      <c r="G25" s="28">
        <v>9397</v>
      </c>
      <c r="H25" s="28">
        <v>9556</v>
      </c>
      <c r="I25" s="22">
        <v>9849</v>
      </c>
      <c r="J25" s="28">
        <v>9628</v>
      </c>
      <c r="K25" s="28">
        <v>9682</v>
      </c>
      <c r="L25" s="28">
        <v>10071</v>
      </c>
      <c r="M25" s="22">
        <v>10112</v>
      </c>
      <c r="N25" s="28">
        <v>9711</v>
      </c>
      <c r="O25" s="28">
        <v>9910</v>
      </c>
      <c r="P25" s="28">
        <v>9993</v>
      </c>
      <c r="Q25" s="22">
        <v>10422</v>
      </c>
      <c r="R25" s="28">
        <v>10453</v>
      </c>
      <c r="S25" s="28">
        <v>10555</v>
      </c>
      <c r="T25" s="28">
        <v>10908</v>
      </c>
      <c r="U25" s="22">
        <v>10961</v>
      </c>
      <c r="V25" s="28">
        <v>11042</v>
      </c>
      <c r="W25" s="28">
        <v>11663</v>
      </c>
      <c r="X25" s="28">
        <v>12081</v>
      </c>
      <c r="Y25" s="22">
        <v>12054</v>
      </c>
    </row>
    <row r="26" spans="1:25" ht="13.5">
      <c r="A26" s="3" t="s">
        <v>266</v>
      </c>
      <c r="B26" s="28">
        <v>10593</v>
      </c>
      <c r="C26" s="28">
        <v>10148</v>
      </c>
      <c r="D26" s="28">
        <v>10083</v>
      </c>
      <c r="E26" s="22">
        <v>9852</v>
      </c>
      <c r="F26" s="28">
        <v>9382</v>
      </c>
      <c r="G26" s="28">
        <v>8939</v>
      </c>
      <c r="H26" s="28">
        <v>8784</v>
      </c>
      <c r="I26" s="22">
        <v>8882</v>
      </c>
      <c r="J26" s="28">
        <v>8408</v>
      </c>
      <c r="K26" s="28">
        <v>8334</v>
      </c>
      <c r="L26" s="28">
        <v>8604</v>
      </c>
      <c r="M26" s="22">
        <v>8583</v>
      </c>
      <c r="N26" s="28">
        <v>8288</v>
      </c>
      <c r="O26" s="28">
        <v>8240</v>
      </c>
      <c r="P26" s="28">
        <v>8176</v>
      </c>
      <c r="Q26" s="22">
        <v>8319</v>
      </c>
      <c r="R26" s="28">
        <v>8226</v>
      </c>
      <c r="S26" s="28">
        <v>8139</v>
      </c>
      <c r="T26" s="28">
        <v>8318</v>
      </c>
      <c r="U26" s="22">
        <v>8162</v>
      </c>
      <c r="V26" s="28">
        <v>7974</v>
      </c>
      <c r="W26" s="28">
        <v>8472</v>
      </c>
      <c r="X26" s="28">
        <v>9152</v>
      </c>
      <c r="Y26" s="22">
        <v>8604</v>
      </c>
    </row>
    <row r="27" spans="1:25" ht="13.5">
      <c r="A27" s="4" t="s">
        <v>94</v>
      </c>
      <c r="B27" s="28">
        <v>-8432</v>
      </c>
      <c r="C27" s="28">
        <v>-8092</v>
      </c>
      <c r="D27" s="28">
        <v>-7995</v>
      </c>
      <c r="E27" s="22">
        <v>-7808</v>
      </c>
      <c r="F27" s="28">
        <v>-7553</v>
      </c>
      <c r="G27" s="28">
        <v>-7241</v>
      </c>
      <c r="H27" s="28">
        <v>-7163</v>
      </c>
      <c r="I27" s="22">
        <v>-7197</v>
      </c>
      <c r="J27" s="28">
        <v>-6904</v>
      </c>
      <c r="K27" s="28">
        <v>-6837</v>
      </c>
      <c r="L27" s="28">
        <v>-7035</v>
      </c>
      <c r="M27" s="22">
        <v>-6988</v>
      </c>
      <c r="N27" s="28">
        <v>-6894</v>
      </c>
      <c r="O27" s="28">
        <v>-6892</v>
      </c>
      <c r="P27" s="28">
        <v>-6851</v>
      </c>
      <c r="Q27" s="22">
        <v>-6939</v>
      </c>
      <c r="R27" s="28">
        <v>-6897</v>
      </c>
      <c r="S27" s="28">
        <v>-6794</v>
      </c>
      <c r="T27" s="28">
        <v>-6884</v>
      </c>
      <c r="U27" s="22">
        <v>-6729</v>
      </c>
      <c r="V27" s="28">
        <v>-6516</v>
      </c>
      <c r="W27" s="28">
        <v>-6805</v>
      </c>
      <c r="X27" s="28">
        <v>-7314</v>
      </c>
      <c r="Y27" s="22">
        <v>-6797</v>
      </c>
    </row>
    <row r="28" spans="1:25" ht="13.5">
      <c r="A28" s="4" t="s">
        <v>267</v>
      </c>
      <c r="B28" s="28">
        <v>2161</v>
      </c>
      <c r="C28" s="28">
        <v>2056</v>
      </c>
      <c r="D28" s="28">
        <v>2088</v>
      </c>
      <c r="E28" s="22">
        <v>2044</v>
      </c>
      <c r="F28" s="28">
        <v>1828</v>
      </c>
      <c r="G28" s="28">
        <v>1697</v>
      </c>
      <c r="H28" s="28">
        <v>1621</v>
      </c>
      <c r="I28" s="22">
        <v>1685</v>
      </c>
      <c r="J28" s="28">
        <v>1504</v>
      </c>
      <c r="K28" s="28">
        <v>1496</v>
      </c>
      <c r="L28" s="28">
        <v>1569</v>
      </c>
      <c r="M28" s="22">
        <v>1594</v>
      </c>
      <c r="N28" s="28">
        <v>1394</v>
      </c>
      <c r="O28" s="28">
        <v>1347</v>
      </c>
      <c r="P28" s="28">
        <v>1325</v>
      </c>
      <c r="Q28" s="22">
        <v>1380</v>
      </c>
      <c r="R28" s="28">
        <v>1329</v>
      </c>
      <c r="S28" s="28">
        <v>1345</v>
      </c>
      <c r="T28" s="28">
        <v>1433</v>
      </c>
      <c r="U28" s="22">
        <v>1433</v>
      </c>
      <c r="V28" s="28">
        <v>1457</v>
      </c>
      <c r="W28" s="28">
        <v>1667</v>
      </c>
      <c r="X28" s="28">
        <v>1838</v>
      </c>
      <c r="Y28" s="22">
        <v>1806</v>
      </c>
    </row>
    <row r="29" spans="1:25" ht="13.5">
      <c r="A29" s="3" t="s">
        <v>104</v>
      </c>
      <c r="B29" s="28">
        <v>14152</v>
      </c>
      <c r="C29" s="28">
        <v>14038</v>
      </c>
      <c r="D29" s="28">
        <v>14052</v>
      </c>
      <c r="E29" s="22">
        <v>13990</v>
      </c>
      <c r="F29" s="28">
        <v>13943</v>
      </c>
      <c r="G29" s="28">
        <v>13764</v>
      </c>
      <c r="H29" s="28">
        <v>13785</v>
      </c>
      <c r="I29" s="22">
        <v>13859</v>
      </c>
      <c r="J29" s="28">
        <v>13761</v>
      </c>
      <c r="K29" s="28">
        <v>13743</v>
      </c>
      <c r="L29" s="28">
        <v>13848</v>
      </c>
      <c r="M29" s="22">
        <v>13874</v>
      </c>
      <c r="N29" s="28">
        <v>13758</v>
      </c>
      <c r="O29" s="28">
        <v>13810</v>
      </c>
      <c r="P29" s="28">
        <v>13838</v>
      </c>
      <c r="Q29" s="22">
        <v>14039</v>
      </c>
      <c r="R29" s="28">
        <v>14060</v>
      </c>
      <c r="S29" s="28">
        <v>14011</v>
      </c>
      <c r="T29" s="28">
        <v>13956</v>
      </c>
      <c r="U29" s="22">
        <v>13941</v>
      </c>
      <c r="V29" s="28">
        <v>14296</v>
      </c>
      <c r="W29" s="28">
        <v>14502</v>
      </c>
      <c r="X29" s="28">
        <v>14603</v>
      </c>
      <c r="Y29" s="22">
        <v>14506</v>
      </c>
    </row>
    <row r="30" spans="1:25" ht="13.5">
      <c r="A30" s="3" t="s">
        <v>106</v>
      </c>
      <c r="B30" s="28">
        <v>765</v>
      </c>
      <c r="C30" s="28">
        <v>405</v>
      </c>
      <c r="D30" s="28">
        <v>273</v>
      </c>
      <c r="E30" s="22">
        <v>245</v>
      </c>
      <c r="F30" s="28">
        <v>524</v>
      </c>
      <c r="G30" s="28">
        <v>330</v>
      </c>
      <c r="H30" s="28">
        <v>300</v>
      </c>
      <c r="I30" s="22">
        <v>315</v>
      </c>
      <c r="J30" s="28">
        <v>486</v>
      </c>
      <c r="K30" s="28">
        <v>406</v>
      </c>
      <c r="L30" s="28">
        <v>422</v>
      </c>
      <c r="M30" s="22">
        <v>366</v>
      </c>
      <c r="N30" s="28">
        <v>1099</v>
      </c>
      <c r="O30" s="28">
        <v>940</v>
      </c>
      <c r="P30" s="28">
        <v>925</v>
      </c>
      <c r="Q30" s="22">
        <v>785</v>
      </c>
      <c r="R30" s="28">
        <v>854</v>
      </c>
      <c r="S30" s="28">
        <v>237</v>
      </c>
      <c r="T30" s="28">
        <v>351</v>
      </c>
      <c r="U30" s="22">
        <v>381</v>
      </c>
      <c r="V30" s="28">
        <v>391</v>
      </c>
      <c r="W30" s="28">
        <v>458</v>
      </c>
      <c r="X30" s="28">
        <v>448</v>
      </c>
      <c r="Y30" s="22">
        <v>300</v>
      </c>
    </row>
    <row r="31" spans="1:25" ht="13.5">
      <c r="A31" s="3" t="s">
        <v>89</v>
      </c>
      <c r="B31" s="28">
        <v>3042</v>
      </c>
      <c r="C31" s="28">
        <v>2901</v>
      </c>
      <c r="D31" s="28">
        <v>2810</v>
      </c>
      <c r="E31" s="22">
        <v>2742</v>
      </c>
      <c r="F31" s="28">
        <v>2614</v>
      </c>
      <c r="G31" s="28">
        <v>2509</v>
      </c>
      <c r="H31" s="28">
        <v>2477</v>
      </c>
      <c r="I31" s="22">
        <v>2498</v>
      </c>
      <c r="J31" s="28">
        <v>2356</v>
      </c>
      <c r="K31" s="28">
        <v>2343</v>
      </c>
      <c r="L31" s="28">
        <v>2419</v>
      </c>
      <c r="M31" s="22">
        <v>2396</v>
      </c>
      <c r="N31" s="28">
        <v>2429</v>
      </c>
      <c r="O31" s="28">
        <v>2409</v>
      </c>
      <c r="P31" s="28">
        <v>2399</v>
      </c>
      <c r="Q31" s="22">
        <v>2392</v>
      </c>
      <c r="R31" s="28">
        <v>2324</v>
      </c>
      <c r="S31" s="28">
        <v>2355</v>
      </c>
      <c r="T31" s="28">
        <v>2444</v>
      </c>
      <c r="U31" s="22">
        <v>2379</v>
      </c>
      <c r="V31" s="28">
        <v>2200</v>
      </c>
      <c r="W31" s="28">
        <v>2316</v>
      </c>
      <c r="X31" s="28">
        <v>2156</v>
      </c>
      <c r="Y31" s="22">
        <v>2071</v>
      </c>
    </row>
    <row r="32" spans="1:25" ht="13.5">
      <c r="A32" s="4" t="s">
        <v>94</v>
      </c>
      <c r="B32" s="28">
        <v>-2438</v>
      </c>
      <c r="C32" s="28">
        <v>-2328</v>
      </c>
      <c r="D32" s="28">
        <v>-2287</v>
      </c>
      <c r="E32" s="22">
        <v>-2272</v>
      </c>
      <c r="F32" s="28">
        <v>-2144</v>
      </c>
      <c r="G32" s="28">
        <v>-2041</v>
      </c>
      <c r="H32" s="28">
        <v>-2017</v>
      </c>
      <c r="I32" s="22">
        <v>-2022</v>
      </c>
      <c r="J32" s="28">
        <v>-1938</v>
      </c>
      <c r="K32" s="28">
        <v>-1905</v>
      </c>
      <c r="L32" s="28">
        <v>-1955</v>
      </c>
      <c r="M32" s="22">
        <v>-1954</v>
      </c>
      <c r="N32" s="28">
        <v>-1920</v>
      </c>
      <c r="O32" s="28">
        <v>-1901</v>
      </c>
      <c r="P32" s="28">
        <v>-1875</v>
      </c>
      <c r="Q32" s="22">
        <v>-1882</v>
      </c>
      <c r="R32" s="28">
        <v>-1833</v>
      </c>
      <c r="S32" s="28">
        <v>-1791</v>
      </c>
      <c r="T32" s="28">
        <v>-1879</v>
      </c>
      <c r="U32" s="22">
        <v>-1826</v>
      </c>
      <c r="V32" s="28">
        <v>-1733</v>
      </c>
      <c r="W32" s="28">
        <v>-1814</v>
      </c>
      <c r="X32" s="28">
        <v>-1757</v>
      </c>
      <c r="Y32" s="22">
        <v>-1692</v>
      </c>
    </row>
    <row r="33" spans="1:25" ht="13.5">
      <c r="A33" s="4" t="s">
        <v>107</v>
      </c>
      <c r="B33" s="28">
        <v>604</v>
      </c>
      <c r="C33" s="28">
        <v>573</v>
      </c>
      <c r="D33" s="28">
        <v>523</v>
      </c>
      <c r="E33" s="22">
        <v>470</v>
      </c>
      <c r="F33" s="28">
        <v>470</v>
      </c>
      <c r="G33" s="28">
        <v>468</v>
      </c>
      <c r="H33" s="28">
        <v>460</v>
      </c>
      <c r="I33" s="22">
        <v>476</v>
      </c>
      <c r="J33" s="28">
        <v>417</v>
      </c>
      <c r="K33" s="28">
        <v>438</v>
      </c>
      <c r="L33" s="28">
        <v>464</v>
      </c>
      <c r="M33" s="22">
        <v>442</v>
      </c>
      <c r="N33" s="28">
        <v>509</v>
      </c>
      <c r="O33" s="28">
        <v>507</v>
      </c>
      <c r="P33" s="28">
        <v>524</v>
      </c>
      <c r="Q33" s="22">
        <v>509</v>
      </c>
      <c r="R33" s="28">
        <v>491</v>
      </c>
      <c r="S33" s="28">
        <v>564</v>
      </c>
      <c r="T33" s="28">
        <v>564</v>
      </c>
      <c r="U33" s="22">
        <v>553</v>
      </c>
      <c r="V33" s="28">
        <v>466</v>
      </c>
      <c r="W33" s="28">
        <v>502</v>
      </c>
      <c r="X33" s="28">
        <v>399</v>
      </c>
      <c r="Y33" s="22">
        <v>379</v>
      </c>
    </row>
    <row r="34" spans="1:25" ht="13.5">
      <c r="A34" s="3" t="s">
        <v>108</v>
      </c>
      <c r="B34" s="28">
        <v>27552</v>
      </c>
      <c r="C34" s="28">
        <v>26851</v>
      </c>
      <c r="D34" s="28">
        <v>26721</v>
      </c>
      <c r="E34" s="22">
        <v>26560</v>
      </c>
      <c r="F34" s="28">
        <v>26459</v>
      </c>
      <c r="G34" s="28">
        <v>25658</v>
      </c>
      <c r="H34" s="28">
        <v>25722</v>
      </c>
      <c r="I34" s="22">
        <v>26186</v>
      </c>
      <c r="J34" s="28">
        <v>25798</v>
      </c>
      <c r="K34" s="28">
        <v>25767</v>
      </c>
      <c r="L34" s="28">
        <v>26375</v>
      </c>
      <c r="M34" s="22">
        <v>26390</v>
      </c>
      <c r="N34" s="28">
        <v>26473</v>
      </c>
      <c r="O34" s="28">
        <v>26517</v>
      </c>
      <c r="P34" s="28">
        <v>26606</v>
      </c>
      <c r="Q34" s="22">
        <v>27138</v>
      </c>
      <c r="R34" s="28">
        <v>27189</v>
      </c>
      <c r="S34" s="28">
        <v>26713</v>
      </c>
      <c r="T34" s="28">
        <v>27213</v>
      </c>
      <c r="U34" s="22">
        <v>27271</v>
      </c>
      <c r="V34" s="28">
        <v>27654</v>
      </c>
      <c r="W34" s="28">
        <v>28794</v>
      </c>
      <c r="X34" s="28">
        <v>29370</v>
      </c>
      <c r="Y34" s="22">
        <v>29046</v>
      </c>
    </row>
    <row r="35" spans="1:25" ht="13.5">
      <c r="A35" s="2" t="s">
        <v>113</v>
      </c>
      <c r="B35" s="28">
        <v>942</v>
      </c>
      <c r="C35" s="28">
        <v>943</v>
      </c>
      <c r="D35" s="28">
        <v>984</v>
      </c>
      <c r="E35" s="22">
        <v>974</v>
      </c>
      <c r="F35" s="28">
        <v>798</v>
      </c>
      <c r="G35" s="28">
        <v>776</v>
      </c>
      <c r="H35" s="28">
        <v>813</v>
      </c>
      <c r="I35" s="22">
        <v>894</v>
      </c>
      <c r="J35" s="28">
        <v>701</v>
      </c>
      <c r="K35" s="28">
        <v>631</v>
      </c>
      <c r="L35" s="28">
        <v>688</v>
      </c>
      <c r="M35" s="22">
        <v>725</v>
      </c>
      <c r="N35" s="28">
        <v>1053</v>
      </c>
      <c r="O35" s="28">
        <v>1192</v>
      </c>
      <c r="P35" s="28">
        <v>1299</v>
      </c>
      <c r="Q35" s="22">
        <v>1460</v>
      </c>
      <c r="R35" s="28">
        <v>1568</v>
      </c>
      <c r="S35" s="28">
        <v>1661</v>
      </c>
      <c r="T35" s="28">
        <v>1744</v>
      </c>
      <c r="U35" s="22">
        <v>1828</v>
      </c>
      <c r="V35" s="28"/>
      <c r="W35" s="28"/>
      <c r="X35" s="28"/>
      <c r="Y35" s="22">
        <v>1523</v>
      </c>
    </row>
    <row r="36" spans="1:25" ht="13.5">
      <c r="A36" s="3" t="s">
        <v>114</v>
      </c>
      <c r="B36" s="28">
        <v>10111</v>
      </c>
      <c r="C36" s="28">
        <v>9758</v>
      </c>
      <c r="D36" s="28">
        <v>9029</v>
      </c>
      <c r="E36" s="22">
        <v>9207</v>
      </c>
      <c r="F36" s="28">
        <v>8578</v>
      </c>
      <c r="G36" s="28">
        <v>7606</v>
      </c>
      <c r="H36" s="28">
        <v>7305</v>
      </c>
      <c r="I36" s="22">
        <v>7089</v>
      </c>
      <c r="J36" s="28">
        <v>7807</v>
      </c>
      <c r="K36" s="28">
        <v>7456</v>
      </c>
      <c r="L36" s="28">
        <v>7430</v>
      </c>
      <c r="M36" s="22">
        <v>7764</v>
      </c>
      <c r="N36" s="28">
        <v>8741</v>
      </c>
      <c r="O36" s="28">
        <v>8461</v>
      </c>
      <c r="P36" s="28">
        <v>8818</v>
      </c>
      <c r="Q36" s="22">
        <v>9828</v>
      </c>
      <c r="R36" s="28">
        <v>9956</v>
      </c>
      <c r="S36" s="28">
        <v>9569</v>
      </c>
      <c r="T36" s="28">
        <v>11045</v>
      </c>
      <c r="U36" s="22">
        <v>10577</v>
      </c>
      <c r="V36" s="28">
        <v>10594</v>
      </c>
      <c r="W36" s="28">
        <v>13075</v>
      </c>
      <c r="X36" s="28">
        <v>16321</v>
      </c>
      <c r="Y36" s="22">
        <v>18756</v>
      </c>
    </row>
    <row r="37" spans="1:25" ht="13.5">
      <c r="A37" s="3" t="s">
        <v>119</v>
      </c>
      <c r="B37" s="28">
        <v>163</v>
      </c>
      <c r="C37" s="28">
        <v>153</v>
      </c>
      <c r="D37" s="28">
        <v>159</v>
      </c>
      <c r="E37" s="22">
        <v>162</v>
      </c>
      <c r="F37" s="28">
        <v>161</v>
      </c>
      <c r="G37" s="28">
        <v>147</v>
      </c>
      <c r="H37" s="28">
        <v>145</v>
      </c>
      <c r="I37" s="22">
        <v>176</v>
      </c>
      <c r="J37" s="28">
        <v>169</v>
      </c>
      <c r="K37" s="28">
        <v>189</v>
      </c>
      <c r="L37" s="28">
        <v>225</v>
      </c>
      <c r="M37" s="22">
        <v>238</v>
      </c>
      <c r="N37" s="28">
        <v>236</v>
      </c>
      <c r="O37" s="28">
        <v>258</v>
      </c>
      <c r="P37" s="28">
        <v>247</v>
      </c>
      <c r="Q37" s="22">
        <v>270</v>
      </c>
      <c r="R37" s="28">
        <v>281</v>
      </c>
      <c r="S37" s="28">
        <v>290</v>
      </c>
      <c r="T37" s="28">
        <v>6</v>
      </c>
      <c r="U37" s="22">
        <v>6</v>
      </c>
      <c r="V37" s="28">
        <v>6</v>
      </c>
      <c r="W37" s="28">
        <v>7</v>
      </c>
      <c r="X37" s="28">
        <v>8</v>
      </c>
      <c r="Y37" s="22">
        <v>8</v>
      </c>
    </row>
    <row r="38" spans="1:25" ht="13.5">
      <c r="A38" s="3" t="s">
        <v>86</v>
      </c>
      <c r="B38" s="28">
        <v>133</v>
      </c>
      <c r="C38" s="28">
        <v>129</v>
      </c>
      <c r="D38" s="28">
        <v>122</v>
      </c>
      <c r="E38" s="22">
        <v>132</v>
      </c>
      <c r="F38" s="28">
        <v>124</v>
      </c>
      <c r="G38" s="28">
        <v>394</v>
      </c>
      <c r="H38" s="28">
        <v>454</v>
      </c>
      <c r="I38" s="22">
        <v>480</v>
      </c>
      <c r="J38" s="28">
        <v>388</v>
      </c>
      <c r="K38" s="28">
        <v>478</v>
      </c>
      <c r="L38" s="28">
        <v>443</v>
      </c>
      <c r="M38" s="22">
        <v>423</v>
      </c>
      <c r="N38" s="28">
        <v>503</v>
      </c>
      <c r="O38" s="28">
        <v>691</v>
      </c>
      <c r="P38" s="28">
        <v>699</v>
      </c>
      <c r="Q38" s="22">
        <v>568</v>
      </c>
      <c r="R38" s="28">
        <v>936</v>
      </c>
      <c r="S38" s="28">
        <v>970</v>
      </c>
      <c r="T38" s="28">
        <v>671</v>
      </c>
      <c r="U38" s="22">
        <v>910</v>
      </c>
      <c r="V38" s="28">
        <v>683</v>
      </c>
      <c r="W38" s="28">
        <v>421</v>
      </c>
      <c r="X38" s="28">
        <v>119</v>
      </c>
      <c r="Y38" s="22">
        <v>137</v>
      </c>
    </row>
    <row r="39" spans="1:25" ht="13.5">
      <c r="A39" s="3" t="s">
        <v>89</v>
      </c>
      <c r="B39" s="28">
        <v>570</v>
      </c>
      <c r="C39" s="28">
        <v>551</v>
      </c>
      <c r="D39" s="28">
        <v>549</v>
      </c>
      <c r="E39" s="22">
        <v>536</v>
      </c>
      <c r="F39" s="28">
        <v>536</v>
      </c>
      <c r="G39" s="28">
        <v>625</v>
      </c>
      <c r="H39" s="28">
        <v>503</v>
      </c>
      <c r="I39" s="22">
        <v>565</v>
      </c>
      <c r="J39" s="28">
        <v>564</v>
      </c>
      <c r="K39" s="28">
        <v>558</v>
      </c>
      <c r="L39" s="28">
        <v>573</v>
      </c>
      <c r="M39" s="22">
        <v>587</v>
      </c>
      <c r="N39" s="28">
        <v>552</v>
      </c>
      <c r="O39" s="28">
        <v>609</v>
      </c>
      <c r="P39" s="28">
        <v>598</v>
      </c>
      <c r="Q39" s="22">
        <v>792</v>
      </c>
      <c r="R39" s="28">
        <v>838</v>
      </c>
      <c r="S39" s="28">
        <v>1237</v>
      </c>
      <c r="T39" s="28">
        <v>1237</v>
      </c>
      <c r="U39" s="22">
        <v>1263</v>
      </c>
      <c r="V39" s="28">
        <v>1396</v>
      </c>
      <c r="W39" s="28">
        <v>1375</v>
      </c>
      <c r="X39" s="28">
        <v>1442</v>
      </c>
      <c r="Y39" s="22">
        <v>1360</v>
      </c>
    </row>
    <row r="40" spans="1:25" ht="13.5">
      <c r="A40" s="3" t="s">
        <v>91</v>
      </c>
      <c r="B40" s="28">
        <v>-222</v>
      </c>
      <c r="C40" s="28">
        <v>-218</v>
      </c>
      <c r="D40" s="28">
        <v>-213</v>
      </c>
      <c r="E40" s="22">
        <v>-205</v>
      </c>
      <c r="F40" s="28">
        <v>-204</v>
      </c>
      <c r="G40" s="28">
        <v>-176</v>
      </c>
      <c r="H40" s="28">
        <v>-168</v>
      </c>
      <c r="I40" s="22">
        <v>-171</v>
      </c>
      <c r="J40" s="28">
        <v>-192</v>
      </c>
      <c r="K40" s="28">
        <v>-196</v>
      </c>
      <c r="L40" s="28">
        <v>-202</v>
      </c>
      <c r="M40" s="22">
        <v>-215</v>
      </c>
      <c r="N40" s="28">
        <v>-179</v>
      </c>
      <c r="O40" s="28">
        <v>-200</v>
      </c>
      <c r="P40" s="28">
        <v>-207</v>
      </c>
      <c r="Q40" s="22">
        <v>-335</v>
      </c>
      <c r="R40" s="28">
        <v>-433</v>
      </c>
      <c r="S40" s="28">
        <v>-439</v>
      </c>
      <c r="T40" s="28">
        <v>-441</v>
      </c>
      <c r="U40" s="22">
        <v>-442</v>
      </c>
      <c r="V40" s="28">
        <v>-479</v>
      </c>
      <c r="W40" s="28">
        <v>-500</v>
      </c>
      <c r="X40" s="28">
        <v>-528</v>
      </c>
      <c r="Y40" s="22">
        <v>-435</v>
      </c>
    </row>
    <row r="41" spans="1:25" ht="13.5">
      <c r="A41" s="3" t="s">
        <v>123</v>
      </c>
      <c r="B41" s="28">
        <v>10757</v>
      </c>
      <c r="C41" s="28">
        <v>10374</v>
      </c>
      <c r="D41" s="28">
        <v>9646</v>
      </c>
      <c r="E41" s="22">
        <v>9832</v>
      </c>
      <c r="F41" s="28">
        <v>9195</v>
      </c>
      <c r="G41" s="28">
        <v>8597</v>
      </c>
      <c r="H41" s="28">
        <v>8241</v>
      </c>
      <c r="I41" s="22">
        <v>8140</v>
      </c>
      <c r="J41" s="28">
        <v>8738</v>
      </c>
      <c r="K41" s="28">
        <v>8486</v>
      </c>
      <c r="L41" s="28">
        <v>8471</v>
      </c>
      <c r="M41" s="22">
        <v>8799</v>
      </c>
      <c r="N41" s="28">
        <v>9854</v>
      </c>
      <c r="O41" s="28">
        <v>9820</v>
      </c>
      <c r="P41" s="28">
        <v>10155</v>
      </c>
      <c r="Q41" s="22">
        <v>11124</v>
      </c>
      <c r="R41" s="28">
        <v>11579</v>
      </c>
      <c r="S41" s="28">
        <v>11628</v>
      </c>
      <c r="T41" s="28">
        <v>12819</v>
      </c>
      <c r="U41" s="22">
        <v>12615</v>
      </c>
      <c r="V41" s="28">
        <v>12502</v>
      </c>
      <c r="W41" s="28">
        <v>14680</v>
      </c>
      <c r="X41" s="28">
        <v>17664</v>
      </c>
      <c r="Y41" s="22">
        <v>20127</v>
      </c>
    </row>
    <row r="42" spans="1:25" ht="13.5">
      <c r="A42" s="2" t="s">
        <v>124</v>
      </c>
      <c r="B42" s="28">
        <v>39252</v>
      </c>
      <c r="C42" s="28">
        <v>38169</v>
      </c>
      <c r="D42" s="28">
        <v>37353</v>
      </c>
      <c r="E42" s="22">
        <v>37367</v>
      </c>
      <c r="F42" s="28">
        <v>36453</v>
      </c>
      <c r="G42" s="28">
        <v>35033</v>
      </c>
      <c r="H42" s="28">
        <v>34777</v>
      </c>
      <c r="I42" s="22">
        <v>35221</v>
      </c>
      <c r="J42" s="28">
        <v>35238</v>
      </c>
      <c r="K42" s="28">
        <v>34885</v>
      </c>
      <c r="L42" s="28">
        <v>35535</v>
      </c>
      <c r="M42" s="22">
        <v>35915</v>
      </c>
      <c r="N42" s="28">
        <v>37381</v>
      </c>
      <c r="O42" s="28">
        <v>37529</v>
      </c>
      <c r="P42" s="28">
        <v>38062</v>
      </c>
      <c r="Q42" s="22">
        <v>39723</v>
      </c>
      <c r="R42" s="28">
        <v>40336</v>
      </c>
      <c r="S42" s="28">
        <v>40003</v>
      </c>
      <c r="T42" s="28">
        <v>41777</v>
      </c>
      <c r="U42" s="22">
        <v>41714</v>
      </c>
      <c r="V42" s="28">
        <v>41771</v>
      </c>
      <c r="W42" s="28">
        <v>45155</v>
      </c>
      <c r="X42" s="28">
        <v>48530</v>
      </c>
      <c r="Y42" s="22">
        <v>50697</v>
      </c>
    </row>
    <row r="43" spans="1:25" ht="14.25" thickBot="1">
      <c r="A43" s="5" t="s">
        <v>125</v>
      </c>
      <c r="B43" s="29">
        <v>96644</v>
      </c>
      <c r="C43" s="29">
        <v>94051</v>
      </c>
      <c r="D43" s="29">
        <v>92064</v>
      </c>
      <c r="E43" s="23">
        <v>89787</v>
      </c>
      <c r="F43" s="29">
        <v>87816</v>
      </c>
      <c r="G43" s="29">
        <v>82395</v>
      </c>
      <c r="H43" s="29">
        <v>81622</v>
      </c>
      <c r="I43" s="23">
        <v>83496</v>
      </c>
      <c r="J43" s="29">
        <v>81355</v>
      </c>
      <c r="K43" s="29">
        <v>80503</v>
      </c>
      <c r="L43" s="29">
        <v>83280</v>
      </c>
      <c r="M43" s="23">
        <v>83332</v>
      </c>
      <c r="N43" s="29">
        <v>83291</v>
      </c>
      <c r="O43" s="29">
        <v>83320</v>
      </c>
      <c r="P43" s="29">
        <v>83604</v>
      </c>
      <c r="Q43" s="23">
        <v>85740</v>
      </c>
      <c r="R43" s="29">
        <v>85964</v>
      </c>
      <c r="S43" s="29">
        <v>85647</v>
      </c>
      <c r="T43" s="29">
        <v>86166</v>
      </c>
      <c r="U43" s="23">
        <v>85602</v>
      </c>
      <c r="V43" s="29">
        <v>87391</v>
      </c>
      <c r="W43" s="29">
        <v>91940</v>
      </c>
      <c r="X43" s="29">
        <v>96569</v>
      </c>
      <c r="Y43" s="23">
        <v>99215</v>
      </c>
    </row>
    <row r="44" spans="1:25" ht="14.25" thickTop="1">
      <c r="A44" s="2" t="s">
        <v>0</v>
      </c>
      <c r="B44" s="28">
        <v>2694</v>
      </c>
      <c r="C44" s="28">
        <v>2678</v>
      </c>
      <c r="D44" s="28">
        <v>2365</v>
      </c>
      <c r="E44" s="22">
        <v>2584</v>
      </c>
      <c r="F44" s="28">
        <v>3292</v>
      </c>
      <c r="G44" s="28">
        <v>2092</v>
      </c>
      <c r="H44" s="28">
        <v>2101</v>
      </c>
      <c r="I44" s="22">
        <v>3154</v>
      </c>
      <c r="J44" s="28">
        <v>2557</v>
      </c>
      <c r="K44" s="28">
        <v>2316</v>
      </c>
      <c r="L44" s="28">
        <v>2294</v>
      </c>
      <c r="M44" s="22">
        <v>2936</v>
      </c>
      <c r="N44" s="28">
        <v>2412</v>
      </c>
      <c r="O44" s="28">
        <v>2069</v>
      </c>
      <c r="P44" s="28">
        <v>2230</v>
      </c>
      <c r="Q44" s="22">
        <v>2433</v>
      </c>
      <c r="R44" s="28">
        <v>2666</v>
      </c>
      <c r="S44" s="28">
        <v>2869</v>
      </c>
      <c r="T44" s="28">
        <v>1835</v>
      </c>
      <c r="U44" s="22">
        <v>2774</v>
      </c>
      <c r="V44" s="28">
        <v>2162</v>
      </c>
      <c r="W44" s="28">
        <v>2840</v>
      </c>
      <c r="X44" s="28">
        <v>2208</v>
      </c>
      <c r="Y44" s="22">
        <v>3294</v>
      </c>
    </row>
    <row r="45" spans="1:25" ht="13.5">
      <c r="A45" s="2" t="s">
        <v>129</v>
      </c>
      <c r="B45" s="28">
        <v>2595</v>
      </c>
      <c r="C45" s="28">
        <v>2423</v>
      </c>
      <c r="D45" s="28">
        <v>2526</v>
      </c>
      <c r="E45" s="22">
        <v>1143</v>
      </c>
      <c r="F45" s="28">
        <v>1130</v>
      </c>
      <c r="G45" s="28">
        <v>614</v>
      </c>
      <c r="H45" s="28">
        <v>1694</v>
      </c>
      <c r="I45" s="22">
        <v>1700</v>
      </c>
      <c r="J45" s="28">
        <v>1666</v>
      </c>
      <c r="K45" s="28">
        <v>1547</v>
      </c>
      <c r="L45" s="28">
        <v>1143</v>
      </c>
      <c r="M45" s="22">
        <v>989</v>
      </c>
      <c r="N45" s="28">
        <v>1065</v>
      </c>
      <c r="O45" s="28">
        <v>1446</v>
      </c>
      <c r="P45" s="28">
        <v>1526</v>
      </c>
      <c r="Q45" s="22">
        <v>1613</v>
      </c>
      <c r="R45" s="28">
        <v>1766</v>
      </c>
      <c r="S45" s="28">
        <v>2325</v>
      </c>
      <c r="T45" s="28">
        <v>3334</v>
      </c>
      <c r="U45" s="22">
        <v>3249</v>
      </c>
      <c r="V45" s="28">
        <v>2187</v>
      </c>
      <c r="W45" s="28">
        <v>2161</v>
      </c>
      <c r="X45" s="28">
        <v>2354</v>
      </c>
      <c r="Y45" s="22">
        <v>2837</v>
      </c>
    </row>
    <row r="46" spans="1:25" ht="13.5">
      <c r="A46" s="2" t="s">
        <v>132</v>
      </c>
      <c r="B46" s="28">
        <v>1151</v>
      </c>
      <c r="C46" s="28">
        <v>882</v>
      </c>
      <c r="D46" s="28">
        <v>843</v>
      </c>
      <c r="E46" s="22">
        <v>618</v>
      </c>
      <c r="F46" s="28">
        <v>903</v>
      </c>
      <c r="G46" s="28">
        <v>834</v>
      </c>
      <c r="H46" s="28">
        <v>889</v>
      </c>
      <c r="I46" s="22">
        <v>329</v>
      </c>
      <c r="J46" s="28">
        <v>1187</v>
      </c>
      <c r="K46" s="28">
        <v>616</v>
      </c>
      <c r="L46" s="28">
        <v>949</v>
      </c>
      <c r="M46" s="22">
        <v>564</v>
      </c>
      <c r="N46" s="28">
        <v>920</v>
      </c>
      <c r="O46" s="28">
        <v>547</v>
      </c>
      <c r="P46" s="28">
        <v>547</v>
      </c>
      <c r="Q46" s="22">
        <v>357</v>
      </c>
      <c r="R46" s="28">
        <v>799</v>
      </c>
      <c r="S46" s="28">
        <v>606</v>
      </c>
      <c r="T46" s="28">
        <v>788</v>
      </c>
      <c r="U46" s="22">
        <v>278</v>
      </c>
      <c r="V46" s="28">
        <v>251</v>
      </c>
      <c r="W46" s="28">
        <v>271</v>
      </c>
      <c r="X46" s="28">
        <v>420</v>
      </c>
      <c r="Y46" s="22">
        <v>188</v>
      </c>
    </row>
    <row r="47" spans="1:25" ht="13.5">
      <c r="A47" s="2" t="s">
        <v>133</v>
      </c>
      <c r="B47" s="28">
        <v>50</v>
      </c>
      <c r="C47" s="28">
        <v>27</v>
      </c>
      <c r="D47" s="28">
        <v>35</v>
      </c>
      <c r="E47" s="22">
        <v>28</v>
      </c>
      <c r="F47" s="28">
        <v>49</v>
      </c>
      <c r="G47" s="28">
        <v>18</v>
      </c>
      <c r="H47" s="28">
        <v>31</v>
      </c>
      <c r="I47" s="22">
        <v>28</v>
      </c>
      <c r="J47" s="28">
        <v>45</v>
      </c>
      <c r="K47" s="28">
        <v>31</v>
      </c>
      <c r="L47" s="28">
        <v>10</v>
      </c>
      <c r="M47" s="22">
        <v>50</v>
      </c>
      <c r="N47" s="28">
        <v>38</v>
      </c>
      <c r="O47" s="28">
        <v>31</v>
      </c>
      <c r="P47" s="28">
        <v>29</v>
      </c>
      <c r="Q47" s="22">
        <v>35</v>
      </c>
      <c r="R47" s="28">
        <v>27</v>
      </c>
      <c r="S47" s="28">
        <v>18</v>
      </c>
      <c r="T47" s="28">
        <v>13</v>
      </c>
      <c r="U47" s="22">
        <v>23</v>
      </c>
      <c r="V47" s="28">
        <v>0</v>
      </c>
      <c r="W47" s="28">
        <v>0</v>
      </c>
      <c r="X47" s="28">
        <v>0</v>
      </c>
      <c r="Y47" s="22">
        <v>24</v>
      </c>
    </row>
    <row r="48" spans="1:25" ht="13.5">
      <c r="A48" s="2" t="s">
        <v>1</v>
      </c>
      <c r="B48" s="28">
        <v>2</v>
      </c>
      <c r="C48" s="28">
        <v>1</v>
      </c>
      <c r="D48" s="28">
        <v>0</v>
      </c>
      <c r="E48" s="22">
        <v>8</v>
      </c>
      <c r="F48" s="28"/>
      <c r="G48" s="28"/>
      <c r="H48" s="28"/>
      <c r="I48" s="22">
        <v>9</v>
      </c>
      <c r="J48" s="28"/>
      <c r="K48" s="28"/>
      <c r="L48" s="28"/>
      <c r="M48" s="22">
        <v>10</v>
      </c>
      <c r="N48" s="28"/>
      <c r="O48" s="28"/>
      <c r="P48" s="28"/>
      <c r="Q48" s="22">
        <v>8</v>
      </c>
      <c r="R48" s="28"/>
      <c r="S48" s="28"/>
      <c r="T48" s="28"/>
      <c r="U48" s="22">
        <v>6</v>
      </c>
      <c r="V48" s="28"/>
      <c r="W48" s="28"/>
      <c r="X48" s="28"/>
      <c r="Y48" s="22"/>
    </row>
    <row r="49" spans="1:25" ht="13.5">
      <c r="A49" s="2" t="s">
        <v>89</v>
      </c>
      <c r="B49" s="28">
        <v>3808</v>
      </c>
      <c r="C49" s="28">
        <v>3870</v>
      </c>
      <c r="D49" s="28">
        <v>3729</v>
      </c>
      <c r="E49" s="22">
        <v>3531</v>
      </c>
      <c r="F49" s="28">
        <v>3352</v>
      </c>
      <c r="G49" s="28">
        <v>3491</v>
      </c>
      <c r="H49" s="28">
        <v>3087</v>
      </c>
      <c r="I49" s="22">
        <v>3891</v>
      </c>
      <c r="J49" s="28">
        <v>2999</v>
      </c>
      <c r="K49" s="28">
        <v>3616</v>
      </c>
      <c r="L49" s="28">
        <v>3541</v>
      </c>
      <c r="M49" s="22">
        <v>3619</v>
      </c>
      <c r="N49" s="28">
        <v>3225</v>
      </c>
      <c r="O49" s="28">
        <v>3397</v>
      </c>
      <c r="P49" s="28">
        <v>3354</v>
      </c>
      <c r="Q49" s="22">
        <v>4083</v>
      </c>
      <c r="R49" s="28">
        <v>3269</v>
      </c>
      <c r="S49" s="28">
        <v>3138</v>
      </c>
      <c r="T49" s="28">
        <v>3025</v>
      </c>
      <c r="U49" s="22">
        <v>3966</v>
      </c>
      <c r="V49" s="28">
        <v>3424</v>
      </c>
      <c r="W49" s="28">
        <v>3943</v>
      </c>
      <c r="X49" s="28">
        <v>4485</v>
      </c>
      <c r="Y49" s="22">
        <v>5842</v>
      </c>
    </row>
    <row r="50" spans="1:25" ht="13.5">
      <c r="A50" s="2" t="s">
        <v>136</v>
      </c>
      <c r="B50" s="28">
        <v>10302</v>
      </c>
      <c r="C50" s="28">
        <v>9884</v>
      </c>
      <c r="D50" s="28">
        <v>9501</v>
      </c>
      <c r="E50" s="22">
        <v>7914</v>
      </c>
      <c r="F50" s="28">
        <v>8729</v>
      </c>
      <c r="G50" s="28">
        <v>7050</v>
      </c>
      <c r="H50" s="28">
        <v>7804</v>
      </c>
      <c r="I50" s="22">
        <v>9115</v>
      </c>
      <c r="J50" s="28">
        <v>8455</v>
      </c>
      <c r="K50" s="28">
        <v>8128</v>
      </c>
      <c r="L50" s="28">
        <v>7940</v>
      </c>
      <c r="M50" s="22">
        <v>8170</v>
      </c>
      <c r="N50" s="28">
        <v>7662</v>
      </c>
      <c r="O50" s="28">
        <v>7491</v>
      </c>
      <c r="P50" s="28">
        <v>7689</v>
      </c>
      <c r="Q50" s="22">
        <v>8533</v>
      </c>
      <c r="R50" s="28">
        <v>8529</v>
      </c>
      <c r="S50" s="28">
        <v>8959</v>
      </c>
      <c r="T50" s="28">
        <v>8997</v>
      </c>
      <c r="U50" s="22">
        <v>10299</v>
      </c>
      <c r="V50" s="28">
        <v>8026</v>
      </c>
      <c r="W50" s="28">
        <v>9217</v>
      </c>
      <c r="X50" s="28">
        <v>9469</v>
      </c>
      <c r="Y50" s="22">
        <v>12188</v>
      </c>
    </row>
    <row r="51" spans="1:25" ht="13.5">
      <c r="A51" s="2" t="s">
        <v>139</v>
      </c>
      <c r="B51" s="28">
        <v>989</v>
      </c>
      <c r="C51" s="28">
        <v>994</v>
      </c>
      <c r="D51" s="28">
        <v>960</v>
      </c>
      <c r="E51" s="22">
        <v>988</v>
      </c>
      <c r="F51" s="28">
        <v>909</v>
      </c>
      <c r="G51" s="28">
        <v>907</v>
      </c>
      <c r="H51" s="28">
        <v>124</v>
      </c>
      <c r="I51" s="22">
        <v>125</v>
      </c>
      <c r="J51" s="28">
        <v>133</v>
      </c>
      <c r="K51" s="28">
        <v>133</v>
      </c>
      <c r="L51" s="28">
        <v>856</v>
      </c>
      <c r="M51" s="22">
        <v>898</v>
      </c>
      <c r="N51" s="28">
        <v>900</v>
      </c>
      <c r="O51" s="28">
        <v>930</v>
      </c>
      <c r="P51" s="28">
        <v>938</v>
      </c>
      <c r="Q51" s="22">
        <v>1011</v>
      </c>
      <c r="R51" s="28">
        <v>995</v>
      </c>
      <c r="S51" s="28">
        <v>964</v>
      </c>
      <c r="T51" s="28">
        <v>37</v>
      </c>
      <c r="U51" s="22">
        <v>36</v>
      </c>
      <c r="V51" s="28">
        <v>37</v>
      </c>
      <c r="W51" s="28">
        <v>46</v>
      </c>
      <c r="X51" s="28">
        <v>54</v>
      </c>
      <c r="Y51" s="22">
        <v>39</v>
      </c>
    </row>
    <row r="52" spans="1:25" ht="13.5">
      <c r="A52" s="2" t="s">
        <v>133</v>
      </c>
      <c r="B52" s="28">
        <v>911</v>
      </c>
      <c r="C52" s="28">
        <v>809</v>
      </c>
      <c r="D52" s="28">
        <v>546</v>
      </c>
      <c r="E52" s="22">
        <v>565</v>
      </c>
      <c r="F52" s="28">
        <v>149</v>
      </c>
      <c r="G52" s="28">
        <v>137</v>
      </c>
      <c r="H52" s="28">
        <v>47</v>
      </c>
      <c r="I52" s="22">
        <v>56</v>
      </c>
      <c r="J52" s="28">
        <v>186</v>
      </c>
      <c r="K52" s="28">
        <v>183</v>
      </c>
      <c r="L52" s="28">
        <v>194</v>
      </c>
      <c r="M52" s="22">
        <v>200</v>
      </c>
      <c r="N52" s="28">
        <v>142</v>
      </c>
      <c r="O52" s="28">
        <v>147</v>
      </c>
      <c r="P52" s="28">
        <v>154</v>
      </c>
      <c r="Q52" s="22">
        <v>173</v>
      </c>
      <c r="R52" s="28">
        <v>188</v>
      </c>
      <c r="S52" s="28">
        <v>185</v>
      </c>
      <c r="T52" s="28">
        <v>197</v>
      </c>
      <c r="U52" s="22">
        <v>201</v>
      </c>
      <c r="V52" s="28">
        <v>160</v>
      </c>
      <c r="W52" s="28">
        <v>187</v>
      </c>
      <c r="X52" s="28">
        <v>219</v>
      </c>
      <c r="Y52" s="22">
        <v>628</v>
      </c>
    </row>
    <row r="53" spans="1:25" ht="13.5">
      <c r="A53" s="2" t="s">
        <v>137</v>
      </c>
      <c r="B53" s="28">
        <v>1419</v>
      </c>
      <c r="C53" s="28">
        <v>1442</v>
      </c>
      <c r="D53" s="28">
        <v>1405</v>
      </c>
      <c r="E53" s="22">
        <v>1439</v>
      </c>
      <c r="F53" s="28">
        <v>1466</v>
      </c>
      <c r="G53" s="28">
        <v>1451</v>
      </c>
      <c r="H53" s="28">
        <v>1447</v>
      </c>
      <c r="I53" s="22">
        <v>1464</v>
      </c>
      <c r="J53" s="28">
        <v>1408</v>
      </c>
      <c r="K53" s="28">
        <v>1433</v>
      </c>
      <c r="L53" s="28">
        <v>1415</v>
      </c>
      <c r="M53" s="22">
        <v>1441</v>
      </c>
      <c r="N53" s="28">
        <v>1440</v>
      </c>
      <c r="O53" s="28">
        <v>1482</v>
      </c>
      <c r="P53" s="28">
        <v>1457</v>
      </c>
      <c r="Q53" s="22">
        <v>1470</v>
      </c>
      <c r="R53" s="28">
        <v>1406</v>
      </c>
      <c r="S53" s="28">
        <v>1381</v>
      </c>
      <c r="T53" s="28">
        <v>1344</v>
      </c>
      <c r="U53" s="22">
        <v>1327</v>
      </c>
      <c r="V53" s="28">
        <v>1357</v>
      </c>
      <c r="W53" s="28">
        <v>1407</v>
      </c>
      <c r="X53" s="28">
        <v>1426</v>
      </c>
      <c r="Y53" s="22">
        <v>1423</v>
      </c>
    </row>
    <row r="54" spans="1:25" ht="13.5">
      <c r="A54" s="2" t="s">
        <v>138</v>
      </c>
      <c r="B54" s="28">
        <v>512</v>
      </c>
      <c r="C54" s="28">
        <v>481</v>
      </c>
      <c r="D54" s="28">
        <v>457</v>
      </c>
      <c r="E54" s="22">
        <v>467</v>
      </c>
      <c r="F54" s="28">
        <v>451</v>
      </c>
      <c r="G54" s="28">
        <v>420</v>
      </c>
      <c r="H54" s="28">
        <v>404</v>
      </c>
      <c r="I54" s="22">
        <v>417</v>
      </c>
      <c r="J54" s="28">
        <v>355</v>
      </c>
      <c r="K54" s="28">
        <v>346</v>
      </c>
      <c r="L54" s="28">
        <v>332</v>
      </c>
      <c r="M54" s="22">
        <v>323</v>
      </c>
      <c r="N54" s="28">
        <v>310</v>
      </c>
      <c r="O54" s="28">
        <v>302</v>
      </c>
      <c r="P54" s="28">
        <v>290</v>
      </c>
      <c r="Q54" s="22">
        <v>289</v>
      </c>
      <c r="R54" s="28">
        <v>275</v>
      </c>
      <c r="S54" s="28">
        <v>263</v>
      </c>
      <c r="T54" s="28">
        <v>252</v>
      </c>
      <c r="U54" s="22">
        <v>228</v>
      </c>
      <c r="V54" s="28">
        <v>222</v>
      </c>
      <c r="W54" s="28">
        <v>220</v>
      </c>
      <c r="X54" s="28">
        <v>221</v>
      </c>
      <c r="Y54" s="22">
        <v>216</v>
      </c>
    </row>
    <row r="55" spans="1:25" ht="13.5">
      <c r="A55" s="2" t="s">
        <v>2</v>
      </c>
      <c r="B55" s="28">
        <v>0</v>
      </c>
      <c r="C55" s="28">
        <v>0</v>
      </c>
      <c r="D55" s="28">
        <v>0</v>
      </c>
      <c r="E55" s="22">
        <v>1</v>
      </c>
      <c r="F55" s="28">
        <v>1</v>
      </c>
      <c r="G55" s="28">
        <v>1</v>
      </c>
      <c r="H55" s="28">
        <v>2</v>
      </c>
      <c r="I55" s="22">
        <v>2</v>
      </c>
      <c r="J55" s="28">
        <v>3</v>
      </c>
      <c r="K55" s="28">
        <v>3</v>
      </c>
      <c r="L55" s="28">
        <v>3</v>
      </c>
      <c r="M55" s="22">
        <v>4</v>
      </c>
      <c r="N55" s="28">
        <v>4</v>
      </c>
      <c r="O55" s="28">
        <v>5</v>
      </c>
      <c r="P55" s="28">
        <v>5</v>
      </c>
      <c r="Q55" s="22">
        <v>5</v>
      </c>
      <c r="R55" s="28">
        <v>7</v>
      </c>
      <c r="S55" s="28">
        <v>9</v>
      </c>
      <c r="T55" s="28">
        <v>7</v>
      </c>
      <c r="U55" s="22">
        <v>8</v>
      </c>
      <c r="V55" s="28">
        <v>13</v>
      </c>
      <c r="W55" s="28">
        <v>17</v>
      </c>
      <c r="X55" s="28">
        <v>22</v>
      </c>
      <c r="Y55" s="22">
        <v>26</v>
      </c>
    </row>
    <row r="56" spans="1:25" ht="13.5">
      <c r="A56" s="2" t="s">
        <v>89</v>
      </c>
      <c r="B56" s="28">
        <v>765</v>
      </c>
      <c r="C56" s="28">
        <v>757</v>
      </c>
      <c r="D56" s="28">
        <v>745</v>
      </c>
      <c r="E56" s="22">
        <v>723</v>
      </c>
      <c r="F56" s="28">
        <v>737</v>
      </c>
      <c r="G56" s="28">
        <v>709</v>
      </c>
      <c r="H56" s="28">
        <v>762</v>
      </c>
      <c r="I56" s="22">
        <v>820</v>
      </c>
      <c r="J56" s="28">
        <v>775</v>
      </c>
      <c r="K56" s="28">
        <v>833</v>
      </c>
      <c r="L56" s="28">
        <v>911</v>
      </c>
      <c r="M56" s="22">
        <v>971</v>
      </c>
      <c r="N56" s="28">
        <v>978</v>
      </c>
      <c r="O56" s="28">
        <v>1033</v>
      </c>
      <c r="P56" s="28">
        <v>1047</v>
      </c>
      <c r="Q56" s="22">
        <v>1020</v>
      </c>
      <c r="R56" s="28">
        <v>1009</v>
      </c>
      <c r="S56" s="28">
        <v>1046</v>
      </c>
      <c r="T56" s="28">
        <v>1055</v>
      </c>
      <c r="U56" s="22">
        <v>1101</v>
      </c>
      <c r="V56" s="28">
        <v>605</v>
      </c>
      <c r="W56" s="28">
        <v>680</v>
      </c>
      <c r="X56" s="28">
        <v>483</v>
      </c>
      <c r="Y56" s="22">
        <v>523</v>
      </c>
    </row>
    <row r="57" spans="1:25" ht="13.5">
      <c r="A57" s="2" t="s">
        <v>141</v>
      </c>
      <c r="B57" s="28">
        <v>4599</v>
      </c>
      <c r="C57" s="28">
        <v>4486</v>
      </c>
      <c r="D57" s="28">
        <v>4117</v>
      </c>
      <c r="E57" s="22">
        <v>4186</v>
      </c>
      <c r="F57" s="28">
        <v>3715</v>
      </c>
      <c r="G57" s="28">
        <v>3628</v>
      </c>
      <c r="H57" s="28">
        <v>2788</v>
      </c>
      <c r="I57" s="22">
        <v>2887</v>
      </c>
      <c r="J57" s="28">
        <v>2862</v>
      </c>
      <c r="K57" s="28">
        <v>2934</v>
      </c>
      <c r="L57" s="28">
        <v>3714</v>
      </c>
      <c r="M57" s="22">
        <v>3840</v>
      </c>
      <c r="N57" s="28">
        <v>3776</v>
      </c>
      <c r="O57" s="28">
        <v>3900</v>
      </c>
      <c r="P57" s="28">
        <v>3894</v>
      </c>
      <c r="Q57" s="22">
        <v>3971</v>
      </c>
      <c r="R57" s="28">
        <v>3883</v>
      </c>
      <c r="S57" s="28">
        <v>3850</v>
      </c>
      <c r="T57" s="28">
        <v>2894</v>
      </c>
      <c r="U57" s="22">
        <v>2904</v>
      </c>
      <c r="V57" s="28">
        <v>2396</v>
      </c>
      <c r="W57" s="28">
        <v>2561</v>
      </c>
      <c r="X57" s="28">
        <v>2428</v>
      </c>
      <c r="Y57" s="22">
        <v>2857</v>
      </c>
    </row>
    <row r="58" spans="1:25" ht="14.25" thickBot="1">
      <c r="A58" s="5" t="s">
        <v>142</v>
      </c>
      <c r="B58" s="29">
        <v>14901</v>
      </c>
      <c r="C58" s="29">
        <v>14370</v>
      </c>
      <c r="D58" s="29">
        <v>13618</v>
      </c>
      <c r="E58" s="23">
        <v>12100</v>
      </c>
      <c r="F58" s="29">
        <v>12445</v>
      </c>
      <c r="G58" s="29">
        <v>10678</v>
      </c>
      <c r="H58" s="29">
        <v>10592</v>
      </c>
      <c r="I58" s="23">
        <v>12002</v>
      </c>
      <c r="J58" s="29">
        <v>11317</v>
      </c>
      <c r="K58" s="29">
        <v>11062</v>
      </c>
      <c r="L58" s="29">
        <v>11654</v>
      </c>
      <c r="M58" s="23">
        <v>12010</v>
      </c>
      <c r="N58" s="29">
        <v>11439</v>
      </c>
      <c r="O58" s="29">
        <v>11392</v>
      </c>
      <c r="P58" s="29">
        <v>11583</v>
      </c>
      <c r="Q58" s="23">
        <v>12504</v>
      </c>
      <c r="R58" s="29">
        <v>12412</v>
      </c>
      <c r="S58" s="29">
        <v>12810</v>
      </c>
      <c r="T58" s="29">
        <v>11892</v>
      </c>
      <c r="U58" s="23">
        <v>13203</v>
      </c>
      <c r="V58" s="29">
        <v>10422</v>
      </c>
      <c r="W58" s="29">
        <v>11778</v>
      </c>
      <c r="X58" s="29">
        <v>11897</v>
      </c>
      <c r="Y58" s="23">
        <v>15045</v>
      </c>
    </row>
    <row r="59" spans="1:25" ht="14.25" thickTop="1">
      <c r="A59" s="2" t="s">
        <v>3</v>
      </c>
      <c r="B59" s="28">
        <v>13500</v>
      </c>
      <c r="C59" s="28">
        <v>13500</v>
      </c>
      <c r="D59" s="28">
        <v>13500</v>
      </c>
      <c r="E59" s="22">
        <v>13500</v>
      </c>
      <c r="F59" s="28">
        <v>13500</v>
      </c>
      <c r="G59" s="28">
        <v>13500</v>
      </c>
      <c r="H59" s="28">
        <v>13500</v>
      </c>
      <c r="I59" s="22">
        <v>13500</v>
      </c>
      <c r="J59" s="28">
        <v>13500</v>
      </c>
      <c r="K59" s="28">
        <v>13500</v>
      </c>
      <c r="L59" s="28">
        <v>13500</v>
      </c>
      <c r="M59" s="22">
        <v>13500</v>
      </c>
      <c r="N59" s="28">
        <v>13500</v>
      </c>
      <c r="O59" s="28">
        <v>13500</v>
      </c>
      <c r="P59" s="28">
        <v>13500</v>
      </c>
      <c r="Q59" s="22">
        <v>13500</v>
      </c>
      <c r="R59" s="28">
        <v>13500</v>
      </c>
      <c r="S59" s="28">
        <v>13500</v>
      </c>
      <c r="T59" s="28">
        <v>13500</v>
      </c>
      <c r="U59" s="22">
        <v>13500</v>
      </c>
      <c r="V59" s="28">
        <v>13500</v>
      </c>
      <c r="W59" s="28">
        <v>13500</v>
      </c>
      <c r="X59" s="28">
        <v>13500</v>
      </c>
      <c r="Y59" s="22">
        <v>13500</v>
      </c>
    </row>
    <row r="60" spans="1:25" ht="13.5">
      <c r="A60" s="2" t="s">
        <v>147</v>
      </c>
      <c r="B60" s="28">
        <v>10823</v>
      </c>
      <c r="C60" s="28">
        <v>10823</v>
      </c>
      <c r="D60" s="28">
        <v>10823</v>
      </c>
      <c r="E60" s="22">
        <v>10823</v>
      </c>
      <c r="F60" s="28">
        <v>10823</v>
      </c>
      <c r="G60" s="28">
        <v>10823</v>
      </c>
      <c r="H60" s="28">
        <v>10823</v>
      </c>
      <c r="I60" s="22">
        <v>10823</v>
      </c>
      <c r="J60" s="28">
        <v>10823</v>
      </c>
      <c r="K60" s="28">
        <v>10823</v>
      </c>
      <c r="L60" s="28">
        <v>10823</v>
      </c>
      <c r="M60" s="22">
        <v>10823</v>
      </c>
      <c r="N60" s="28">
        <v>10823</v>
      </c>
      <c r="O60" s="28">
        <v>10823</v>
      </c>
      <c r="P60" s="28">
        <v>10823</v>
      </c>
      <c r="Q60" s="22">
        <v>10823</v>
      </c>
      <c r="R60" s="28">
        <v>10823</v>
      </c>
      <c r="S60" s="28">
        <v>10823</v>
      </c>
      <c r="T60" s="28">
        <v>10823</v>
      </c>
      <c r="U60" s="22">
        <v>10823</v>
      </c>
      <c r="V60" s="28">
        <v>10823</v>
      </c>
      <c r="W60" s="28">
        <v>10823</v>
      </c>
      <c r="X60" s="28">
        <v>10823</v>
      </c>
      <c r="Y60" s="22">
        <v>10823</v>
      </c>
    </row>
    <row r="61" spans="1:25" ht="13.5">
      <c r="A61" s="2" t="s">
        <v>155</v>
      </c>
      <c r="B61" s="28">
        <v>59970</v>
      </c>
      <c r="C61" s="28">
        <v>59671</v>
      </c>
      <c r="D61" s="28">
        <v>59015</v>
      </c>
      <c r="E61" s="22">
        <v>58838</v>
      </c>
      <c r="F61" s="28">
        <v>58272</v>
      </c>
      <c r="G61" s="28">
        <v>57689</v>
      </c>
      <c r="H61" s="28">
        <v>57245</v>
      </c>
      <c r="I61" s="22">
        <v>56640</v>
      </c>
      <c r="J61" s="28">
        <v>56255</v>
      </c>
      <c r="K61" s="28">
        <v>55942</v>
      </c>
      <c r="L61" s="28">
        <v>56177</v>
      </c>
      <c r="M61" s="22">
        <v>55637</v>
      </c>
      <c r="N61" s="28">
        <v>56321</v>
      </c>
      <c r="O61" s="28">
        <v>55562</v>
      </c>
      <c r="P61" s="28">
        <v>55476</v>
      </c>
      <c r="Q61" s="22">
        <v>55235</v>
      </c>
      <c r="R61" s="28">
        <v>58720</v>
      </c>
      <c r="S61" s="28">
        <v>58621</v>
      </c>
      <c r="T61" s="28">
        <v>59140</v>
      </c>
      <c r="U61" s="22">
        <v>58278</v>
      </c>
      <c r="V61" s="28">
        <v>59065</v>
      </c>
      <c r="W61" s="28">
        <v>58948</v>
      </c>
      <c r="X61" s="28">
        <v>60677</v>
      </c>
      <c r="Y61" s="22">
        <v>60687</v>
      </c>
    </row>
    <row r="62" spans="1:25" ht="13.5">
      <c r="A62" s="2" t="s">
        <v>156</v>
      </c>
      <c r="B62" s="28">
        <v>-4470</v>
      </c>
      <c r="C62" s="28">
        <v>-4469</v>
      </c>
      <c r="D62" s="28">
        <v>-4469</v>
      </c>
      <c r="E62" s="22">
        <v>-4468</v>
      </c>
      <c r="F62" s="28">
        <v>-4468</v>
      </c>
      <c r="G62" s="28">
        <v>-4468</v>
      </c>
      <c r="H62" s="28">
        <v>-4467</v>
      </c>
      <c r="I62" s="22">
        <v>-4467</v>
      </c>
      <c r="J62" s="28">
        <v>-4467</v>
      </c>
      <c r="K62" s="28">
        <v>-4466</v>
      </c>
      <c r="L62" s="28">
        <v>-4466</v>
      </c>
      <c r="M62" s="22">
        <v>-4466</v>
      </c>
      <c r="N62" s="28">
        <v>-4241</v>
      </c>
      <c r="O62" s="28">
        <v>-3333</v>
      </c>
      <c r="P62" s="28">
        <v>-3333</v>
      </c>
      <c r="Q62" s="22">
        <v>-3333</v>
      </c>
      <c r="R62" s="28">
        <v>-6687</v>
      </c>
      <c r="S62" s="28">
        <v>-6686</v>
      </c>
      <c r="T62" s="28">
        <v>-6686</v>
      </c>
      <c r="U62" s="22">
        <v>-6685</v>
      </c>
      <c r="V62" s="28">
        <v>-2099</v>
      </c>
      <c r="W62" s="28">
        <v>-2099</v>
      </c>
      <c r="X62" s="28">
        <v>-2098</v>
      </c>
      <c r="Y62" s="22">
        <v>-2097</v>
      </c>
    </row>
    <row r="63" spans="1:25" ht="13.5">
      <c r="A63" s="2" t="s">
        <v>157</v>
      </c>
      <c r="B63" s="28">
        <v>79823</v>
      </c>
      <c r="C63" s="28">
        <v>79525</v>
      </c>
      <c r="D63" s="28">
        <v>78869</v>
      </c>
      <c r="E63" s="22">
        <v>78693</v>
      </c>
      <c r="F63" s="28">
        <v>78127</v>
      </c>
      <c r="G63" s="28">
        <v>77544</v>
      </c>
      <c r="H63" s="28">
        <v>77100</v>
      </c>
      <c r="I63" s="22">
        <v>76495</v>
      </c>
      <c r="J63" s="28">
        <v>76111</v>
      </c>
      <c r="K63" s="28">
        <v>75799</v>
      </c>
      <c r="L63" s="28">
        <v>76033</v>
      </c>
      <c r="M63" s="22">
        <v>75494</v>
      </c>
      <c r="N63" s="28">
        <v>76403</v>
      </c>
      <c r="O63" s="28">
        <v>76552</v>
      </c>
      <c r="P63" s="28">
        <v>76466</v>
      </c>
      <c r="Q63" s="22">
        <v>76225</v>
      </c>
      <c r="R63" s="28">
        <v>76356</v>
      </c>
      <c r="S63" s="28">
        <v>76258</v>
      </c>
      <c r="T63" s="28">
        <v>76777</v>
      </c>
      <c r="U63" s="22">
        <v>75915</v>
      </c>
      <c r="V63" s="28">
        <v>81289</v>
      </c>
      <c r="W63" s="28">
        <v>81171</v>
      </c>
      <c r="X63" s="28">
        <v>82902</v>
      </c>
      <c r="Y63" s="22">
        <v>82913</v>
      </c>
    </row>
    <row r="64" spans="1:25" ht="13.5">
      <c r="A64" s="2" t="s">
        <v>159</v>
      </c>
      <c r="B64" s="28">
        <v>2572</v>
      </c>
      <c r="C64" s="28">
        <v>2480</v>
      </c>
      <c r="D64" s="28">
        <v>1983</v>
      </c>
      <c r="E64" s="22">
        <v>2117</v>
      </c>
      <c r="F64" s="28">
        <v>1598</v>
      </c>
      <c r="G64" s="28">
        <v>483</v>
      </c>
      <c r="H64" s="28">
        <v>218</v>
      </c>
      <c r="I64" s="22">
        <v>-7</v>
      </c>
      <c r="J64" s="28">
        <v>218</v>
      </c>
      <c r="K64" s="28">
        <v>-84</v>
      </c>
      <c r="L64" s="28">
        <v>-21</v>
      </c>
      <c r="M64" s="22">
        <v>71</v>
      </c>
      <c r="N64" s="28">
        <v>344</v>
      </c>
      <c r="O64" s="28">
        <v>-154</v>
      </c>
      <c r="P64" s="28">
        <v>-14</v>
      </c>
      <c r="Q64" s="22">
        <v>151</v>
      </c>
      <c r="R64" s="28">
        <v>218</v>
      </c>
      <c r="S64" s="28">
        <v>82</v>
      </c>
      <c r="T64" s="28">
        <v>508</v>
      </c>
      <c r="U64" s="22">
        <v>167</v>
      </c>
      <c r="V64" s="28">
        <v>95</v>
      </c>
      <c r="W64" s="28">
        <v>391</v>
      </c>
      <c r="X64" s="28">
        <v>1781</v>
      </c>
      <c r="Y64" s="22">
        <v>2429</v>
      </c>
    </row>
    <row r="65" spans="1:25" ht="13.5">
      <c r="A65" s="2" t="s">
        <v>4</v>
      </c>
      <c r="B65" s="28">
        <v>-785</v>
      </c>
      <c r="C65" s="28">
        <v>-2459</v>
      </c>
      <c r="D65" s="28">
        <v>-2537</v>
      </c>
      <c r="E65" s="22">
        <v>-3232</v>
      </c>
      <c r="F65" s="28">
        <v>-4457</v>
      </c>
      <c r="G65" s="28">
        <v>-6416</v>
      </c>
      <c r="H65" s="28">
        <v>-6396</v>
      </c>
      <c r="I65" s="22">
        <v>-5083</v>
      </c>
      <c r="J65" s="28">
        <v>-6389</v>
      </c>
      <c r="K65" s="28">
        <v>-6378</v>
      </c>
      <c r="L65" s="28">
        <v>-4495</v>
      </c>
      <c r="M65" s="22">
        <v>-4341</v>
      </c>
      <c r="N65" s="28">
        <v>-4989</v>
      </c>
      <c r="O65" s="28">
        <v>-4566</v>
      </c>
      <c r="P65" s="28">
        <v>-4534</v>
      </c>
      <c r="Q65" s="22">
        <v>-3232</v>
      </c>
      <c r="R65" s="28">
        <v>-3115</v>
      </c>
      <c r="S65" s="28">
        <v>-3598</v>
      </c>
      <c r="T65" s="28">
        <v>-3113</v>
      </c>
      <c r="U65" s="22">
        <v>-3770</v>
      </c>
      <c r="V65" s="28">
        <v>-4491</v>
      </c>
      <c r="W65" s="28">
        <v>-1485</v>
      </c>
      <c r="X65" s="28">
        <v>-100</v>
      </c>
      <c r="Y65" s="22">
        <v>-1244</v>
      </c>
    </row>
    <row r="66" spans="1:25" ht="13.5">
      <c r="A66" s="2" t="s">
        <v>160</v>
      </c>
      <c r="B66" s="28">
        <v>1787</v>
      </c>
      <c r="C66" s="28">
        <v>21</v>
      </c>
      <c r="D66" s="28">
        <v>-553</v>
      </c>
      <c r="E66" s="22">
        <v>-1115</v>
      </c>
      <c r="F66" s="28">
        <v>-2859</v>
      </c>
      <c r="G66" s="28">
        <v>-5933</v>
      </c>
      <c r="H66" s="28">
        <v>-6177</v>
      </c>
      <c r="I66" s="22">
        <v>-5091</v>
      </c>
      <c r="J66" s="28">
        <v>-6170</v>
      </c>
      <c r="K66" s="28">
        <v>-6463</v>
      </c>
      <c r="L66" s="28">
        <v>-4517</v>
      </c>
      <c r="M66" s="22">
        <v>-4270</v>
      </c>
      <c r="N66" s="28">
        <v>-4645</v>
      </c>
      <c r="O66" s="28">
        <v>-4721</v>
      </c>
      <c r="P66" s="28">
        <v>-4548</v>
      </c>
      <c r="Q66" s="22">
        <v>-3081</v>
      </c>
      <c r="R66" s="28">
        <v>-2897</v>
      </c>
      <c r="S66" s="28">
        <v>-3516</v>
      </c>
      <c r="T66" s="28">
        <v>-2604</v>
      </c>
      <c r="U66" s="22">
        <v>-3603</v>
      </c>
      <c r="V66" s="28">
        <v>-4396</v>
      </c>
      <c r="W66" s="28">
        <v>-1094</v>
      </c>
      <c r="X66" s="28">
        <v>1681</v>
      </c>
      <c r="Y66" s="22">
        <v>1184</v>
      </c>
    </row>
    <row r="67" spans="1:25" ht="13.5">
      <c r="A67" s="6" t="s">
        <v>5</v>
      </c>
      <c r="B67" s="28">
        <v>131</v>
      </c>
      <c r="C67" s="28">
        <v>134</v>
      </c>
      <c r="D67" s="28">
        <v>129</v>
      </c>
      <c r="E67" s="22">
        <v>108</v>
      </c>
      <c r="F67" s="28">
        <v>103</v>
      </c>
      <c r="G67" s="28">
        <v>106</v>
      </c>
      <c r="H67" s="28">
        <v>107</v>
      </c>
      <c r="I67" s="22">
        <v>89</v>
      </c>
      <c r="J67" s="28">
        <v>97</v>
      </c>
      <c r="K67" s="28">
        <v>105</v>
      </c>
      <c r="L67" s="28">
        <v>109</v>
      </c>
      <c r="M67" s="22">
        <v>97</v>
      </c>
      <c r="N67" s="28">
        <v>93</v>
      </c>
      <c r="O67" s="28">
        <v>97</v>
      </c>
      <c r="P67" s="28">
        <v>102</v>
      </c>
      <c r="Q67" s="22">
        <v>91</v>
      </c>
      <c r="R67" s="28">
        <v>92</v>
      </c>
      <c r="S67" s="28">
        <v>94</v>
      </c>
      <c r="T67" s="28">
        <v>101</v>
      </c>
      <c r="U67" s="22">
        <v>87</v>
      </c>
      <c r="V67" s="28">
        <v>76</v>
      </c>
      <c r="W67" s="28">
        <v>84</v>
      </c>
      <c r="X67" s="28">
        <v>87</v>
      </c>
      <c r="Y67" s="22">
        <v>71</v>
      </c>
    </row>
    <row r="68" spans="1:25" ht="13.5">
      <c r="A68" s="6" t="s">
        <v>162</v>
      </c>
      <c r="B68" s="28">
        <v>81742</v>
      </c>
      <c r="C68" s="28">
        <v>79681</v>
      </c>
      <c r="D68" s="28">
        <v>78446</v>
      </c>
      <c r="E68" s="22">
        <v>77686</v>
      </c>
      <c r="F68" s="28">
        <v>75370</v>
      </c>
      <c r="G68" s="28">
        <v>71717</v>
      </c>
      <c r="H68" s="28">
        <v>71029</v>
      </c>
      <c r="I68" s="22">
        <v>71494</v>
      </c>
      <c r="J68" s="28">
        <v>70038</v>
      </c>
      <c r="K68" s="28">
        <v>69441</v>
      </c>
      <c r="L68" s="28">
        <v>71625</v>
      </c>
      <c r="M68" s="22">
        <v>71321</v>
      </c>
      <c r="N68" s="28">
        <v>71851</v>
      </c>
      <c r="O68" s="28">
        <v>71928</v>
      </c>
      <c r="P68" s="28">
        <v>72020</v>
      </c>
      <c r="Q68" s="22">
        <v>73236</v>
      </c>
      <c r="R68" s="28">
        <v>73551</v>
      </c>
      <c r="S68" s="28">
        <v>72836</v>
      </c>
      <c r="T68" s="28">
        <v>74273</v>
      </c>
      <c r="U68" s="22">
        <v>72399</v>
      </c>
      <c r="V68" s="28">
        <v>76969</v>
      </c>
      <c r="W68" s="28">
        <v>80162</v>
      </c>
      <c r="X68" s="28">
        <v>84671</v>
      </c>
      <c r="Y68" s="22">
        <v>84169</v>
      </c>
    </row>
    <row r="69" spans="1:25" ht="14.25" thickBot="1">
      <c r="A69" s="7" t="s">
        <v>164</v>
      </c>
      <c r="B69" s="28">
        <v>96644</v>
      </c>
      <c r="C69" s="28">
        <v>94051</v>
      </c>
      <c r="D69" s="28">
        <v>92064</v>
      </c>
      <c r="E69" s="22">
        <v>89787</v>
      </c>
      <c r="F69" s="28">
        <v>87816</v>
      </c>
      <c r="G69" s="28">
        <v>82395</v>
      </c>
      <c r="H69" s="28">
        <v>81622</v>
      </c>
      <c r="I69" s="22">
        <v>83496</v>
      </c>
      <c r="J69" s="28">
        <v>81355</v>
      </c>
      <c r="K69" s="28">
        <v>80503</v>
      </c>
      <c r="L69" s="28">
        <v>83280</v>
      </c>
      <c r="M69" s="22">
        <v>83332</v>
      </c>
      <c r="N69" s="28">
        <v>83291</v>
      </c>
      <c r="O69" s="28">
        <v>83320</v>
      </c>
      <c r="P69" s="28">
        <v>83604</v>
      </c>
      <c r="Q69" s="22">
        <v>85740</v>
      </c>
      <c r="R69" s="28">
        <v>85964</v>
      </c>
      <c r="S69" s="28">
        <v>85647</v>
      </c>
      <c r="T69" s="28">
        <v>86166</v>
      </c>
      <c r="U69" s="22">
        <v>85602</v>
      </c>
      <c r="V69" s="28">
        <v>87391</v>
      </c>
      <c r="W69" s="28">
        <v>91940</v>
      </c>
      <c r="X69" s="28">
        <v>96569</v>
      </c>
      <c r="Y69" s="22">
        <v>99215</v>
      </c>
    </row>
    <row r="70" spans="1:25" ht="14.25" thickTop="1">
      <c r="A70" s="8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</row>
    <row r="72" ht="13.5">
      <c r="A72" s="20" t="s">
        <v>169</v>
      </c>
    </row>
    <row r="73" ht="13.5">
      <c r="A73" s="20" t="s">
        <v>170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6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165</v>
      </c>
      <c r="B2" s="14">
        <v>1377</v>
      </c>
      <c r="C2" s="14"/>
      <c r="D2" s="14"/>
      <c r="E2" s="14"/>
      <c r="F2" s="14"/>
      <c r="G2" s="14"/>
    </row>
    <row r="3" spans="1:7" ht="14.25" thickBot="1">
      <c r="A3" s="11" t="s">
        <v>166</v>
      </c>
      <c r="B3" s="1" t="s">
        <v>167</v>
      </c>
      <c r="C3" s="1"/>
      <c r="D3" s="1"/>
      <c r="E3" s="1"/>
      <c r="F3" s="1"/>
      <c r="G3" s="1"/>
    </row>
    <row r="4" spans="1:7" ht="14.25" thickTop="1">
      <c r="A4" s="10" t="s">
        <v>55</v>
      </c>
      <c r="B4" s="15" t="str">
        <f>HYPERLINK("http://www.kabupro.jp/mark/20130827/S000ECKX.htm","有価証券報告書")</f>
        <v>有価証券報告書</v>
      </c>
      <c r="C4" s="15" t="str">
        <f>HYPERLINK("http://www.kabupro.jp/mark/20130827/S000ECKX.htm","有価証券報告書")</f>
        <v>有価証券報告書</v>
      </c>
      <c r="D4" s="15" t="str">
        <f>HYPERLINK("http://www.kabupro.jp/mark/20120828/S000BTI1.htm","有価証券報告書")</f>
        <v>有価証券報告書</v>
      </c>
      <c r="E4" s="15" t="str">
        <f>HYPERLINK("http://www.kabupro.jp/mark/20110826/S00098YP.htm","有価証券報告書")</f>
        <v>有価証券報告書</v>
      </c>
      <c r="F4" s="15" t="str">
        <f>HYPERLINK("http://www.kabupro.jp/mark/20100827/S0006P5R.htm","有価証券報告書")</f>
        <v>有価証券報告書</v>
      </c>
      <c r="G4" s="15" t="str">
        <f>HYPERLINK("http://www.kabupro.jp/mark/20091006/S0004A9T.htm","訂正有価証券報告書")</f>
        <v>訂正有価証券報告書</v>
      </c>
    </row>
    <row r="5" spans="1:7" ht="14.25" thickBot="1">
      <c r="A5" s="11" t="s">
        <v>56</v>
      </c>
      <c r="B5" s="1" t="s">
        <v>62</v>
      </c>
      <c r="C5" s="1" t="s">
        <v>62</v>
      </c>
      <c r="D5" s="1" t="s">
        <v>66</v>
      </c>
      <c r="E5" s="1" t="s">
        <v>68</v>
      </c>
      <c r="F5" s="1" t="s">
        <v>70</v>
      </c>
      <c r="G5" s="1" t="s">
        <v>72</v>
      </c>
    </row>
    <row r="6" spans="1:7" ht="15" thickBot="1" thickTop="1">
      <c r="A6" s="10" t="s">
        <v>57</v>
      </c>
      <c r="B6" s="18" t="s">
        <v>224</v>
      </c>
      <c r="C6" s="19"/>
      <c r="D6" s="19"/>
      <c r="E6" s="19"/>
      <c r="F6" s="19"/>
      <c r="G6" s="19"/>
    </row>
    <row r="7" spans="1:7" ht="14.25" thickTop="1">
      <c r="A7" s="12" t="s">
        <v>58</v>
      </c>
      <c r="B7" s="16" t="s">
        <v>63</v>
      </c>
      <c r="C7" s="16" t="s">
        <v>63</v>
      </c>
      <c r="D7" s="16" t="s">
        <v>63</v>
      </c>
      <c r="E7" s="16" t="s">
        <v>63</v>
      </c>
      <c r="F7" s="16" t="s">
        <v>63</v>
      </c>
      <c r="G7" s="16" t="s">
        <v>63</v>
      </c>
    </row>
    <row r="8" spans="1:7" ht="13.5">
      <c r="A8" s="13" t="s">
        <v>59</v>
      </c>
      <c r="B8" s="17" t="s">
        <v>171</v>
      </c>
      <c r="C8" s="17" t="s">
        <v>172</v>
      </c>
      <c r="D8" s="17" t="s">
        <v>173</v>
      </c>
      <c r="E8" s="17" t="s">
        <v>174</v>
      </c>
      <c r="F8" s="17" t="s">
        <v>175</v>
      </c>
      <c r="G8" s="17" t="s">
        <v>176</v>
      </c>
    </row>
    <row r="9" spans="1:7" ht="13.5">
      <c r="A9" s="13" t="s">
        <v>60</v>
      </c>
      <c r="B9" s="17" t="s">
        <v>64</v>
      </c>
      <c r="C9" s="17" t="s">
        <v>65</v>
      </c>
      <c r="D9" s="17" t="s">
        <v>67</v>
      </c>
      <c r="E9" s="17" t="s">
        <v>69</v>
      </c>
      <c r="F9" s="17" t="s">
        <v>71</v>
      </c>
      <c r="G9" s="17" t="s">
        <v>73</v>
      </c>
    </row>
    <row r="10" spans="1:7" ht="14.25" thickBot="1">
      <c r="A10" s="13" t="s">
        <v>61</v>
      </c>
      <c r="B10" s="17" t="s">
        <v>75</v>
      </c>
      <c r="C10" s="17" t="s">
        <v>75</v>
      </c>
      <c r="D10" s="17" t="s">
        <v>75</v>
      </c>
      <c r="E10" s="17" t="s">
        <v>75</v>
      </c>
      <c r="F10" s="17" t="s">
        <v>75</v>
      </c>
      <c r="G10" s="17" t="s">
        <v>75</v>
      </c>
    </row>
    <row r="11" spans="1:7" ht="14.25" thickTop="1">
      <c r="A11" s="26" t="s">
        <v>177</v>
      </c>
      <c r="B11" s="21">
        <v>32654</v>
      </c>
      <c r="C11" s="21">
        <v>32115</v>
      </c>
      <c r="D11" s="21">
        <v>33129</v>
      </c>
      <c r="E11" s="21">
        <v>32636</v>
      </c>
      <c r="F11" s="21">
        <v>32409</v>
      </c>
      <c r="G11" s="21">
        <v>32467</v>
      </c>
    </row>
    <row r="12" spans="1:7" ht="13.5">
      <c r="A12" s="6" t="s">
        <v>178</v>
      </c>
      <c r="B12" s="22">
        <v>10240</v>
      </c>
      <c r="C12" s="22">
        <v>10110</v>
      </c>
      <c r="D12" s="22">
        <v>9711</v>
      </c>
      <c r="E12" s="22">
        <v>9653</v>
      </c>
      <c r="F12" s="22">
        <v>9781</v>
      </c>
      <c r="G12" s="22">
        <v>9323</v>
      </c>
    </row>
    <row r="13" spans="1:7" ht="13.5">
      <c r="A13" s="6" t="s">
        <v>179</v>
      </c>
      <c r="B13" s="22">
        <v>20176</v>
      </c>
      <c r="C13" s="22">
        <v>19263</v>
      </c>
      <c r="D13" s="22">
        <v>19300</v>
      </c>
      <c r="E13" s="22">
        <v>19082</v>
      </c>
      <c r="F13" s="22">
        <v>19503</v>
      </c>
      <c r="G13" s="22">
        <v>19835</v>
      </c>
    </row>
    <row r="14" spans="1:7" ht="13.5">
      <c r="A14" s="6" t="s">
        <v>180</v>
      </c>
      <c r="B14" s="22">
        <v>30417</v>
      </c>
      <c r="C14" s="22">
        <v>29374</v>
      </c>
      <c r="D14" s="22">
        <v>29012</v>
      </c>
      <c r="E14" s="22">
        <v>28735</v>
      </c>
      <c r="F14" s="22">
        <v>29285</v>
      </c>
      <c r="G14" s="22">
        <v>29159</v>
      </c>
    </row>
    <row r="15" spans="1:7" ht="13.5">
      <c r="A15" s="6" t="s">
        <v>181</v>
      </c>
      <c r="B15" s="22">
        <v>11023</v>
      </c>
      <c r="C15" s="22">
        <v>10240</v>
      </c>
      <c r="D15" s="22">
        <v>10110</v>
      </c>
      <c r="E15" s="22">
        <v>9711</v>
      </c>
      <c r="F15" s="22">
        <v>9653</v>
      </c>
      <c r="G15" s="22">
        <v>9781</v>
      </c>
    </row>
    <row r="16" spans="1:7" ht="13.5">
      <c r="A16" s="6" t="s">
        <v>182</v>
      </c>
      <c r="B16" s="22">
        <v>19393</v>
      </c>
      <c r="C16" s="22">
        <v>19133</v>
      </c>
      <c r="D16" s="22">
        <v>18901</v>
      </c>
      <c r="E16" s="22">
        <v>19023</v>
      </c>
      <c r="F16" s="22">
        <v>19385</v>
      </c>
      <c r="G16" s="22">
        <v>19377</v>
      </c>
    </row>
    <row r="17" spans="1:7" ht="13.5">
      <c r="A17" s="7" t="s">
        <v>183</v>
      </c>
      <c r="B17" s="22">
        <v>13260</v>
      </c>
      <c r="C17" s="22">
        <v>12981</v>
      </c>
      <c r="D17" s="22">
        <v>14227</v>
      </c>
      <c r="E17" s="22">
        <v>13612</v>
      </c>
      <c r="F17" s="22">
        <v>13024</v>
      </c>
      <c r="G17" s="22">
        <v>13090</v>
      </c>
    </row>
    <row r="18" spans="1:7" ht="13.5">
      <c r="A18" s="6" t="s">
        <v>184</v>
      </c>
      <c r="B18" s="22">
        <v>618</v>
      </c>
      <c r="C18" s="22">
        <v>628</v>
      </c>
      <c r="D18" s="22">
        <v>632</v>
      </c>
      <c r="E18" s="22">
        <v>649</v>
      </c>
      <c r="F18" s="22">
        <v>687</v>
      </c>
      <c r="G18" s="22">
        <v>681</v>
      </c>
    </row>
    <row r="19" spans="1:7" ht="13.5">
      <c r="A19" s="6" t="s">
        <v>185</v>
      </c>
      <c r="B19" s="22">
        <v>1225</v>
      </c>
      <c r="C19" s="22">
        <v>1184</v>
      </c>
      <c r="D19" s="22">
        <v>1201</v>
      </c>
      <c r="E19" s="22">
        <v>1268</v>
      </c>
      <c r="F19" s="22">
        <v>1276</v>
      </c>
      <c r="G19" s="22">
        <v>1255</v>
      </c>
    </row>
    <row r="20" spans="1:7" ht="13.5">
      <c r="A20" s="6" t="s">
        <v>186</v>
      </c>
      <c r="B20" s="22">
        <v>567</v>
      </c>
      <c r="C20" s="22">
        <v>596</v>
      </c>
      <c r="D20" s="22">
        <v>596</v>
      </c>
      <c r="E20" s="22">
        <v>645</v>
      </c>
      <c r="F20" s="22">
        <v>660</v>
      </c>
      <c r="G20" s="22">
        <v>616</v>
      </c>
    </row>
    <row r="21" spans="1:7" ht="13.5">
      <c r="A21" s="6" t="s">
        <v>187</v>
      </c>
      <c r="B21" s="22">
        <v>-14</v>
      </c>
      <c r="C21" s="22">
        <v>-41</v>
      </c>
      <c r="D21" s="22"/>
      <c r="E21" s="22">
        <v>0</v>
      </c>
      <c r="F21" s="22">
        <v>83</v>
      </c>
      <c r="G21" s="22">
        <v>44</v>
      </c>
    </row>
    <row r="22" spans="1:7" ht="13.5">
      <c r="A22" s="6" t="s">
        <v>188</v>
      </c>
      <c r="B22" s="22">
        <v>4022</v>
      </c>
      <c r="C22" s="22">
        <v>3975</v>
      </c>
      <c r="D22" s="22">
        <v>3884</v>
      </c>
      <c r="E22" s="22">
        <v>3798</v>
      </c>
      <c r="F22" s="22">
        <v>3693</v>
      </c>
      <c r="G22" s="22">
        <v>3675</v>
      </c>
    </row>
    <row r="23" spans="1:7" ht="13.5">
      <c r="A23" s="6" t="s">
        <v>189</v>
      </c>
      <c r="B23" s="22">
        <v>38</v>
      </c>
      <c r="C23" s="22">
        <v>50</v>
      </c>
      <c r="D23" s="22">
        <v>31</v>
      </c>
      <c r="E23" s="22">
        <v>36</v>
      </c>
      <c r="F23" s="22">
        <v>30</v>
      </c>
      <c r="G23" s="22">
        <v>75</v>
      </c>
    </row>
    <row r="24" spans="1:7" ht="13.5">
      <c r="A24" s="6" t="s">
        <v>190</v>
      </c>
      <c r="B24" s="22">
        <v>224</v>
      </c>
      <c r="C24" s="22">
        <v>228</v>
      </c>
      <c r="D24" s="22">
        <v>248</v>
      </c>
      <c r="E24" s="22">
        <v>236</v>
      </c>
      <c r="F24" s="22">
        <v>180</v>
      </c>
      <c r="G24" s="22">
        <v>178</v>
      </c>
    </row>
    <row r="25" spans="1:7" ht="13.5">
      <c r="A25" s="6" t="s">
        <v>191</v>
      </c>
      <c r="B25" s="22">
        <v>785</v>
      </c>
      <c r="C25" s="22">
        <v>764</v>
      </c>
      <c r="D25" s="22">
        <v>1080</v>
      </c>
      <c r="E25" s="22">
        <v>1116</v>
      </c>
      <c r="F25" s="22">
        <v>1037</v>
      </c>
      <c r="G25" s="22">
        <v>1022</v>
      </c>
    </row>
    <row r="26" spans="1:7" ht="13.5">
      <c r="A26" s="6" t="s">
        <v>192</v>
      </c>
      <c r="B26" s="22">
        <v>227</v>
      </c>
      <c r="C26" s="22">
        <v>208</v>
      </c>
      <c r="D26" s="22">
        <v>273</v>
      </c>
      <c r="E26" s="22">
        <v>292</v>
      </c>
      <c r="F26" s="22">
        <v>324</v>
      </c>
      <c r="G26" s="22">
        <v>345</v>
      </c>
    </row>
    <row r="27" spans="1:7" ht="13.5">
      <c r="A27" s="6" t="s">
        <v>89</v>
      </c>
      <c r="B27" s="22">
        <v>5023</v>
      </c>
      <c r="C27" s="22">
        <v>4720</v>
      </c>
      <c r="D27" s="22">
        <v>4780</v>
      </c>
      <c r="E27" s="22">
        <v>4705</v>
      </c>
      <c r="F27" s="22">
        <v>4642</v>
      </c>
      <c r="G27" s="22">
        <v>4679</v>
      </c>
    </row>
    <row r="28" spans="1:7" ht="13.5">
      <c r="A28" s="6" t="s">
        <v>193</v>
      </c>
      <c r="B28" s="22">
        <v>12718</v>
      </c>
      <c r="C28" s="22">
        <v>12316</v>
      </c>
      <c r="D28" s="22">
        <v>12729</v>
      </c>
      <c r="E28" s="22">
        <v>12749</v>
      </c>
      <c r="F28" s="22">
        <v>12618</v>
      </c>
      <c r="G28" s="22">
        <v>12573</v>
      </c>
    </row>
    <row r="29" spans="1:7" ht="14.25" thickBot="1">
      <c r="A29" s="25" t="s">
        <v>194</v>
      </c>
      <c r="B29" s="23">
        <v>542</v>
      </c>
      <c r="C29" s="23">
        <v>665</v>
      </c>
      <c r="D29" s="23">
        <v>1498</v>
      </c>
      <c r="E29" s="23">
        <v>862</v>
      </c>
      <c r="F29" s="23">
        <v>406</v>
      </c>
      <c r="G29" s="23">
        <v>516</v>
      </c>
    </row>
    <row r="30" spans="1:7" ht="14.25" thickTop="1">
      <c r="A30" s="6" t="s">
        <v>195</v>
      </c>
      <c r="B30" s="22">
        <v>31</v>
      </c>
      <c r="C30" s="22">
        <v>37</v>
      </c>
      <c r="D30" s="22">
        <v>42</v>
      </c>
      <c r="E30" s="22">
        <v>81</v>
      </c>
      <c r="F30" s="22">
        <v>94</v>
      </c>
      <c r="G30" s="22">
        <v>73</v>
      </c>
    </row>
    <row r="31" spans="1:7" ht="13.5">
      <c r="A31" s="6" t="s">
        <v>196</v>
      </c>
      <c r="B31" s="22">
        <v>2</v>
      </c>
      <c r="C31" s="22">
        <v>10</v>
      </c>
      <c r="D31" s="22">
        <v>13</v>
      </c>
      <c r="E31" s="22">
        <v>23</v>
      </c>
      <c r="F31" s="22">
        <v>61</v>
      </c>
      <c r="G31" s="22">
        <v>49</v>
      </c>
    </row>
    <row r="32" spans="1:7" ht="13.5">
      <c r="A32" s="6" t="s">
        <v>197</v>
      </c>
      <c r="B32" s="22">
        <v>861</v>
      </c>
      <c r="C32" s="22"/>
      <c r="D32" s="22"/>
      <c r="E32" s="22"/>
      <c r="F32" s="22"/>
      <c r="G32" s="22"/>
    </row>
    <row r="33" spans="1:7" ht="13.5">
      <c r="A33" s="6" t="s">
        <v>198</v>
      </c>
      <c r="B33" s="22">
        <v>718</v>
      </c>
      <c r="C33" s="22">
        <v>616</v>
      </c>
      <c r="D33" s="22">
        <v>543</v>
      </c>
      <c r="E33" s="22">
        <v>301</v>
      </c>
      <c r="F33" s="22">
        <v>393</v>
      </c>
      <c r="G33" s="22">
        <v>371</v>
      </c>
    </row>
    <row r="34" spans="1:7" ht="13.5">
      <c r="A34" s="6" t="s">
        <v>199</v>
      </c>
      <c r="B34" s="22">
        <v>227</v>
      </c>
      <c r="C34" s="22">
        <v>222</v>
      </c>
      <c r="D34" s="22">
        <v>201</v>
      </c>
      <c r="E34" s="22">
        <v>219</v>
      </c>
      <c r="F34" s="22">
        <v>246</v>
      </c>
      <c r="G34" s="22">
        <v>244</v>
      </c>
    </row>
    <row r="35" spans="1:7" ht="13.5">
      <c r="A35" s="6" t="s">
        <v>200</v>
      </c>
      <c r="B35" s="22">
        <v>47</v>
      </c>
      <c r="C35" s="22">
        <v>35</v>
      </c>
      <c r="D35" s="22">
        <v>49</v>
      </c>
      <c r="E35" s="22">
        <v>127</v>
      </c>
      <c r="F35" s="22">
        <v>93</v>
      </c>
      <c r="G35" s="22">
        <v>88</v>
      </c>
    </row>
    <row r="36" spans="1:7" ht="13.5">
      <c r="A36" s="6" t="s">
        <v>201</v>
      </c>
      <c r="B36" s="22">
        <v>1889</v>
      </c>
      <c r="C36" s="22">
        <v>922</v>
      </c>
      <c r="D36" s="22">
        <v>849</v>
      </c>
      <c r="E36" s="22">
        <v>753</v>
      </c>
      <c r="F36" s="22">
        <v>889</v>
      </c>
      <c r="G36" s="22">
        <v>826</v>
      </c>
    </row>
    <row r="37" spans="1:7" ht="13.5">
      <c r="A37" s="6" t="s">
        <v>202</v>
      </c>
      <c r="B37" s="22">
        <v>16</v>
      </c>
      <c r="C37" s="22">
        <v>23</v>
      </c>
      <c r="D37" s="22">
        <v>25</v>
      </c>
      <c r="E37" s="22">
        <v>23</v>
      </c>
      <c r="F37" s="22"/>
      <c r="G37" s="22"/>
    </row>
    <row r="38" spans="1:7" ht="13.5">
      <c r="A38" s="6" t="s">
        <v>203</v>
      </c>
      <c r="B38" s="22"/>
      <c r="C38" s="22">
        <v>148</v>
      </c>
      <c r="D38" s="22">
        <v>327</v>
      </c>
      <c r="E38" s="22">
        <v>492</v>
      </c>
      <c r="F38" s="22">
        <v>598</v>
      </c>
      <c r="G38" s="22">
        <v>393</v>
      </c>
    </row>
    <row r="39" spans="1:7" ht="13.5">
      <c r="A39" s="6" t="s">
        <v>204</v>
      </c>
      <c r="B39" s="22">
        <v>11</v>
      </c>
      <c r="C39" s="22">
        <v>4</v>
      </c>
      <c r="D39" s="22">
        <v>23</v>
      </c>
      <c r="E39" s="22">
        <v>50</v>
      </c>
      <c r="F39" s="22">
        <v>91</v>
      </c>
      <c r="G39" s="22">
        <v>49</v>
      </c>
    </row>
    <row r="40" spans="1:7" ht="13.5">
      <c r="A40" s="6" t="s">
        <v>205</v>
      </c>
      <c r="B40" s="22">
        <v>28</v>
      </c>
      <c r="C40" s="22">
        <v>176</v>
      </c>
      <c r="D40" s="22">
        <v>377</v>
      </c>
      <c r="E40" s="22">
        <v>566</v>
      </c>
      <c r="F40" s="22">
        <v>1023</v>
      </c>
      <c r="G40" s="22">
        <v>534</v>
      </c>
    </row>
    <row r="41" spans="1:7" ht="14.25" thickBot="1">
      <c r="A41" s="25" t="s">
        <v>206</v>
      </c>
      <c r="B41" s="23">
        <v>2403</v>
      </c>
      <c r="C41" s="23">
        <v>1411</v>
      </c>
      <c r="D41" s="23">
        <v>1970</v>
      </c>
      <c r="E41" s="23">
        <v>1049</v>
      </c>
      <c r="F41" s="23">
        <v>272</v>
      </c>
      <c r="G41" s="23">
        <v>809</v>
      </c>
    </row>
    <row r="42" spans="1:7" ht="14.25" thickTop="1">
      <c r="A42" s="6" t="s">
        <v>207</v>
      </c>
      <c r="B42" s="22">
        <v>32</v>
      </c>
      <c r="C42" s="22"/>
      <c r="D42" s="22"/>
      <c r="E42" s="22"/>
      <c r="F42" s="22">
        <v>5</v>
      </c>
      <c r="G42" s="22"/>
    </row>
    <row r="43" spans="1:7" ht="13.5">
      <c r="A43" s="6" t="s">
        <v>208</v>
      </c>
      <c r="B43" s="22">
        <v>112</v>
      </c>
      <c r="C43" s="22"/>
      <c r="D43" s="22">
        <v>181</v>
      </c>
      <c r="E43" s="22">
        <v>417</v>
      </c>
      <c r="F43" s="22"/>
      <c r="G43" s="22"/>
    </row>
    <row r="44" spans="1:7" ht="13.5">
      <c r="A44" s="6" t="s">
        <v>209</v>
      </c>
      <c r="B44" s="22"/>
      <c r="C44" s="22"/>
      <c r="D44" s="22">
        <v>82</v>
      </c>
      <c r="E44" s="22"/>
      <c r="F44" s="22"/>
      <c r="G44" s="22"/>
    </row>
    <row r="45" spans="1:7" ht="13.5">
      <c r="A45" s="6" t="s">
        <v>210</v>
      </c>
      <c r="B45" s="22"/>
      <c r="C45" s="22"/>
      <c r="D45" s="22">
        <v>23</v>
      </c>
      <c r="E45" s="22">
        <v>3</v>
      </c>
      <c r="F45" s="22"/>
      <c r="G45" s="22"/>
    </row>
    <row r="46" spans="1:7" ht="13.5">
      <c r="A46" s="6" t="s">
        <v>211</v>
      </c>
      <c r="B46" s="22">
        <v>144</v>
      </c>
      <c r="C46" s="22"/>
      <c r="D46" s="22">
        <v>287</v>
      </c>
      <c r="E46" s="22">
        <v>421</v>
      </c>
      <c r="F46" s="22">
        <v>56</v>
      </c>
      <c r="G46" s="22"/>
    </row>
    <row r="47" spans="1:7" ht="13.5">
      <c r="A47" s="6" t="s">
        <v>212</v>
      </c>
      <c r="B47" s="22">
        <v>76</v>
      </c>
      <c r="C47" s="22">
        <v>78</v>
      </c>
      <c r="D47" s="22">
        <v>550</v>
      </c>
      <c r="E47" s="22">
        <v>69</v>
      </c>
      <c r="F47" s="22">
        <v>453</v>
      </c>
      <c r="G47" s="22">
        <v>126</v>
      </c>
    </row>
    <row r="48" spans="1:7" ht="13.5">
      <c r="A48" s="6" t="s">
        <v>213</v>
      </c>
      <c r="B48" s="22"/>
      <c r="C48" s="22">
        <v>377</v>
      </c>
      <c r="D48" s="22">
        <v>729</v>
      </c>
      <c r="E48" s="22">
        <v>333</v>
      </c>
      <c r="F48" s="22">
        <v>934</v>
      </c>
      <c r="G48" s="22">
        <v>364</v>
      </c>
    </row>
    <row r="49" spans="1:7" ht="13.5">
      <c r="A49" s="6" t="s">
        <v>214</v>
      </c>
      <c r="B49" s="22"/>
      <c r="C49" s="22"/>
      <c r="D49" s="22"/>
      <c r="E49" s="22"/>
      <c r="F49" s="22"/>
      <c r="G49" s="22">
        <v>37</v>
      </c>
    </row>
    <row r="50" spans="1:7" ht="13.5">
      <c r="A50" s="6" t="s">
        <v>215</v>
      </c>
      <c r="B50" s="22"/>
      <c r="C50" s="22"/>
      <c r="D50" s="22">
        <v>167</v>
      </c>
      <c r="E50" s="22"/>
      <c r="F50" s="22"/>
      <c r="G50" s="22"/>
    </row>
    <row r="51" spans="1:7" ht="13.5">
      <c r="A51" s="6" t="s">
        <v>216</v>
      </c>
      <c r="B51" s="22"/>
      <c r="C51" s="22"/>
      <c r="D51" s="22"/>
      <c r="E51" s="22">
        <v>70</v>
      </c>
      <c r="F51" s="22"/>
      <c r="G51" s="22"/>
    </row>
    <row r="52" spans="1:7" ht="13.5">
      <c r="A52" s="6" t="s">
        <v>217</v>
      </c>
      <c r="B52" s="22"/>
      <c r="C52" s="22"/>
      <c r="D52" s="22">
        <v>82</v>
      </c>
      <c r="E52" s="22"/>
      <c r="F52" s="22"/>
      <c r="G52" s="22"/>
    </row>
    <row r="53" spans="1:7" ht="13.5">
      <c r="A53" s="6" t="s">
        <v>218</v>
      </c>
      <c r="B53" s="22">
        <v>76</v>
      </c>
      <c r="C53" s="22">
        <v>455</v>
      </c>
      <c r="D53" s="22">
        <v>1560</v>
      </c>
      <c r="E53" s="22">
        <v>473</v>
      </c>
      <c r="F53" s="22">
        <v>2162</v>
      </c>
      <c r="G53" s="22">
        <v>561</v>
      </c>
    </row>
    <row r="54" spans="1:7" ht="13.5">
      <c r="A54" s="7" t="s">
        <v>219</v>
      </c>
      <c r="B54" s="22">
        <v>2471</v>
      </c>
      <c r="C54" s="22">
        <v>955</v>
      </c>
      <c r="D54" s="22">
        <v>697</v>
      </c>
      <c r="E54" s="22">
        <v>997</v>
      </c>
      <c r="F54" s="22">
        <v>-1833</v>
      </c>
      <c r="G54" s="22">
        <v>247</v>
      </c>
    </row>
    <row r="55" spans="1:7" ht="13.5">
      <c r="A55" s="7" t="s">
        <v>220</v>
      </c>
      <c r="B55" s="22">
        <v>392</v>
      </c>
      <c r="C55" s="22">
        <v>242</v>
      </c>
      <c r="D55" s="22">
        <v>235</v>
      </c>
      <c r="E55" s="22">
        <v>25</v>
      </c>
      <c r="F55" s="22">
        <v>26</v>
      </c>
      <c r="G55" s="22">
        <v>122</v>
      </c>
    </row>
    <row r="56" spans="1:7" ht="13.5">
      <c r="A56" s="7" t="s">
        <v>221</v>
      </c>
      <c r="B56" s="22">
        <v>194</v>
      </c>
      <c r="C56" s="22">
        <v>-12</v>
      </c>
      <c r="D56" s="22">
        <v>246</v>
      </c>
      <c r="E56" s="22">
        <v>412</v>
      </c>
      <c r="F56" s="22">
        <v>-70</v>
      </c>
      <c r="G56" s="22">
        <v>125</v>
      </c>
    </row>
    <row r="57" spans="1:7" ht="13.5">
      <c r="A57" s="7" t="s">
        <v>222</v>
      </c>
      <c r="B57" s="22">
        <v>586</v>
      </c>
      <c r="C57" s="22">
        <v>230</v>
      </c>
      <c r="D57" s="22">
        <v>481</v>
      </c>
      <c r="E57" s="22">
        <v>438</v>
      </c>
      <c r="F57" s="22">
        <v>-31</v>
      </c>
      <c r="G57" s="22">
        <v>233</v>
      </c>
    </row>
    <row r="58" spans="1:7" ht="14.25" thickBot="1">
      <c r="A58" s="7" t="s">
        <v>223</v>
      </c>
      <c r="B58" s="22">
        <v>1884</v>
      </c>
      <c r="C58" s="22">
        <v>725</v>
      </c>
      <c r="D58" s="22">
        <v>215</v>
      </c>
      <c r="E58" s="22">
        <v>558</v>
      </c>
      <c r="F58" s="22">
        <v>-1802</v>
      </c>
      <c r="G58" s="22">
        <v>14</v>
      </c>
    </row>
    <row r="59" spans="1:7" ht="14.25" thickTop="1">
      <c r="A59" s="8"/>
      <c r="B59" s="24"/>
      <c r="C59" s="24"/>
      <c r="D59" s="24"/>
      <c r="E59" s="24"/>
      <c r="F59" s="24"/>
      <c r="G59" s="24"/>
    </row>
    <row r="61" ht="13.5">
      <c r="A61" s="20" t="s">
        <v>169</v>
      </c>
    </row>
    <row r="62" ht="13.5">
      <c r="A62" s="20" t="s">
        <v>170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0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165</v>
      </c>
      <c r="B2" s="14">
        <v>1377</v>
      </c>
      <c r="C2" s="14"/>
      <c r="D2" s="14"/>
      <c r="E2" s="14"/>
      <c r="F2" s="14"/>
      <c r="G2" s="14"/>
    </row>
    <row r="3" spans="1:7" ht="14.25" thickBot="1">
      <c r="A3" s="11" t="s">
        <v>166</v>
      </c>
      <c r="B3" s="1" t="s">
        <v>167</v>
      </c>
      <c r="C3" s="1"/>
      <c r="D3" s="1"/>
      <c r="E3" s="1"/>
      <c r="F3" s="1"/>
      <c r="G3" s="1"/>
    </row>
    <row r="4" spans="1:7" ht="14.25" thickTop="1">
      <c r="A4" s="10" t="s">
        <v>55</v>
      </c>
      <c r="B4" s="15" t="str">
        <f>HYPERLINK("http://www.kabupro.jp/mark/20130827/S000ECKX.htm","有価証券報告書")</f>
        <v>有価証券報告書</v>
      </c>
      <c r="C4" s="15" t="str">
        <f>HYPERLINK("http://www.kabupro.jp/mark/20130827/S000ECKX.htm","有価証券報告書")</f>
        <v>有価証券報告書</v>
      </c>
      <c r="D4" s="15" t="str">
        <f>HYPERLINK("http://www.kabupro.jp/mark/20120828/S000BTI1.htm","有価証券報告書")</f>
        <v>有価証券報告書</v>
      </c>
      <c r="E4" s="15" t="str">
        <f>HYPERLINK("http://www.kabupro.jp/mark/20110826/S00098YP.htm","有価証券報告書")</f>
        <v>有価証券報告書</v>
      </c>
      <c r="F4" s="15" t="str">
        <f>HYPERLINK("http://www.kabupro.jp/mark/20100827/S0006P5R.htm","有価証券報告書")</f>
        <v>有価証券報告書</v>
      </c>
      <c r="G4" s="15" t="str">
        <f>HYPERLINK("http://www.kabupro.jp/mark/20091006/S0004A9T.htm","訂正有価証券報告書")</f>
        <v>訂正有価証券報告書</v>
      </c>
    </row>
    <row r="5" spans="1:7" ht="14.25" thickBot="1">
      <c r="A5" s="11" t="s">
        <v>56</v>
      </c>
      <c r="B5" s="1" t="s">
        <v>62</v>
      </c>
      <c r="C5" s="1" t="s">
        <v>62</v>
      </c>
      <c r="D5" s="1" t="s">
        <v>66</v>
      </c>
      <c r="E5" s="1" t="s">
        <v>68</v>
      </c>
      <c r="F5" s="1" t="s">
        <v>70</v>
      </c>
      <c r="G5" s="1" t="s">
        <v>72</v>
      </c>
    </row>
    <row r="6" spans="1:7" ht="15" thickBot="1" thickTop="1">
      <c r="A6" s="10" t="s">
        <v>57</v>
      </c>
      <c r="B6" s="18" t="s">
        <v>168</v>
      </c>
      <c r="C6" s="19"/>
      <c r="D6" s="19"/>
      <c r="E6" s="19"/>
      <c r="F6" s="19"/>
      <c r="G6" s="19"/>
    </row>
    <row r="7" spans="1:7" ht="14.25" thickTop="1">
      <c r="A7" s="12" t="s">
        <v>58</v>
      </c>
      <c r="B7" s="16" t="s">
        <v>63</v>
      </c>
      <c r="C7" s="16" t="s">
        <v>63</v>
      </c>
      <c r="D7" s="16" t="s">
        <v>63</v>
      </c>
      <c r="E7" s="16" t="s">
        <v>63</v>
      </c>
      <c r="F7" s="16" t="s">
        <v>63</v>
      </c>
      <c r="G7" s="16" t="s">
        <v>63</v>
      </c>
    </row>
    <row r="8" spans="1:7" ht="13.5">
      <c r="A8" s="13" t="s">
        <v>59</v>
      </c>
      <c r="B8" s="17"/>
      <c r="C8" s="17"/>
      <c r="D8" s="17"/>
      <c r="E8" s="17"/>
      <c r="F8" s="17"/>
      <c r="G8" s="17"/>
    </row>
    <row r="9" spans="1:7" ht="13.5">
      <c r="A9" s="13" t="s">
        <v>60</v>
      </c>
      <c r="B9" s="17" t="s">
        <v>64</v>
      </c>
      <c r="C9" s="17" t="s">
        <v>65</v>
      </c>
      <c r="D9" s="17" t="s">
        <v>67</v>
      </c>
      <c r="E9" s="17" t="s">
        <v>69</v>
      </c>
      <c r="F9" s="17" t="s">
        <v>71</v>
      </c>
      <c r="G9" s="17" t="s">
        <v>73</v>
      </c>
    </row>
    <row r="10" spans="1:7" ht="14.25" thickBot="1">
      <c r="A10" s="13" t="s">
        <v>61</v>
      </c>
      <c r="B10" s="17" t="s">
        <v>75</v>
      </c>
      <c r="C10" s="17" t="s">
        <v>75</v>
      </c>
      <c r="D10" s="17" t="s">
        <v>75</v>
      </c>
      <c r="E10" s="17" t="s">
        <v>75</v>
      </c>
      <c r="F10" s="17" t="s">
        <v>75</v>
      </c>
      <c r="G10" s="17" t="s">
        <v>75</v>
      </c>
    </row>
    <row r="11" spans="1:7" ht="14.25" thickTop="1">
      <c r="A11" s="9" t="s">
        <v>74</v>
      </c>
      <c r="B11" s="21">
        <v>8036</v>
      </c>
      <c r="C11" s="21">
        <v>8662</v>
      </c>
      <c r="D11" s="21">
        <v>7988</v>
      </c>
      <c r="E11" s="21">
        <v>7830</v>
      </c>
      <c r="F11" s="21">
        <v>6581</v>
      </c>
      <c r="G11" s="21">
        <v>9826</v>
      </c>
    </row>
    <row r="12" spans="1:7" ht="13.5">
      <c r="A12" s="2" t="s">
        <v>76</v>
      </c>
      <c r="B12" s="22">
        <v>1893</v>
      </c>
      <c r="C12" s="22">
        <v>2023</v>
      </c>
      <c r="D12" s="22">
        <v>2143</v>
      </c>
      <c r="E12" s="22">
        <v>2040</v>
      </c>
      <c r="F12" s="22">
        <v>2141</v>
      </c>
      <c r="G12" s="22">
        <v>2349</v>
      </c>
    </row>
    <row r="13" spans="1:7" ht="13.5">
      <c r="A13" s="2" t="s">
        <v>77</v>
      </c>
      <c r="B13" s="22">
        <v>10900</v>
      </c>
      <c r="C13" s="22">
        <v>9576</v>
      </c>
      <c r="D13" s="22">
        <v>9085</v>
      </c>
      <c r="E13" s="22">
        <v>8946</v>
      </c>
      <c r="F13" s="22">
        <v>8798</v>
      </c>
      <c r="G13" s="22">
        <v>8491</v>
      </c>
    </row>
    <row r="14" spans="1:7" ht="13.5">
      <c r="A14" s="2" t="s">
        <v>78</v>
      </c>
      <c r="B14" s="22">
        <v>49</v>
      </c>
      <c r="C14" s="22"/>
      <c r="D14" s="22">
        <v>30</v>
      </c>
      <c r="E14" s="22">
        <v>330</v>
      </c>
      <c r="F14" s="22">
        <v>735</v>
      </c>
      <c r="G14" s="22"/>
    </row>
    <row r="15" spans="1:7" ht="13.5">
      <c r="A15" s="2" t="s">
        <v>79</v>
      </c>
      <c r="B15" s="22">
        <v>11023</v>
      </c>
      <c r="C15" s="22">
        <v>10240</v>
      </c>
      <c r="D15" s="22">
        <v>10110</v>
      </c>
      <c r="E15" s="22">
        <v>9711</v>
      </c>
      <c r="F15" s="22">
        <v>9653</v>
      </c>
      <c r="G15" s="22">
        <v>9781</v>
      </c>
    </row>
    <row r="16" spans="1:7" ht="13.5">
      <c r="A16" s="2" t="s">
        <v>80</v>
      </c>
      <c r="B16" s="22">
        <v>28</v>
      </c>
      <c r="C16" s="22">
        <v>30</v>
      </c>
      <c r="D16" s="22">
        <v>53</v>
      </c>
      <c r="E16" s="22">
        <v>18</v>
      </c>
      <c r="F16" s="22">
        <v>91</v>
      </c>
      <c r="G16" s="22">
        <v>21</v>
      </c>
    </row>
    <row r="17" spans="1:7" ht="13.5">
      <c r="A17" s="2" t="s">
        <v>81</v>
      </c>
      <c r="B17" s="22">
        <v>645</v>
      </c>
      <c r="C17" s="22">
        <v>677</v>
      </c>
      <c r="D17" s="22">
        <v>726</v>
      </c>
      <c r="E17" s="22">
        <v>737</v>
      </c>
      <c r="F17" s="22">
        <v>683</v>
      </c>
      <c r="G17" s="22">
        <v>669</v>
      </c>
    </row>
    <row r="18" spans="1:7" ht="13.5">
      <c r="A18" s="2" t="s">
        <v>85</v>
      </c>
      <c r="B18" s="22">
        <v>494</v>
      </c>
      <c r="C18" s="22">
        <v>282</v>
      </c>
      <c r="D18" s="22">
        <v>617</v>
      </c>
      <c r="E18" s="22">
        <v>381</v>
      </c>
      <c r="F18" s="22">
        <v>585</v>
      </c>
      <c r="G18" s="22">
        <v>253</v>
      </c>
    </row>
    <row r="19" spans="1:7" ht="13.5">
      <c r="A19" s="2" t="s">
        <v>87</v>
      </c>
      <c r="B19" s="22">
        <v>101</v>
      </c>
      <c r="C19" s="22">
        <v>93</v>
      </c>
      <c r="D19" s="22">
        <v>157</v>
      </c>
      <c r="E19" s="22">
        <v>273</v>
      </c>
      <c r="F19" s="22">
        <v>308</v>
      </c>
      <c r="G19" s="22">
        <v>62</v>
      </c>
    </row>
    <row r="20" spans="1:7" ht="13.5">
      <c r="A20" s="2" t="s">
        <v>88</v>
      </c>
      <c r="B20" s="22"/>
      <c r="C20" s="22"/>
      <c r="D20" s="22"/>
      <c r="E20" s="22"/>
      <c r="F20" s="22">
        <v>73</v>
      </c>
      <c r="G20" s="22">
        <v>17</v>
      </c>
    </row>
    <row r="21" spans="1:7" ht="13.5">
      <c r="A21" s="2" t="s">
        <v>90</v>
      </c>
      <c r="B21" s="22">
        <v>517</v>
      </c>
      <c r="C21" s="22">
        <v>507</v>
      </c>
      <c r="D21" s="22">
        <v>565</v>
      </c>
      <c r="E21" s="22">
        <v>699</v>
      </c>
      <c r="F21" s="22">
        <v>380</v>
      </c>
      <c r="G21" s="22">
        <v>464</v>
      </c>
    </row>
    <row r="22" spans="1:7" ht="13.5">
      <c r="A22" s="2" t="s">
        <v>91</v>
      </c>
      <c r="B22" s="22">
        <v>-6</v>
      </c>
      <c r="C22" s="22">
        <v>-12</v>
      </c>
      <c r="D22" s="22">
        <v>-47</v>
      </c>
      <c r="E22" s="22">
        <v>-59</v>
      </c>
      <c r="F22" s="22">
        <v>-61</v>
      </c>
      <c r="G22" s="22">
        <v>-45</v>
      </c>
    </row>
    <row r="23" spans="1:7" ht="13.5">
      <c r="A23" s="2" t="s">
        <v>92</v>
      </c>
      <c r="B23" s="22">
        <v>33686</v>
      </c>
      <c r="C23" s="22">
        <v>32083</v>
      </c>
      <c r="D23" s="22">
        <v>31429</v>
      </c>
      <c r="E23" s="22">
        <v>30912</v>
      </c>
      <c r="F23" s="22">
        <v>29972</v>
      </c>
      <c r="G23" s="22">
        <v>31892</v>
      </c>
    </row>
    <row r="24" spans="1:7" ht="13.5">
      <c r="A24" s="3" t="s">
        <v>93</v>
      </c>
      <c r="B24" s="22">
        <v>17998</v>
      </c>
      <c r="C24" s="22">
        <v>18387</v>
      </c>
      <c r="D24" s="22">
        <v>18218</v>
      </c>
      <c r="E24" s="22">
        <v>18576</v>
      </c>
      <c r="F24" s="22">
        <v>18587</v>
      </c>
      <c r="G24" s="22">
        <v>18531</v>
      </c>
    </row>
    <row r="25" spans="1:7" ht="13.5">
      <c r="A25" s="4" t="s">
        <v>94</v>
      </c>
      <c r="B25" s="22">
        <v>-11547</v>
      </c>
      <c r="C25" s="22">
        <v>-11689</v>
      </c>
      <c r="D25" s="22">
        <v>-11340</v>
      </c>
      <c r="E25" s="22">
        <v>-11122</v>
      </c>
      <c r="F25" s="22">
        <v>-10692</v>
      </c>
      <c r="G25" s="22">
        <v>-10201</v>
      </c>
    </row>
    <row r="26" spans="1:7" ht="13.5">
      <c r="A26" s="4" t="s">
        <v>95</v>
      </c>
      <c r="B26" s="22">
        <v>6451</v>
      </c>
      <c r="C26" s="22">
        <v>6697</v>
      </c>
      <c r="D26" s="22">
        <v>6877</v>
      </c>
      <c r="E26" s="22">
        <v>7454</v>
      </c>
      <c r="F26" s="22">
        <v>7895</v>
      </c>
      <c r="G26" s="22">
        <v>8330</v>
      </c>
    </row>
    <row r="27" spans="1:7" ht="13.5">
      <c r="A27" s="3" t="s">
        <v>96</v>
      </c>
      <c r="B27" s="22">
        <v>1694</v>
      </c>
      <c r="C27" s="22">
        <v>1819</v>
      </c>
      <c r="D27" s="22">
        <v>1771</v>
      </c>
      <c r="E27" s="22">
        <v>1747</v>
      </c>
      <c r="F27" s="22">
        <v>1698</v>
      </c>
      <c r="G27" s="22">
        <v>1673</v>
      </c>
    </row>
    <row r="28" spans="1:7" ht="13.5">
      <c r="A28" s="4" t="s">
        <v>94</v>
      </c>
      <c r="B28" s="22">
        <v>-1416</v>
      </c>
      <c r="C28" s="22">
        <v>-1516</v>
      </c>
      <c r="D28" s="22">
        <v>-1474</v>
      </c>
      <c r="E28" s="22">
        <v>-1427</v>
      </c>
      <c r="F28" s="22">
        <v>-1384</v>
      </c>
      <c r="G28" s="22">
        <v>-1340</v>
      </c>
    </row>
    <row r="29" spans="1:7" ht="13.5">
      <c r="A29" s="4" t="s">
        <v>97</v>
      </c>
      <c r="B29" s="22">
        <v>278</v>
      </c>
      <c r="C29" s="22">
        <v>303</v>
      </c>
      <c r="D29" s="22">
        <v>297</v>
      </c>
      <c r="E29" s="22">
        <v>320</v>
      </c>
      <c r="F29" s="22">
        <v>314</v>
      </c>
      <c r="G29" s="22">
        <v>332</v>
      </c>
    </row>
    <row r="30" spans="1:7" ht="13.5">
      <c r="A30" s="3" t="s">
        <v>98</v>
      </c>
      <c r="B30" s="22">
        <v>3940</v>
      </c>
      <c r="C30" s="22">
        <v>3927</v>
      </c>
      <c r="D30" s="22">
        <v>3821</v>
      </c>
      <c r="E30" s="22">
        <v>3839</v>
      </c>
      <c r="F30" s="22">
        <v>3853</v>
      </c>
      <c r="G30" s="22">
        <v>3835</v>
      </c>
    </row>
    <row r="31" spans="1:7" ht="13.5">
      <c r="A31" s="4" t="s">
        <v>94</v>
      </c>
      <c r="B31" s="22">
        <v>-3587</v>
      </c>
      <c r="C31" s="22">
        <v>-3545</v>
      </c>
      <c r="D31" s="22">
        <v>-3474</v>
      </c>
      <c r="E31" s="22">
        <v>-3441</v>
      </c>
      <c r="F31" s="22">
        <v>-3340</v>
      </c>
      <c r="G31" s="22">
        <v>-3187</v>
      </c>
    </row>
    <row r="32" spans="1:7" ht="13.5">
      <c r="A32" s="4" t="s">
        <v>99</v>
      </c>
      <c r="B32" s="22">
        <v>353</v>
      </c>
      <c r="C32" s="22">
        <v>381</v>
      </c>
      <c r="D32" s="22">
        <v>346</v>
      </c>
      <c r="E32" s="22">
        <v>397</v>
      </c>
      <c r="F32" s="22">
        <v>512</v>
      </c>
      <c r="G32" s="22">
        <v>647</v>
      </c>
    </row>
    <row r="33" spans="1:7" ht="13.5">
      <c r="A33" s="3" t="s">
        <v>100</v>
      </c>
      <c r="B33" s="22">
        <v>95</v>
      </c>
      <c r="C33" s="22">
        <v>94</v>
      </c>
      <c r="D33" s="22">
        <v>98</v>
      </c>
      <c r="E33" s="22">
        <v>103</v>
      </c>
      <c r="F33" s="22">
        <v>105</v>
      </c>
      <c r="G33" s="22">
        <v>113</v>
      </c>
    </row>
    <row r="34" spans="1:7" ht="13.5">
      <c r="A34" s="4" t="s">
        <v>94</v>
      </c>
      <c r="B34" s="22">
        <v>-84</v>
      </c>
      <c r="C34" s="22">
        <v>-88</v>
      </c>
      <c r="D34" s="22">
        <v>-91</v>
      </c>
      <c r="E34" s="22">
        <v>-96</v>
      </c>
      <c r="F34" s="22">
        <v>-96</v>
      </c>
      <c r="G34" s="22">
        <v>-106</v>
      </c>
    </row>
    <row r="35" spans="1:7" ht="13.5">
      <c r="A35" s="4" t="s">
        <v>101</v>
      </c>
      <c r="B35" s="22">
        <v>11</v>
      </c>
      <c r="C35" s="22">
        <v>5</v>
      </c>
      <c r="D35" s="22">
        <v>7</v>
      </c>
      <c r="E35" s="22">
        <v>6</v>
      </c>
      <c r="F35" s="22">
        <v>8</v>
      </c>
      <c r="G35" s="22">
        <v>7</v>
      </c>
    </row>
    <row r="36" spans="1:7" ht="13.5">
      <c r="A36" s="3" t="s">
        <v>102</v>
      </c>
      <c r="B36" s="22">
        <v>1395</v>
      </c>
      <c r="C36" s="22">
        <v>1347</v>
      </c>
      <c r="D36" s="22">
        <v>1262</v>
      </c>
      <c r="E36" s="22">
        <v>1254</v>
      </c>
      <c r="F36" s="22">
        <v>1222</v>
      </c>
      <c r="G36" s="22">
        <v>1159</v>
      </c>
    </row>
    <row r="37" spans="1:7" ht="13.5">
      <c r="A37" s="4" t="s">
        <v>94</v>
      </c>
      <c r="B37" s="22">
        <v>-1201</v>
      </c>
      <c r="C37" s="22">
        <v>-1140</v>
      </c>
      <c r="D37" s="22">
        <v>-1095</v>
      </c>
      <c r="E37" s="22">
        <v>-1066</v>
      </c>
      <c r="F37" s="22">
        <v>-1020</v>
      </c>
      <c r="G37" s="22">
        <v>-978</v>
      </c>
    </row>
    <row r="38" spans="1:7" ht="13.5">
      <c r="A38" s="4" t="s">
        <v>103</v>
      </c>
      <c r="B38" s="22">
        <v>193</v>
      </c>
      <c r="C38" s="22">
        <v>207</v>
      </c>
      <c r="D38" s="22">
        <v>166</v>
      </c>
      <c r="E38" s="22">
        <v>187</v>
      </c>
      <c r="F38" s="22">
        <v>202</v>
      </c>
      <c r="G38" s="22">
        <v>181</v>
      </c>
    </row>
    <row r="39" spans="1:7" ht="13.5">
      <c r="A39" s="3" t="s">
        <v>104</v>
      </c>
      <c r="B39" s="22">
        <v>12293</v>
      </c>
      <c r="C39" s="22">
        <v>12324</v>
      </c>
      <c r="D39" s="22">
        <v>12305</v>
      </c>
      <c r="E39" s="22">
        <v>12463</v>
      </c>
      <c r="F39" s="22">
        <v>12503</v>
      </c>
      <c r="G39" s="22">
        <v>12907</v>
      </c>
    </row>
    <row r="40" spans="1:7" ht="13.5">
      <c r="A40" s="3" t="s">
        <v>105</v>
      </c>
      <c r="B40" s="22">
        <v>170</v>
      </c>
      <c r="C40" s="22">
        <v>156</v>
      </c>
      <c r="D40" s="22">
        <v>149</v>
      </c>
      <c r="E40" s="22">
        <v>151</v>
      </c>
      <c r="F40" s="22">
        <v>116</v>
      </c>
      <c r="G40" s="22"/>
    </row>
    <row r="41" spans="1:7" ht="13.5">
      <c r="A41" s="4" t="s">
        <v>94</v>
      </c>
      <c r="B41" s="22">
        <v>-129</v>
      </c>
      <c r="C41" s="22">
        <v>-99</v>
      </c>
      <c r="D41" s="22">
        <v>-72</v>
      </c>
      <c r="E41" s="22">
        <v>-39</v>
      </c>
      <c r="F41" s="22">
        <v>-13</v>
      </c>
      <c r="G41" s="22"/>
    </row>
    <row r="42" spans="1:7" ht="13.5">
      <c r="A42" s="4" t="s">
        <v>105</v>
      </c>
      <c r="B42" s="22">
        <v>41</v>
      </c>
      <c r="C42" s="22">
        <v>57</v>
      </c>
      <c r="D42" s="22">
        <v>77</v>
      </c>
      <c r="E42" s="22">
        <v>112</v>
      </c>
      <c r="F42" s="22">
        <v>102</v>
      </c>
      <c r="G42" s="22"/>
    </row>
    <row r="43" spans="1:7" ht="13.5">
      <c r="A43" s="3" t="s">
        <v>106</v>
      </c>
      <c r="B43" s="22">
        <v>4</v>
      </c>
      <c r="C43" s="22">
        <v>7</v>
      </c>
      <c r="D43" s="22">
        <v>0</v>
      </c>
      <c r="E43" s="22">
        <v>5</v>
      </c>
      <c r="F43" s="22">
        <v>10</v>
      </c>
      <c r="G43" s="22">
        <v>8</v>
      </c>
    </row>
    <row r="44" spans="1:7" ht="13.5">
      <c r="A44" s="3" t="s">
        <v>109</v>
      </c>
      <c r="B44" s="22">
        <v>19627</v>
      </c>
      <c r="C44" s="22">
        <v>19985</v>
      </c>
      <c r="D44" s="22">
        <v>20078</v>
      </c>
      <c r="E44" s="22">
        <v>20949</v>
      </c>
      <c r="F44" s="22">
        <v>21550</v>
      </c>
      <c r="G44" s="22">
        <v>22416</v>
      </c>
    </row>
    <row r="45" spans="1:7" ht="13.5">
      <c r="A45" s="3" t="s">
        <v>110</v>
      </c>
      <c r="B45" s="22"/>
      <c r="C45" s="22"/>
      <c r="D45" s="22"/>
      <c r="E45" s="22"/>
      <c r="F45" s="22"/>
      <c r="G45" s="22">
        <v>4</v>
      </c>
    </row>
    <row r="46" spans="1:7" ht="13.5">
      <c r="A46" s="3" t="s">
        <v>111</v>
      </c>
      <c r="B46" s="22">
        <v>2</v>
      </c>
      <c r="C46" s="22">
        <v>3</v>
      </c>
      <c r="D46" s="22">
        <v>3</v>
      </c>
      <c r="E46" s="22">
        <v>4</v>
      </c>
      <c r="F46" s="22">
        <v>4</v>
      </c>
      <c r="G46" s="22">
        <v>4</v>
      </c>
    </row>
    <row r="47" spans="1:7" ht="13.5">
      <c r="A47" s="3" t="s">
        <v>112</v>
      </c>
      <c r="B47" s="22">
        <v>282</v>
      </c>
      <c r="C47" s="22">
        <v>287</v>
      </c>
      <c r="D47" s="22">
        <v>151</v>
      </c>
      <c r="E47" s="22">
        <v>717</v>
      </c>
      <c r="F47" s="22">
        <v>731</v>
      </c>
      <c r="G47" s="22">
        <v>847</v>
      </c>
    </row>
    <row r="48" spans="1:7" ht="13.5">
      <c r="A48" s="3" t="s">
        <v>90</v>
      </c>
      <c r="B48" s="22">
        <v>71</v>
      </c>
      <c r="C48" s="22">
        <v>169</v>
      </c>
      <c r="D48" s="22">
        <v>170</v>
      </c>
      <c r="E48" s="22">
        <v>205</v>
      </c>
      <c r="F48" s="22">
        <v>489</v>
      </c>
      <c r="G48" s="22">
        <v>22</v>
      </c>
    </row>
    <row r="49" spans="1:7" ht="13.5">
      <c r="A49" s="3" t="s">
        <v>113</v>
      </c>
      <c r="B49" s="22">
        <v>356</v>
      </c>
      <c r="C49" s="22">
        <v>460</v>
      </c>
      <c r="D49" s="22">
        <v>326</v>
      </c>
      <c r="E49" s="22">
        <v>927</v>
      </c>
      <c r="F49" s="22">
        <v>1224</v>
      </c>
      <c r="G49" s="22">
        <v>878</v>
      </c>
    </row>
    <row r="50" spans="1:7" ht="13.5">
      <c r="A50" s="3" t="s">
        <v>114</v>
      </c>
      <c r="B50" s="22">
        <v>9172</v>
      </c>
      <c r="C50" s="22">
        <v>6997</v>
      </c>
      <c r="D50" s="22">
        <v>7588</v>
      </c>
      <c r="E50" s="22">
        <v>9607</v>
      </c>
      <c r="F50" s="22">
        <v>10328</v>
      </c>
      <c r="G50" s="22">
        <v>18438</v>
      </c>
    </row>
    <row r="51" spans="1:7" ht="13.5">
      <c r="A51" s="3" t="s">
        <v>115</v>
      </c>
      <c r="B51" s="22">
        <v>11126</v>
      </c>
      <c r="C51" s="22">
        <v>11347</v>
      </c>
      <c r="D51" s="22">
        <v>11194</v>
      </c>
      <c r="E51" s="22">
        <v>9790</v>
      </c>
      <c r="F51" s="22">
        <v>9389</v>
      </c>
      <c r="G51" s="22">
        <v>9705</v>
      </c>
    </row>
    <row r="52" spans="1:7" ht="13.5">
      <c r="A52" s="3" t="s">
        <v>116</v>
      </c>
      <c r="B52" s="22">
        <v>8</v>
      </c>
      <c r="C52" s="22">
        <v>8</v>
      </c>
      <c r="D52" s="22">
        <v>8</v>
      </c>
      <c r="E52" s="22">
        <v>8</v>
      </c>
      <c r="F52" s="22">
        <v>8</v>
      </c>
      <c r="G52" s="22">
        <v>8</v>
      </c>
    </row>
    <row r="53" spans="1:7" ht="13.5">
      <c r="A53" s="3" t="s">
        <v>117</v>
      </c>
      <c r="B53" s="22">
        <v>1713</v>
      </c>
      <c r="C53" s="22">
        <v>1792</v>
      </c>
      <c r="D53" s="22">
        <v>1792</v>
      </c>
      <c r="E53" s="22">
        <v>1792</v>
      </c>
      <c r="F53" s="22">
        <v>1701</v>
      </c>
      <c r="G53" s="22">
        <v>1701</v>
      </c>
    </row>
    <row r="54" spans="1:7" ht="13.5">
      <c r="A54" s="3" t="s">
        <v>118</v>
      </c>
      <c r="B54" s="22">
        <v>0</v>
      </c>
      <c r="C54" s="22">
        <v>1</v>
      </c>
      <c r="D54" s="22">
        <v>2</v>
      </c>
      <c r="E54" s="22">
        <v>3</v>
      </c>
      <c r="F54" s="22">
        <v>4</v>
      </c>
      <c r="G54" s="22"/>
    </row>
    <row r="55" spans="1:7" ht="13.5">
      <c r="A55" s="3" t="s">
        <v>120</v>
      </c>
      <c r="B55" s="22">
        <v>948</v>
      </c>
      <c r="C55" s="22">
        <v>784</v>
      </c>
      <c r="D55" s="22">
        <v>824</v>
      </c>
      <c r="E55" s="22">
        <v>1689</v>
      </c>
      <c r="F55" s="22">
        <v>1351</v>
      </c>
      <c r="G55" s="22">
        <v>642</v>
      </c>
    </row>
    <row r="56" spans="1:7" ht="13.5">
      <c r="A56" s="3" t="s">
        <v>121</v>
      </c>
      <c r="B56" s="22"/>
      <c r="C56" s="22"/>
      <c r="D56" s="22"/>
      <c r="E56" s="22"/>
      <c r="F56" s="22">
        <v>300</v>
      </c>
      <c r="G56" s="22">
        <v>300</v>
      </c>
    </row>
    <row r="57" spans="1:7" ht="13.5">
      <c r="A57" s="3" t="s">
        <v>122</v>
      </c>
      <c r="B57" s="22">
        <v>120</v>
      </c>
      <c r="C57" s="22">
        <v>132</v>
      </c>
      <c r="D57" s="22">
        <v>175</v>
      </c>
      <c r="E57" s="22">
        <v>335</v>
      </c>
      <c r="F57" s="22">
        <v>476</v>
      </c>
      <c r="G57" s="22">
        <v>447</v>
      </c>
    </row>
    <row r="58" spans="1:7" ht="13.5">
      <c r="A58" s="3" t="s">
        <v>87</v>
      </c>
      <c r="B58" s="22">
        <v>33</v>
      </c>
      <c r="C58" s="22">
        <v>647</v>
      </c>
      <c r="D58" s="22">
        <v>542</v>
      </c>
      <c r="E58" s="22">
        <v>700</v>
      </c>
      <c r="F58" s="22">
        <v>972</v>
      </c>
      <c r="G58" s="22"/>
    </row>
    <row r="59" spans="1:7" ht="13.5">
      <c r="A59" s="3" t="s">
        <v>89</v>
      </c>
      <c r="B59" s="22">
        <v>146</v>
      </c>
      <c r="C59" s="22">
        <v>159</v>
      </c>
      <c r="D59" s="22">
        <v>191</v>
      </c>
      <c r="E59" s="22">
        <v>227</v>
      </c>
      <c r="F59" s="22">
        <v>659</v>
      </c>
      <c r="G59" s="22">
        <v>595</v>
      </c>
    </row>
    <row r="60" spans="1:7" ht="13.5">
      <c r="A60" s="3" t="s">
        <v>91</v>
      </c>
      <c r="B60" s="22">
        <v>-126</v>
      </c>
      <c r="C60" s="22">
        <v>-137</v>
      </c>
      <c r="D60" s="22">
        <v>-173</v>
      </c>
      <c r="E60" s="22">
        <v>-334</v>
      </c>
      <c r="F60" s="22">
        <v>-443</v>
      </c>
      <c r="G60" s="22">
        <v>-440</v>
      </c>
    </row>
    <row r="61" spans="1:7" ht="13.5">
      <c r="A61" s="3" t="s">
        <v>123</v>
      </c>
      <c r="B61" s="22">
        <v>23144</v>
      </c>
      <c r="C61" s="22">
        <v>21734</v>
      </c>
      <c r="D61" s="22">
        <v>22149</v>
      </c>
      <c r="E61" s="22">
        <v>23820</v>
      </c>
      <c r="F61" s="22">
        <v>24749</v>
      </c>
      <c r="G61" s="22">
        <v>31404</v>
      </c>
    </row>
    <row r="62" spans="1:7" ht="13.5">
      <c r="A62" s="2" t="s">
        <v>124</v>
      </c>
      <c r="B62" s="22">
        <v>43128</v>
      </c>
      <c r="C62" s="22">
        <v>42181</v>
      </c>
      <c r="D62" s="22">
        <v>42553</v>
      </c>
      <c r="E62" s="22">
        <v>45696</v>
      </c>
      <c r="F62" s="22">
        <v>47524</v>
      </c>
      <c r="G62" s="22">
        <v>54699</v>
      </c>
    </row>
    <row r="63" spans="1:7" ht="14.25" thickBot="1">
      <c r="A63" s="5" t="s">
        <v>126</v>
      </c>
      <c r="B63" s="23">
        <v>76814</v>
      </c>
      <c r="C63" s="23">
        <v>74264</v>
      </c>
      <c r="D63" s="23">
        <v>73983</v>
      </c>
      <c r="E63" s="23">
        <v>76608</v>
      </c>
      <c r="F63" s="23">
        <v>77497</v>
      </c>
      <c r="G63" s="23">
        <v>86592</v>
      </c>
    </row>
    <row r="64" spans="1:7" ht="14.25" thickTop="1">
      <c r="A64" s="2" t="s">
        <v>127</v>
      </c>
      <c r="B64" s="22">
        <v>3</v>
      </c>
      <c r="C64" s="22">
        <v>5</v>
      </c>
      <c r="D64" s="22">
        <v>5</v>
      </c>
      <c r="E64" s="22">
        <v>6</v>
      </c>
      <c r="F64" s="22">
        <v>65</v>
      </c>
      <c r="G64" s="22">
        <v>93</v>
      </c>
    </row>
    <row r="65" spans="1:7" ht="13.5">
      <c r="A65" s="2" t="s">
        <v>128</v>
      </c>
      <c r="B65" s="22">
        <v>2278</v>
      </c>
      <c r="C65" s="22">
        <v>2059</v>
      </c>
      <c r="D65" s="22">
        <v>2160</v>
      </c>
      <c r="E65" s="22">
        <v>1941</v>
      </c>
      <c r="F65" s="22">
        <v>2255</v>
      </c>
      <c r="G65" s="22">
        <v>2348</v>
      </c>
    </row>
    <row r="66" spans="1:7" ht="13.5">
      <c r="A66" s="2" t="s">
        <v>129</v>
      </c>
      <c r="B66" s="22">
        <v>100</v>
      </c>
      <c r="C66" s="22">
        <v>848</v>
      </c>
      <c r="D66" s="22"/>
      <c r="E66" s="22">
        <v>273</v>
      </c>
      <c r="F66" s="22">
        <v>1500</v>
      </c>
      <c r="G66" s="22"/>
    </row>
    <row r="67" spans="1:7" ht="13.5">
      <c r="A67" s="2" t="s">
        <v>130</v>
      </c>
      <c r="B67" s="22">
        <v>1229</v>
      </c>
      <c r="C67" s="22">
        <v>2142</v>
      </c>
      <c r="D67" s="22">
        <v>1335</v>
      </c>
      <c r="E67" s="22">
        <v>2098</v>
      </c>
      <c r="F67" s="22">
        <v>2213</v>
      </c>
      <c r="G67" s="22">
        <v>3546</v>
      </c>
    </row>
    <row r="68" spans="1:7" ht="13.5">
      <c r="A68" s="2" t="s">
        <v>131</v>
      </c>
      <c r="B68" s="22">
        <v>3</v>
      </c>
      <c r="C68" s="22">
        <v>5</v>
      </c>
      <c r="D68" s="22">
        <v>5</v>
      </c>
      <c r="E68" s="22">
        <v>6</v>
      </c>
      <c r="F68" s="22"/>
      <c r="G68" s="22"/>
    </row>
    <row r="69" spans="1:7" ht="13.5">
      <c r="A69" s="2" t="s">
        <v>132</v>
      </c>
      <c r="B69" s="22">
        <v>265</v>
      </c>
      <c r="C69" s="22">
        <v>89</v>
      </c>
      <c r="D69" s="22">
        <v>167</v>
      </c>
      <c r="E69" s="22">
        <v>10</v>
      </c>
      <c r="F69" s="22"/>
      <c r="G69" s="22"/>
    </row>
    <row r="70" spans="1:7" ht="13.5">
      <c r="A70" s="2" t="s">
        <v>134</v>
      </c>
      <c r="B70" s="22">
        <v>81</v>
      </c>
      <c r="C70" s="22">
        <v>61</v>
      </c>
      <c r="D70" s="22">
        <v>73</v>
      </c>
      <c r="E70" s="22">
        <v>75</v>
      </c>
      <c r="F70" s="22">
        <v>135</v>
      </c>
      <c r="G70" s="22">
        <v>137</v>
      </c>
    </row>
    <row r="71" spans="1:7" ht="13.5">
      <c r="A71" s="2" t="s">
        <v>135</v>
      </c>
      <c r="B71" s="22">
        <v>205</v>
      </c>
      <c r="C71" s="22">
        <v>197</v>
      </c>
      <c r="D71" s="22">
        <v>182</v>
      </c>
      <c r="E71" s="22">
        <v>192</v>
      </c>
      <c r="F71" s="22">
        <v>204</v>
      </c>
      <c r="G71" s="22">
        <v>197</v>
      </c>
    </row>
    <row r="72" spans="1:7" ht="13.5">
      <c r="A72" s="2" t="s">
        <v>90</v>
      </c>
      <c r="B72" s="22">
        <v>70</v>
      </c>
      <c r="C72" s="22">
        <v>102</v>
      </c>
      <c r="D72" s="22">
        <v>107</v>
      </c>
      <c r="E72" s="22">
        <v>66</v>
      </c>
      <c r="F72" s="22">
        <v>52</v>
      </c>
      <c r="G72" s="22">
        <v>0</v>
      </c>
    </row>
    <row r="73" spans="1:7" ht="13.5">
      <c r="A73" s="2" t="s">
        <v>136</v>
      </c>
      <c r="B73" s="22">
        <v>4237</v>
      </c>
      <c r="C73" s="22">
        <v>5513</v>
      </c>
      <c r="D73" s="22">
        <v>4037</v>
      </c>
      <c r="E73" s="22">
        <v>4671</v>
      </c>
      <c r="F73" s="22">
        <v>6427</v>
      </c>
      <c r="G73" s="22">
        <v>6323</v>
      </c>
    </row>
    <row r="74" spans="1:7" ht="13.5">
      <c r="A74" s="2" t="s">
        <v>133</v>
      </c>
      <c r="B74" s="22"/>
      <c r="C74" s="22"/>
      <c r="D74" s="22"/>
      <c r="E74" s="22"/>
      <c r="F74" s="22"/>
      <c r="G74" s="22">
        <v>461</v>
      </c>
    </row>
    <row r="75" spans="1:7" ht="13.5">
      <c r="A75" s="2" t="s">
        <v>137</v>
      </c>
      <c r="B75" s="22">
        <v>1245</v>
      </c>
      <c r="C75" s="22">
        <v>1260</v>
      </c>
      <c r="D75" s="22">
        <v>1250</v>
      </c>
      <c r="E75" s="22">
        <v>1213</v>
      </c>
      <c r="F75" s="22">
        <v>1129</v>
      </c>
      <c r="G75" s="22">
        <v>1164</v>
      </c>
    </row>
    <row r="76" spans="1:7" ht="13.5">
      <c r="A76" s="2" t="s">
        <v>138</v>
      </c>
      <c r="B76" s="22">
        <v>277</v>
      </c>
      <c r="C76" s="22">
        <v>259</v>
      </c>
      <c r="D76" s="22">
        <v>236</v>
      </c>
      <c r="E76" s="22">
        <v>211</v>
      </c>
      <c r="F76" s="22">
        <v>175</v>
      </c>
      <c r="G76" s="22">
        <v>145</v>
      </c>
    </row>
    <row r="77" spans="1:7" ht="13.5">
      <c r="A77" s="2" t="s">
        <v>140</v>
      </c>
      <c r="B77" s="22">
        <v>971</v>
      </c>
      <c r="C77" s="22">
        <v>100</v>
      </c>
      <c r="D77" s="22">
        <v>868</v>
      </c>
      <c r="E77" s="22">
        <v>981</v>
      </c>
      <c r="F77" s="22"/>
      <c r="G77" s="22"/>
    </row>
    <row r="78" spans="1:7" ht="13.5">
      <c r="A78" s="2" t="s">
        <v>90</v>
      </c>
      <c r="B78" s="22">
        <v>344</v>
      </c>
      <c r="C78" s="22">
        <v>474</v>
      </c>
      <c r="D78" s="22">
        <v>669</v>
      </c>
      <c r="E78" s="22">
        <v>693</v>
      </c>
      <c r="F78" s="22">
        <v>801</v>
      </c>
      <c r="G78" s="22">
        <v>133</v>
      </c>
    </row>
    <row r="79" spans="1:7" ht="13.5">
      <c r="A79" s="2" t="s">
        <v>141</v>
      </c>
      <c r="B79" s="22">
        <v>2838</v>
      </c>
      <c r="C79" s="22">
        <v>2093</v>
      </c>
      <c r="D79" s="22">
        <v>3025</v>
      </c>
      <c r="E79" s="22">
        <v>3100</v>
      </c>
      <c r="F79" s="22">
        <v>2105</v>
      </c>
      <c r="G79" s="22">
        <v>1905</v>
      </c>
    </row>
    <row r="80" spans="1:7" ht="14.25" thickBot="1">
      <c r="A80" s="5" t="s">
        <v>143</v>
      </c>
      <c r="B80" s="23">
        <v>7076</v>
      </c>
      <c r="C80" s="23">
        <v>7607</v>
      </c>
      <c r="D80" s="23">
        <v>7062</v>
      </c>
      <c r="E80" s="23">
        <v>7772</v>
      </c>
      <c r="F80" s="23">
        <v>8532</v>
      </c>
      <c r="G80" s="23">
        <v>8228</v>
      </c>
    </row>
    <row r="81" spans="1:7" ht="14.25" thickTop="1">
      <c r="A81" s="2" t="s">
        <v>144</v>
      </c>
      <c r="B81" s="22">
        <v>13500</v>
      </c>
      <c r="C81" s="22">
        <v>13500</v>
      </c>
      <c r="D81" s="22">
        <v>13500</v>
      </c>
      <c r="E81" s="22">
        <v>13500</v>
      </c>
      <c r="F81" s="22">
        <v>13500</v>
      </c>
      <c r="G81" s="22">
        <v>13500</v>
      </c>
    </row>
    <row r="82" spans="1:7" ht="13.5">
      <c r="A82" s="3" t="s">
        <v>145</v>
      </c>
      <c r="B82" s="22">
        <v>10823</v>
      </c>
      <c r="C82" s="22">
        <v>10823</v>
      </c>
      <c r="D82" s="22">
        <v>10823</v>
      </c>
      <c r="E82" s="22">
        <v>10823</v>
      </c>
      <c r="F82" s="22">
        <v>10823</v>
      </c>
      <c r="G82" s="22">
        <v>10823</v>
      </c>
    </row>
    <row r="83" spans="1:7" ht="13.5">
      <c r="A83" s="3" t="s">
        <v>146</v>
      </c>
      <c r="B83" s="22">
        <v>0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</row>
    <row r="84" spans="1:7" ht="13.5">
      <c r="A84" s="3" t="s">
        <v>147</v>
      </c>
      <c r="B84" s="22">
        <v>10823</v>
      </c>
      <c r="C84" s="22">
        <v>10823</v>
      </c>
      <c r="D84" s="22">
        <v>10823</v>
      </c>
      <c r="E84" s="22">
        <v>10823</v>
      </c>
      <c r="F84" s="22">
        <v>10823</v>
      </c>
      <c r="G84" s="22">
        <v>10823</v>
      </c>
    </row>
    <row r="85" spans="1:7" ht="13.5">
      <c r="A85" s="3" t="s">
        <v>148</v>
      </c>
      <c r="B85" s="22">
        <v>1010</v>
      </c>
      <c r="C85" s="22">
        <v>1010</v>
      </c>
      <c r="D85" s="22">
        <v>1010</v>
      </c>
      <c r="E85" s="22">
        <v>1010</v>
      </c>
      <c r="F85" s="22">
        <v>1010</v>
      </c>
      <c r="G85" s="22">
        <v>1010</v>
      </c>
    </row>
    <row r="86" spans="1:7" ht="13.5">
      <c r="A86" s="4" t="s">
        <v>149</v>
      </c>
      <c r="B86" s="22">
        <v>300</v>
      </c>
      <c r="C86" s="22">
        <v>300</v>
      </c>
      <c r="D86" s="22">
        <v>300</v>
      </c>
      <c r="E86" s="22">
        <v>300</v>
      </c>
      <c r="F86" s="22">
        <v>300</v>
      </c>
      <c r="G86" s="22">
        <v>300</v>
      </c>
    </row>
    <row r="87" spans="1:7" ht="13.5">
      <c r="A87" s="4" t="s">
        <v>150</v>
      </c>
      <c r="B87" s="22">
        <v>250</v>
      </c>
      <c r="C87" s="22">
        <v>250</v>
      </c>
      <c r="D87" s="22">
        <v>250</v>
      </c>
      <c r="E87" s="22">
        <v>250</v>
      </c>
      <c r="F87" s="22">
        <v>250</v>
      </c>
      <c r="G87" s="22">
        <v>250</v>
      </c>
    </row>
    <row r="88" spans="1:7" ht="13.5">
      <c r="A88" s="4" t="s">
        <v>151</v>
      </c>
      <c r="B88" s="22">
        <v>80</v>
      </c>
      <c r="C88" s="22">
        <v>80</v>
      </c>
      <c r="D88" s="22">
        <v>80</v>
      </c>
      <c r="E88" s="22">
        <v>80</v>
      </c>
      <c r="F88" s="22">
        <v>80</v>
      </c>
      <c r="G88" s="22">
        <v>80</v>
      </c>
    </row>
    <row r="89" spans="1:7" ht="13.5">
      <c r="A89" s="4" t="s">
        <v>152</v>
      </c>
      <c r="B89" s="22">
        <v>236</v>
      </c>
      <c r="C89" s="22">
        <v>236</v>
      </c>
      <c r="D89" s="22">
        <v>236</v>
      </c>
      <c r="E89" s="22">
        <v>236</v>
      </c>
      <c r="F89" s="22">
        <v>236</v>
      </c>
      <c r="G89" s="22">
        <v>236</v>
      </c>
    </row>
    <row r="90" spans="1:7" ht="13.5">
      <c r="A90" s="4" t="s">
        <v>153</v>
      </c>
      <c r="B90" s="22">
        <v>44000</v>
      </c>
      <c r="C90" s="22">
        <v>44000</v>
      </c>
      <c r="D90" s="22">
        <v>44000</v>
      </c>
      <c r="E90" s="22">
        <v>50500</v>
      </c>
      <c r="F90" s="22">
        <v>50500</v>
      </c>
      <c r="G90" s="22">
        <v>50500</v>
      </c>
    </row>
    <row r="91" spans="1:7" ht="13.5">
      <c r="A91" s="4" t="s">
        <v>154</v>
      </c>
      <c r="B91" s="22">
        <v>1897</v>
      </c>
      <c r="C91" s="22">
        <v>912</v>
      </c>
      <c r="D91" s="22">
        <v>1087</v>
      </c>
      <c r="E91" s="22">
        <v>-4710</v>
      </c>
      <c r="F91" s="22">
        <v>-1225</v>
      </c>
      <c r="G91" s="22">
        <v>1319</v>
      </c>
    </row>
    <row r="92" spans="1:7" ht="13.5">
      <c r="A92" s="3" t="s">
        <v>155</v>
      </c>
      <c r="B92" s="22">
        <v>47774</v>
      </c>
      <c r="C92" s="22">
        <v>46789</v>
      </c>
      <c r="D92" s="22">
        <v>46964</v>
      </c>
      <c r="E92" s="22">
        <v>47666</v>
      </c>
      <c r="F92" s="22">
        <v>51151</v>
      </c>
      <c r="G92" s="22">
        <v>53696</v>
      </c>
    </row>
    <row r="93" spans="1:7" ht="13.5">
      <c r="A93" s="2" t="s">
        <v>156</v>
      </c>
      <c r="B93" s="22">
        <v>-4468</v>
      </c>
      <c r="C93" s="22">
        <v>-4467</v>
      </c>
      <c r="D93" s="22">
        <v>-4466</v>
      </c>
      <c r="E93" s="22">
        <v>-3333</v>
      </c>
      <c r="F93" s="22">
        <v>-6685</v>
      </c>
      <c r="G93" s="22">
        <v>-2097</v>
      </c>
    </row>
    <row r="94" spans="1:7" ht="13.5">
      <c r="A94" s="2" t="s">
        <v>158</v>
      </c>
      <c r="B94" s="22">
        <v>67629</v>
      </c>
      <c r="C94" s="22">
        <v>66645</v>
      </c>
      <c r="D94" s="22">
        <v>66820</v>
      </c>
      <c r="E94" s="22">
        <v>68656</v>
      </c>
      <c r="F94" s="22">
        <v>68788</v>
      </c>
      <c r="G94" s="22">
        <v>75922</v>
      </c>
    </row>
    <row r="95" spans="1:7" ht="13.5">
      <c r="A95" s="2" t="s">
        <v>159</v>
      </c>
      <c r="B95" s="22">
        <v>2108</v>
      </c>
      <c r="C95" s="22">
        <v>11</v>
      </c>
      <c r="D95" s="22">
        <v>99</v>
      </c>
      <c r="E95" s="22">
        <v>179</v>
      </c>
      <c r="F95" s="22">
        <v>175</v>
      </c>
      <c r="G95" s="22">
        <v>2440</v>
      </c>
    </row>
    <row r="96" spans="1:7" ht="13.5">
      <c r="A96" s="2" t="s">
        <v>161</v>
      </c>
      <c r="B96" s="22">
        <v>2108</v>
      </c>
      <c r="C96" s="22">
        <v>11</v>
      </c>
      <c r="D96" s="22">
        <v>99</v>
      </c>
      <c r="E96" s="22">
        <v>179</v>
      </c>
      <c r="F96" s="22">
        <v>175</v>
      </c>
      <c r="G96" s="22">
        <v>2440</v>
      </c>
    </row>
    <row r="97" spans="1:7" ht="13.5">
      <c r="A97" s="6" t="s">
        <v>163</v>
      </c>
      <c r="B97" s="22">
        <v>69738</v>
      </c>
      <c r="C97" s="22">
        <v>66657</v>
      </c>
      <c r="D97" s="22">
        <v>66920</v>
      </c>
      <c r="E97" s="22">
        <v>68836</v>
      </c>
      <c r="F97" s="22">
        <v>68964</v>
      </c>
      <c r="G97" s="22">
        <v>78363</v>
      </c>
    </row>
    <row r="98" spans="1:7" ht="14.25" thickBot="1">
      <c r="A98" s="7" t="s">
        <v>164</v>
      </c>
      <c r="B98" s="22">
        <v>76814</v>
      </c>
      <c r="C98" s="22">
        <v>74264</v>
      </c>
      <c r="D98" s="22">
        <v>73983</v>
      </c>
      <c r="E98" s="22">
        <v>76608</v>
      </c>
      <c r="F98" s="22">
        <v>77497</v>
      </c>
      <c r="G98" s="22">
        <v>86592</v>
      </c>
    </row>
    <row r="99" spans="1:7" ht="14.25" thickTop="1">
      <c r="A99" s="8"/>
      <c r="B99" s="24"/>
      <c r="C99" s="24"/>
      <c r="D99" s="24"/>
      <c r="E99" s="24"/>
      <c r="F99" s="24"/>
      <c r="G99" s="24"/>
    </row>
    <row r="101" ht="13.5">
      <c r="A101" s="20" t="s">
        <v>169</v>
      </c>
    </row>
    <row r="102" ht="13.5">
      <c r="A102" s="20" t="s">
        <v>170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2014-04-14T01:04:43Z</dcterms:created>
  <dcterms:modified xsi:type="dcterms:W3CDTF">2014-04-14T01:04:52Z</dcterms:modified>
  <cp:category/>
  <cp:version/>
  <cp:contentType/>
  <cp:contentStatus/>
</cp:coreProperties>
</file>