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20340" windowHeight="11025" activeTab="0"/>
  </bookViews>
  <sheets>
    <sheet name="連結・損益計算書" sheetId="1" r:id="rId1"/>
    <sheet name="連結・キャッシュフロー計算書" sheetId="2" r:id="rId2"/>
    <sheet name="連結・貸借対照表" sheetId="3" r:id="rId3"/>
    <sheet name="個別・損益計算書" sheetId="4" r:id="rId4"/>
    <sheet name="個別・貸借対照表" sheetId="5" r:id="rId5"/>
    <sheet name="Sheet2" sheetId="6" r:id="rId6"/>
    <sheet name="Sheet3" sheetId="7" r:id="rId7"/>
  </sheets>
  <definedNames/>
  <calcPr fullCalcOnLoad="1"/>
</workbook>
</file>

<file path=xl/sharedStrings.xml><?xml version="1.0" encoding="utf-8"?>
<sst xmlns="http://schemas.openxmlformats.org/spreadsheetml/2006/main" count="713" uniqueCount="281">
  <si>
    <t>連結・損益計算書</t>
  </si>
  <si>
    <t>支払手形・工事未払金</t>
  </si>
  <si>
    <t>未払費用</t>
  </si>
  <si>
    <t>その他の引当金</t>
  </si>
  <si>
    <t>転換社債型新株予約権付社債</t>
  </si>
  <si>
    <t>長期借入金</t>
  </si>
  <si>
    <t>その他の引当金</t>
  </si>
  <si>
    <t>資本剰余金</t>
  </si>
  <si>
    <t>株主資本</t>
  </si>
  <si>
    <t>為替換算調整勘定</t>
  </si>
  <si>
    <t>少数株主持分</t>
  </si>
  <si>
    <t>連結・貸借対照表</t>
  </si>
  <si>
    <t>累積四半期</t>
  </si>
  <si>
    <t>2013/04/01</t>
  </si>
  <si>
    <t>減価償却費</t>
  </si>
  <si>
    <t>のれん償却額</t>
  </si>
  <si>
    <t>負ののれん発生益</t>
  </si>
  <si>
    <t>貸倒引当金の増減額（△は減少）</t>
  </si>
  <si>
    <t>退職給付引当金の増減額（△は減少）</t>
  </si>
  <si>
    <t>賞与引当金の増減額（△は減少）</t>
  </si>
  <si>
    <t>受取利息及び受取配当金</t>
  </si>
  <si>
    <t>固定資産売却損益（△は益）</t>
  </si>
  <si>
    <t>売上債権の増減額（△は増加）</t>
  </si>
  <si>
    <t>未成工事支出金の増減額（△は増加）</t>
  </si>
  <si>
    <t>未成工事支出金等の増減額（△は増加）</t>
  </si>
  <si>
    <t>その他の資産の増減額（△は増加）</t>
  </si>
  <si>
    <t>仕入債務の増減額（△は減少）</t>
  </si>
  <si>
    <t>未成工事受入金の増減額（△は減少）</t>
  </si>
  <si>
    <t>その他の負債の増減額（△は減少）</t>
  </si>
  <si>
    <t>小計</t>
  </si>
  <si>
    <t>利息及び配当金の受取額</t>
  </si>
  <si>
    <t>利息の支払額</t>
  </si>
  <si>
    <t>法人税等の支払額</t>
  </si>
  <si>
    <t>営業活動によるキャッシュ・フロー</t>
  </si>
  <si>
    <t>有価証券の取得による支出</t>
  </si>
  <si>
    <t>有価証券の増減額（△は増加）</t>
  </si>
  <si>
    <t>有形固定資産の取得による支出</t>
  </si>
  <si>
    <t>有形固定資産の売却による収入</t>
  </si>
  <si>
    <t>無形固定資産の取得による支出</t>
  </si>
  <si>
    <t>投資有価証券の取得による支出</t>
  </si>
  <si>
    <t>投資有価証券の売却による収入</t>
  </si>
  <si>
    <t>連結の範囲の変更を伴う子会社株式の取得による収入</t>
  </si>
  <si>
    <t>貸付けによる支出</t>
  </si>
  <si>
    <t>貸付金の回収による収入</t>
  </si>
  <si>
    <t>投資活動によるキャッシュ・フロー</t>
  </si>
  <si>
    <t>短期借入金の純増減額（△は減少）</t>
  </si>
  <si>
    <t>長期借入れによる収入</t>
  </si>
  <si>
    <t>長期借入金の返済による支出</t>
  </si>
  <si>
    <t>社債の償還による支出</t>
  </si>
  <si>
    <t>自己株式の取得による支出</t>
  </si>
  <si>
    <t>自己株式の売却による収入</t>
  </si>
  <si>
    <t>配当金の支払額</t>
  </si>
  <si>
    <t>少数株主への配当金の支払額</t>
  </si>
  <si>
    <t>その他</t>
  </si>
  <si>
    <t>財務活動によるキャッシュ・フロー</t>
  </si>
  <si>
    <t>現金及び現金同等物に係る換算差額</t>
  </si>
  <si>
    <t>現金及び現金同等物の増減額（△は減少）</t>
  </si>
  <si>
    <t>現金及び現金同等物の残高</t>
  </si>
  <si>
    <t>連結の範囲の変更に伴う現金及び現金同等物の増減額（△は減少）</t>
  </si>
  <si>
    <t>連結子会社と非連結子会社との合併に伴う現金及び現金同等物の増加額</t>
  </si>
  <si>
    <t>連結・キャッシュフロー計算書</t>
  </si>
  <si>
    <t>負ののれん償却額</t>
  </si>
  <si>
    <t>その他</t>
  </si>
  <si>
    <t>固定資産売却損</t>
  </si>
  <si>
    <t>子会社整理損</t>
  </si>
  <si>
    <t>退職給付制度改定益</t>
  </si>
  <si>
    <t>新株予約権戻入益</t>
  </si>
  <si>
    <t>償却債権取立益</t>
  </si>
  <si>
    <t>特別損失</t>
  </si>
  <si>
    <t>少数株主損益調整前四半期純利益</t>
  </si>
  <si>
    <t>賃貸事業等売上高</t>
  </si>
  <si>
    <t>掲載元書類名</t>
  </si>
  <si>
    <t>元書類公開日</t>
  </si>
  <si>
    <t>財務諸表種目</t>
  </si>
  <si>
    <t>決算種目</t>
  </si>
  <si>
    <t>期首</t>
  </si>
  <si>
    <t>期末</t>
  </si>
  <si>
    <t>勘定科目　/　単位</t>
  </si>
  <si>
    <t>2013/06/21</t>
  </si>
  <si>
    <t>通期</t>
  </si>
  <si>
    <t>2013/03/31</t>
  </si>
  <si>
    <t>2012/03/31</t>
  </si>
  <si>
    <t>2012/06/22</t>
  </si>
  <si>
    <t>2011/03/31</t>
  </si>
  <si>
    <t>2011/06/24</t>
  </si>
  <si>
    <t>2010/03/31</t>
  </si>
  <si>
    <t>2010/06/23</t>
  </si>
  <si>
    <t>2009/03/31</t>
  </si>
  <si>
    <t>2009/06/23</t>
  </si>
  <si>
    <t>2008/03/31</t>
  </si>
  <si>
    <t>現金及び預金</t>
  </si>
  <si>
    <t>百万円</t>
  </si>
  <si>
    <t>受取手形</t>
  </si>
  <si>
    <t>完成工事未収入金</t>
  </si>
  <si>
    <t>有価証券</t>
  </si>
  <si>
    <t>未成工事支出金</t>
  </si>
  <si>
    <t>材料貯蔵品</t>
  </si>
  <si>
    <t>短期貸付金</t>
  </si>
  <si>
    <t>前払費用</t>
  </si>
  <si>
    <t>繰延税金資産</t>
  </si>
  <si>
    <t>その他</t>
  </si>
  <si>
    <t>貸倒引当金</t>
  </si>
  <si>
    <t>流動資産</t>
  </si>
  <si>
    <t>建物（純額）</t>
  </si>
  <si>
    <t>建物</t>
  </si>
  <si>
    <t>減価償却累計額</t>
  </si>
  <si>
    <t>構築物（純額）</t>
  </si>
  <si>
    <t>構築物</t>
  </si>
  <si>
    <t>機械及び装置（純額）</t>
  </si>
  <si>
    <t>機械及び装置</t>
  </si>
  <si>
    <t>車両運搬具（純額）</t>
  </si>
  <si>
    <t>車両運搬具</t>
  </si>
  <si>
    <t>工具、器具及び備品（純額）</t>
  </si>
  <si>
    <t>工具、器具及び備品</t>
  </si>
  <si>
    <t>土地</t>
  </si>
  <si>
    <t>リース資産</t>
  </si>
  <si>
    <t>建設仮勘定</t>
  </si>
  <si>
    <t>その他（純額）</t>
  </si>
  <si>
    <t>有形固定資産</t>
  </si>
  <si>
    <t>ソフトウエア</t>
  </si>
  <si>
    <t>のれん</t>
  </si>
  <si>
    <t>その他</t>
  </si>
  <si>
    <t>無形固定資産</t>
  </si>
  <si>
    <t>投資有価証券</t>
  </si>
  <si>
    <t>関係会社株式</t>
  </si>
  <si>
    <t>長期貸付金</t>
  </si>
  <si>
    <t>長期貸付金</t>
  </si>
  <si>
    <t>関係会社長期貸付金</t>
  </si>
  <si>
    <t>破産更生債権等</t>
  </si>
  <si>
    <t>長期前払費用</t>
  </si>
  <si>
    <t>前払年金費用</t>
  </si>
  <si>
    <t>投資損失引当金</t>
  </si>
  <si>
    <t>投資その他の資産</t>
  </si>
  <si>
    <t>固定資産</t>
  </si>
  <si>
    <t>資産</t>
  </si>
  <si>
    <t>支払手形</t>
  </si>
  <si>
    <t>工事未払金</t>
  </si>
  <si>
    <t>短期借入金</t>
  </si>
  <si>
    <t>1年内償還予定の転換社債型新株予約権付社債</t>
  </si>
  <si>
    <t>リース債務</t>
  </si>
  <si>
    <t>未払金</t>
  </si>
  <si>
    <t>未払費用</t>
  </si>
  <si>
    <t>未払法人税等</t>
  </si>
  <si>
    <t>繰延税金負債</t>
  </si>
  <si>
    <t>未成工事受入金</t>
  </si>
  <si>
    <t>未成工事受入金</t>
  </si>
  <si>
    <t>預り金</t>
  </si>
  <si>
    <t>未払役員賞与</t>
  </si>
  <si>
    <t>完成工事補償引当金</t>
  </si>
  <si>
    <t>工事損失引当金</t>
  </si>
  <si>
    <t>資産撤去引当金</t>
  </si>
  <si>
    <t>賞与引当金</t>
  </si>
  <si>
    <t>引当金</t>
  </si>
  <si>
    <t>その他</t>
  </si>
  <si>
    <t>流動負債</t>
  </si>
  <si>
    <t>転換社債型新株予約権付社債</t>
  </si>
  <si>
    <t>長期借入金</t>
  </si>
  <si>
    <t>リース債務</t>
  </si>
  <si>
    <t>役員退職慰労引当金</t>
  </si>
  <si>
    <t>退職給付引当金</t>
  </si>
  <si>
    <t>負ののれん</t>
  </si>
  <si>
    <t>固定負債</t>
  </si>
  <si>
    <t>負債</t>
  </si>
  <si>
    <t>負債</t>
  </si>
  <si>
    <t>資本金</t>
  </si>
  <si>
    <t>資本準備金</t>
  </si>
  <si>
    <t>その他資本剰余金</t>
  </si>
  <si>
    <t>資本剰余金</t>
  </si>
  <si>
    <t>利益準備金</t>
  </si>
  <si>
    <t>固定資産圧縮積立金</t>
  </si>
  <si>
    <t>別途積立金</t>
  </si>
  <si>
    <t>繰越利益剰余金</t>
  </si>
  <si>
    <t>利益剰余金</t>
  </si>
  <si>
    <t>自己株式</t>
  </si>
  <si>
    <t>株主資本</t>
  </si>
  <si>
    <t>その他有価証券評価差額金</t>
  </si>
  <si>
    <t>評価・換算差額等</t>
  </si>
  <si>
    <t>評価・換算差額等</t>
  </si>
  <si>
    <t>新株予約権</t>
  </si>
  <si>
    <t>純資産</t>
  </si>
  <si>
    <t>純資産</t>
  </si>
  <si>
    <t>負債純資産</t>
  </si>
  <si>
    <t>証券コード</t>
  </si>
  <si>
    <t>企業名</t>
  </si>
  <si>
    <t>株式会社協和エクシオ</t>
  </si>
  <si>
    <t>個別・貸借対照表</t>
  </si>
  <si>
    <t>※　表は、XBRLで遡れる全ての決算期を表示しています。（過去にEDINETで公開された全てのXBRLファイルから最新データを選択し作成しています）</t>
  </si>
  <si>
    <t>※　直近決算期の勘定科目を元に一覧しています。（過去の勘定科目表記が異なる場合、一部データが表示されない場合があります）</t>
  </si>
  <si>
    <t>2012/04/01</t>
  </si>
  <si>
    <t>2011/04/01</t>
  </si>
  <si>
    <t>2010/04/01</t>
  </si>
  <si>
    <t>2009/04/01</t>
  </si>
  <si>
    <t>2008/04/01</t>
  </si>
  <si>
    <t>2007/04/01</t>
  </si>
  <si>
    <t>完成工事高</t>
  </si>
  <si>
    <t>完成工事原価</t>
  </si>
  <si>
    <t>完成工事総利益及び完成工事総損失（△）</t>
  </si>
  <si>
    <t>販売費・一般管理費</t>
  </si>
  <si>
    <t>営業利益</t>
  </si>
  <si>
    <t>受取利息</t>
  </si>
  <si>
    <t>有価証券利息</t>
  </si>
  <si>
    <t>受取配当金</t>
  </si>
  <si>
    <t>受取地代家賃</t>
  </si>
  <si>
    <t>為替差益</t>
  </si>
  <si>
    <t>固定資産売却益</t>
  </si>
  <si>
    <t>投資損失引当金戻入額</t>
  </si>
  <si>
    <t>貸倒引当金戻入額</t>
  </si>
  <si>
    <t>投資有価証券売却益</t>
  </si>
  <si>
    <t>営業外収益</t>
  </si>
  <si>
    <t>支払利息</t>
  </si>
  <si>
    <t>貸倒引当金繰入額</t>
  </si>
  <si>
    <t>貸倒損失</t>
  </si>
  <si>
    <t>投資損失引当金繰入額</t>
  </si>
  <si>
    <t>関係会社債権放棄損</t>
  </si>
  <si>
    <t>投資有価証券評価損</t>
  </si>
  <si>
    <t>為替差損</t>
  </si>
  <si>
    <t>賃貸費用</t>
  </si>
  <si>
    <t>資機材等処分損</t>
  </si>
  <si>
    <t>固定資産除却損</t>
  </si>
  <si>
    <t>減損損失</t>
  </si>
  <si>
    <t>営業外費用</t>
  </si>
  <si>
    <t>経常利益</t>
  </si>
  <si>
    <t>長期滞留債権貸倒引当金戻入額</t>
  </si>
  <si>
    <t>新株予約権戻入益</t>
  </si>
  <si>
    <t>特別利益</t>
  </si>
  <si>
    <t>特別利益</t>
  </si>
  <si>
    <t>災害による損失</t>
  </si>
  <si>
    <t>投資有価証券売却損</t>
  </si>
  <si>
    <t>特別損失</t>
  </si>
  <si>
    <t>税引前四半期純利益</t>
  </si>
  <si>
    <t>法人税、住民税及び事業税</t>
  </si>
  <si>
    <t>法人税等調整額</t>
  </si>
  <si>
    <t>法人税等合計</t>
  </si>
  <si>
    <t>四半期純利益</t>
  </si>
  <si>
    <t>個別・損益計算書</t>
  </si>
  <si>
    <t>2014/02/06</t>
  </si>
  <si>
    <t>四半期</t>
  </si>
  <si>
    <t>2013/12/31</t>
  </si>
  <si>
    <t>2013/11/06</t>
  </si>
  <si>
    <t>2013/09/30</t>
  </si>
  <si>
    <t>2013/08/02</t>
  </si>
  <si>
    <t>2013/06/30</t>
  </si>
  <si>
    <t>2013/02/05</t>
  </si>
  <si>
    <t>2012/12/31</t>
  </si>
  <si>
    <t>2012/11/06</t>
  </si>
  <si>
    <t>2012/09/30</t>
  </si>
  <si>
    <t>2012/08/03</t>
  </si>
  <si>
    <t>2012/06/30</t>
  </si>
  <si>
    <t>2012/02/06</t>
  </si>
  <si>
    <t>2011/12/31</t>
  </si>
  <si>
    <t>2011/11/07</t>
  </si>
  <si>
    <t>2011/09/30</t>
  </si>
  <si>
    <t>2011/08/05</t>
  </si>
  <si>
    <t>2011/06/30</t>
  </si>
  <si>
    <t>2011/02/10</t>
  </si>
  <si>
    <t>2010/12/31</t>
  </si>
  <si>
    <t>2010/11/08</t>
  </si>
  <si>
    <t>2010/09/30</t>
  </si>
  <si>
    <t>2010/08/05</t>
  </si>
  <si>
    <t>2010/06/30</t>
  </si>
  <si>
    <t>2010/02/12</t>
  </si>
  <si>
    <t>2009/12/31</t>
  </si>
  <si>
    <t>2009/11/13</t>
  </si>
  <si>
    <t>2009/09/30</t>
  </si>
  <si>
    <t>2009/08/07</t>
  </si>
  <si>
    <t>2009/06/30</t>
  </si>
  <si>
    <t>2009/02/06</t>
  </si>
  <si>
    <t>2008/12/31</t>
  </si>
  <si>
    <t>2008/11/14</t>
  </si>
  <si>
    <t>2008/09/30</t>
  </si>
  <si>
    <t>2008/08/08</t>
  </si>
  <si>
    <t>2008/06/30</t>
  </si>
  <si>
    <t>受取手形・完成工事未収入金</t>
  </si>
  <si>
    <t>未成工事支出金等</t>
  </si>
  <si>
    <t>繰延税金資産</t>
  </si>
  <si>
    <t>建物及び構築物（純額）</t>
  </si>
  <si>
    <t>建物及び構築物</t>
  </si>
  <si>
    <t>土地</t>
  </si>
  <si>
    <t>建設仮勘定</t>
  </si>
  <si>
    <t>有形固定資産</t>
  </si>
  <si>
    <t>資産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</si>
</sst>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
    <font>
      <sz val="11"/>
      <name val="ＭＳ Ｐゴシック"/>
      <family val="3"/>
    </font>
    <font>
      <sz val="6"/>
      <name val="ＭＳ Ｐゴシック"/>
      <family val="3"/>
    </font>
    <font>
      <u val="single"/>
      <sz val="11"/>
      <color indexed="12"/>
      <name val="ＭＳ Ｐゴシック"/>
      <family val="3"/>
    </font>
    <font>
      <sz val="11"/>
      <color indexed="23"/>
      <name val="ＭＳ Ｐゴシック"/>
      <family val="3"/>
    </font>
    <font>
      <sz val="11"/>
      <color indexed="63"/>
      <name val="ＭＳ Ｐゴシック"/>
      <family val="3"/>
    </font>
  </fonts>
  <fills count="3">
    <fill>
      <patternFill/>
    </fill>
    <fill>
      <patternFill patternType="gray125"/>
    </fill>
    <fill>
      <patternFill patternType="solid">
        <fgColor indexed="26"/>
        <bgColor indexed="64"/>
      </patternFill>
    </fill>
  </fills>
  <borders count="13">
    <border>
      <left/>
      <right/>
      <top/>
      <bottom/>
      <diagonal/>
    </border>
    <border>
      <left style="double">
        <color indexed="55"/>
      </left>
      <right style="double">
        <color indexed="55"/>
      </right>
      <top>
        <color indexed="63"/>
      </top>
      <bottom>
        <color indexed="63"/>
      </bottom>
    </border>
    <border>
      <left style="double">
        <color indexed="55"/>
      </left>
      <right style="double">
        <color indexed="55"/>
      </right>
      <top>
        <color indexed="63"/>
      </top>
      <bottom style="double">
        <color indexed="55"/>
      </bottom>
    </border>
    <border>
      <left>
        <color indexed="63"/>
      </left>
      <right>
        <color indexed="63"/>
      </right>
      <top style="double">
        <color indexed="55"/>
      </top>
      <bottom>
        <color indexed="63"/>
      </bottom>
    </border>
    <border>
      <left style="double">
        <color indexed="55"/>
      </left>
      <right style="double">
        <color indexed="55"/>
      </right>
      <top style="double">
        <color indexed="55"/>
      </top>
      <bottom>
        <color indexed="63"/>
      </bottom>
    </border>
    <border>
      <left>
        <color indexed="63"/>
      </left>
      <right style="double">
        <color indexed="55"/>
      </right>
      <top style="double">
        <color indexed="55"/>
      </top>
      <bottom>
        <color indexed="63"/>
      </bottom>
    </border>
    <border>
      <left>
        <color indexed="63"/>
      </left>
      <right style="double">
        <color indexed="55"/>
      </right>
      <top>
        <color indexed="63"/>
      </top>
      <bottom>
        <color indexed="63"/>
      </bottom>
    </border>
    <border>
      <left style="double">
        <color indexed="55"/>
      </left>
      <right>
        <color indexed="63"/>
      </right>
      <top style="double">
        <color indexed="55"/>
      </top>
      <bottom>
        <color indexed="63"/>
      </bottom>
    </border>
    <border>
      <left style="double">
        <color indexed="55"/>
      </left>
      <right>
        <color indexed="63"/>
      </right>
      <top>
        <color indexed="63"/>
      </top>
      <bottom>
        <color indexed="63"/>
      </bottom>
    </border>
    <border>
      <left style="double">
        <color indexed="55"/>
      </left>
      <right>
        <color indexed="63"/>
      </right>
      <top style="double">
        <color indexed="55"/>
      </top>
      <bottom style="double">
        <color indexed="55"/>
      </bottom>
    </border>
    <border>
      <left>
        <color indexed="63"/>
      </left>
      <right>
        <color indexed="63"/>
      </right>
      <top style="double">
        <color indexed="55"/>
      </top>
      <bottom style="double">
        <color indexed="55"/>
      </bottom>
    </border>
    <border>
      <left style="double">
        <color indexed="55"/>
      </left>
      <right>
        <color indexed="63"/>
      </right>
      <top>
        <color indexed="63"/>
      </top>
      <bottom style="double">
        <color indexed="55"/>
      </bottom>
    </border>
    <border>
      <left>
        <color indexed="63"/>
      </left>
      <right>
        <color indexed="63"/>
      </right>
      <top>
        <color indexed="63"/>
      </top>
      <bottom style="double">
        <color indexed="55"/>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vertical="center"/>
    </xf>
    <xf numFmtId="0" fontId="0" fillId="0" borderId="0" xfId="0" applyAlignment="1">
      <alignment horizontal="left" vertical="center" indent="1"/>
    </xf>
    <xf numFmtId="0" fontId="0" fillId="2" borderId="1" xfId="0" applyFill="1" applyBorder="1" applyAlignment="1">
      <alignment horizontal="left" vertical="center" indent="3"/>
    </xf>
    <xf numFmtId="0" fontId="0" fillId="2" borderId="1" xfId="0" applyFill="1" applyBorder="1" applyAlignment="1">
      <alignment horizontal="left" vertical="center" indent="4"/>
    </xf>
    <xf numFmtId="0" fontId="0" fillId="2" borderId="1" xfId="0" applyFill="1" applyBorder="1" applyAlignment="1">
      <alignment horizontal="left" vertical="center" indent="5"/>
    </xf>
    <xf numFmtId="0" fontId="0" fillId="2" borderId="2" xfId="0" applyFill="1" applyBorder="1" applyAlignment="1">
      <alignment horizontal="left" vertical="center" indent="2"/>
    </xf>
    <xf numFmtId="0" fontId="0" fillId="2" borderId="1" xfId="0" applyFill="1" applyBorder="1" applyAlignment="1">
      <alignment horizontal="left" vertical="center" indent="2"/>
    </xf>
    <xf numFmtId="0" fontId="0" fillId="2" borderId="1" xfId="0" applyFill="1" applyBorder="1" applyAlignment="1">
      <alignment horizontal="left" vertical="center" indent="1"/>
    </xf>
    <xf numFmtId="0" fontId="0" fillId="0" borderId="3" xfId="0" applyBorder="1" applyAlignment="1">
      <alignment vertical="center"/>
    </xf>
    <xf numFmtId="0" fontId="0" fillId="2" borderId="4" xfId="0" applyFill="1" applyBorder="1" applyAlignment="1">
      <alignment horizontal="left" vertical="center" indent="3"/>
    </xf>
    <xf numFmtId="0" fontId="3" fillId="0" borderId="5"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0" fillId="0" borderId="3" xfId="0" applyBorder="1" applyAlignment="1">
      <alignment horizontal="left" vertical="center" indent="1"/>
    </xf>
    <xf numFmtId="0" fontId="2" fillId="0" borderId="3" xfId="16"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3" fillId="0" borderId="0" xfId="0" applyFont="1" applyAlignment="1">
      <alignment vertical="center"/>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4" fillId="0" borderId="3" xfId="0" applyFont="1" applyBorder="1" applyAlignment="1">
      <alignment horizontal="right" vertical="center"/>
    </xf>
    <xf numFmtId="0" fontId="0" fillId="2" borderId="2" xfId="0" applyFill="1" applyBorder="1" applyAlignment="1">
      <alignment horizontal="left" vertical="center" indent="1"/>
    </xf>
    <xf numFmtId="0" fontId="0" fillId="2" borderId="4" xfId="0" applyFill="1" applyBorder="1" applyAlignment="1">
      <alignment horizontal="left" vertical="center" indent="1"/>
    </xf>
    <xf numFmtId="176" fontId="4" fillId="0" borderId="3" xfId="0" applyNumberFormat="1" applyFont="1" applyBorder="1" applyAlignment="1">
      <alignment horizontal="right" vertical="center"/>
    </xf>
    <xf numFmtId="176" fontId="4" fillId="0" borderId="0" xfId="0" applyNumberFormat="1" applyFont="1" applyAlignment="1">
      <alignment horizontal="right" vertical="center"/>
    </xf>
    <xf numFmtId="176" fontId="4" fillId="0" borderId="12" xfId="0" applyNumberFormat="1" applyFont="1" applyBorder="1" applyAlignment="1">
      <alignment horizontal="right" vertical="center"/>
    </xf>
    <xf numFmtId="0" fontId="0" fillId="2" borderId="4" xfId="0" applyFill="1" applyBorder="1" applyAlignment="1">
      <alignment horizontal="left" vertical="center" indent="2"/>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8"/>
  <dimension ref="A2:Y50"/>
  <sheetViews>
    <sheetView tabSelected="1" workbookViewId="0" topLeftCell="A1">
      <selection activeCell="A1" sqref="A1"/>
    </sheetView>
  </sheetViews>
  <sheetFormatPr defaultColWidth="9.00390625" defaultRowHeight="13.5"/>
  <cols>
    <col min="1" max="1" width="38.625" style="0" customWidth="1"/>
    <col min="2" max="25" width="17.625" style="0" customWidth="1"/>
  </cols>
  <sheetData>
    <row r="1" ht="14.25" thickBot="1"/>
    <row r="2" spans="1:25" ht="14.25" thickTop="1">
      <c r="A2" s="10" t="s">
        <v>182</v>
      </c>
      <c r="B2" s="14">
        <v>1951</v>
      </c>
      <c r="C2" s="14"/>
      <c r="D2" s="14"/>
      <c r="E2" s="14"/>
      <c r="F2" s="14"/>
      <c r="G2" s="14"/>
      <c r="H2" s="14"/>
      <c r="I2" s="14"/>
      <c r="J2" s="14"/>
      <c r="K2" s="14"/>
      <c r="L2" s="14"/>
      <c r="M2" s="14"/>
      <c r="N2" s="14"/>
      <c r="O2" s="14"/>
      <c r="P2" s="14"/>
      <c r="Q2" s="14"/>
      <c r="R2" s="14"/>
      <c r="S2" s="14"/>
      <c r="T2" s="14"/>
      <c r="U2" s="14"/>
      <c r="V2" s="14"/>
      <c r="W2" s="14"/>
      <c r="X2" s="14"/>
      <c r="Y2" s="14"/>
    </row>
    <row r="3" spans="1:25" ht="14.25" thickBot="1">
      <c r="A3" s="11" t="s">
        <v>183</v>
      </c>
      <c r="B3" s="1" t="s">
        <v>184</v>
      </c>
      <c r="C3" s="1"/>
      <c r="D3" s="1"/>
      <c r="E3" s="1"/>
      <c r="F3" s="1"/>
      <c r="G3" s="1"/>
      <c r="H3" s="1"/>
      <c r="I3" s="1"/>
      <c r="J3" s="1"/>
      <c r="K3" s="1"/>
      <c r="L3" s="1"/>
      <c r="M3" s="1"/>
      <c r="N3" s="1"/>
      <c r="O3" s="1"/>
      <c r="P3" s="1"/>
      <c r="Q3" s="1"/>
      <c r="R3" s="1"/>
      <c r="S3" s="1"/>
      <c r="T3" s="1"/>
      <c r="U3" s="1"/>
      <c r="V3" s="1"/>
      <c r="W3" s="1"/>
      <c r="X3" s="1"/>
      <c r="Y3" s="1"/>
    </row>
    <row r="4" spans="1:25" ht="14.25" thickTop="1">
      <c r="A4" s="10" t="s">
        <v>71</v>
      </c>
      <c r="B4" s="15" t="str">
        <f>HYPERLINK("http://www.kabupro.jp/mark/20140206/S10011ZR.htm","四半期報告書")</f>
        <v>四半期報告書</v>
      </c>
      <c r="C4" s="15" t="str">
        <f>HYPERLINK("http://www.kabupro.jp/mark/20131106/S1000AZT.htm","四半期報告書")</f>
        <v>四半期報告書</v>
      </c>
      <c r="D4" s="15" t="str">
        <f>HYPERLINK("http://www.kabupro.jp/mark/20130802/S000E44V.htm","四半期報告書")</f>
        <v>四半期報告書</v>
      </c>
      <c r="E4" s="15" t="str">
        <f>HYPERLINK("http://www.kabupro.jp/mark/20130621/S000DMHW.htm","有価証券報告書")</f>
        <v>有価証券報告書</v>
      </c>
      <c r="F4" s="15" t="str">
        <f>HYPERLINK("http://www.kabupro.jp/mark/20140206/S10011ZR.htm","四半期報告書")</f>
        <v>四半期報告書</v>
      </c>
      <c r="G4" s="15" t="str">
        <f>HYPERLINK("http://www.kabupro.jp/mark/20131106/S1000AZT.htm","四半期報告書")</f>
        <v>四半期報告書</v>
      </c>
      <c r="H4" s="15" t="str">
        <f>HYPERLINK("http://www.kabupro.jp/mark/20130802/S000E44V.htm","四半期報告書")</f>
        <v>四半期報告書</v>
      </c>
      <c r="I4" s="15" t="str">
        <f>HYPERLINK("http://www.kabupro.jp/mark/20130621/S000DMHW.htm","有価証券報告書")</f>
        <v>有価証券報告書</v>
      </c>
      <c r="J4" s="15" t="str">
        <f>HYPERLINK("http://www.kabupro.jp/mark/20130205/S000CPZ0.htm","四半期報告書")</f>
        <v>四半期報告書</v>
      </c>
      <c r="K4" s="15" t="str">
        <f>HYPERLINK("http://www.kabupro.jp/mark/20121106/S000C5C0.htm","四半期報告書")</f>
        <v>四半期報告書</v>
      </c>
      <c r="L4" s="15" t="str">
        <f>HYPERLINK("http://www.kabupro.jp/mark/20120803/S000BJIJ.htm","四半期報告書")</f>
        <v>四半期報告書</v>
      </c>
      <c r="M4" s="15" t="str">
        <f>HYPERLINK("http://www.kabupro.jp/mark/20120622/S000B27M.htm","有価証券報告書")</f>
        <v>有価証券報告書</v>
      </c>
      <c r="N4" s="15" t="str">
        <f>HYPERLINK("http://www.kabupro.jp/mark/20120206/S000A6N1.htm","四半期報告書")</f>
        <v>四半期報告書</v>
      </c>
      <c r="O4" s="15" t="str">
        <f>HYPERLINK("http://www.kabupro.jp/mark/20111107/S0009LIU.htm","四半期報告書")</f>
        <v>四半期報告書</v>
      </c>
      <c r="P4" s="15" t="str">
        <f>HYPERLINK("http://www.kabupro.jp/mark/20110805/S00090S7.htm","四半期報告書")</f>
        <v>四半期報告書</v>
      </c>
      <c r="Q4" s="15" t="str">
        <f>HYPERLINK("http://www.kabupro.jp/mark/20110624/S0008JRE.htm","有価証券報告書")</f>
        <v>有価証券報告書</v>
      </c>
      <c r="R4" s="15" t="str">
        <f>HYPERLINK("http://www.kabupro.jp/mark/20110210/S0007Q0R.htm","四半期報告書")</f>
        <v>四半期報告書</v>
      </c>
      <c r="S4" s="15" t="str">
        <f>HYPERLINK("http://www.kabupro.jp/mark/20101108/S000720M.htm","四半期報告書")</f>
        <v>四半期報告書</v>
      </c>
      <c r="T4" s="15" t="str">
        <f>HYPERLINK("http://www.kabupro.jp/mark/20100805/S0006G9C.htm","四半期報告書")</f>
        <v>四半期報告書</v>
      </c>
      <c r="U4" s="15" t="str">
        <f>HYPERLINK("http://www.kabupro.jp/mark/20100623/S0005Y97.htm","有価証券報告書")</f>
        <v>有価証券報告書</v>
      </c>
      <c r="V4" s="15" t="str">
        <f>HYPERLINK("http://www.kabupro.jp/mark/20100212/S00053IF.htm","四半期報告書")</f>
        <v>四半期報告書</v>
      </c>
      <c r="W4" s="15" t="str">
        <f>HYPERLINK("http://www.kabupro.jp/mark/20091113/S0004ISY.htm","四半期報告書")</f>
        <v>四半期報告書</v>
      </c>
      <c r="X4" s="15" t="str">
        <f>HYPERLINK("http://www.kabupro.jp/mark/20090807/S0003T4T.htm","四半期報告書")</f>
        <v>四半期報告書</v>
      </c>
      <c r="Y4" s="15" t="str">
        <f>HYPERLINK("http://www.kabupro.jp/mark/20090623/S0003BCF.htm","有価証券報告書")</f>
        <v>有価証券報告書</v>
      </c>
    </row>
    <row r="5" spans="1:25" ht="14.25" thickBot="1">
      <c r="A5" s="11" t="s">
        <v>72</v>
      </c>
      <c r="B5" s="1" t="s">
        <v>235</v>
      </c>
      <c r="C5" s="1" t="s">
        <v>238</v>
      </c>
      <c r="D5" s="1" t="s">
        <v>240</v>
      </c>
      <c r="E5" s="1" t="s">
        <v>78</v>
      </c>
      <c r="F5" s="1" t="s">
        <v>235</v>
      </c>
      <c r="G5" s="1" t="s">
        <v>238</v>
      </c>
      <c r="H5" s="1" t="s">
        <v>240</v>
      </c>
      <c r="I5" s="1" t="s">
        <v>78</v>
      </c>
      <c r="J5" s="1" t="s">
        <v>242</v>
      </c>
      <c r="K5" s="1" t="s">
        <v>244</v>
      </c>
      <c r="L5" s="1" t="s">
        <v>246</v>
      </c>
      <c r="M5" s="1" t="s">
        <v>82</v>
      </c>
      <c r="N5" s="1" t="s">
        <v>248</v>
      </c>
      <c r="O5" s="1" t="s">
        <v>250</v>
      </c>
      <c r="P5" s="1" t="s">
        <v>252</v>
      </c>
      <c r="Q5" s="1" t="s">
        <v>84</v>
      </c>
      <c r="R5" s="1" t="s">
        <v>254</v>
      </c>
      <c r="S5" s="1" t="s">
        <v>256</v>
      </c>
      <c r="T5" s="1" t="s">
        <v>258</v>
      </c>
      <c r="U5" s="1" t="s">
        <v>86</v>
      </c>
      <c r="V5" s="1" t="s">
        <v>260</v>
      </c>
      <c r="W5" s="1" t="s">
        <v>262</v>
      </c>
      <c r="X5" s="1" t="s">
        <v>264</v>
      </c>
      <c r="Y5" s="1" t="s">
        <v>88</v>
      </c>
    </row>
    <row r="6" spans="1:25" ht="15" thickBot="1" thickTop="1">
      <c r="A6" s="10" t="s">
        <v>73</v>
      </c>
      <c r="B6" s="18" t="s">
        <v>0</v>
      </c>
      <c r="C6" s="19"/>
      <c r="D6" s="19"/>
      <c r="E6" s="19"/>
      <c r="F6" s="19"/>
      <c r="G6" s="19"/>
      <c r="H6" s="19"/>
      <c r="I6" s="19"/>
      <c r="J6" s="19"/>
      <c r="K6" s="19"/>
      <c r="L6" s="19"/>
      <c r="M6" s="19"/>
      <c r="N6" s="19"/>
      <c r="O6" s="19"/>
      <c r="P6" s="19"/>
      <c r="Q6" s="19"/>
      <c r="R6" s="19"/>
      <c r="S6" s="19"/>
      <c r="T6" s="19"/>
      <c r="U6" s="19"/>
      <c r="V6" s="19"/>
      <c r="W6" s="19"/>
      <c r="X6" s="19"/>
      <c r="Y6" s="19"/>
    </row>
    <row r="7" spans="1:25" ht="14.25" thickTop="1">
      <c r="A7" s="12" t="s">
        <v>74</v>
      </c>
      <c r="B7" s="14" t="s">
        <v>12</v>
      </c>
      <c r="C7" s="14" t="s">
        <v>12</v>
      </c>
      <c r="D7" s="14" t="s">
        <v>12</v>
      </c>
      <c r="E7" s="16" t="s">
        <v>79</v>
      </c>
      <c r="F7" s="14" t="s">
        <v>12</v>
      </c>
      <c r="G7" s="14" t="s">
        <v>12</v>
      </c>
      <c r="H7" s="14" t="s">
        <v>12</v>
      </c>
      <c r="I7" s="16" t="s">
        <v>79</v>
      </c>
      <c r="J7" s="14" t="s">
        <v>12</v>
      </c>
      <c r="K7" s="14" t="s">
        <v>12</v>
      </c>
      <c r="L7" s="14" t="s">
        <v>12</v>
      </c>
      <c r="M7" s="16" t="s">
        <v>79</v>
      </c>
      <c r="N7" s="14" t="s">
        <v>12</v>
      </c>
      <c r="O7" s="14" t="s">
        <v>12</v>
      </c>
      <c r="P7" s="14" t="s">
        <v>12</v>
      </c>
      <c r="Q7" s="16" t="s">
        <v>79</v>
      </c>
      <c r="R7" s="14" t="s">
        <v>12</v>
      </c>
      <c r="S7" s="14" t="s">
        <v>12</v>
      </c>
      <c r="T7" s="14" t="s">
        <v>12</v>
      </c>
      <c r="U7" s="16" t="s">
        <v>79</v>
      </c>
      <c r="V7" s="14" t="s">
        <v>12</v>
      </c>
      <c r="W7" s="14" t="s">
        <v>12</v>
      </c>
      <c r="X7" s="14" t="s">
        <v>12</v>
      </c>
      <c r="Y7" s="16" t="s">
        <v>79</v>
      </c>
    </row>
    <row r="8" spans="1:25" ht="13.5">
      <c r="A8" s="13" t="s">
        <v>75</v>
      </c>
      <c r="B8" s="1" t="s">
        <v>13</v>
      </c>
      <c r="C8" s="1" t="s">
        <v>13</v>
      </c>
      <c r="D8" s="1" t="s">
        <v>13</v>
      </c>
      <c r="E8" s="17" t="s">
        <v>188</v>
      </c>
      <c r="F8" s="1" t="s">
        <v>188</v>
      </c>
      <c r="G8" s="1" t="s">
        <v>188</v>
      </c>
      <c r="H8" s="1" t="s">
        <v>188</v>
      </c>
      <c r="I8" s="17" t="s">
        <v>189</v>
      </c>
      <c r="J8" s="1" t="s">
        <v>189</v>
      </c>
      <c r="K8" s="1" t="s">
        <v>189</v>
      </c>
      <c r="L8" s="1" t="s">
        <v>189</v>
      </c>
      <c r="M8" s="17" t="s">
        <v>190</v>
      </c>
      <c r="N8" s="1" t="s">
        <v>190</v>
      </c>
      <c r="O8" s="1" t="s">
        <v>190</v>
      </c>
      <c r="P8" s="1" t="s">
        <v>190</v>
      </c>
      <c r="Q8" s="17" t="s">
        <v>191</v>
      </c>
      <c r="R8" s="1" t="s">
        <v>191</v>
      </c>
      <c r="S8" s="1" t="s">
        <v>191</v>
      </c>
      <c r="T8" s="1" t="s">
        <v>191</v>
      </c>
      <c r="U8" s="17" t="s">
        <v>192</v>
      </c>
      <c r="V8" s="1" t="s">
        <v>192</v>
      </c>
      <c r="W8" s="1" t="s">
        <v>192</v>
      </c>
      <c r="X8" s="1" t="s">
        <v>192</v>
      </c>
      <c r="Y8" s="17" t="s">
        <v>193</v>
      </c>
    </row>
    <row r="9" spans="1:25" ht="13.5">
      <c r="A9" s="13" t="s">
        <v>76</v>
      </c>
      <c r="B9" s="1" t="s">
        <v>237</v>
      </c>
      <c r="C9" s="1" t="s">
        <v>239</v>
      </c>
      <c r="D9" s="1" t="s">
        <v>241</v>
      </c>
      <c r="E9" s="17" t="s">
        <v>80</v>
      </c>
      <c r="F9" s="1" t="s">
        <v>243</v>
      </c>
      <c r="G9" s="1" t="s">
        <v>245</v>
      </c>
      <c r="H9" s="1" t="s">
        <v>247</v>
      </c>
      <c r="I9" s="17" t="s">
        <v>81</v>
      </c>
      <c r="J9" s="1" t="s">
        <v>249</v>
      </c>
      <c r="K9" s="1" t="s">
        <v>251</v>
      </c>
      <c r="L9" s="1" t="s">
        <v>253</v>
      </c>
      <c r="M9" s="17" t="s">
        <v>83</v>
      </c>
      <c r="N9" s="1" t="s">
        <v>255</v>
      </c>
      <c r="O9" s="1" t="s">
        <v>257</v>
      </c>
      <c r="P9" s="1" t="s">
        <v>259</v>
      </c>
      <c r="Q9" s="17" t="s">
        <v>85</v>
      </c>
      <c r="R9" s="1" t="s">
        <v>261</v>
      </c>
      <c r="S9" s="1" t="s">
        <v>263</v>
      </c>
      <c r="T9" s="1" t="s">
        <v>265</v>
      </c>
      <c r="U9" s="17" t="s">
        <v>87</v>
      </c>
      <c r="V9" s="1" t="s">
        <v>267</v>
      </c>
      <c r="W9" s="1" t="s">
        <v>269</v>
      </c>
      <c r="X9" s="1" t="s">
        <v>271</v>
      </c>
      <c r="Y9" s="17" t="s">
        <v>89</v>
      </c>
    </row>
    <row r="10" spans="1:25" ht="14.25" thickBot="1">
      <c r="A10" s="13" t="s">
        <v>77</v>
      </c>
      <c r="B10" s="1" t="s">
        <v>91</v>
      </c>
      <c r="C10" s="1" t="s">
        <v>91</v>
      </c>
      <c r="D10" s="1" t="s">
        <v>91</v>
      </c>
      <c r="E10" s="17" t="s">
        <v>91</v>
      </c>
      <c r="F10" s="1" t="s">
        <v>91</v>
      </c>
      <c r="G10" s="1" t="s">
        <v>91</v>
      </c>
      <c r="H10" s="1" t="s">
        <v>91</v>
      </c>
      <c r="I10" s="17" t="s">
        <v>91</v>
      </c>
      <c r="J10" s="1" t="s">
        <v>91</v>
      </c>
      <c r="K10" s="1" t="s">
        <v>91</v>
      </c>
      <c r="L10" s="1" t="s">
        <v>91</v>
      </c>
      <c r="M10" s="17" t="s">
        <v>91</v>
      </c>
      <c r="N10" s="1" t="s">
        <v>91</v>
      </c>
      <c r="O10" s="1" t="s">
        <v>91</v>
      </c>
      <c r="P10" s="1" t="s">
        <v>91</v>
      </c>
      <c r="Q10" s="17" t="s">
        <v>91</v>
      </c>
      <c r="R10" s="1" t="s">
        <v>91</v>
      </c>
      <c r="S10" s="1" t="s">
        <v>91</v>
      </c>
      <c r="T10" s="1" t="s">
        <v>91</v>
      </c>
      <c r="U10" s="17" t="s">
        <v>91</v>
      </c>
      <c r="V10" s="1" t="s">
        <v>91</v>
      </c>
      <c r="W10" s="1" t="s">
        <v>91</v>
      </c>
      <c r="X10" s="1" t="s">
        <v>91</v>
      </c>
      <c r="Y10" s="17" t="s">
        <v>91</v>
      </c>
    </row>
    <row r="11" spans="1:25" ht="14.25" thickTop="1">
      <c r="A11" s="26" t="s">
        <v>194</v>
      </c>
      <c r="B11" s="27">
        <v>201737</v>
      </c>
      <c r="C11" s="27">
        <v>128158</v>
      </c>
      <c r="D11" s="27">
        <v>58460</v>
      </c>
      <c r="E11" s="21">
        <v>301319</v>
      </c>
      <c r="F11" s="27">
        <v>193790</v>
      </c>
      <c r="G11" s="27">
        <v>127534</v>
      </c>
      <c r="H11" s="27">
        <v>53862</v>
      </c>
      <c r="I11" s="21">
        <v>273134</v>
      </c>
      <c r="J11" s="27">
        <v>173254</v>
      </c>
      <c r="K11" s="27">
        <v>113086</v>
      </c>
      <c r="L11" s="27">
        <v>56453</v>
      </c>
      <c r="M11" s="21">
        <v>282264</v>
      </c>
      <c r="N11" s="27">
        <v>169473</v>
      </c>
      <c r="O11" s="27">
        <v>107068</v>
      </c>
      <c r="P11" s="27">
        <v>45138</v>
      </c>
      <c r="Q11" s="21">
        <v>271230</v>
      </c>
      <c r="R11" s="27">
        <v>171436</v>
      </c>
      <c r="S11" s="27">
        <v>111542</v>
      </c>
      <c r="T11" s="27">
        <v>49979</v>
      </c>
      <c r="U11" s="21">
        <v>288017</v>
      </c>
      <c r="V11" s="27">
        <v>187054</v>
      </c>
      <c r="W11" s="27">
        <v>123664</v>
      </c>
      <c r="X11" s="27">
        <v>56066</v>
      </c>
      <c r="Y11" s="21">
        <v>287744</v>
      </c>
    </row>
    <row r="12" spans="1:25" ht="13.5">
      <c r="A12" s="7" t="s">
        <v>195</v>
      </c>
      <c r="B12" s="28">
        <v>176838</v>
      </c>
      <c r="C12" s="28">
        <v>112212</v>
      </c>
      <c r="D12" s="28">
        <v>50640</v>
      </c>
      <c r="E12" s="22">
        <v>265205</v>
      </c>
      <c r="F12" s="28">
        <v>171377</v>
      </c>
      <c r="G12" s="28">
        <v>112590</v>
      </c>
      <c r="H12" s="28">
        <v>47168</v>
      </c>
      <c r="I12" s="22">
        <v>246327</v>
      </c>
      <c r="J12" s="28">
        <v>158038</v>
      </c>
      <c r="K12" s="28">
        <v>102770</v>
      </c>
      <c r="L12" s="28">
        <v>51669</v>
      </c>
      <c r="M12" s="22">
        <v>251965</v>
      </c>
      <c r="N12" s="28">
        <v>151841</v>
      </c>
      <c r="O12" s="28">
        <v>95796</v>
      </c>
      <c r="P12" s="28">
        <v>40513</v>
      </c>
      <c r="Q12" s="22">
        <v>239934</v>
      </c>
      <c r="R12" s="28">
        <v>152597</v>
      </c>
      <c r="S12" s="28">
        <v>99339</v>
      </c>
      <c r="T12" s="28">
        <v>44435</v>
      </c>
      <c r="U12" s="22">
        <v>251056</v>
      </c>
      <c r="V12" s="28">
        <v>163603</v>
      </c>
      <c r="W12" s="28">
        <v>107776</v>
      </c>
      <c r="X12" s="28">
        <v>48750</v>
      </c>
      <c r="Y12" s="22">
        <v>251446</v>
      </c>
    </row>
    <row r="13" spans="1:25" ht="13.5">
      <c r="A13" s="7" t="s">
        <v>196</v>
      </c>
      <c r="B13" s="28">
        <v>24899</v>
      </c>
      <c r="C13" s="28">
        <v>15946</v>
      </c>
      <c r="D13" s="28">
        <v>7819</v>
      </c>
      <c r="E13" s="22">
        <v>36113</v>
      </c>
      <c r="F13" s="28">
        <v>22412</v>
      </c>
      <c r="G13" s="28">
        <v>14944</v>
      </c>
      <c r="H13" s="28">
        <v>6693</v>
      </c>
      <c r="I13" s="22">
        <v>26806</v>
      </c>
      <c r="J13" s="28">
        <v>15215</v>
      </c>
      <c r="K13" s="28">
        <v>10316</v>
      </c>
      <c r="L13" s="28">
        <v>4784</v>
      </c>
      <c r="M13" s="22">
        <v>30299</v>
      </c>
      <c r="N13" s="28">
        <v>17631</v>
      </c>
      <c r="O13" s="28">
        <v>11272</v>
      </c>
      <c r="P13" s="28">
        <v>4625</v>
      </c>
      <c r="Q13" s="22">
        <v>31295</v>
      </c>
      <c r="R13" s="28">
        <v>18838</v>
      </c>
      <c r="S13" s="28">
        <v>12203</v>
      </c>
      <c r="T13" s="28">
        <v>5544</v>
      </c>
      <c r="U13" s="22">
        <v>36960</v>
      </c>
      <c r="V13" s="28">
        <v>23451</v>
      </c>
      <c r="W13" s="28">
        <v>15888</v>
      </c>
      <c r="X13" s="28">
        <v>7316</v>
      </c>
      <c r="Y13" s="22">
        <v>36298</v>
      </c>
    </row>
    <row r="14" spans="1:25" ht="13.5">
      <c r="A14" s="7" t="s">
        <v>197</v>
      </c>
      <c r="B14" s="28">
        <v>13172</v>
      </c>
      <c r="C14" s="28">
        <v>8671</v>
      </c>
      <c r="D14" s="28">
        <v>4340</v>
      </c>
      <c r="E14" s="22">
        <v>18067</v>
      </c>
      <c r="F14" s="28">
        <v>13354</v>
      </c>
      <c r="G14" s="28">
        <v>9163</v>
      </c>
      <c r="H14" s="28">
        <v>4285</v>
      </c>
      <c r="I14" s="22">
        <v>17886</v>
      </c>
      <c r="J14" s="28">
        <v>13071</v>
      </c>
      <c r="K14" s="28">
        <v>8806</v>
      </c>
      <c r="L14" s="28">
        <v>4419</v>
      </c>
      <c r="M14" s="22">
        <v>17908</v>
      </c>
      <c r="N14" s="28">
        <v>13190</v>
      </c>
      <c r="O14" s="28">
        <v>8547</v>
      </c>
      <c r="P14" s="28">
        <v>4178</v>
      </c>
      <c r="Q14" s="22">
        <v>17428</v>
      </c>
      <c r="R14" s="28">
        <v>13148</v>
      </c>
      <c r="S14" s="28">
        <v>8981</v>
      </c>
      <c r="T14" s="28">
        <v>4467</v>
      </c>
      <c r="U14" s="22">
        <v>18088</v>
      </c>
      <c r="V14" s="28">
        <v>13740</v>
      </c>
      <c r="W14" s="28">
        <v>9287</v>
      </c>
      <c r="X14" s="28">
        <v>4533</v>
      </c>
      <c r="Y14" s="22">
        <v>19897</v>
      </c>
    </row>
    <row r="15" spans="1:25" ht="14.25" thickBot="1">
      <c r="A15" s="25" t="s">
        <v>198</v>
      </c>
      <c r="B15" s="29">
        <v>11727</v>
      </c>
      <c r="C15" s="29">
        <v>7275</v>
      </c>
      <c r="D15" s="29">
        <v>3478</v>
      </c>
      <c r="E15" s="23">
        <v>18046</v>
      </c>
      <c r="F15" s="29">
        <v>9057</v>
      </c>
      <c r="G15" s="29">
        <v>5781</v>
      </c>
      <c r="H15" s="29">
        <v>2408</v>
      </c>
      <c r="I15" s="23">
        <v>8919</v>
      </c>
      <c r="J15" s="29">
        <v>2144</v>
      </c>
      <c r="K15" s="29">
        <v>1509</v>
      </c>
      <c r="L15" s="29">
        <v>364</v>
      </c>
      <c r="M15" s="23">
        <v>12390</v>
      </c>
      <c r="N15" s="29">
        <v>4440</v>
      </c>
      <c r="O15" s="29">
        <v>2725</v>
      </c>
      <c r="P15" s="29">
        <v>446</v>
      </c>
      <c r="Q15" s="23">
        <v>13867</v>
      </c>
      <c r="R15" s="29">
        <v>5690</v>
      </c>
      <c r="S15" s="29">
        <v>3221</v>
      </c>
      <c r="T15" s="29">
        <v>1077</v>
      </c>
      <c r="U15" s="23">
        <v>18871</v>
      </c>
      <c r="V15" s="29">
        <v>9711</v>
      </c>
      <c r="W15" s="29">
        <v>6601</v>
      </c>
      <c r="X15" s="29">
        <v>2782</v>
      </c>
      <c r="Y15" s="23">
        <v>16400</v>
      </c>
    </row>
    <row r="16" spans="1:25" ht="14.25" thickTop="1">
      <c r="A16" s="6" t="s">
        <v>199</v>
      </c>
      <c r="B16" s="28">
        <v>16</v>
      </c>
      <c r="C16" s="28">
        <v>12</v>
      </c>
      <c r="D16" s="28">
        <v>6</v>
      </c>
      <c r="E16" s="22">
        <v>39</v>
      </c>
      <c r="F16" s="28">
        <v>28</v>
      </c>
      <c r="G16" s="28">
        <v>19</v>
      </c>
      <c r="H16" s="28">
        <v>8</v>
      </c>
      <c r="I16" s="22">
        <v>37</v>
      </c>
      <c r="J16" s="28">
        <v>31</v>
      </c>
      <c r="K16" s="28">
        <v>23</v>
      </c>
      <c r="L16" s="28">
        <v>11</v>
      </c>
      <c r="M16" s="22">
        <v>70</v>
      </c>
      <c r="N16" s="28">
        <v>56</v>
      </c>
      <c r="O16" s="28">
        <v>39</v>
      </c>
      <c r="P16" s="28">
        <v>19</v>
      </c>
      <c r="Q16" s="22">
        <v>118</v>
      </c>
      <c r="R16" s="28">
        <v>100</v>
      </c>
      <c r="S16" s="28">
        <v>81</v>
      </c>
      <c r="T16" s="28">
        <v>50</v>
      </c>
      <c r="U16" s="22">
        <v>266</v>
      </c>
      <c r="V16" s="28">
        <v>183</v>
      </c>
      <c r="W16" s="28">
        <v>112</v>
      </c>
      <c r="X16" s="28">
        <v>50</v>
      </c>
      <c r="Y16" s="22">
        <v>204</v>
      </c>
    </row>
    <row r="17" spans="1:25" ht="13.5">
      <c r="A17" s="6" t="s">
        <v>201</v>
      </c>
      <c r="B17" s="28">
        <v>172</v>
      </c>
      <c r="C17" s="28">
        <v>108</v>
      </c>
      <c r="D17" s="28">
        <v>107</v>
      </c>
      <c r="E17" s="22">
        <v>170</v>
      </c>
      <c r="F17" s="28">
        <v>169</v>
      </c>
      <c r="G17" s="28">
        <v>104</v>
      </c>
      <c r="H17" s="28">
        <v>100</v>
      </c>
      <c r="I17" s="22">
        <v>284</v>
      </c>
      <c r="J17" s="28">
        <v>281</v>
      </c>
      <c r="K17" s="28">
        <v>218</v>
      </c>
      <c r="L17" s="28">
        <v>207</v>
      </c>
      <c r="M17" s="22">
        <v>191</v>
      </c>
      <c r="N17" s="28">
        <v>178</v>
      </c>
      <c r="O17" s="28">
        <v>128</v>
      </c>
      <c r="P17" s="28">
        <v>113</v>
      </c>
      <c r="Q17" s="22">
        <v>136</v>
      </c>
      <c r="R17" s="28">
        <v>133</v>
      </c>
      <c r="S17" s="28">
        <v>90</v>
      </c>
      <c r="T17" s="28">
        <v>89</v>
      </c>
      <c r="U17" s="22">
        <v>173</v>
      </c>
      <c r="V17" s="28">
        <v>162</v>
      </c>
      <c r="W17" s="28">
        <v>118</v>
      </c>
      <c r="X17" s="28">
        <v>103</v>
      </c>
      <c r="Y17" s="22">
        <v>123</v>
      </c>
    </row>
    <row r="18" spans="1:25" ht="13.5">
      <c r="A18" s="6" t="s">
        <v>204</v>
      </c>
      <c r="B18" s="28"/>
      <c r="C18" s="28"/>
      <c r="D18" s="28"/>
      <c r="E18" s="22"/>
      <c r="F18" s="28"/>
      <c r="G18" s="28"/>
      <c r="H18" s="28"/>
      <c r="I18" s="22"/>
      <c r="J18" s="28"/>
      <c r="K18" s="28"/>
      <c r="L18" s="28"/>
      <c r="M18" s="22"/>
      <c r="N18" s="28"/>
      <c r="O18" s="28"/>
      <c r="P18" s="28"/>
      <c r="Q18" s="22"/>
      <c r="R18" s="28"/>
      <c r="S18" s="28"/>
      <c r="T18" s="28"/>
      <c r="U18" s="22"/>
      <c r="V18" s="28"/>
      <c r="W18" s="28"/>
      <c r="X18" s="28"/>
      <c r="Y18" s="22"/>
    </row>
    <row r="19" spans="1:25" ht="13.5">
      <c r="A19" s="6" t="s">
        <v>206</v>
      </c>
      <c r="B19" s="28"/>
      <c r="C19" s="28"/>
      <c r="D19" s="28"/>
      <c r="E19" s="22"/>
      <c r="F19" s="28"/>
      <c r="G19" s="28"/>
      <c r="H19" s="28"/>
      <c r="I19" s="22"/>
      <c r="J19" s="28"/>
      <c r="K19" s="28">
        <v>176</v>
      </c>
      <c r="L19" s="28">
        <v>130</v>
      </c>
      <c r="M19" s="22"/>
      <c r="N19" s="28"/>
      <c r="O19" s="28">
        <v>162</v>
      </c>
      <c r="P19" s="28">
        <v>182</v>
      </c>
      <c r="Q19" s="22"/>
      <c r="R19" s="28"/>
      <c r="S19" s="28"/>
      <c r="T19" s="28">
        <v>112</v>
      </c>
      <c r="U19" s="22"/>
      <c r="V19" s="28"/>
      <c r="W19" s="28"/>
      <c r="X19" s="28">
        <v>133</v>
      </c>
      <c r="Y19" s="22">
        <v>213</v>
      </c>
    </row>
    <row r="20" spans="1:25" ht="13.5">
      <c r="A20" s="6" t="s">
        <v>203</v>
      </c>
      <c r="B20" s="28"/>
      <c r="C20" s="28"/>
      <c r="D20" s="28"/>
      <c r="E20" s="22">
        <v>364</v>
      </c>
      <c r="F20" s="28"/>
      <c r="G20" s="28"/>
      <c r="H20" s="28"/>
      <c r="I20" s="22"/>
      <c r="J20" s="28"/>
      <c r="K20" s="28"/>
      <c r="L20" s="28"/>
      <c r="M20" s="22"/>
      <c r="N20" s="28"/>
      <c r="O20" s="28"/>
      <c r="P20" s="28"/>
      <c r="Q20" s="22"/>
      <c r="R20" s="28"/>
      <c r="S20" s="28"/>
      <c r="T20" s="28"/>
      <c r="U20" s="22"/>
      <c r="V20" s="28"/>
      <c r="W20" s="28"/>
      <c r="X20" s="28"/>
      <c r="Y20" s="22"/>
    </row>
    <row r="21" spans="1:25" ht="13.5">
      <c r="A21" s="6" t="s">
        <v>61</v>
      </c>
      <c r="B21" s="28"/>
      <c r="C21" s="28"/>
      <c r="D21" s="28"/>
      <c r="E21" s="22"/>
      <c r="F21" s="28"/>
      <c r="G21" s="28"/>
      <c r="H21" s="28"/>
      <c r="I21" s="22"/>
      <c r="J21" s="28"/>
      <c r="K21" s="28"/>
      <c r="L21" s="28"/>
      <c r="M21" s="22"/>
      <c r="N21" s="28"/>
      <c r="O21" s="28"/>
      <c r="P21" s="28"/>
      <c r="Q21" s="22">
        <v>199</v>
      </c>
      <c r="R21" s="28">
        <v>138</v>
      </c>
      <c r="S21" s="28">
        <v>83</v>
      </c>
      <c r="T21" s="28">
        <v>41</v>
      </c>
      <c r="U21" s="22">
        <v>266</v>
      </c>
      <c r="V21" s="28">
        <v>201</v>
      </c>
      <c r="W21" s="28">
        <v>136</v>
      </c>
      <c r="X21" s="28">
        <v>68</v>
      </c>
      <c r="Y21" s="22">
        <v>367</v>
      </c>
    </row>
    <row r="22" spans="1:25" ht="13.5">
      <c r="A22" s="6" t="s">
        <v>62</v>
      </c>
      <c r="B22" s="28">
        <v>808</v>
      </c>
      <c r="C22" s="28">
        <v>482</v>
      </c>
      <c r="D22" s="28">
        <v>462</v>
      </c>
      <c r="E22" s="22">
        <v>1084</v>
      </c>
      <c r="F22" s="28">
        <v>950</v>
      </c>
      <c r="G22" s="28">
        <v>889</v>
      </c>
      <c r="H22" s="28">
        <v>377</v>
      </c>
      <c r="I22" s="22">
        <v>806</v>
      </c>
      <c r="J22" s="28">
        <v>724</v>
      </c>
      <c r="K22" s="28">
        <v>346</v>
      </c>
      <c r="L22" s="28">
        <v>165</v>
      </c>
      <c r="M22" s="22">
        <v>1830</v>
      </c>
      <c r="N22" s="28">
        <v>1231</v>
      </c>
      <c r="O22" s="28">
        <v>534</v>
      </c>
      <c r="P22" s="28">
        <v>358</v>
      </c>
      <c r="Q22" s="22">
        <v>221</v>
      </c>
      <c r="R22" s="28">
        <v>302</v>
      </c>
      <c r="S22" s="28">
        <v>197</v>
      </c>
      <c r="T22" s="28">
        <v>95</v>
      </c>
      <c r="U22" s="22">
        <v>525</v>
      </c>
      <c r="V22" s="28">
        <v>620</v>
      </c>
      <c r="W22" s="28">
        <v>415</v>
      </c>
      <c r="X22" s="28">
        <v>236</v>
      </c>
      <c r="Y22" s="22">
        <v>618</v>
      </c>
    </row>
    <row r="23" spans="1:25" ht="13.5">
      <c r="A23" s="6" t="s">
        <v>208</v>
      </c>
      <c r="B23" s="28">
        <v>997</v>
      </c>
      <c r="C23" s="28">
        <v>603</v>
      </c>
      <c r="D23" s="28">
        <v>577</v>
      </c>
      <c r="E23" s="22">
        <v>1845</v>
      </c>
      <c r="F23" s="28">
        <v>1148</v>
      </c>
      <c r="G23" s="28">
        <v>1013</v>
      </c>
      <c r="H23" s="28">
        <v>486</v>
      </c>
      <c r="I23" s="22">
        <v>1310</v>
      </c>
      <c r="J23" s="28">
        <v>1037</v>
      </c>
      <c r="K23" s="28">
        <v>764</v>
      </c>
      <c r="L23" s="28">
        <v>514</v>
      </c>
      <c r="M23" s="22">
        <v>2218</v>
      </c>
      <c r="N23" s="28">
        <v>1466</v>
      </c>
      <c r="O23" s="28">
        <v>1137</v>
      </c>
      <c r="P23" s="28">
        <v>674</v>
      </c>
      <c r="Q23" s="22">
        <v>880</v>
      </c>
      <c r="R23" s="28">
        <v>674</v>
      </c>
      <c r="S23" s="28">
        <v>453</v>
      </c>
      <c r="T23" s="28">
        <v>389</v>
      </c>
      <c r="U23" s="22">
        <v>1232</v>
      </c>
      <c r="V23" s="28">
        <v>1168</v>
      </c>
      <c r="W23" s="28">
        <v>783</v>
      </c>
      <c r="X23" s="28">
        <v>593</v>
      </c>
      <c r="Y23" s="22">
        <v>1526</v>
      </c>
    </row>
    <row r="24" spans="1:25" ht="13.5">
      <c r="A24" s="6" t="s">
        <v>209</v>
      </c>
      <c r="B24" s="28">
        <v>38</v>
      </c>
      <c r="C24" s="28">
        <v>26</v>
      </c>
      <c r="D24" s="28">
        <v>17</v>
      </c>
      <c r="E24" s="22">
        <v>59</v>
      </c>
      <c r="F24" s="28">
        <v>46</v>
      </c>
      <c r="G24" s="28">
        <v>31</v>
      </c>
      <c r="H24" s="28">
        <v>16</v>
      </c>
      <c r="I24" s="22">
        <v>60</v>
      </c>
      <c r="J24" s="28">
        <v>43</v>
      </c>
      <c r="K24" s="28">
        <v>31</v>
      </c>
      <c r="L24" s="28">
        <v>18</v>
      </c>
      <c r="M24" s="22">
        <v>92</v>
      </c>
      <c r="N24" s="28">
        <v>64</v>
      </c>
      <c r="O24" s="28">
        <v>37</v>
      </c>
      <c r="P24" s="28">
        <v>12</v>
      </c>
      <c r="Q24" s="22">
        <v>19</v>
      </c>
      <c r="R24" s="28">
        <v>12</v>
      </c>
      <c r="S24" s="28">
        <v>7</v>
      </c>
      <c r="T24" s="28">
        <v>4</v>
      </c>
      <c r="U24" s="22">
        <v>18</v>
      </c>
      <c r="V24" s="28">
        <v>13</v>
      </c>
      <c r="W24" s="28">
        <v>8</v>
      </c>
      <c r="X24" s="28">
        <v>4</v>
      </c>
      <c r="Y24" s="22">
        <v>19</v>
      </c>
    </row>
    <row r="25" spans="1:25" ht="13.5">
      <c r="A25" s="6" t="s">
        <v>215</v>
      </c>
      <c r="B25" s="28"/>
      <c r="C25" s="28"/>
      <c r="D25" s="28"/>
      <c r="E25" s="22"/>
      <c r="F25" s="28"/>
      <c r="G25" s="28"/>
      <c r="H25" s="28"/>
      <c r="I25" s="22"/>
      <c r="J25" s="28">
        <v>182</v>
      </c>
      <c r="K25" s="28">
        <v>185</v>
      </c>
      <c r="L25" s="28">
        <v>80</v>
      </c>
      <c r="M25" s="22"/>
      <c r="N25" s="28">
        <v>148</v>
      </c>
      <c r="O25" s="28">
        <v>105</v>
      </c>
      <c r="P25" s="28">
        <v>102</v>
      </c>
      <c r="Q25" s="22"/>
      <c r="R25" s="28"/>
      <c r="S25" s="28">
        <v>76</v>
      </c>
      <c r="T25" s="28"/>
      <c r="U25" s="22">
        <v>262</v>
      </c>
      <c r="V25" s="28">
        <v>339</v>
      </c>
      <c r="W25" s="28">
        <v>92</v>
      </c>
      <c r="X25" s="28"/>
      <c r="Y25" s="22">
        <v>288</v>
      </c>
    </row>
    <row r="26" spans="1:25" ht="13.5">
      <c r="A26" s="6" t="s">
        <v>212</v>
      </c>
      <c r="B26" s="28"/>
      <c r="C26" s="28"/>
      <c r="D26" s="28"/>
      <c r="E26" s="22"/>
      <c r="F26" s="28"/>
      <c r="G26" s="28"/>
      <c r="H26" s="28"/>
      <c r="I26" s="22"/>
      <c r="J26" s="28"/>
      <c r="K26" s="28"/>
      <c r="L26" s="28"/>
      <c r="M26" s="22"/>
      <c r="N26" s="28"/>
      <c r="O26" s="28"/>
      <c r="P26" s="28"/>
      <c r="Q26" s="22"/>
      <c r="R26" s="28"/>
      <c r="S26" s="28"/>
      <c r="T26" s="28">
        <v>49</v>
      </c>
      <c r="U26" s="22"/>
      <c r="V26" s="28"/>
      <c r="W26" s="28"/>
      <c r="X26" s="28">
        <v>31</v>
      </c>
      <c r="Y26" s="22"/>
    </row>
    <row r="27" spans="1:25" ht="13.5">
      <c r="A27" s="6" t="s">
        <v>211</v>
      </c>
      <c r="B27" s="28"/>
      <c r="C27" s="28"/>
      <c r="D27" s="28">
        <v>22</v>
      </c>
      <c r="E27" s="22"/>
      <c r="F27" s="28"/>
      <c r="G27" s="28"/>
      <c r="H27" s="28">
        <v>6</v>
      </c>
      <c r="I27" s="22"/>
      <c r="J27" s="28"/>
      <c r="K27" s="28"/>
      <c r="L27" s="28"/>
      <c r="M27" s="22"/>
      <c r="N27" s="28"/>
      <c r="O27" s="28"/>
      <c r="P27" s="28"/>
      <c r="Q27" s="22">
        <v>33</v>
      </c>
      <c r="R27" s="28"/>
      <c r="S27" s="28"/>
      <c r="T27" s="28"/>
      <c r="U27" s="22">
        <v>103</v>
      </c>
      <c r="V27" s="28"/>
      <c r="W27" s="28"/>
      <c r="X27" s="28">
        <v>32</v>
      </c>
      <c r="Y27" s="22">
        <v>99</v>
      </c>
    </row>
    <row r="28" spans="1:25" ht="13.5">
      <c r="A28" s="6" t="s">
        <v>63</v>
      </c>
      <c r="B28" s="28">
        <v>134</v>
      </c>
      <c r="C28" s="28">
        <v>62</v>
      </c>
      <c r="D28" s="28"/>
      <c r="E28" s="22"/>
      <c r="F28" s="28">
        <v>82</v>
      </c>
      <c r="G28" s="28">
        <v>47</v>
      </c>
      <c r="H28" s="28"/>
      <c r="I28" s="22"/>
      <c r="J28" s="28"/>
      <c r="K28" s="28"/>
      <c r="L28" s="28"/>
      <c r="M28" s="22">
        <v>51</v>
      </c>
      <c r="N28" s="28"/>
      <c r="O28" s="28"/>
      <c r="P28" s="28"/>
      <c r="Q28" s="22"/>
      <c r="R28" s="28"/>
      <c r="S28" s="28"/>
      <c r="T28" s="28"/>
      <c r="U28" s="22"/>
      <c r="V28" s="28"/>
      <c r="W28" s="28"/>
      <c r="X28" s="28"/>
      <c r="Y28" s="22"/>
    </row>
    <row r="29" spans="1:25" ht="13.5">
      <c r="A29" s="6" t="s">
        <v>218</v>
      </c>
      <c r="B29" s="28"/>
      <c r="C29" s="28"/>
      <c r="D29" s="28"/>
      <c r="E29" s="22">
        <v>224</v>
      </c>
      <c r="F29" s="28"/>
      <c r="G29" s="28"/>
      <c r="H29" s="28"/>
      <c r="I29" s="22">
        <v>84</v>
      </c>
      <c r="J29" s="28">
        <v>63</v>
      </c>
      <c r="K29" s="28"/>
      <c r="L29" s="28">
        <v>42</v>
      </c>
      <c r="M29" s="22"/>
      <c r="N29" s="28"/>
      <c r="O29" s="28"/>
      <c r="P29" s="28"/>
      <c r="Q29" s="22"/>
      <c r="R29" s="28"/>
      <c r="S29" s="28">
        <v>71</v>
      </c>
      <c r="T29" s="28"/>
      <c r="U29" s="22"/>
      <c r="V29" s="28"/>
      <c r="W29" s="28"/>
      <c r="X29" s="28"/>
      <c r="Y29" s="22">
        <v>103</v>
      </c>
    </row>
    <row r="30" spans="1:25" ht="13.5">
      <c r="A30" s="6" t="s">
        <v>64</v>
      </c>
      <c r="B30" s="28"/>
      <c r="C30" s="28"/>
      <c r="D30" s="28"/>
      <c r="E30" s="22"/>
      <c r="F30" s="28">
        <v>214</v>
      </c>
      <c r="G30" s="28"/>
      <c r="H30" s="28"/>
      <c r="I30" s="22"/>
      <c r="J30" s="28"/>
      <c r="K30" s="28"/>
      <c r="L30" s="28"/>
      <c r="M30" s="22"/>
      <c r="N30" s="28"/>
      <c r="O30" s="28"/>
      <c r="P30" s="28"/>
      <c r="Q30" s="22"/>
      <c r="R30" s="28"/>
      <c r="S30" s="28"/>
      <c r="T30" s="28"/>
      <c r="U30" s="22"/>
      <c r="V30" s="28"/>
      <c r="W30" s="28"/>
      <c r="X30" s="28"/>
      <c r="Y30" s="22"/>
    </row>
    <row r="31" spans="1:25" ht="13.5">
      <c r="A31" s="6" t="s">
        <v>100</v>
      </c>
      <c r="B31" s="28">
        <v>232</v>
      </c>
      <c r="C31" s="28">
        <v>198</v>
      </c>
      <c r="D31" s="28">
        <v>55</v>
      </c>
      <c r="E31" s="22">
        <v>445</v>
      </c>
      <c r="F31" s="28">
        <v>524</v>
      </c>
      <c r="G31" s="28">
        <v>452</v>
      </c>
      <c r="H31" s="28">
        <v>256</v>
      </c>
      <c r="I31" s="22">
        <v>709</v>
      </c>
      <c r="J31" s="28">
        <v>472</v>
      </c>
      <c r="K31" s="28">
        <v>432</v>
      </c>
      <c r="L31" s="28">
        <v>173</v>
      </c>
      <c r="M31" s="22">
        <v>1127</v>
      </c>
      <c r="N31" s="28">
        <v>410</v>
      </c>
      <c r="O31" s="28">
        <v>276</v>
      </c>
      <c r="P31" s="28">
        <v>170</v>
      </c>
      <c r="Q31" s="22">
        <v>184</v>
      </c>
      <c r="R31" s="28">
        <v>216</v>
      </c>
      <c r="S31" s="28">
        <v>98</v>
      </c>
      <c r="T31" s="28">
        <v>37</v>
      </c>
      <c r="U31" s="22">
        <v>231</v>
      </c>
      <c r="V31" s="28">
        <v>397</v>
      </c>
      <c r="W31" s="28">
        <v>235</v>
      </c>
      <c r="X31" s="28">
        <v>33</v>
      </c>
      <c r="Y31" s="22">
        <v>138</v>
      </c>
    </row>
    <row r="32" spans="1:25" ht="13.5">
      <c r="A32" s="6" t="s">
        <v>220</v>
      </c>
      <c r="B32" s="28">
        <v>406</v>
      </c>
      <c r="C32" s="28">
        <v>288</v>
      </c>
      <c r="D32" s="28">
        <v>95</v>
      </c>
      <c r="E32" s="22">
        <v>1772</v>
      </c>
      <c r="F32" s="28">
        <v>867</v>
      </c>
      <c r="G32" s="28">
        <v>531</v>
      </c>
      <c r="H32" s="28">
        <v>279</v>
      </c>
      <c r="I32" s="22">
        <v>1051</v>
      </c>
      <c r="J32" s="28">
        <v>762</v>
      </c>
      <c r="K32" s="28">
        <v>650</v>
      </c>
      <c r="L32" s="28">
        <v>316</v>
      </c>
      <c r="M32" s="22">
        <v>1362</v>
      </c>
      <c r="N32" s="28">
        <v>623</v>
      </c>
      <c r="O32" s="28">
        <v>419</v>
      </c>
      <c r="P32" s="28">
        <v>285</v>
      </c>
      <c r="Q32" s="22">
        <v>322</v>
      </c>
      <c r="R32" s="28">
        <v>228</v>
      </c>
      <c r="S32" s="28">
        <v>253</v>
      </c>
      <c r="T32" s="28">
        <v>91</v>
      </c>
      <c r="U32" s="22">
        <v>615</v>
      </c>
      <c r="V32" s="28">
        <v>750</v>
      </c>
      <c r="W32" s="28">
        <v>421</v>
      </c>
      <c r="X32" s="28">
        <v>102</v>
      </c>
      <c r="Y32" s="22">
        <v>724</v>
      </c>
    </row>
    <row r="33" spans="1:25" ht="14.25" thickBot="1">
      <c r="A33" s="25" t="s">
        <v>221</v>
      </c>
      <c r="B33" s="29">
        <v>12318</v>
      </c>
      <c r="C33" s="29">
        <v>7590</v>
      </c>
      <c r="D33" s="29">
        <v>3961</v>
      </c>
      <c r="E33" s="23">
        <v>18119</v>
      </c>
      <c r="F33" s="29">
        <v>9339</v>
      </c>
      <c r="G33" s="29">
        <v>6262</v>
      </c>
      <c r="H33" s="29">
        <v>2616</v>
      </c>
      <c r="I33" s="23">
        <v>9178</v>
      </c>
      <c r="J33" s="29">
        <v>2420</v>
      </c>
      <c r="K33" s="29">
        <v>1624</v>
      </c>
      <c r="L33" s="29">
        <v>562</v>
      </c>
      <c r="M33" s="23">
        <v>13246</v>
      </c>
      <c r="N33" s="29">
        <v>5283</v>
      </c>
      <c r="O33" s="29">
        <v>3443</v>
      </c>
      <c r="P33" s="29">
        <v>835</v>
      </c>
      <c r="Q33" s="23">
        <v>14425</v>
      </c>
      <c r="R33" s="29">
        <v>6136</v>
      </c>
      <c r="S33" s="29">
        <v>3421</v>
      </c>
      <c r="T33" s="29">
        <v>1375</v>
      </c>
      <c r="U33" s="23">
        <v>19489</v>
      </c>
      <c r="V33" s="29">
        <v>10130</v>
      </c>
      <c r="W33" s="29">
        <v>6963</v>
      </c>
      <c r="X33" s="29">
        <v>3273</v>
      </c>
      <c r="Y33" s="23">
        <v>17203</v>
      </c>
    </row>
    <row r="34" spans="1:25" ht="14.25" thickTop="1">
      <c r="A34" s="6" t="s">
        <v>65</v>
      </c>
      <c r="B34" s="28"/>
      <c r="C34" s="28"/>
      <c r="D34" s="28"/>
      <c r="E34" s="22"/>
      <c r="F34" s="28"/>
      <c r="G34" s="28"/>
      <c r="H34" s="28"/>
      <c r="I34" s="22"/>
      <c r="J34" s="28"/>
      <c r="K34" s="28"/>
      <c r="L34" s="28"/>
      <c r="M34" s="22">
        <v>517</v>
      </c>
      <c r="N34" s="28">
        <v>517</v>
      </c>
      <c r="O34" s="28">
        <v>517</v>
      </c>
      <c r="P34" s="28">
        <v>517</v>
      </c>
      <c r="Q34" s="22"/>
      <c r="R34" s="28"/>
      <c r="S34" s="28"/>
      <c r="T34" s="28"/>
      <c r="U34" s="22"/>
      <c r="V34" s="28"/>
      <c r="W34" s="28"/>
      <c r="X34" s="28"/>
      <c r="Y34" s="22"/>
    </row>
    <row r="35" spans="1:25" ht="13.5">
      <c r="A35" s="6" t="s">
        <v>66</v>
      </c>
      <c r="B35" s="28"/>
      <c r="C35" s="28"/>
      <c r="D35" s="28"/>
      <c r="E35" s="22"/>
      <c r="F35" s="28"/>
      <c r="G35" s="28"/>
      <c r="H35" s="28"/>
      <c r="I35" s="22">
        <v>203</v>
      </c>
      <c r="J35" s="28">
        <v>203</v>
      </c>
      <c r="K35" s="28">
        <v>203</v>
      </c>
      <c r="L35" s="28">
        <v>203</v>
      </c>
      <c r="M35" s="22"/>
      <c r="N35" s="28"/>
      <c r="O35" s="28"/>
      <c r="P35" s="28"/>
      <c r="Q35" s="22"/>
      <c r="R35" s="28"/>
      <c r="S35" s="28"/>
      <c r="T35" s="28"/>
      <c r="U35" s="22"/>
      <c r="V35" s="28"/>
      <c r="W35" s="28"/>
      <c r="X35" s="28"/>
      <c r="Y35" s="22"/>
    </row>
    <row r="36" spans="1:25" ht="13.5">
      <c r="A36" s="6" t="s">
        <v>204</v>
      </c>
      <c r="B36" s="28">
        <v>2208</v>
      </c>
      <c r="C36" s="28">
        <v>2162</v>
      </c>
      <c r="D36" s="28"/>
      <c r="E36" s="22"/>
      <c r="F36" s="28"/>
      <c r="G36" s="28"/>
      <c r="H36" s="28"/>
      <c r="I36" s="22"/>
      <c r="J36" s="28"/>
      <c r="K36" s="28"/>
      <c r="L36" s="28"/>
      <c r="M36" s="22"/>
      <c r="N36" s="28"/>
      <c r="O36" s="28"/>
      <c r="P36" s="28"/>
      <c r="Q36" s="22"/>
      <c r="R36" s="28"/>
      <c r="S36" s="28"/>
      <c r="T36" s="28"/>
      <c r="U36" s="22">
        <v>126</v>
      </c>
      <c r="V36" s="28"/>
      <c r="W36" s="28"/>
      <c r="X36" s="28"/>
      <c r="Y36" s="22"/>
    </row>
    <row r="37" spans="1:25" ht="13.5">
      <c r="A37" s="6" t="s">
        <v>67</v>
      </c>
      <c r="B37" s="28">
        <v>962</v>
      </c>
      <c r="C37" s="28">
        <v>962</v>
      </c>
      <c r="D37" s="28"/>
      <c r="E37" s="22"/>
      <c r="F37" s="28"/>
      <c r="G37" s="28"/>
      <c r="H37" s="28"/>
      <c r="I37" s="22"/>
      <c r="J37" s="28"/>
      <c r="K37" s="28"/>
      <c r="L37" s="28"/>
      <c r="M37" s="22"/>
      <c r="N37" s="28"/>
      <c r="O37" s="28"/>
      <c r="P37" s="28"/>
      <c r="Q37" s="22"/>
      <c r="R37" s="28"/>
      <c r="S37" s="28"/>
      <c r="T37" s="28"/>
      <c r="U37" s="22"/>
      <c r="V37" s="28"/>
      <c r="W37" s="28"/>
      <c r="X37" s="28"/>
      <c r="Y37" s="22"/>
    </row>
    <row r="38" spans="1:25" ht="13.5">
      <c r="A38" s="6" t="s">
        <v>224</v>
      </c>
      <c r="B38" s="28">
        <v>3170</v>
      </c>
      <c r="C38" s="28">
        <v>3124</v>
      </c>
      <c r="D38" s="28"/>
      <c r="E38" s="22"/>
      <c r="F38" s="28"/>
      <c r="G38" s="28"/>
      <c r="H38" s="28"/>
      <c r="I38" s="22">
        <v>2863</v>
      </c>
      <c r="J38" s="28">
        <v>2863</v>
      </c>
      <c r="K38" s="28">
        <v>2772</v>
      </c>
      <c r="L38" s="28">
        <v>203</v>
      </c>
      <c r="M38" s="22">
        <v>517</v>
      </c>
      <c r="N38" s="28">
        <v>517</v>
      </c>
      <c r="O38" s="28">
        <v>517</v>
      </c>
      <c r="P38" s="28">
        <v>517</v>
      </c>
      <c r="Q38" s="22"/>
      <c r="R38" s="28">
        <v>153</v>
      </c>
      <c r="S38" s="28">
        <v>208</v>
      </c>
      <c r="T38" s="28"/>
      <c r="U38" s="22">
        <v>277</v>
      </c>
      <c r="V38" s="28">
        <v>151</v>
      </c>
      <c r="W38" s="28">
        <v>151</v>
      </c>
      <c r="X38" s="28"/>
      <c r="Y38" s="22">
        <v>171</v>
      </c>
    </row>
    <row r="39" spans="1:25" ht="13.5">
      <c r="A39" s="6" t="s">
        <v>68</v>
      </c>
      <c r="B39" s="28"/>
      <c r="C39" s="28"/>
      <c r="D39" s="28"/>
      <c r="E39" s="22"/>
      <c r="F39" s="28"/>
      <c r="G39" s="28"/>
      <c r="H39" s="28"/>
      <c r="I39" s="22"/>
      <c r="J39" s="28"/>
      <c r="K39" s="28"/>
      <c r="L39" s="28"/>
      <c r="M39" s="22">
        <v>315</v>
      </c>
      <c r="N39" s="28"/>
      <c r="O39" s="28"/>
      <c r="P39" s="28"/>
      <c r="Q39" s="22">
        <v>776</v>
      </c>
      <c r="R39" s="28">
        <v>255</v>
      </c>
      <c r="S39" s="28">
        <v>105</v>
      </c>
      <c r="T39" s="28"/>
      <c r="U39" s="22">
        <v>3006</v>
      </c>
      <c r="V39" s="28">
        <v>1297</v>
      </c>
      <c r="W39" s="28">
        <v>100</v>
      </c>
      <c r="X39" s="28"/>
      <c r="Y39" s="22"/>
    </row>
    <row r="40" spans="1:25" ht="13.5">
      <c r="A40" s="7" t="s">
        <v>229</v>
      </c>
      <c r="B40" s="28">
        <v>15488</v>
      </c>
      <c r="C40" s="28">
        <v>10714</v>
      </c>
      <c r="D40" s="28">
        <v>3961</v>
      </c>
      <c r="E40" s="22">
        <v>18119</v>
      </c>
      <c r="F40" s="28">
        <v>9339</v>
      </c>
      <c r="G40" s="28">
        <v>6262</v>
      </c>
      <c r="H40" s="28">
        <v>2616</v>
      </c>
      <c r="I40" s="22">
        <v>12041</v>
      </c>
      <c r="J40" s="28">
        <v>5283</v>
      </c>
      <c r="K40" s="28">
        <v>4397</v>
      </c>
      <c r="L40" s="28">
        <v>765</v>
      </c>
      <c r="M40" s="22">
        <v>13449</v>
      </c>
      <c r="N40" s="28">
        <v>5801</v>
      </c>
      <c r="O40" s="28">
        <v>3960</v>
      </c>
      <c r="P40" s="28">
        <v>1353</v>
      </c>
      <c r="Q40" s="22">
        <v>13649</v>
      </c>
      <c r="R40" s="28">
        <v>6033</v>
      </c>
      <c r="S40" s="28">
        <v>3524</v>
      </c>
      <c r="T40" s="28">
        <v>1375</v>
      </c>
      <c r="U40" s="22">
        <v>16759</v>
      </c>
      <c r="V40" s="28">
        <v>8984</v>
      </c>
      <c r="W40" s="28">
        <v>7013</v>
      </c>
      <c r="X40" s="28">
        <v>3273</v>
      </c>
      <c r="Y40" s="22">
        <v>17374</v>
      </c>
    </row>
    <row r="41" spans="1:25" ht="13.5">
      <c r="A41" s="7" t="s">
        <v>230</v>
      </c>
      <c r="B41" s="28"/>
      <c r="C41" s="28"/>
      <c r="D41" s="28"/>
      <c r="E41" s="22">
        <v>8192</v>
      </c>
      <c r="F41" s="28"/>
      <c r="G41" s="28"/>
      <c r="H41" s="28"/>
      <c r="I41" s="22">
        <v>4199</v>
      </c>
      <c r="J41" s="28"/>
      <c r="K41" s="28"/>
      <c r="L41" s="28"/>
      <c r="M41" s="22">
        <v>4683</v>
      </c>
      <c r="N41" s="28"/>
      <c r="O41" s="28"/>
      <c r="P41" s="28"/>
      <c r="Q41" s="22">
        <v>4406</v>
      </c>
      <c r="R41" s="28"/>
      <c r="S41" s="28"/>
      <c r="T41" s="28"/>
      <c r="U41" s="22">
        <v>6849</v>
      </c>
      <c r="V41" s="28"/>
      <c r="W41" s="28"/>
      <c r="X41" s="28"/>
      <c r="Y41" s="22">
        <v>4020</v>
      </c>
    </row>
    <row r="42" spans="1:25" ht="13.5">
      <c r="A42" s="7" t="s">
        <v>231</v>
      </c>
      <c r="B42" s="28"/>
      <c r="C42" s="28"/>
      <c r="D42" s="28"/>
      <c r="E42" s="22">
        <v>-1405</v>
      </c>
      <c r="F42" s="28"/>
      <c r="G42" s="28"/>
      <c r="H42" s="28"/>
      <c r="I42" s="22">
        <v>145</v>
      </c>
      <c r="J42" s="28"/>
      <c r="K42" s="28"/>
      <c r="L42" s="28"/>
      <c r="M42" s="22">
        <v>633</v>
      </c>
      <c r="N42" s="28"/>
      <c r="O42" s="28"/>
      <c r="P42" s="28"/>
      <c r="Q42" s="22">
        <v>611</v>
      </c>
      <c r="R42" s="28"/>
      <c r="S42" s="28"/>
      <c r="T42" s="28"/>
      <c r="U42" s="22">
        <v>1133</v>
      </c>
      <c r="V42" s="28"/>
      <c r="W42" s="28"/>
      <c r="X42" s="28"/>
      <c r="Y42" s="22">
        <v>2299</v>
      </c>
    </row>
    <row r="43" spans="1:25" ht="13.5">
      <c r="A43" s="7" t="s">
        <v>232</v>
      </c>
      <c r="B43" s="28">
        <v>6491</v>
      </c>
      <c r="C43" s="28">
        <v>4392</v>
      </c>
      <c r="D43" s="28">
        <v>1622</v>
      </c>
      <c r="E43" s="22">
        <v>6786</v>
      </c>
      <c r="F43" s="28">
        <v>4137</v>
      </c>
      <c r="G43" s="28">
        <v>2706</v>
      </c>
      <c r="H43" s="28">
        <v>996</v>
      </c>
      <c r="I43" s="22">
        <v>4344</v>
      </c>
      <c r="J43" s="28">
        <v>1618</v>
      </c>
      <c r="K43" s="28">
        <v>1031</v>
      </c>
      <c r="L43" s="28">
        <v>525</v>
      </c>
      <c r="M43" s="22">
        <v>5316</v>
      </c>
      <c r="N43" s="28">
        <v>2446</v>
      </c>
      <c r="O43" s="28">
        <v>1530</v>
      </c>
      <c r="P43" s="28">
        <v>499</v>
      </c>
      <c r="Q43" s="22">
        <v>5017</v>
      </c>
      <c r="R43" s="28">
        <v>2690</v>
      </c>
      <c r="S43" s="28">
        <v>1706</v>
      </c>
      <c r="T43" s="28">
        <v>696</v>
      </c>
      <c r="U43" s="22">
        <v>7983</v>
      </c>
      <c r="V43" s="28">
        <v>4295</v>
      </c>
      <c r="W43" s="28">
        <v>3446</v>
      </c>
      <c r="X43" s="28">
        <v>1541</v>
      </c>
      <c r="Y43" s="22">
        <v>6319</v>
      </c>
    </row>
    <row r="44" spans="1:25" ht="13.5">
      <c r="A44" s="7" t="s">
        <v>69</v>
      </c>
      <c r="B44" s="28">
        <v>8996</v>
      </c>
      <c r="C44" s="28">
        <v>6321</v>
      </c>
      <c r="D44" s="28">
        <v>2338</v>
      </c>
      <c r="E44" s="22">
        <v>11332</v>
      </c>
      <c r="F44" s="28">
        <v>5202</v>
      </c>
      <c r="G44" s="28">
        <v>3556</v>
      </c>
      <c r="H44" s="28">
        <v>1620</v>
      </c>
      <c r="I44" s="22">
        <v>7697</v>
      </c>
      <c r="J44" s="28">
        <v>3665</v>
      </c>
      <c r="K44" s="28">
        <v>3365</v>
      </c>
      <c r="L44" s="28">
        <v>240</v>
      </c>
      <c r="M44" s="22">
        <v>8132</v>
      </c>
      <c r="N44" s="28">
        <v>3355</v>
      </c>
      <c r="O44" s="28">
        <v>2430</v>
      </c>
      <c r="P44" s="28">
        <v>853</v>
      </c>
      <c r="Q44" s="22"/>
      <c r="R44" s="28"/>
      <c r="S44" s="28"/>
      <c r="T44" s="28"/>
      <c r="U44" s="22"/>
      <c r="V44" s="28"/>
      <c r="W44" s="28"/>
      <c r="X44" s="28"/>
      <c r="Y44" s="22"/>
    </row>
    <row r="45" spans="1:25" ht="13.5">
      <c r="A45" s="7" t="s">
        <v>70</v>
      </c>
      <c r="B45" s="28">
        <v>-11</v>
      </c>
      <c r="C45" s="28">
        <v>10</v>
      </c>
      <c r="D45" s="28">
        <v>-8</v>
      </c>
      <c r="E45" s="22">
        <v>19</v>
      </c>
      <c r="F45" s="28">
        <v>5</v>
      </c>
      <c r="G45" s="28">
        <v>0</v>
      </c>
      <c r="H45" s="28">
        <v>0</v>
      </c>
      <c r="I45" s="22">
        <v>-158</v>
      </c>
      <c r="J45" s="28">
        <v>-159</v>
      </c>
      <c r="K45" s="28">
        <v>-159</v>
      </c>
      <c r="L45" s="28">
        <v>-77</v>
      </c>
      <c r="M45" s="22">
        <v>352</v>
      </c>
      <c r="N45" s="28">
        <v>96</v>
      </c>
      <c r="O45" s="28">
        <v>183</v>
      </c>
      <c r="P45" s="28">
        <v>152</v>
      </c>
      <c r="Q45" s="22">
        <v>253</v>
      </c>
      <c r="R45" s="28">
        <v>-118</v>
      </c>
      <c r="S45" s="28">
        <v>-148</v>
      </c>
      <c r="T45" s="28">
        <v>-82</v>
      </c>
      <c r="U45" s="22">
        <v>-612</v>
      </c>
      <c r="V45" s="28">
        <v>-259</v>
      </c>
      <c r="W45" s="28">
        <v>-226</v>
      </c>
      <c r="X45" s="28">
        <v>-83</v>
      </c>
      <c r="Y45" s="22">
        <v>369</v>
      </c>
    </row>
    <row r="46" spans="1:25" ht="14.25" thickBot="1">
      <c r="A46" s="7" t="s">
        <v>233</v>
      </c>
      <c r="B46" s="28">
        <v>9008</v>
      </c>
      <c r="C46" s="28">
        <v>6310</v>
      </c>
      <c r="D46" s="28">
        <v>2346</v>
      </c>
      <c r="E46" s="22">
        <v>11313</v>
      </c>
      <c r="F46" s="28">
        <v>5197</v>
      </c>
      <c r="G46" s="28">
        <v>3556</v>
      </c>
      <c r="H46" s="28">
        <v>1620</v>
      </c>
      <c r="I46" s="22">
        <v>7856</v>
      </c>
      <c r="J46" s="28">
        <v>3824</v>
      </c>
      <c r="K46" s="28">
        <v>3524</v>
      </c>
      <c r="L46" s="28">
        <v>318</v>
      </c>
      <c r="M46" s="22">
        <v>7780</v>
      </c>
      <c r="N46" s="28">
        <v>3258</v>
      </c>
      <c r="O46" s="28">
        <v>2246</v>
      </c>
      <c r="P46" s="28">
        <v>700</v>
      </c>
      <c r="Q46" s="22">
        <v>8378</v>
      </c>
      <c r="R46" s="28">
        <v>3462</v>
      </c>
      <c r="S46" s="28">
        <v>1966</v>
      </c>
      <c r="T46" s="28">
        <v>761</v>
      </c>
      <c r="U46" s="22">
        <v>9388</v>
      </c>
      <c r="V46" s="28">
        <v>4948</v>
      </c>
      <c r="W46" s="28">
        <v>3794</v>
      </c>
      <c r="X46" s="28">
        <v>1815</v>
      </c>
      <c r="Y46" s="22">
        <v>10685</v>
      </c>
    </row>
    <row r="47" spans="1:25" ht="14.25" thickTop="1">
      <c r="A47" s="8"/>
      <c r="B47" s="24"/>
      <c r="C47" s="24"/>
      <c r="D47" s="24"/>
      <c r="E47" s="24"/>
      <c r="F47" s="24"/>
      <c r="G47" s="24"/>
      <c r="H47" s="24"/>
      <c r="I47" s="24"/>
      <c r="J47" s="24"/>
      <c r="K47" s="24"/>
      <c r="L47" s="24"/>
      <c r="M47" s="24"/>
      <c r="N47" s="24"/>
      <c r="O47" s="24"/>
      <c r="P47" s="24"/>
      <c r="Q47" s="24"/>
      <c r="R47" s="24"/>
      <c r="S47" s="24"/>
      <c r="T47" s="24"/>
      <c r="U47" s="24"/>
      <c r="V47" s="24"/>
      <c r="W47" s="24"/>
      <c r="X47" s="24"/>
      <c r="Y47" s="24"/>
    </row>
    <row r="49" ht="13.5">
      <c r="A49" s="20" t="s">
        <v>186</v>
      </c>
    </row>
    <row r="50" ht="13.5">
      <c r="A50" s="20" t="s">
        <v>187</v>
      </c>
    </row>
  </sheetData>
  <mergeCells count="1">
    <mergeCell ref="B6:Y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2:S66"/>
  <sheetViews>
    <sheetView workbookViewId="0" topLeftCell="A1">
      <selection activeCell="A1" sqref="A1"/>
    </sheetView>
  </sheetViews>
  <sheetFormatPr defaultColWidth="9.00390625" defaultRowHeight="13.5"/>
  <cols>
    <col min="1" max="1" width="38.625" style="0" customWidth="1"/>
    <col min="2" max="19" width="17.625" style="0" customWidth="1"/>
  </cols>
  <sheetData>
    <row r="1" ht="14.25" thickBot="1"/>
    <row r="2" spans="1:19" ht="14.25" thickTop="1">
      <c r="A2" s="10" t="s">
        <v>182</v>
      </c>
      <c r="B2" s="14">
        <v>1951</v>
      </c>
      <c r="C2" s="14"/>
      <c r="D2" s="14"/>
      <c r="E2" s="14"/>
      <c r="F2" s="14"/>
      <c r="G2" s="14"/>
      <c r="H2" s="14"/>
      <c r="I2" s="14"/>
      <c r="J2" s="14"/>
      <c r="K2" s="14"/>
      <c r="L2" s="14"/>
      <c r="M2" s="14"/>
      <c r="N2" s="14"/>
      <c r="O2" s="14"/>
      <c r="P2" s="14"/>
      <c r="Q2" s="14"/>
      <c r="R2" s="14"/>
      <c r="S2" s="14"/>
    </row>
    <row r="3" spans="1:19" ht="14.25" thickBot="1">
      <c r="A3" s="11" t="s">
        <v>183</v>
      </c>
      <c r="B3" s="1" t="s">
        <v>184</v>
      </c>
      <c r="C3" s="1"/>
      <c r="D3" s="1"/>
      <c r="E3" s="1"/>
      <c r="F3" s="1"/>
      <c r="G3" s="1"/>
      <c r="H3" s="1"/>
      <c r="I3" s="1"/>
      <c r="J3" s="1"/>
      <c r="K3" s="1"/>
      <c r="L3" s="1"/>
      <c r="M3" s="1"/>
      <c r="N3" s="1"/>
      <c r="O3" s="1"/>
      <c r="P3" s="1"/>
      <c r="Q3" s="1"/>
      <c r="R3" s="1"/>
      <c r="S3" s="1"/>
    </row>
    <row r="4" spans="1:19" ht="14.25" thickTop="1">
      <c r="A4" s="10" t="s">
        <v>71</v>
      </c>
      <c r="B4" s="15" t="str">
        <f>HYPERLINK("http://www.kabupro.jp/mark/20131106/S1000AZT.htm","四半期報告書")</f>
        <v>四半期報告書</v>
      </c>
      <c r="C4" s="15" t="str">
        <f>HYPERLINK("http://www.kabupro.jp/mark/20130621/S000DMHW.htm","有価証券報告書")</f>
        <v>有価証券報告書</v>
      </c>
      <c r="D4" s="15" t="str">
        <f>HYPERLINK("http://www.kabupro.jp/mark/20131106/S1000AZT.htm","四半期報告書")</f>
        <v>四半期報告書</v>
      </c>
      <c r="E4" s="15" t="str">
        <f>HYPERLINK("http://www.kabupro.jp/mark/20130621/S000DMHW.htm","有価証券報告書")</f>
        <v>有価証券報告書</v>
      </c>
      <c r="F4" s="15" t="str">
        <f>HYPERLINK("http://www.kabupro.jp/mark/20121106/S000C5C0.htm","四半期報告書")</f>
        <v>四半期報告書</v>
      </c>
      <c r="G4" s="15" t="str">
        <f>HYPERLINK("http://www.kabupro.jp/mark/20120622/S000B27M.htm","有価証券報告書")</f>
        <v>有価証券報告書</v>
      </c>
      <c r="H4" s="15" t="str">
        <f>HYPERLINK("http://www.kabupro.jp/mark/20110210/S0007Q0R.htm","四半期報告書")</f>
        <v>四半期報告書</v>
      </c>
      <c r="I4" s="15" t="str">
        <f>HYPERLINK("http://www.kabupro.jp/mark/20111107/S0009LIU.htm","四半期報告書")</f>
        <v>四半期報告書</v>
      </c>
      <c r="J4" s="15" t="str">
        <f>HYPERLINK("http://www.kabupro.jp/mark/20100805/S0006G9C.htm","四半期報告書")</f>
        <v>四半期報告書</v>
      </c>
      <c r="K4" s="15" t="str">
        <f>HYPERLINK("http://www.kabupro.jp/mark/20110624/S0008JRE.htm","有価証券報告書")</f>
        <v>有価証券報告書</v>
      </c>
      <c r="L4" s="15" t="str">
        <f>HYPERLINK("http://www.kabupro.jp/mark/20110210/S0007Q0R.htm","四半期報告書")</f>
        <v>四半期報告書</v>
      </c>
      <c r="M4" s="15" t="str">
        <f>HYPERLINK("http://www.kabupro.jp/mark/20101108/S000720M.htm","四半期報告書")</f>
        <v>四半期報告書</v>
      </c>
      <c r="N4" s="15" t="str">
        <f>HYPERLINK("http://www.kabupro.jp/mark/20100805/S0006G9C.htm","四半期報告書")</f>
        <v>四半期報告書</v>
      </c>
      <c r="O4" s="15" t="str">
        <f>HYPERLINK("http://www.kabupro.jp/mark/20100623/S0005Y97.htm","有価証券報告書")</f>
        <v>有価証券報告書</v>
      </c>
      <c r="P4" s="15" t="str">
        <f>HYPERLINK("http://www.kabupro.jp/mark/20100212/S00053IF.htm","四半期報告書")</f>
        <v>四半期報告書</v>
      </c>
      <c r="Q4" s="15" t="str">
        <f>HYPERLINK("http://www.kabupro.jp/mark/20091113/S0004ISY.htm","四半期報告書")</f>
        <v>四半期報告書</v>
      </c>
      <c r="R4" s="15" t="str">
        <f>HYPERLINK("http://www.kabupro.jp/mark/20090807/S0003T4T.htm","四半期報告書")</f>
        <v>四半期報告書</v>
      </c>
      <c r="S4" s="15" t="str">
        <f>HYPERLINK("http://www.kabupro.jp/mark/20090623/S0003BCF.htm","有価証券報告書")</f>
        <v>有価証券報告書</v>
      </c>
    </row>
    <row r="5" spans="1:19" ht="14.25" thickBot="1">
      <c r="A5" s="11" t="s">
        <v>72</v>
      </c>
      <c r="B5" s="1" t="s">
        <v>238</v>
      </c>
      <c r="C5" s="1" t="s">
        <v>78</v>
      </c>
      <c r="D5" s="1" t="s">
        <v>238</v>
      </c>
      <c r="E5" s="1" t="s">
        <v>78</v>
      </c>
      <c r="F5" s="1" t="s">
        <v>244</v>
      </c>
      <c r="G5" s="1" t="s">
        <v>82</v>
      </c>
      <c r="H5" s="1" t="s">
        <v>254</v>
      </c>
      <c r="I5" s="1" t="s">
        <v>250</v>
      </c>
      <c r="J5" s="1" t="s">
        <v>258</v>
      </c>
      <c r="K5" s="1" t="s">
        <v>84</v>
      </c>
      <c r="L5" s="1" t="s">
        <v>254</v>
      </c>
      <c r="M5" s="1" t="s">
        <v>256</v>
      </c>
      <c r="N5" s="1" t="s">
        <v>258</v>
      </c>
      <c r="O5" s="1" t="s">
        <v>86</v>
      </c>
      <c r="P5" s="1" t="s">
        <v>260</v>
      </c>
      <c r="Q5" s="1" t="s">
        <v>262</v>
      </c>
      <c r="R5" s="1" t="s">
        <v>264</v>
      </c>
      <c r="S5" s="1" t="s">
        <v>88</v>
      </c>
    </row>
    <row r="6" spans="1:19" ht="15" thickBot="1" thickTop="1">
      <c r="A6" s="10" t="s">
        <v>73</v>
      </c>
      <c r="B6" s="18" t="s">
        <v>60</v>
      </c>
      <c r="C6" s="19"/>
      <c r="D6" s="19"/>
      <c r="E6" s="19"/>
      <c r="F6" s="19"/>
      <c r="G6" s="19"/>
      <c r="H6" s="19"/>
      <c r="I6" s="19"/>
      <c r="J6" s="19"/>
      <c r="K6" s="19"/>
      <c r="L6" s="19"/>
      <c r="M6" s="19"/>
      <c r="N6" s="19"/>
      <c r="O6" s="19"/>
      <c r="P6" s="19"/>
      <c r="Q6" s="19"/>
      <c r="R6" s="19"/>
      <c r="S6" s="19"/>
    </row>
    <row r="7" spans="1:19" ht="14.25" thickTop="1">
      <c r="A7" s="12" t="s">
        <v>74</v>
      </c>
      <c r="B7" s="14" t="s">
        <v>12</v>
      </c>
      <c r="C7" s="16" t="s">
        <v>79</v>
      </c>
      <c r="D7" s="14" t="s">
        <v>12</v>
      </c>
      <c r="E7" s="16" t="s">
        <v>79</v>
      </c>
      <c r="F7" s="14" t="s">
        <v>12</v>
      </c>
      <c r="G7" s="16" t="s">
        <v>79</v>
      </c>
      <c r="H7" s="14" t="s">
        <v>12</v>
      </c>
      <c r="I7" s="14" t="s">
        <v>12</v>
      </c>
      <c r="J7" s="14" t="s">
        <v>12</v>
      </c>
      <c r="K7" s="16" t="s">
        <v>79</v>
      </c>
      <c r="L7" s="14" t="s">
        <v>12</v>
      </c>
      <c r="M7" s="14" t="s">
        <v>12</v>
      </c>
      <c r="N7" s="14" t="s">
        <v>12</v>
      </c>
      <c r="O7" s="16" t="s">
        <v>79</v>
      </c>
      <c r="P7" s="14" t="s">
        <v>12</v>
      </c>
      <c r="Q7" s="14" t="s">
        <v>12</v>
      </c>
      <c r="R7" s="14" t="s">
        <v>12</v>
      </c>
      <c r="S7" s="16" t="s">
        <v>79</v>
      </c>
    </row>
    <row r="8" spans="1:19" ht="13.5">
      <c r="A8" s="13" t="s">
        <v>75</v>
      </c>
      <c r="B8" s="1" t="s">
        <v>13</v>
      </c>
      <c r="C8" s="17" t="s">
        <v>188</v>
      </c>
      <c r="D8" s="1" t="s">
        <v>188</v>
      </c>
      <c r="E8" s="17" t="s">
        <v>189</v>
      </c>
      <c r="F8" s="1" t="s">
        <v>189</v>
      </c>
      <c r="G8" s="17" t="s">
        <v>190</v>
      </c>
      <c r="H8" s="1" t="s">
        <v>190</v>
      </c>
      <c r="I8" s="1" t="s">
        <v>190</v>
      </c>
      <c r="J8" s="1" t="s">
        <v>190</v>
      </c>
      <c r="K8" s="17" t="s">
        <v>191</v>
      </c>
      <c r="L8" s="1" t="s">
        <v>191</v>
      </c>
      <c r="M8" s="1" t="s">
        <v>191</v>
      </c>
      <c r="N8" s="1" t="s">
        <v>191</v>
      </c>
      <c r="O8" s="17" t="s">
        <v>192</v>
      </c>
      <c r="P8" s="1" t="s">
        <v>192</v>
      </c>
      <c r="Q8" s="1" t="s">
        <v>192</v>
      </c>
      <c r="R8" s="1" t="s">
        <v>192</v>
      </c>
      <c r="S8" s="17" t="s">
        <v>193</v>
      </c>
    </row>
    <row r="9" spans="1:19" ht="13.5">
      <c r="A9" s="13" t="s">
        <v>76</v>
      </c>
      <c r="B9" s="1" t="s">
        <v>239</v>
      </c>
      <c r="C9" s="17" t="s">
        <v>80</v>
      </c>
      <c r="D9" s="1" t="s">
        <v>245</v>
      </c>
      <c r="E9" s="17" t="s">
        <v>81</v>
      </c>
      <c r="F9" s="1" t="s">
        <v>251</v>
      </c>
      <c r="G9" s="17" t="s">
        <v>83</v>
      </c>
      <c r="H9" s="1" t="s">
        <v>255</v>
      </c>
      <c r="I9" s="1" t="s">
        <v>257</v>
      </c>
      <c r="J9" s="1" t="s">
        <v>259</v>
      </c>
      <c r="K9" s="17" t="s">
        <v>85</v>
      </c>
      <c r="L9" s="1" t="s">
        <v>261</v>
      </c>
      <c r="M9" s="1" t="s">
        <v>263</v>
      </c>
      <c r="N9" s="1" t="s">
        <v>265</v>
      </c>
      <c r="O9" s="17" t="s">
        <v>87</v>
      </c>
      <c r="P9" s="1" t="s">
        <v>267</v>
      </c>
      <c r="Q9" s="1" t="s">
        <v>269</v>
      </c>
      <c r="R9" s="1" t="s">
        <v>271</v>
      </c>
      <c r="S9" s="17" t="s">
        <v>89</v>
      </c>
    </row>
    <row r="10" spans="1:19" ht="14.25" thickBot="1">
      <c r="A10" s="13" t="s">
        <v>77</v>
      </c>
      <c r="B10" s="1" t="s">
        <v>91</v>
      </c>
      <c r="C10" s="17" t="s">
        <v>91</v>
      </c>
      <c r="D10" s="1" t="s">
        <v>91</v>
      </c>
      <c r="E10" s="17" t="s">
        <v>91</v>
      </c>
      <c r="F10" s="1" t="s">
        <v>91</v>
      </c>
      <c r="G10" s="17" t="s">
        <v>91</v>
      </c>
      <c r="H10" s="1" t="s">
        <v>91</v>
      </c>
      <c r="I10" s="1" t="s">
        <v>91</v>
      </c>
      <c r="J10" s="1" t="s">
        <v>91</v>
      </c>
      <c r="K10" s="17" t="s">
        <v>91</v>
      </c>
      <c r="L10" s="1" t="s">
        <v>91</v>
      </c>
      <c r="M10" s="1" t="s">
        <v>91</v>
      </c>
      <c r="N10" s="1" t="s">
        <v>91</v>
      </c>
      <c r="O10" s="17" t="s">
        <v>91</v>
      </c>
      <c r="P10" s="1" t="s">
        <v>91</v>
      </c>
      <c r="Q10" s="1" t="s">
        <v>91</v>
      </c>
      <c r="R10" s="1" t="s">
        <v>91</v>
      </c>
      <c r="S10" s="17" t="s">
        <v>91</v>
      </c>
    </row>
    <row r="11" spans="1:19" ht="14.25" thickTop="1">
      <c r="A11" s="30" t="s">
        <v>229</v>
      </c>
      <c r="B11" s="27">
        <v>10714</v>
      </c>
      <c r="C11" s="21">
        <v>18119</v>
      </c>
      <c r="D11" s="27">
        <v>6262</v>
      </c>
      <c r="E11" s="21">
        <v>12041</v>
      </c>
      <c r="F11" s="27">
        <v>4397</v>
      </c>
      <c r="G11" s="21">
        <v>13449</v>
      </c>
      <c r="H11" s="27">
        <v>5801</v>
      </c>
      <c r="I11" s="27">
        <v>3960</v>
      </c>
      <c r="J11" s="27">
        <v>1353</v>
      </c>
      <c r="K11" s="21">
        <v>13649</v>
      </c>
      <c r="L11" s="27">
        <v>6033</v>
      </c>
      <c r="M11" s="27">
        <v>3524</v>
      </c>
      <c r="N11" s="27">
        <v>1375</v>
      </c>
      <c r="O11" s="21">
        <v>16759</v>
      </c>
      <c r="P11" s="27">
        <v>8984</v>
      </c>
      <c r="Q11" s="27">
        <v>7013</v>
      </c>
      <c r="R11" s="27">
        <v>3273</v>
      </c>
      <c r="S11" s="21">
        <v>17374</v>
      </c>
    </row>
    <row r="12" spans="1:19" ht="13.5">
      <c r="A12" s="6" t="s">
        <v>14</v>
      </c>
      <c r="B12" s="28">
        <v>1019</v>
      </c>
      <c r="C12" s="22">
        <v>2308</v>
      </c>
      <c r="D12" s="28">
        <v>1148</v>
      </c>
      <c r="E12" s="22">
        <v>2947</v>
      </c>
      <c r="F12" s="28">
        <v>1450</v>
      </c>
      <c r="G12" s="22">
        <v>3039</v>
      </c>
      <c r="H12" s="28">
        <v>2278</v>
      </c>
      <c r="I12" s="28">
        <v>1487</v>
      </c>
      <c r="J12" s="28">
        <v>732</v>
      </c>
      <c r="K12" s="22">
        <v>2992</v>
      </c>
      <c r="L12" s="28">
        <v>2218</v>
      </c>
      <c r="M12" s="28">
        <v>1442</v>
      </c>
      <c r="N12" s="28">
        <v>682</v>
      </c>
      <c r="O12" s="22">
        <v>2554</v>
      </c>
      <c r="P12" s="28">
        <v>1901</v>
      </c>
      <c r="Q12" s="28">
        <v>1242</v>
      </c>
      <c r="R12" s="28">
        <v>611</v>
      </c>
      <c r="S12" s="22">
        <v>2632</v>
      </c>
    </row>
    <row r="13" spans="1:19" ht="13.5">
      <c r="A13" s="6" t="s">
        <v>15</v>
      </c>
      <c r="B13" s="28">
        <v>340</v>
      </c>
      <c r="C13" s="22">
        <v>678</v>
      </c>
      <c r="D13" s="28">
        <v>336</v>
      </c>
      <c r="E13" s="22">
        <v>215</v>
      </c>
      <c r="F13" s="28">
        <v>50</v>
      </c>
      <c r="G13" s="22"/>
      <c r="H13" s="28"/>
      <c r="I13" s="28"/>
      <c r="J13" s="28"/>
      <c r="K13" s="22">
        <v>-192</v>
      </c>
      <c r="L13" s="28">
        <v>-132</v>
      </c>
      <c r="M13" s="28">
        <v>-78</v>
      </c>
      <c r="N13" s="28">
        <v>-38</v>
      </c>
      <c r="O13" s="22">
        <v>-236</v>
      </c>
      <c r="P13" s="28">
        <v>-178</v>
      </c>
      <c r="Q13" s="28">
        <v>-120</v>
      </c>
      <c r="R13" s="28">
        <v>-60</v>
      </c>
      <c r="S13" s="22">
        <v>-324</v>
      </c>
    </row>
    <row r="14" spans="1:19" ht="13.5">
      <c r="A14" s="6" t="s">
        <v>16</v>
      </c>
      <c r="B14" s="28"/>
      <c r="C14" s="22"/>
      <c r="D14" s="28"/>
      <c r="E14" s="22"/>
      <c r="F14" s="28">
        <v>-2569</v>
      </c>
      <c r="G14" s="22">
        <v>-278</v>
      </c>
      <c r="H14" s="28"/>
      <c r="I14" s="28"/>
      <c r="J14" s="28"/>
      <c r="K14" s="22"/>
      <c r="L14" s="28"/>
      <c r="M14" s="28"/>
      <c r="N14" s="28"/>
      <c r="O14" s="22"/>
      <c r="P14" s="28"/>
      <c r="Q14" s="28"/>
      <c r="R14" s="28"/>
      <c r="S14" s="22"/>
    </row>
    <row r="15" spans="1:19" ht="13.5">
      <c r="A15" s="6" t="s">
        <v>17</v>
      </c>
      <c r="B15" s="28">
        <v>-105</v>
      </c>
      <c r="C15" s="22">
        <v>-796</v>
      </c>
      <c r="D15" s="28">
        <v>-790</v>
      </c>
      <c r="E15" s="22">
        <v>-201</v>
      </c>
      <c r="F15" s="28">
        <v>-257</v>
      </c>
      <c r="G15" s="22">
        <v>188</v>
      </c>
      <c r="H15" s="28">
        <v>-180</v>
      </c>
      <c r="I15" s="28">
        <v>-173</v>
      </c>
      <c r="J15" s="28">
        <v>-176</v>
      </c>
      <c r="K15" s="22">
        <v>-650</v>
      </c>
      <c r="L15" s="28">
        <v>-407</v>
      </c>
      <c r="M15" s="28">
        <v>-474</v>
      </c>
      <c r="N15" s="28">
        <v>-121</v>
      </c>
      <c r="O15" s="22">
        <v>741</v>
      </c>
      <c r="P15" s="28">
        <v>37</v>
      </c>
      <c r="Q15" s="28">
        <v>107</v>
      </c>
      <c r="R15" s="28">
        <v>-116</v>
      </c>
      <c r="S15" s="22">
        <v>-433</v>
      </c>
    </row>
    <row r="16" spans="1:19" ht="13.5">
      <c r="A16" s="6" t="s">
        <v>18</v>
      </c>
      <c r="B16" s="28">
        <v>62</v>
      </c>
      <c r="C16" s="22">
        <v>-169</v>
      </c>
      <c r="D16" s="28">
        <v>245</v>
      </c>
      <c r="E16" s="22">
        <v>93</v>
      </c>
      <c r="F16" s="28">
        <v>89</v>
      </c>
      <c r="G16" s="22">
        <v>-854</v>
      </c>
      <c r="H16" s="28">
        <v>-503</v>
      </c>
      <c r="I16" s="28">
        <v>-505</v>
      </c>
      <c r="J16" s="28">
        <v>-496</v>
      </c>
      <c r="K16" s="22">
        <v>-1018</v>
      </c>
      <c r="L16" s="28">
        <v>-289</v>
      </c>
      <c r="M16" s="28">
        <v>-210</v>
      </c>
      <c r="N16" s="28">
        <v>-147</v>
      </c>
      <c r="O16" s="22">
        <v>-305</v>
      </c>
      <c r="P16" s="28">
        <v>-271</v>
      </c>
      <c r="Q16" s="28">
        <v>-217</v>
      </c>
      <c r="R16" s="28">
        <v>-171</v>
      </c>
      <c r="S16" s="22">
        <v>-359</v>
      </c>
    </row>
    <row r="17" spans="1:19" ht="13.5">
      <c r="A17" s="6" t="s">
        <v>19</v>
      </c>
      <c r="B17" s="28">
        <v>-233</v>
      </c>
      <c r="C17" s="22">
        <v>466</v>
      </c>
      <c r="D17" s="28">
        <v>68</v>
      </c>
      <c r="E17" s="22">
        <v>47</v>
      </c>
      <c r="F17" s="28"/>
      <c r="G17" s="22"/>
      <c r="H17" s="28"/>
      <c r="I17" s="28"/>
      <c r="J17" s="28"/>
      <c r="K17" s="22"/>
      <c r="L17" s="28"/>
      <c r="M17" s="28"/>
      <c r="N17" s="28"/>
      <c r="O17" s="22"/>
      <c r="P17" s="28"/>
      <c r="Q17" s="28"/>
      <c r="R17" s="28"/>
      <c r="S17" s="22"/>
    </row>
    <row r="18" spans="1:19" ht="13.5">
      <c r="A18" s="6" t="s">
        <v>20</v>
      </c>
      <c r="B18" s="28">
        <v>-120</v>
      </c>
      <c r="C18" s="22">
        <v>-209</v>
      </c>
      <c r="D18" s="28">
        <v>-123</v>
      </c>
      <c r="E18" s="22">
        <v>-322</v>
      </c>
      <c r="F18" s="28">
        <v>-241</v>
      </c>
      <c r="G18" s="22">
        <v>-262</v>
      </c>
      <c r="H18" s="28">
        <v>-234</v>
      </c>
      <c r="I18" s="28">
        <v>-168</v>
      </c>
      <c r="J18" s="28">
        <v>-132</v>
      </c>
      <c r="K18" s="22">
        <v>-255</v>
      </c>
      <c r="L18" s="28">
        <v>-234</v>
      </c>
      <c r="M18" s="28">
        <v>-172</v>
      </c>
      <c r="N18" s="28">
        <v>-140</v>
      </c>
      <c r="O18" s="22">
        <v>-440</v>
      </c>
      <c r="P18" s="28">
        <v>-346</v>
      </c>
      <c r="Q18" s="28">
        <v>-230</v>
      </c>
      <c r="R18" s="28">
        <v>-154</v>
      </c>
      <c r="S18" s="22">
        <v>-327</v>
      </c>
    </row>
    <row r="19" spans="1:19" ht="13.5">
      <c r="A19" s="6" t="s">
        <v>209</v>
      </c>
      <c r="B19" s="28">
        <v>26</v>
      </c>
      <c r="C19" s="22">
        <v>59</v>
      </c>
      <c r="D19" s="28">
        <v>31</v>
      </c>
      <c r="E19" s="22">
        <v>60</v>
      </c>
      <c r="F19" s="28">
        <v>31</v>
      </c>
      <c r="G19" s="22">
        <v>92</v>
      </c>
      <c r="H19" s="28">
        <v>64</v>
      </c>
      <c r="I19" s="28">
        <v>37</v>
      </c>
      <c r="J19" s="28">
        <v>12</v>
      </c>
      <c r="K19" s="22">
        <v>19</v>
      </c>
      <c r="L19" s="28">
        <v>12</v>
      </c>
      <c r="M19" s="28">
        <v>7</v>
      </c>
      <c r="N19" s="28">
        <v>4</v>
      </c>
      <c r="O19" s="22">
        <v>18</v>
      </c>
      <c r="P19" s="28">
        <v>13</v>
      </c>
      <c r="Q19" s="28">
        <v>8</v>
      </c>
      <c r="R19" s="28">
        <v>4</v>
      </c>
      <c r="S19" s="22">
        <v>19</v>
      </c>
    </row>
    <row r="20" spans="1:19" ht="13.5">
      <c r="A20" s="6" t="s">
        <v>21</v>
      </c>
      <c r="B20" s="28">
        <v>-2099</v>
      </c>
      <c r="C20" s="22"/>
      <c r="D20" s="28">
        <v>7</v>
      </c>
      <c r="E20" s="22"/>
      <c r="F20" s="28"/>
      <c r="G20" s="22"/>
      <c r="H20" s="28"/>
      <c r="I20" s="28"/>
      <c r="J20" s="28"/>
      <c r="K20" s="22"/>
      <c r="L20" s="28"/>
      <c r="M20" s="28"/>
      <c r="N20" s="28"/>
      <c r="O20" s="22"/>
      <c r="P20" s="28"/>
      <c r="Q20" s="28"/>
      <c r="R20" s="28"/>
      <c r="S20" s="22"/>
    </row>
    <row r="21" spans="1:19" ht="13.5">
      <c r="A21" s="6" t="s">
        <v>22</v>
      </c>
      <c r="B21" s="28">
        <v>32146</v>
      </c>
      <c r="C21" s="22">
        <v>-9842</v>
      </c>
      <c r="D21" s="28">
        <v>26199</v>
      </c>
      <c r="E21" s="22">
        <v>6951</v>
      </c>
      <c r="F21" s="28">
        <v>43030</v>
      </c>
      <c r="G21" s="22">
        <v>-9263</v>
      </c>
      <c r="H21" s="28">
        <v>29525</v>
      </c>
      <c r="I21" s="28">
        <v>32786</v>
      </c>
      <c r="J21" s="28">
        <v>38129</v>
      </c>
      <c r="K21" s="22">
        <v>1029</v>
      </c>
      <c r="L21" s="28">
        <v>32750</v>
      </c>
      <c r="M21" s="28">
        <v>34759</v>
      </c>
      <c r="N21" s="28">
        <v>35413</v>
      </c>
      <c r="O21" s="22">
        <v>8803</v>
      </c>
      <c r="P21" s="28">
        <v>37580</v>
      </c>
      <c r="Q21" s="28">
        <v>36929</v>
      </c>
      <c r="R21" s="28">
        <v>39941</v>
      </c>
      <c r="S21" s="22">
        <v>-4138</v>
      </c>
    </row>
    <row r="22" spans="1:19" ht="13.5">
      <c r="A22" s="6" t="s">
        <v>23</v>
      </c>
      <c r="B22" s="28"/>
      <c r="C22" s="22"/>
      <c r="D22" s="28"/>
      <c r="E22" s="22"/>
      <c r="F22" s="28"/>
      <c r="G22" s="22"/>
      <c r="H22" s="28"/>
      <c r="I22" s="28"/>
      <c r="J22" s="28">
        <v>-7967</v>
      </c>
      <c r="K22" s="22"/>
      <c r="L22" s="28"/>
      <c r="M22" s="28"/>
      <c r="N22" s="28">
        <v>-8828</v>
      </c>
      <c r="O22" s="22"/>
      <c r="P22" s="28"/>
      <c r="Q22" s="28"/>
      <c r="R22" s="28">
        <v>-9887</v>
      </c>
      <c r="S22" s="22"/>
    </row>
    <row r="23" spans="1:19" ht="13.5">
      <c r="A23" s="6" t="s">
        <v>24</v>
      </c>
      <c r="B23" s="28">
        <v>-16554</v>
      </c>
      <c r="C23" s="22">
        <v>-2214</v>
      </c>
      <c r="D23" s="28">
        <v>-9630</v>
      </c>
      <c r="E23" s="22">
        <v>3931</v>
      </c>
      <c r="F23" s="28">
        <v>-5029</v>
      </c>
      <c r="G23" s="22">
        <v>-2902</v>
      </c>
      <c r="H23" s="28">
        <v>-24116</v>
      </c>
      <c r="I23" s="28">
        <v>-12931</v>
      </c>
      <c r="J23" s="28"/>
      <c r="K23" s="22">
        <v>1751</v>
      </c>
      <c r="L23" s="28">
        <v>-16191</v>
      </c>
      <c r="M23" s="28">
        <v>-9864</v>
      </c>
      <c r="N23" s="28"/>
      <c r="O23" s="22">
        <v>-2210</v>
      </c>
      <c r="P23" s="28">
        <v>-20236</v>
      </c>
      <c r="Q23" s="28">
        <v>-13148</v>
      </c>
      <c r="R23" s="28"/>
      <c r="S23" s="22">
        <v>866</v>
      </c>
    </row>
    <row r="24" spans="1:19" ht="13.5">
      <c r="A24" s="6" t="s">
        <v>25</v>
      </c>
      <c r="B24" s="28">
        <v>-849</v>
      </c>
      <c r="C24" s="22">
        <v>-3</v>
      </c>
      <c r="D24" s="28">
        <v>449</v>
      </c>
      <c r="E24" s="22">
        <v>836</v>
      </c>
      <c r="F24" s="28">
        <v>951</v>
      </c>
      <c r="G24" s="22">
        <v>-1409</v>
      </c>
      <c r="H24" s="28">
        <v>-960</v>
      </c>
      <c r="I24" s="28">
        <v>-300</v>
      </c>
      <c r="J24" s="28">
        <v>-221</v>
      </c>
      <c r="K24" s="22">
        <v>975</v>
      </c>
      <c r="L24" s="28">
        <v>196</v>
      </c>
      <c r="M24" s="28">
        <v>-20</v>
      </c>
      <c r="N24" s="28">
        <v>-23</v>
      </c>
      <c r="O24" s="22">
        <v>-1371</v>
      </c>
      <c r="P24" s="28">
        <v>-1429</v>
      </c>
      <c r="Q24" s="28">
        <v>-822</v>
      </c>
      <c r="R24" s="28">
        <v>-276</v>
      </c>
      <c r="S24" s="22">
        <v>-1448</v>
      </c>
    </row>
    <row r="25" spans="1:19" ht="13.5">
      <c r="A25" s="6" t="s">
        <v>26</v>
      </c>
      <c r="B25" s="28">
        <v>-11609</v>
      </c>
      <c r="C25" s="22">
        <v>4516</v>
      </c>
      <c r="D25" s="28">
        <v>-7195</v>
      </c>
      <c r="E25" s="22">
        <v>-4579</v>
      </c>
      <c r="F25" s="28">
        <v>-16591</v>
      </c>
      <c r="G25" s="22">
        <v>5269</v>
      </c>
      <c r="H25" s="28">
        <v>-4525</v>
      </c>
      <c r="I25" s="28">
        <v>-8108</v>
      </c>
      <c r="J25" s="28">
        <v>-10825</v>
      </c>
      <c r="K25" s="22">
        <v>59</v>
      </c>
      <c r="L25" s="28">
        <v>-8996</v>
      </c>
      <c r="M25" s="28">
        <v>-10362</v>
      </c>
      <c r="N25" s="28">
        <v>-9840</v>
      </c>
      <c r="O25" s="22">
        <v>-4725</v>
      </c>
      <c r="P25" s="28">
        <v>-11648</v>
      </c>
      <c r="Q25" s="28">
        <v>-12304</v>
      </c>
      <c r="R25" s="28">
        <v>-11731</v>
      </c>
      <c r="S25" s="22">
        <v>-1078</v>
      </c>
    </row>
    <row r="26" spans="1:19" ht="13.5">
      <c r="A26" s="6" t="s">
        <v>27</v>
      </c>
      <c r="B26" s="28">
        <v>2147</v>
      </c>
      <c r="C26" s="22">
        <v>-2738</v>
      </c>
      <c r="D26" s="28">
        <v>-437</v>
      </c>
      <c r="E26" s="22">
        <v>612</v>
      </c>
      <c r="F26" s="28">
        <v>2111</v>
      </c>
      <c r="G26" s="22">
        <v>-156</v>
      </c>
      <c r="H26" s="28">
        <v>2948</v>
      </c>
      <c r="I26" s="28">
        <v>1908</v>
      </c>
      <c r="J26" s="28">
        <v>2586</v>
      </c>
      <c r="K26" s="22">
        <v>-2076</v>
      </c>
      <c r="L26" s="28">
        <v>3800</v>
      </c>
      <c r="M26" s="28">
        <v>2891</v>
      </c>
      <c r="N26" s="28">
        <v>2161</v>
      </c>
      <c r="O26" s="22">
        <v>695</v>
      </c>
      <c r="P26" s="28">
        <v>4364</v>
      </c>
      <c r="Q26" s="28">
        <v>2201</v>
      </c>
      <c r="R26" s="28">
        <v>2028</v>
      </c>
      <c r="S26" s="22">
        <v>-1065</v>
      </c>
    </row>
    <row r="27" spans="1:19" ht="13.5">
      <c r="A27" s="6" t="s">
        <v>28</v>
      </c>
      <c r="B27" s="28">
        <v>-4451</v>
      </c>
      <c r="C27" s="22">
        <v>1810</v>
      </c>
      <c r="D27" s="28">
        <v>-2694</v>
      </c>
      <c r="E27" s="22">
        <v>485</v>
      </c>
      <c r="F27" s="28">
        <v>-4857</v>
      </c>
      <c r="G27" s="22">
        <v>-2766</v>
      </c>
      <c r="H27" s="28">
        <v>-6016</v>
      </c>
      <c r="I27" s="28">
        <v>-6213</v>
      </c>
      <c r="J27" s="28">
        <v>-5947</v>
      </c>
      <c r="K27" s="22">
        <v>37</v>
      </c>
      <c r="L27" s="28">
        <v>-4817</v>
      </c>
      <c r="M27" s="28">
        <v>-5311</v>
      </c>
      <c r="N27" s="28">
        <v>-5379</v>
      </c>
      <c r="O27" s="22">
        <v>-1038</v>
      </c>
      <c r="P27" s="28">
        <v>-3313</v>
      </c>
      <c r="Q27" s="28">
        <v>-3942</v>
      </c>
      <c r="R27" s="28">
        <v>-4370</v>
      </c>
      <c r="S27" s="22">
        <v>-5669</v>
      </c>
    </row>
    <row r="28" spans="1:19" ht="13.5">
      <c r="A28" s="6" t="s">
        <v>100</v>
      </c>
      <c r="B28" s="28">
        <v>-38</v>
      </c>
      <c r="C28" s="22">
        <v>-145</v>
      </c>
      <c r="D28" s="28">
        <v>122</v>
      </c>
      <c r="E28" s="22">
        <v>-2442</v>
      </c>
      <c r="F28" s="28">
        <v>271</v>
      </c>
      <c r="G28" s="22">
        <v>402</v>
      </c>
      <c r="H28" s="28">
        <v>-113</v>
      </c>
      <c r="I28" s="28">
        <v>-217</v>
      </c>
      <c r="J28" s="28">
        <v>-87</v>
      </c>
      <c r="K28" s="22">
        <v>308</v>
      </c>
      <c r="L28" s="28">
        <v>355</v>
      </c>
      <c r="M28" s="28">
        <v>274</v>
      </c>
      <c r="N28" s="28">
        <v>23</v>
      </c>
      <c r="O28" s="22">
        <v>2107</v>
      </c>
      <c r="P28" s="28">
        <v>1530</v>
      </c>
      <c r="Q28" s="28">
        <v>71</v>
      </c>
      <c r="R28" s="28">
        <v>-55</v>
      </c>
      <c r="S28" s="22">
        <v>539</v>
      </c>
    </row>
    <row r="29" spans="1:19" ht="13.5">
      <c r="A29" s="6" t="s">
        <v>29</v>
      </c>
      <c r="B29" s="28">
        <v>10394</v>
      </c>
      <c r="C29" s="22">
        <v>12385</v>
      </c>
      <c r="D29" s="28">
        <v>13999</v>
      </c>
      <c r="E29" s="22">
        <v>20875</v>
      </c>
      <c r="F29" s="28">
        <v>22834</v>
      </c>
      <c r="G29" s="22">
        <v>4548</v>
      </c>
      <c r="H29" s="28">
        <v>3966</v>
      </c>
      <c r="I29" s="28">
        <v>11560</v>
      </c>
      <c r="J29" s="28">
        <v>16958</v>
      </c>
      <c r="K29" s="22">
        <v>16630</v>
      </c>
      <c r="L29" s="28">
        <v>14298</v>
      </c>
      <c r="M29" s="28">
        <v>16405</v>
      </c>
      <c r="N29" s="28">
        <v>15141</v>
      </c>
      <c r="O29" s="22">
        <v>21518</v>
      </c>
      <c r="P29" s="28">
        <v>17085</v>
      </c>
      <c r="Q29" s="28">
        <v>16887</v>
      </c>
      <c r="R29" s="28">
        <v>19034</v>
      </c>
      <c r="S29" s="22">
        <v>6587</v>
      </c>
    </row>
    <row r="30" spans="1:19" ht="13.5">
      <c r="A30" s="6" t="s">
        <v>30</v>
      </c>
      <c r="B30" s="28">
        <v>123</v>
      </c>
      <c r="C30" s="22">
        <v>208</v>
      </c>
      <c r="D30" s="28">
        <v>124</v>
      </c>
      <c r="E30" s="22">
        <v>321</v>
      </c>
      <c r="F30" s="28">
        <v>241</v>
      </c>
      <c r="G30" s="22">
        <v>262</v>
      </c>
      <c r="H30" s="28">
        <v>234</v>
      </c>
      <c r="I30" s="28">
        <v>168</v>
      </c>
      <c r="J30" s="28">
        <v>131</v>
      </c>
      <c r="K30" s="22">
        <v>257</v>
      </c>
      <c r="L30" s="28">
        <v>236</v>
      </c>
      <c r="M30" s="28">
        <v>173</v>
      </c>
      <c r="N30" s="28">
        <v>141</v>
      </c>
      <c r="O30" s="22">
        <v>439</v>
      </c>
      <c r="P30" s="28">
        <v>344</v>
      </c>
      <c r="Q30" s="28">
        <v>223</v>
      </c>
      <c r="R30" s="28">
        <v>147</v>
      </c>
      <c r="S30" s="22">
        <v>340</v>
      </c>
    </row>
    <row r="31" spans="1:19" ht="13.5">
      <c r="A31" s="6" t="s">
        <v>31</v>
      </c>
      <c r="B31" s="28">
        <v>-27</v>
      </c>
      <c r="C31" s="22">
        <v>-60</v>
      </c>
      <c r="D31" s="28">
        <v>-31</v>
      </c>
      <c r="E31" s="22">
        <v>-56</v>
      </c>
      <c r="F31" s="28">
        <v>-32</v>
      </c>
      <c r="G31" s="22">
        <v>-91</v>
      </c>
      <c r="H31" s="28">
        <v>-62</v>
      </c>
      <c r="I31" s="28">
        <v>-34</v>
      </c>
      <c r="J31" s="28">
        <v>-4</v>
      </c>
      <c r="K31" s="22">
        <v>-16</v>
      </c>
      <c r="L31" s="28">
        <v>-13</v>
      </c>
      <c r="M31" s="28">
        <v>-8</v>
      </c>
      <c r="N31" s="28">
        <v>-4</v>
      </c>
      <c r="O31" s="22">
        <v>-18</v>
      </c>
      <c r="P31" s="28">
        <v>-13</v>
      </c>
      <c r="Q31" s="28">
        <v>-8</v>
      </c>
      <c r="R31" s="28">
        <v>-4</v>
      </c>
      <c r="S31" s="22">
        <v>-20</v>
      </c>
    </row>
    <row r="32" spans="1:19" ht="13.5">
      <c r="A32" s="6" t="s">
        <v>32</v>
      </c>
      <c r="B32" s="28">
        <v>-6507</v>
      </c>
      <c r="C32" s="22">
        <v>-5373</v>
      </c>
      <c r="D32" s="28">
        <v>-3401</v>
      </c>
      <c r="E32" s="22">
        <v>-4704</v>
      </c>
      <c r="F32" s="28">
        <v>-4052</v>
      </c>
      <c r="G32" s="22">
        <v>-4104</v>
      </c>
      <c r="H32" s="28">
        <v>-4070</v>
      </c>
      <c r="I32" s="28">
        <v>-3353</v>
      </c>
      <c r="J32" s="28">
        <v>-3545</v>
      </c>
      <c r="K32" s="22">
        <v>-5881</v>
      </c>
      <c r="L32" s="28">
        <v>-5874</v>
      </c>
      <c r="M32" s="28">
        <v>-4919</v>
      </c>
      <c r="N32" s="28">
        <v>-4997</v>
      </c>
      <c r="O32" s="22">
        <v>-4505</v>
      </c>
      <c r="P32" s="28">
        <v>-4434</v>
      </c>
      <c r="Q32" s="28">
        <v>-2512</v>
      </c>
      <c r="R32" s="28">
        <v>-2957</v>
      </c>
      <c r="S32" s="22">
        <v>-8491</v>
      </c>
    </row>
    <row r="33" spans="1:19" ht="14.25" thickBot="1">
      <c r="A33" s="5" t="s">
        <v>33</v>
      </c>
      <c r="B33" s="29">
        <v>3982</v>
      </c>
      <c r="C33" s="23">
        <v>7160</v>
      </c>
      <c r="D33" s="29">
        <v>10689</v>
      </c>
      <c r="E33" s="23">
        <v>16435</v>
      </c>
      <c r="F33" s="29">
        <v>18990</v>
      </c>
      <c r="G33" s="23">
        <v>614</v>
      </c>
      <c r="H33" s="29">
        <v>69</v>
      </c>
      <c r="I33" s="29">
        <v>8341</v>
      </c>
      <c r="J33" s="29">
        <v>13540</v>
      </c>
      <c r="K33" s="23">
        <v>10989</v>
      </c>
      <c r="L33" s="29">
        <v>8646</v>
      </c>
      <c r="M33" s="29">
        <v>11651</v>
      </c>
      <c r="N33" s="29">
        <v>10281</v>
      </c>
      <c r="O33" s="23">
        <v>17434</v>
      </c>
      <c r="P33" s="29">
        <v>12982</v>
      </c>
      <c r="Q33" s="29">
        <v>14590</v>
      </c>
      <c r="R33" s="29">
        <v>16219</v>
      </c>
      <c r="S33" s="23">
        <v>-1583</v>
      </c>
    </row>
    <row r="34" spans="1:19" ht="14.25" thickTop="1">
      <c r="A34" s="6" t="s">
        <v>34</v>
      </c>
      <c r="B34" s="28"/>
      <c r="C34" s="22"/>
      <c r="D34" s="28"/>
      <c r="E34" s="22"/>
      <c r="F34" s="28"/>
      <c r="G34" s="22"/>
      <c r="H34" s="28"/>
      <c r="I34" s="28"/>
      <c r="J34" s="28"/>
      <c r="K34" s="22"/>
      <c r="L34" s="28"/>
      <c r="M34" s="28"/>
      <c r="N34" s="28"/>
      <c r="O34" s="22"/>
      <c r="P34" s="28"/>
      <c r="Q34" s="28"/>
      <c r="R34" s="28">
        <v>-5000</v>
      </c>
      <c r="S34" s="22"/>
    </row>
    <row r="35" spans="1:19" ht="13.5">
      <c r="A35" s="6" t="s">
        <v>35</v>
      </c>
      <c r="B35" s="28"/>
      <c r="C35" s="22"/>
      <c r="D35" s="28"/>
      <c r="E35" s="22"/>
      <c r="F35" s="28"/>
      <c r="G35" s="22"/>
      <c r="H35" s="28"/>
      <c r="I35" s="28"/>
      <c r="J35" s="28"/>
      <c r="K35" s="22"/>
      <c r="L35" s="28"/>
      <c r="M35" s="28"/>
      <c r="N35" s="28"/>
      <c r="O35" s="22"/>
      <c r="P35" s="28"/>
      <c r="Q35" s="28">
        <v>-2000</v>
      </c>
      <c r="R35" s="28"/>
      <c r="S35" s="22"/>
    </row>
    <row r="36" spans="1:19" ht="13.5">
      <c r="A36" s="6" t="s">
        <v>36</v>
      </c>
      <c r="B36" s="28">
        <v>-3321</v>
      </c>
      <c r="C36" s="22">
        <v>-2359</v>
      </c>
      <c r="D36" s="28">
        <v>-878</v>
      </c>
      <c r="E36" s="22">
        <v>-1545</v>
      </c>
      <c r="F36" s="28">
        <v>-470</v>
      </c>
      <c r="G36" s="22">
        <v>-3449</v>
      </c>
      <c r="H36" s="28">
        <v>-903</v>
      </c>
      <c r="I36" s="28">
        <v>-563</v>
      </c>
      <c r="J36" s="28">
        <v>-70</v>
      </c>
      <c r="K36" s="22">
        <v>-8963</v>
      </c>
      <c r="L36" s="28">
        <v>-8595</v>
      </c>
      <c r="M36" s="28">
        <v>-7526</v>
      </c>
      <c r="N36" s="28">
        <v>-6763</v>
      </c>
      <c r="O36" s="22">
        <v>-3022</v>
      </c>
      <c r="P36" s="28">
        <v>-1670</v>
      </c>
      <c r="Q36" s="28">
        <v>-837</v>
      </c>
      <c r="R36" s="28">
        <v>-695</v>
      </c>
      <c r="S36" s="22">
        <v>-2713</v>
      </c>
    </row>
    <row r="37" spans="1:19" ht="13.5">
      <c r="A37" s="6" t="s">
        <v>37</v>
      </c>
      <c r="B37" s="28">
        <v>2612</v>
      </c>
      <c r="C37" s="22">
        <v>426</v>
      </c>
      <c r="D37" s="28">
        <v>199</v>
      </c>
      <c r="E37" s="22">
        <v>496</v>
      </c>
      <c r="F37" s="28">
        <v>422</v>
      </c>
      <c r="G37" s="22">
        <v>746</v>
      </c>
      <c r="H37" s="28">
        <v>592</v>
      </c>
      <c r="I37" s="28">
        <v>472</v>
      </c>
      <c r="J37" s="28">
        <v>339</v>
      </c>
      <c r="K37" s="22">
        <v>168</v>
      </c>
      <c r="L37" s="28"/>
      <c r="M37" s="28"/>
      <c r="N37" s="28"/>
      <c r="O37" s="22">
        <v>282</v>
      </c>
      <c r="P37" s="28">
        <v>103</v>
      </c>
      <c r="Q37" s="28">
        <v>103</v>
      </c>
      <c r="R37" s="28">
        <v>98</v>
      </c>
      <c r="S37" s="22">
        <v>18</v>
      </c>
    </row>
    <row r="38" spans="1:19" ht="13.5">
      <c r="A38" s="6" t="s">
        <v>38</v>
      </c>
      <c r="B38" s="28">
        <v>-1373</v>
      </c>
      <c r="C38" s="22">
        <v>-430</v>
      </c>
      <c r="D38" s="28">
        <v>-108</v>
      </c>
      <c r="E38" s="22">
        <v>-590</v>
      </c>
      <c r="F38" s="28">
        <v>-235</v>
      </c>
      <c r="G38" s="22">
        <v>-387</v>
      </c>
      <c r="H38" s="28">
        <v>-311</v>
      </c>
      <c r="I38" s="28">
        <v>-182</v>
      </c>
      <c r="J38" s="28">
        <v>-67</v>
      </c>
      <c r="K38" s="22">
        <v>-714</v>
      </c>
      <c r="L38" s="28">
        <v>-526</v>
      </c>
      <c r="M38" s="28">
        <v>-331</v>
      </c>
      <c r="N38" s="28">
        <v>-160</v>
      </c>
      <c r="O38" s="22">
        <v>-1018</v>
      </c>
      <c r="P38" s="28">
        <v>-875</v>
      </c>
      <c r="Q38" s="28">
        <v>-784</v>
      </c>
      <c r="R38" s="28">
        <v>-473</v>
      </c>
      <c r="S38" s="22">
        <v>-2036</v>
      </c>
    </row>
    <row r="39" spans="1:19" ht="13.5">
      <c r="A39" s="6" t="s">
        <v>39</v>
      </c>
      <c r="B39" s="28">
        <v>-17</v>
      </c>
      <c r="C39" s="22">
        <v>-565</v>
      </c>
      <c r="D39" s="28">
        <v>-511</v>
      </c>
      <c r="E39" s="22">
        <v>-36</v>
      </c>
      <c r="F39" s="28">
        <v>-24</v>
      </c>
      <c r="G39" s="22">
        <v>-675</v>
      </c>
      <c r="H39" s="28"/>
      <c r="I39" s="28">
        <v>-12</v>
      </c>
      <c r="J39" s="28"/>
      <c r="K39" s="22">
        <v>-611</v>
      </c>
      <c r="L39" s="28"/>
      <c r="M39" s="28"/>
      <c r="N39" s="28"/>
      <c r="O39" s="22">
        <v>-683</v>
      </c>
      <c r="P39" s="28">
        <v>-454</v>
      </c>
      <c r="Q39" s="28">
        <v>-384</v>
      </c>
      <c r="R39" s="28">
        <v>-187</v>
      </c>
      <c r="S39" s="22">
        <v>-701</v>
      </c>
    </row>
    <row r="40" spans="1:19" ht="13.5">
      <c r="A40" s="6" t="s">
        <v>40</v>
      </c>
      <c r="B40" s="28">
        <v>275</v>
      </c>
      <c r="C40" s="22">
        <v>720</v>
      </c>
      <c r="D40" s="28">
        <v>276</v>
      </c>
      <c r="E40" s="22">
        <v>317</v>
      </c>
      <c r="F40" s="28">
        <v>150</v>
      </c>
      <c r="G40" s="22"/>
      <c r="H40" s="28"/>
      <c r="I40" s="28"/>
      <c r="J40" s="28"/>
      <c r="K40" s="22">
        <v>251</v>
      </c>
      <c r="L40" s="28">
        <v>242</v>
      </c>
      <c r="M40" s="28">
        <v>218</v>
      </c>
      <c r="N40" s="28"/>
      <c r="O40" s="22">
        <v>550</v>
      </c>
      <c r="P40" s="28">
        <v>582</v>
      </c>
      <c r="Q40" s="28">
        <v>461</v>
      </c>
      <c r="R40" s="28">
        <v>51</v>
      </c>
      <c r="S40" s="22">
        <v>298</v>
      </c>
    </row>
    <row r="41" spans="1:19" ht="13.5">
      <c r="A41" s="6" t="s">
        <v>41</v>
      </c>
      <c r="B41" s="28"/>
      <c r="C41" s="22"/>
      <c r="D41" s="28"/>
      <c r="E41" s="22"/>
      <c r="F41" s="28"/>
      <c r="G41" s="22"/>
      <c r="H41" s="28">
        <v>749</v>
      </c>
      <c r="I41" s="28"/>
      <c r="J41" s="28">
        <v>524</v>
      </c>
      <c r="K41" s="22"/>
      <c r="L41" s="28"/>
      <c r="M41" s="28"/>
      <c r="N41" s="28"/>
      <c r="O41" s="22"/>
      <c r="P41" s="28"/>
      <c r="Q41" s="28"/>
      <c r="R41" s="28"/>
      <c r="S41" s="22"/>
    </row>
    <row r="42" spans="1:19" ht="13.5">
      <c r="A42" s="6" t="s">
        <v>41</v>
      </c>
      <c r="B42" s="28"/>
      <c r="C42" s="22"/>
      <c r="D42" s="28"/>
      <c r="E42" s="22">
        <v>-3752</v>
      </c>
      <c r="F42" s="28"/>
      <c r="G42" s="22"/>
      <c r="H42" s="28"/>
      <c r="I42" s="28"/>
      <c r="J42" s="28"/>
      <c r="K42" s="22"/>
      <c r="L42" s="28"/>
      <c r="M42" s="28"/>
      <c r="N42" s="28"/>
      <c r="O42" s="22"/>
      <c r="P42" s="28"/>
      <c r="Q42" s="28"/>
      <c r="R42" s="28"/>
      <c r="S42" s="22"/>
    </row>
    <row r="43" spans="1:19" ht="13.5">
      <c r="A43" s="6" t="s">
        <v>42</v>
      </c>
      <c r="B43" s="28">
        <v>-17</v>
      </c>
      <c r="C43" s="22">
        <v>-267</v>
      </c>
      <c r="D43" s="28">
        <v>-280</v>
      </c>
      <c r="E43" s="22">
        <v>-173</v>
      </c>
      <c r="F43" s="28">
        <v>-30</v>
      </c>
      <c r="G43" s="22"/>
      <c r="H43" s="28"/>
      <c r="I43" s="28"/>
      <c r="J43" s="28"/>
      <c r="K43" s="22"/>
      <c r="L43" s="28"/>
      <c r="M43" s="28"/>
      <c r="N43" s="28"/>
      <c r="O43" s="22">
        <v>-429</v>
      </c>
      <c r="P43" s="28">
        <v>-220</v>
      </c>
      <c r="Q43" s="28">
        <v>-105</v>
      </c>
      <c r="R43" s="28">
        <v>-1573</v>
      </c>
      <c r="S43" s="22">
        <v>-1496</v>
      </c>
    </row>
    <row r="44" spans="1:19" ht="13.5">
      <c r="A44" s="6" t="s">
        <v>43</v>
      </c>
      <c r="B44" s="28">
        <v>64</v>
      </c>
      <c r="C44" s="22">
        <v>125</v>
      </c>
      <c r="D44" s="28">
        <v>69</v>
      </c>
      <c r="E44" s="22">
        <v>236</v>
      </c>
      <c r="F44" s="28">
        <v>80</v>
      </c>
      <c r="G44" s="22">
        <v>315</v>
      </c>
      <c r="H44" s="28"/>
      <c r="I44" s="28">
        <v>253</v>
      </c>
      <c r="J44" s="28">
        <v>207</v>
      </c>
      <c r="K44" s="22">
        <v>324</v>
      </c>
      <c r="L44" s="28">
        <v>280</v>
      </c>
      <c r="M44" s="28">
        <v>188</v>
      </c>
      <c r="N44" s="28">
        <v>87</v>
      </c>
      <c r="O44" s="22">
        <v>337</v>
      </c>
      <c r="P44" s="28">
        <v>142</v>
      </c>
      <c r="Q44" s="28">
        <v>103</v>
      </c>
      <c r="R44" s="28">
        <v>1554</v>
      </c>
      <c r="S44" s="22">
        <v>1186</v>
      </c>
    </row>
    <row r="45" spans="1:19" ht="13.5">
      <c r="A45" s="6" t="s">
        <v>100</v>
      </c>
      <c r="B45" s="28">
        <v>40</v>
      </c>
      <c r="C45" s="22">
        <v>190</v>
      </c>
      <c r="D45" s="28">
        <v>123</v>
      </c>
      <c r="E45" s="22">
        <v>522</v>
      </c>
      <c r="F45" s="28">
        <v>290</v>
      </c>
      <c r="G45" s="22">
        <v>1915</v>
      </c>
      <c r="H45" s="28">
        <v>744</v>
      </c>
      <c r="I45" s="28">
        <v>1184</v>
      </c>
      <c r="J45" s="28">
        <v>49</v>
      </c>
      <c r="K45" s="22">
        <v>-1055</v>
      </c>
      <c r="L45" s="28">
        <v>-992</v>
      </c>
      <c r="M45" s="28">
        <v>0</v>
      </c>
      <c r="N45" s="28">
        <v>-74</v>
      </c>
      <c r="O45" s="22">
        <v>-72</v>
      </c>
      <c r="P45" s="28">
        <v>-68</v>
      </c>
      <c r="Q45" s="28">
        <v>-62</v>
      </c>
      <c r="R45" s="28">
        <v>-45</v>
      </c>
      <c r="S45" s="22">
        <v>-246</v>
      </c>
    </row>
    <row r="46" spans="1:19" ht="14.25" thickBot="1">
      <c r="A46" s="5" t="s">
        <v>44</v>
      </c>
      <c r="B46" s="29">
        <v>-1736</v>
      </c>
      <c r="C46" s="23">
        <v>-2160</v>
      </c>
      <c r="D46" s="29">
        <v>-1109</v>
      </c>
      <c r="E46" s="23">
        <v>-4523</v>
      </c>
      <c r="F46" s="29">
        <v>182</v>
      </c>
      <c r="G46" s="23">
        <v>-1535</v>
      </c>
      <c r="H46" s="29">
        <v>871</v>
      </c>
      <c r="I46" s="29">
        <v>1151</v>
      </c>
      <c r="J46" s="29">
        <v>983</v>
      </c>
      <c r="K46" s="23">
        <v>-10600</v>
      </c>
      <c r="L46" s="29">
        <v>-9591</v>
      </c>
      <c r="M46" s="29">
        <v>-7450</v>
      </c>
      <c r="N46" s="29">
        <v>-6909</v>
      </c>
      <c r="O46" s="23">
        <v>-4057</v>
      </c>
      <c r="P46" s="29">
        <v>-2459</v>
      </c>
      <c r="Q46" s="29">
        <v>-3504</v>
      </c>
      <c r="R46" s="29">
        <v>-6270</v>
      </c>
      <c r="S46" s="23">
        <v>-5690</v>
      </c>
    </row>
    <row r="47" spans="1:19" ht="14.25" thickTop="1">
      <c r="A47" s="6" t="s">
        <v>45</v>
      </c>
      <c r="B47" s="28">
        <v>-2500</v>
      </c>
      <c r="C47" s="22">
        <v>2450</v>
      </c>
      <c r="D47" s="28">
        <v>-50</v>
      </c>
      <c r="E47" s="22">
        <v>-2015</v>
      </c>
      <c r="F47" s="28">
        <v>-1915</v>
      </c>
      <c r="G47" s="22">
        <v>-892</v>
      </c>
      <c r="H47" s="28">
        <v>-968</v>
      </c>
      <c r="I47" s="28">
        <v>-947</v>
      </c>
      <c r="J47" s="28"/>
      <c r="K47" s="22">
        <v>-992</v>
      </c>
      <c r="L47" s="28">
        <v>-990</v>
      </c>
      <c r="M47" s="28">
        <v>-890</v>
      </c>
      <c r="N47" s="28">
        <v>-870</v>
      </c>
      <c r="O47" s="22">
        <v>-170</v>
      </c>
      <c r="P47" s="28">
        <v>-262</v>
      </c>
      <c r="Q47" s="28">
        <v>-355</v>
      </c>
      <c r="R47" s="28">
        <v>-1027</v>
      </c>
      <c r="S47" s="22">
        <v>242</v>
      </c>
    </row>
    <row r="48" spans="1:19" ht="13.5">
      <c r="A48" s="6" t="s">
        <v>46</v>
      </c>
      <c r="B48" s="28"/>
      <c r="C48" s="22"/>
      <c r="D48" s="28"/>
      <c r="E48" s="22">
        <v>5000</v>
      </c>
      <c r="F48" s="28"/>
      <c r="G48" s="22">
        <v>50</v>
      </c>
      <c r="H48" s="28"/>
      <c r="I48" s="28"/>
      <c r="J48" s="28"/>
      <c r="K48" s="22">
        <v>2450</v>
      </c>
      <c r="L48" s="28"/>
      <c r="M48" s="28"/>
      <c r="N48" s="28"/>
      <c r="O48" s="22">
        <v>55</v>
      </c>
      <c r="P48" s="28"/>
      <c r="Q48" s="28"/>
      <c r="R48" s="28"/>
      <c r="S48" s="22"/>
    </row>
    <row r="49" spans="1:19" ht="13.5">
      <c r="A49" s="6" t="s">
        <v>47</v>
      </c>
      <c r="B49" s="28">
        <v>-193</v>
      </c>
      <c r="C49" s="22">
        <v>-739</v>
      </c>
      <c r="D49" s="28">
        <v>-360</v>
      </c>
      <c r="E49" s="22">
        <v>-1114</v>
      </c>
      <c r="F49" s="28">
        <v>-646</v>
      </c>
      <c r="G49" s="22">
        <v>-1041</v>
      </c>
      <c r="H49" s="28">
        <v>-592</v>
      </c>
      <c r="I49" s="28">
        <v>-284</v>
      </c>
      <c r="J49" s="28"/>
      <c r="K49" s="22"/>
      <c r="L49" s="28"/>
      <c r="M49" s="28"/>
      <c r="N49" s="28"/>
      <c r="O49" s="22">
        <v>-30</v>
      </c>
      <c r="P49" s="28"/>
      <c r="Q49" s="28"/>
      <c r="R49" s="28"/>
      <c r="S49" s="22">
        <v>-8</v>
      </c>
    </row>
    <row r="50" spans="1:19" ht="13.5">
      <c r="A50" s="6" t="s">
        <v>48</v>
      </c>
      <c r="B50" s="28"/>
      <c r="C50" s="22"/>
      <c r="D50" s="28"/>
      <c r="E50" s="22">
        <v>-15180</v>
      </c>
      <c r="F50" s="28">
        <v>-15090</v>
      </c>
      <c r="G50" s="22">
        <v>-180</v>
      </c>
      <c r="H50" s="28"/>
      <c r="I50" s="28">
        <v>-90</v>
      </c>
      <c r="J50" s="28"/>
      <c r="K50" s="22"/>
      <c r="L50" s="28"/>
      <c r="M50" s="28"/>
      <c r="N50" s="28"/>
      <c r="O50" s="22"/>
      <c r="P50" s="28"/>
      <c r="Q50" s="28"/>
      <c r="R50" s="28"/>
      <c r="S50" s="22"/>
    </row>
    <row r="51" spans="1:19" ht="13.5">
      <c r="A51" s="6" t="s">
        <v>49</v>
      </c>
      <c r="B51" s="28">
        <v>-1581</v>
      </c>
      <c r="C51" s="22">
        <v>-3000</v>
      </c>
      <c r="D51" s="28">
        <v>-522</v>
      </c>
      <c r="E51" s="22">
        <v>-2691</v>
      </c>
      <c r="F51" s="28">
        <v>-62</v>
      </c>
      <c r="G51" s="22">
        <v>-3</v>
      </c>
      <c r="H51" s="28"/>
      <c r="I51" s="28"/>
      <c r="J51" s="28"/>
      <c r="K51" s="22">
        <v>-3297</v>
      </c>
      <c r="L51" s="28">
        <v>-2241</v>
      </c>
      <c r="M51" s="28"/>
      <c r="N51" s="28"/>
      <c r="O51" s="22"/>
      <c r="P51" s="28"/>
      <c r="Q51" s="28"/>
      <c r="R51" s="28"/>
      <c r="S51" s="22">
        <v>-3290</v>
      </c>
    </row>
    <row r="52" spans="1:19" ht="13.5">
      <c r="A52" s="6" t="s">
        <v>50</v>
      </c>
      <c r="B52" s="28">
        <v>542</v>
      </c>
      <c r="C52" s="22">
        <v>580</v>
      </c>
      <c r="D52" s="28">
        <v>295</v>
      </c>
      <c r="E52" s="22">
        <v>829</v>
      </c>
      <c r="F52" s="28">
        <v>289</v>
      </c>
      <c r="G52" s="22">
        <v>677</v>
      </c>
      <c r="H52" s="28">
        <v>516</v>
      </c>
      <c r="I52" s="28">
        <v>318</v>
      </c>
      <c r="J52" s="28">
        <v>178</v>
      </c>
      <c r="K52" s="22"/>
      <c r="L52" s="28"/>
      <c r="M52" s="28"/>
      <c r="N52" s="28"/>
      <c r="O52" s="22"/>
      <c r="P52" s="28"/>
      <c r="Q52" s="28"/>
      <c r="R52" s="28"/>
      <c r="S52" s="22">
        <v>293</v>
      </c>
    </row>
    <row r="53" spans="1:19" ht="13.5">
      <c r="A53" s="6" t="s">
        <v>51</v>
      </c>
      <c r="B53" s="28">
        <v>-1219</v>
      </c>
      <c r="C53" s="22">
        <v>-2083</v>
      </c>
      <c r="D53" s="28">
        <v>-1042</v>
      </c>
      <c r="E53" s="22">
        <v>-2104</v>
      </c>
      <c r="F53" s="28">
        <v>-1032</v>
      </c>
      <c r="G53" s="22">
        <v>-2054</v>
      </c>
      <c r="H53" s="28">
        <v>-2056</v>
      </c>
      <c r="I53" s="28">
        <v>-1025</v>
      </c>
      <c r="J53" s="28">
        <v>-1026</v>
      </c>
      <c r="K53" s="22">
        <v>-2127</v>
      </c>
      <c r="L53" s="28">
        <v>-2128</v>
      </c>
      <c r="M53" s="28">
        <v>-1060</v>
      </c>
      <c r="N53" s="28">
        <v>-1061</v>
      </c>
      <c r="O53" s="22">
        <v>-2228</v>
      </c>
      <c r="P53" s="28">
        <v>-2228</v>
      </c>
      <c r="Q53" s="28">
        <v>-1166</v>
      </c>
      <c r="R53" s="28">
        <v>-1167</v>
      </c>
      <c r="S53" s="22">
        <v>-2197</v>
      </c>
    </row>
    <row r="54" spans="1:19" ht="13.5">
      <c r="A54" s="6" t="s">
        <v>52</v>
      </c>
      <c r="B54" s="28"/>
      <c r="C54" s="22"/>
      <c r="D54" s="28"/>
      <c r="E54" s="22"/>
      <c r="F54" s="28"/>
      <c r="G54" s="22">
        <v>-68</v>
      </c>
      <c r="H54" s="28">
        <v>-68</v>
      </c>
      <c r="I54" s="28">
        <v>-68</v>
      </c>
      <c r="J54" s="28">
        <v>-68</v>
      </c>
      <c r="K54" s="22">
        <v>-82</v>
      </c>
      <c r="L54" s="28">
        <v>-82</v>
      </c>
      <c r="M54" s="28">
        <v>-82</v>
      </c>
      <c r="N54" s="28">
        <v>-77</v>
      </c>
      <c r="O54" s="22">
        <v>-95</v>
      </c>
      <c r="P54" s="28">
        <v>-95</v>
      </c>
      <c r="Q54" s="28">
        <v>-95</v>
      </c>
      <c r="R54" s="28">
        <v>-95</v>
      </c>
      <c r="S54" s="22">
        <v>-91</v>
      </c>
    </row>
    <row r="55" spans="1:19" ht="13.5">
      <c r="A55" s="6" t="s">
        <v>53</v>
      </c>
      <c r="B55" s="28">
        <v>-124</v>
      </c>
      <c r="C55" s="22">
        <v>-244</v>
      </c>
      <c r="D55" s="28">
        <v>-110</v>
      </c>
      <c r="E55" s="22">
        <v>-258</v>
      </c>
      <c r="F55" s="28">
        <v>-151</v>
      </c>
      <c r="G55" s="22">
        <v>-138</v>
      </c>
      <c r="H55" s="28">
        <v>-131</v>
      </c>
      <c r="I55" s="28">
        <v>-57</v>
      </c>
      <c r="J55" s="28">
        <v>-32</v>
      </c>
      <c r="K55" s="22">
        <v>-45</v>
      </c>
      <c r="L55" s="28">
        <v>-64</v>
      </c>
      <c r="M55" s="28">
        <v>-40</v>
      </c>
      <c r="N55" s="28">
        <v>-21</v>
      </c>
      <c r="O55" s="22">
        <v>-63</v>
      </c>
      <c r="P55" s="28">
        <v>-51</v>
      </c>
      <c r="Q55" s="28">
        <v>-34</v>
      </c>
      <c r="R55" s="28">
        <v>-7</v>
      </c>
      <c r="S55" s="22"/>
    </row>
    <row r="56" spans="1:19" ht="14.25" thickBot="1">
      <c r="A56" s="5" t="s">
        <v>54</v>
      </c>
      <c r="B56" s="29">
        <v>-5075</v>
      </c>
      <c r="C56" s="23">
        <v>-3038</v>
      </c>
      <c r="D56" s="29">
        <v>-1790</v>
      </c>
      <c r="E56" s="23">
        <v>-17533</v>
      </c>
      <c r="F56" s="29">
        <v>-18608</v>
      </c>
      <c r="G56" s="23">
        <v>-3650</v>
      </c>
      <c r="H56" s="29">
        <v>-3301</v>
      </c>
      <c r="I56" s="29">
        <v>-2154</v>
      </c>
      <c r="J56" s="29">
        <v>-948</v>
      </c>
      <c r="K56" s="23">
        <v>-4095</v>
      </c>
      <c r="L56" s="29">
        <v>-5506</v>
      </c>
      <c r="M56" s="29">
        <v>-2073</v>
      </c>
      <c r="N56" s="29">
        <v>-2029</v>
      </c>
      <c r="O56" s="23">
        <v>-2531</v>
      </c>
      <c r="P56" s="29">
        <v>-2638</v>
      </c>
      <c r="Q56" s="29">
        <v>-1651</v>
      </c>
      <c r="R56" s="29">
        <v>-2298</v>
      </c>
      <c r="S56" s="23">
        <v>-5051</v>
      </c>
    </row>
    <row r="57" spans="1:19" ht="14.25" thickTop="1">
      <c r="A57" s="7" t="s">
        <v>55</v>
      </c>
      <c r="B57" s="28">
        <v>18</v>
      </c>
      <c r="C57" s="22">
        <v>32</v>
      </c>
      <c r="D57" s="28">
        <v>-16</v>
      </c>
      <c r="E57" s="22">
        <v>-10</v>
      </c>
      <c r="F57" s="28">
        <v>-29</v>
      </c>
      <c r="G57" s="22">
        <v>-22</v>
      </c>
      <c r="H57" s="28">
        <v>-28</v>
      </c>
      <c r="I57" s="28">
        <v>-21</v>
      </c>
      <c r="J57" s="28">
        <v>12</v>
      </c>
      <c r="K57" s="22">
        <v>-1</v>
      </c>
      <c r="L57" s="28">
        <v>5</v>
      </c>
      <c r="M57" s="28">
        <v>9</v>
      </c>
      <c r="N57" s="28">
        <v>0</v>
      </c>
      <c r="O57" s="22">
        <v>-15</v>
      </c>
      <c r="P57" s="28">
        <v>-23</v>
      </c>
      <c r="Q57" s="28">
        <v>3</v>
      </c>
      <c r="R57" s="28">
        <v>1</v>
      </c>
      <c r="S57" s="22">
        <v>-19</v>
      </c>
    </row>
    <row r="58" spans="1:19" ht="13.5">
      <c r="A58" s="7" t="s">
        <v>56</v>
      </c>
      <c r="B58" s="28">
        <v>-2810</v>
      </c>
      <c r="C58" s="22">
        <v>1993</v>
      </c>
      <c r="D58" s="28">
        <v>7773</v>
      </c>
      <c r="E58" s="22">
        <v>-5631</v>
      </c>
      <c r="F58" s="28">
        <v>534</v>
      </c>
      <c r="G58" s="22">
        <v>-4594</v>
      </c>
      <c r="H58" s="28">
        <v>-2389</v>
      </c>
      <c r="I58" s="28">
        <v>7317</v>
      </c>
      <c r="J58" s="28">
        <v>13587</v>
      </c>
      <c r="K58" s="22">
        <v>-3706</v>
      </c>
      <c r="L58" s="28">
        <v>-6446</v>
      </c>
      <c r="M58" s="28">
        <v>2137</v>
      </c>
      <c r="N58" s="28">
        <v>1341</v>
      </c>
      <c r="O58" s="22">
        <v>10829</v>
      </c>
      <c r="P58" s="28">
        <v>7861</v>
      </c>
      <c r="Q58" s="28">
        <v>9437</v>
      </c>
      <c r="R58" s="28">
        <v>7652</v>
      </c>
      <c r="S58" s="22">
        <v>-12345</v>
      </c>
    </row>
    <row r="59" spans="1:19" ht="13.5">
      <c r="A59" s="7" t="s">
        <v>57</v>
      </c>
      <c r="B59" s="28">
        <v>14611</v>
      </c>
      <c r="C59" s="22">
        <v>12304</v>
      </c>
      <c r="D59" s="28">
        <v>12304</v>
      </c>
      <c r="E59" s="22">
        <v>17634</v>
      </c>
      <c r="F59" s="28">
        <v>17634</v>
      </c>
      <c r="G59" s="22">
        <v>22229</v>
      </c>
      <c r="H59" s="28">
        <v>22229</v>
      </c>
      <c r="I59" s="28">
        <v>22229</v>
      </c>
      <c r="J59" s="28">
        <v>22229</v>
      </c>
      <c r="K59" s="22">
        <v>26261</v>
      </c>
      <c r="L59" s="28">
        <v>26261</v>
      </c>
      <c r="M59" s="28">
        <v>26261</v>
      </c>
      <c r="N59" s="28">
        <v>26261</v>
      </c>
      <c r="O59" s="22">
        <v>15431</v>
      </c>
      <c r="P59" s="28">
        <v>15431</v>
      </c>
      <c r="Q59" s="28">
        <v>15431</v>
      </c>
      <c r="R59" s="28">
        <v>15431</v>
      </c>
      <c r="S59" s="22">
        <v>27776</v>
      </c>
    </row>
    <row r="60" spans="1:19" ht="13.5">
      <c r="A60" s="7" t="s">
        <v>58</v>
      </c>
      <c r="B60" s="28"/>
      <c r="C60" s="22">
        <v>313</v>
      </c>
      <c r="D60" s="28">
        <v>313</v>
      </c>
      <c r="E60" s="22">
        <v>301</v>
      </c>
      <c r="F60" s="28">
        <v>301</v>
      </c>
      <c r="G60" s="22"/>
      <c r="H60" s="28"/>
      <c r="I60" s="28"/>
      <c r="J60" s="28"/>
      <c r="K60" s="22">
        <v>-325</v>
      </c>
      <c r="L60" s="28">
        <v>-325</v>
      </c>
      <c r="M60" s="28">
        <v>-325</v>
      </c>
      <c r="N60" s="28"/>
      <c r="O60" s="22"/>
      <c r="P60" s="28"/>
      <c r="Q60" s="28"/>
      <c r="R60" s="28"/>
      <c r="S60" s="22"/>
    </row>
    <row r="61" spans="1:19" ht="13.5">
      <c r="A61" s="7" t="s">
        <v>59</v>
      </c>
      <c r="B61" s="28">
        <v>53</v>
      </c>
      <c r="C61" s="22"/>
      <c r="D61" s="28"/>
      <c r="E61" s="22"/>
      <c r="F61" s="28"/>
      <c r="G61" s="22"/>
      <c r="H61" s="28"/>
      <c r="I61" s="28"/>
      <c r="J61" s="28"/>
      <c r="K61" s="22"/>
      <c r="L61" s="28"/>
      <c r="M61" s="28"/>
      <c r="N61" s="28"/>
      <c r="O61" s="22"/>
      <c r="P61" s="28"/>
      <c r="Q61" s="28"/>
      <c r="R61" s="28"/>
      <c r="S61" s="22"/>
    </row>
    <row r="62" spans="1:19" ht="14.25" thickBot="1">
      <c r="A62" s="7" t="s">
        <v>57</v>
      </c>
      <c r="B62" s="28">
        <v>11853</v>
      </c>
      <c r="C62" s="22">
        <v>14611</v>
      </c>
      <c r="D62" s="28">
        <v>20390</v>
      </c>
      <c r="E62" s="22">
        <v>12304</v>
      </c>
      <c r="F62" s="28">
        <v>18469</v>
      </c>
      <c r="G62" s="22">
        <v>17634</v>
      </c>
      <c r="H62" s="28">
        <v>19840</v>
      </c>
      <c r="I62" s="28">
        <v>29546</v>
      </c>
      <c r="J62" s="28">
        <v>35817</v>
      </c>
      <c r="K62" s="22">
        <v>22229</v>
      </c>
      <c r="L62" s="28">
        <v>19489</v>
      </c>
      <c r="M62" s="28">
        <v>28072</v>
      </c>
      <c r="N62" s="28">
        <v>27649</v>
      </c>
      <c r="O62" s="22">
        <v>26261</v>
      </c>
      <c r="P62" s="28">
        <v>23292</v>
      </c>
      <c r="Q62" s="28">
        <v>24869</v>
      </c>
      <c r="R62" s="28">
        <v>23083</v>
      </c>
      <c r="S62" s="22">
        <v>15431</v>
      </c>
    </row>
    <row r="63" spans="1:19" ht="14.25" thickTop="1">
      <c r="A63" s="8"/>
      <c r="B63" s="24"/>
      <c r="C63" s="24"/>
      <c r="D63" s="24"/>
      <c r="E63" s="24"/>
      <c r="F63" s="24"/>
      <c r="G63" s="24"/>
      <c r="H63" s="24"/>
      <c r="I63" s="24"/>
      <c r="J63" s="24"/>
      <c r="K63" s="24"/>
      <c r="L63" s="24"/>
      <c r="M63" s="24"/>
      <c r="N63" s="24"/>
      <c r="O63" s="24"/>
      <c r="P63" s="24"/>
      <c r="Q63" s="24"/>
      <c r="R63" s="24"/>
      <c r="S63" s="24"/>
    </row>
    <row r="65" ht="13.5">
      <c r="A65" s="20" t="s">
        <v>186</v>
      </c>
    </row>
    <row r="66" ht="13.5">
      <c r="A66" s="20" t="s">
        <v>187</v>
      </c>
    </row>
  </sheetData>
  <mergeCells count="1">
    <mergeCell ref="B6:S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2:Y77"/>
  <sheetViews>
    <sheetView workbookViewId="0" topLeftCell="A1">
      <selection activeCell="A1" sqref="A1"/>
    </sheetView>
  </sheetViews>
  <sheetFormatPr defaultColWidth="9.00390625" defaultRowHeight="13.5"/>
  <cols>
    <col min="1" max="1" width="38.625" style="0" customWidth="1"/>
    <col min="2" max="25" width="17.625" style="0" customWidth="1"/>
  </cols>
  <sheetData>
    <row r="1" ht="14.25" thickBot="1"/>
    <row r="2" spans="1:25" ht="14.25" thickTop="1">
      <c r="A2" s="10" t="s">
        <v>182</v>
      </c>
      <c r="B2" s="14">
        <v>1951</v>
      </c>
      <c r="C2" s="14"/>
      <c r="D2" s="14"/>
      <c r="E2" s="14"/>
      <c r="F2" s="14"/>
      <c r="G2" s="14"/>
      <c r="H2" s="14"/>
      <c r="I2" s="14"/>
      <c r="J2" s="14"/>
      <c r="K2" s="14"/>
      <c r="L2" s="14"/>
      <c r="M2" s="14"/>
      <c r="N2" s="14"/>
      <c r="O2" s="14"/>
      <c r="P2" s="14"/>
      <c r="Q2" s="14"/>
      <c r="R2" s="14"/>
      <c r="S2" s="14"/>
      <c r="T2" s="14"/>
      <c r="U2" s="14"/>
      <c r="V2" s="14"/>
      <c r="W2" s="14"/>
      <c r="X2" s="14"/>
      <c r="Y2" s="14"/>
    </row>
    <row r="3" spans="1:25" ht="14.25" thickBot="1">
      <c r="A3" s="11" t="s">
        <v>183</v>
      </c>
      <c r="B3" s="1" t="s">
        <v>184</v>
      </c>
      <c r="C3" s="1"/>
      <c r="D3" s="1"/>
      <c r="E3" s="1"/>
      <c r="F3" s="1"/>
      <c r="G3" s="1"/>
      <c r="H3" s="1"/>
      <c r="I3" s="1"/>
      <c r="J3" s="1"/>
      <c r="K3" s="1"/>
      <c r="L3" s="1"/>
      <c r="M3" s="1"/>
      <c r="N3" s="1"/>
      <c r="O3" s="1"/>
      <c r="P3" s="1"/>
      <c r="Q3" s="1"/>
      <c r="R3" s="1"/>
      <c r="S3" s="1"/>
      <c r="T3" s="1"/>
      <c r="U3" s="1"/>
      <c r="V3" s="1"/>
      <c r="W3" s="1"/>
      <c r="X3" s="1"/>
      <c r="Y3" s="1"/>
    </row>
    <row r="4" spans="1:25" ht="14.25" thickTop="1">
      <c r="A4" s="10" t="s">
        <v>71</v>
      </c>
      <c r="B4" s="15" t="str">
        <f>HYPERLINK("http://www.kabupro.jp/mark/20140206/S10011ZR.htm","四半期報告書")</f>
        <v>四半期報告書</v>
      </c>
      <c r="C4" s="15" t="str">
        <f>HYPERLINK("http://www.kabupro.jp/mark/20131106/S1000AZT.htm","四半期報告書")</f>
        <v>四半期報告書</v>
      </c>
      <c r="D4" s="15" t="str">
        <f>HYPERLINK("http://www.kabupro.jp/mark/20130802/S000E44V.htm","四半期報告書")</f>
        <v>四半期報告書</v>
      </c>
      <c r="E4" s="15" t="str">
        <f>HYPERLINK("http://www.kabupro.jp/mark/20140206/S10011ZR.htm","四半期報告書")</f>
        <v>四半期報告書</v>
      </c>
      <c r="F4" s="15" t="str">
        <f>HYPERLINK("http://www.kabupro.jp/mark/20130205/S000CPZ0.htm","四半期報告書")</f>
        <v>四半期報告書</v>
      </c>
      <c r="G4" s="15" t="str">
        <f>HYPERLINK("http://www.kabupro.jp/mark/20121106/S000C5C0.htm","四半期報告書")</f>
        <v>四半期報告書</v>
      </c>
      <c r="H4" s="15" t="str">
        <f>HYPERLINK("http://www.kabupro.jp/mark/20120803/S000BJIJ.htm","四半期報告書")</f>
        <v>四半期報告書</v>
      </c>
      <c r="I4" s="15" t="str">
        <f>HYPERLINK("http://www.kabupro.jp/mark/20130621/S000DMHW.htm","有価証券報告書")</f>
        <v>有価証券報告書</v>
      </c>
      <c r="J4" s="15" t="str">
        <f>HYPERLINK("http://www.kabupro.jp/mark/20120206/S000A6N1.htm","四半期報告書")</f>
        <v>四半期報告書</v>
      </c>
      <c r="K4" s="15" t="str">
        <f>HYPERLINK("http://www.kabupro.jp/mark/20111107/S0009LIU.htm","四半期報告書")</f>
        <v>四半期報告書</v>
      </c>
      <c r="L4" s="15" t="str">
        <f>HYPERLINK("http://www.kabupro.jp/mark/20110805/S00090S7.htm","四半期報告書")</f>
        <v>四半期報告書</v>
      </c>
      <c r="M4" s="15" t="str">
        <f>HYPERLINK("http://www.kabupro.jp/mark/20120622/S000B27M.htm","有価証券報告書")</f>
        <v>有価証券報告書</v>
      </c>
      <c r="N4" s="15" t="str">
        <f>HYPERLINK("http://www.kabupro.jp/mark/20110210/S0007Q0R.htm","四半期報告書")</f>
        <v>四半期報告書</v>
      </c>
      <c r="O4" s="15" t="str">
        <f>HYPERLINK("http://www.kabupro.jp/mark/20101108/S000720M.htm","四半期報告書")</f>
        <v>四半期報告書</v>
      </c>
      <c r="P4" s="15" t="str">
        <f>HYPERLINK("http://www.kabupro.jp/mark/20100805/S0006G9C.htm","四半期報告書")</f>
        <v>四半期報告書</v>
      </c>
      <c r="Q4" s="15" t="str">
        <f>HYPERLINK("http://www.kabupro.jp/mark/20110624/S0008JRE.htm","有価証券報告書")</f>
        <v>有価証券報告書</v>
      </c>
      <c r="R4" s="15" t="str">
        <f>HYPERLINK("http://www.kabupro.jp/mark/20100212/S00053IF.htm","四半期報告書")</f>
        <v>四半期報告書</v>
      </c>
      <c r="S4" s="15" t="str">
        <f>HYPERLINK("http://www.kabupro.jp/mark/20091113/S0004ISY.htm","四半期報告書")</f>
        <v>四半期報告書</v>
      </c>
      <c r="T4" s="15" t="str">
        <f>HYPERLINK("http://www.kabupro.jp/mark/20090807/S0003T4T.htm","四半期報告書")</f>
        <v>四半期報告書</v>
      </c>
      <c r="U4" s="15" t="str">
        <f>HYPERLINK("http://www.kabupro.jp/mark/20100623/S0005Y97.htm","有価証券報告書")</f>
        <v>有価証券報告書</v>
      </c>
      <c r="V4" s="15" t="str">
        <f>HYPERLINK("http://www.kabupro.jp/mark/20090206/S0002DB8.htm","四半期報告書")</f>
        <v>四半期報告書</v>
      </c>
      <c r="W4" s="15" t="str">
        <f>HYPERLINK("http://www.kabupro.jp/mark/20081114/S0001UMK.htm","四半期報告書")</f>
        <v>四半期報告書</v>
      </c>
      <c r="X4" s="15" t="str">
        <f>HYPERLINK("http://www.kabupro.jp/mark/20080808/S00010TW.htm","四半期報告書")</f>
        <v>四半期報告書</v>
      </c>
      <c r="Y4" s="15" t="str">
        <f>HYPERLINK("http://www.kabupro.jp/mark/20090623/S0003BCF.htm","有価証券報告書")</f>
        <v>有価証券報告書</v>
      </c>
    </row>
    <row r="5" spans="1:25" ht="14.25" thickBot="1">
      <c r="A5" s="11" t="s">
        <v>72</v>
      </c>
      <c r="B5" s="1" t="s">
        <v>235</v>
      </c>
      <c r="C5" s="1" t="s">
        <v>238</v>
      </c>
      <c r="D5" s="1" t="s">
        <v>240</v>
      </c>
      <c r="E5" s="1" t="s">
        <v>235</v>
      </c>
      <c r="F5" s="1" t="s">
        <v>242</v>
      </c>
      <c r="G5" s="1" t="s">
        <v>244</v>
      </c>
      <c r="H5" s="1" t="s">
        <v>246</v>
      </c>
      <c r="I5" s="1" t="s">
        <v>78</v>
      </c>
      <c r="J5" s="1" t="s">
        <v>248</v>
      </c>
      <c r="K5" s="1" t="s">
        <v>250</v>
      </c>
      <c r="L5" s="1" t="s">
        <v>252</v>
      </c>
      <c r="M5" s="1" t="s">
        <v>82</v>
      </c>
      <c r="N5" s="1" t="s">
        <v>254</v>
      </c>
      <c r="O5" s="1" t="s">
        <v>256</v>
      </c>
      <c r="P5" s="1" t="s">
        <v>258</v>
      </c>
      <c r="Q5" s="1" t="s">
        <v>84</v>
      </c>
      <c r="R5" s="1" t="s">
        <v>260</v>
      </c>
      <c r="S5" s="1" t="s">
        <v>262</v>
      </c>
      <c r="T5" s="1" t="s">
        <v>264</v>
      </c>
      <c r="U5" s="1" t="s">
        <v>86</v>
      </c>
      <c r="V5" s="1" t="s">
        <v>266</v>
      </c>
      <c r="W5" s="1" t="s">
        <v>268</v>
      </c>
      <c r="X5" s="1" t="s">
        <v>270</v>
      </c>
      <c r="Y5" s="1" t="s">
        <v>88</v>
      </c>
    </row>
    <row r="6" spans="1:25" ht="15" thickBot="1" thickTop="1">
      <c r="A6" s="10" t="s">
        <v>73</v>
      </c>
      <c r="B6" s="18" t="s">
        <v>11</v>
      </c>
      <c r="C6" s="19"/>
      <c r="D6" s="19"/>
      <c r="E6" s="19"/>
      <c r="F6" s="19"/>
      <c r="G6" s="19"/>
      <c r="H6" s="19"/>
      <c r="I6" s="19"/>
      <c r="J6" s="19"/>
      <c r="K6" s="19"/>
      <c r="L6" s="19"/>
      <c r="M6" s="19"/>
      <c r="N6" s="19"/>
      <c r="O6" s="19"/>
      <c r="P6" s="19"/>
      <c r="Q6" s="19"/>
      <c r="R6" s="19"/>
      <c r="S6" s="19"/>
      <c r="T6" s="19"/>
      <c r="U6" s="19"/>
      <c r="V6" s="19"/>
      <c r="W6" s="19"/>
      <c r="X6" s="19"/>
      <c r="Y6" s="19"/>
    </row>
    <row r="7" spans="1:25" ht="14.25" thickTop="1">
      <c r="A7" s="12" t="s">
        <v>74</v>
      </c>
      <c r="B7" s="14" t="s">
        <v>236</v>
      </c>
      <c r="C7" s="14" t="s">
        <v>236</v>
      </c>
      <c r="D7" s="14" t="s">
        <v>236</v>
      </c>
      <c r="E7" s="16" t="s">
        <v>79</v>
      </c>
      <c r="F7" s="14" t="s">
        <v>236</v>
      </c>
      <c r="G7" s="14" t="s">
        <v>236</v>
      </c>
      <c r="H7" s="14" t="s">
        <v>236</v>
      </c>
      <c r="I7" s="16" t="s">
        <v>79</v>
      </c>
      <c r="J7" s="14" t="s">
        <v>236</v>
      </c>
      <c r="K7" s="14" t="s">
        <v>236</v>
      </c>
      <c r="L7" s="14" t="s">
        <v>236</v>
      </c>
      <c r="M7" s="16" t="s">
        <v>79</v>
      </c>
      <c r="N7" s="14" t="s">
        <v>236</v>
      </c>
      <c r="O7" s="14" t="s">
        <v>236</v>
      </c>
      <c r="P7" s="14" t="s">
        <v>236</v>
      </c>
      <c r="Q7" s="16" t="s">
        <v>79</v>
      </c>
      <c r="R7" s="14" t="s">
        <v>236</v>
      </c>
      <c r="S7" s="14" t="s">
        <v>236</v>
      </c>
      <c r="T7" s="14" t="s">
        <v>236</v>
      </c>
      <c r="U7" s="16" t="s">
        <v>79</v>
      </c>
      <c r="V7" s="14" t="s">
        <v>236</v>
      </c>
      <c r="W7" s="14" t="s">
        <v>236</v>
      </c>
      <c r="X7" s="14" t="s">
        <v>236</v>
      </c>
      <c r="Y7" s="16" t="s">
        <v>79</v>
      </c>
    </row>
    <row r="8" spans="1:25" ht="13.5">
      <c r="A8" s="13" t="s">
        <v>75</v>
      </c>
      <c r="B8" s="1"/>
      <c r="C8" s="1"/>
      <c r="D8" s="1"/>
      <c r="E8" s="17"/>
      <c r="F8" s="1"/>
      <c r="G8" s="1"/>
      <c r="H8" s="1"/>
      <c r="I8" s="17"/>
      <c r="J8" s="1"/>
      <c r="K8" s="1"/>
      <c r="L8" s="1"/>
      <c r="M8" s="17"/>
      <c r="N8" s="1"/>
      <c r="O8" s="1"/>
      <c r="P8" s="1"/>
      <c r="Q8" s="17"/>
      <c r="R8" s="1"/>
      <c r="S8" s="1"/>
      <c r="T8" s="1"/>
      <c r="U8" s="17"/>
      <c r="V8" s="1"/>
      <c r="W8" s="1"/>
      <c r="X8" s="1"/>
      <c r="Y8" s="17"/>
    </row>
    <row r="9" spans="1:25" ht="13.5">
      <c r="A9" s="13" t="s">
        <v>76</v>
      </c>
      <c r="B9" s="1" t="s">
        <v>237</v>
      </c>
      <c r="C9" s="1" t="s">
        <v>239</v>
      </c>
      <c r="D9" s="1" t="s">
        <v>241</v>
      </c>
      <c r="E9" s="17" t="s">
        <v>80</v>
      </c>
      <c r="F9" s="1" t="s">
        <v>243</v>
      </c>
      <c r="G9" s="1" t="s">
        <v>245</v>
      </c>
      <c r="H9" s="1" t="s">
        <v>247</v>
      </c>
      <c r="I9" s="17" t="s">
        <v>81</v>
      </c>
      <c r="J9" s="1" t="s">
        <v>249</v>
      </c>
      <c r="K9" s="1" t="s">
        <v>251</v>
      </c>
      <c r="L9" s="1" t="s">
        <v>253</v>
      </c>
      <c r="M9" s="17" t="s">
        <v>83</v>
      </c>
      <c r="N9" s="1" t="s">
        <v>255</v>
      </c>
      <c r="O9" s="1" t="s">
        <v>257</v>
      </c>
      <c r="P9" s="1" t="s">
        <v>259</v>
      </c>
      <c r="Q9" s="17" t="s">
        <v>85</v>
      </c>
      <c r="R9" s="1" t="s">
        <v>261</v>
      </c>
      <c r="S9" s="1" t="s">
        <v>263</v>
      </c>
      <c r="T9" s="1" t="s">
        <v>265</v>
      </c>
      <c r="U9" s="17" t="s">
        <v>87</v>
      </c>
      <c r="V9" s="1" t="s">
        <v>267</v>
      </c>
      <c r="W9" s="1" t="s">
        <v>269</v>
      </c>
      <c r="X9" s="1" t="s">
        <v>271</v>
      </c>
      <c r="Y9" s="17" t="s">
        <v>89</v>
      </c>
    </row>
    <row r="10" spans="1:25" ht="14.25" thickBot="1">
      <c r="A10" s="13" t="s">
        <v>77</v>
      </c>
      <c r="B10" s="1" t="s">
        <v>91</v>
      </c>
      <c r="C10" s="1" t="s">
        <v>91</v>
      </c>
      <c r="D10" s="1" t="s">
        <v>91</v>
      </c>
      <c r="E10" s="17" t="s">
        <v>91</v>
      </c>
      <c r="F10" s="1" t="s">
        <v>91</v>
      </c>
      <c r="G10" s="1" t="s">
        <v>91</v>
      </c>
      <c r="H10" s="1" t="s">
        <v>91</v>
      </c>
      <c r="I10" s="17" t="s">
        <v>91</v>
      </c>
      <c r="J10" s="1" t="s">
        <v>91</v>
      </c>
      <c r="K10" s="1" t="s">
        <v>91</v>
      </c>
      <c r="L10" s="1" t="s">
        <v>91</v>
      </c>
      <c r="M10" s="17" t="s">
        <v>91</v>
      </c>
      <c r="N10" s="1" t="s">
        <v>91</v>
      </c>
      <c r="O10" s="1" t="s">
        <v>91</v>
      </c>
      <c r="P10" s="1" t="s">
        <v>91</v>
      </c>
      <c r="Q10" s="17" t="s">
        <v>91</v>
      </c>
      <c r="R10" s="1" t="s">
        <v>91</v>
      </c>
      <c r="S10" s="1" t="s">
        <v>91</v>
      </c>
      <c r="T10" s="1" t="s">
        <v>91</v>
      </c>
      <c r="U10" s="17" t="s">
        <v>91</v>
      </c>
      <c r="V10" s="1" t="s">
        <v>91</v>
      </c>
      <c r="W10" s="1" t="s">
        <v>91</v>
      </c>
      <c r="X10" s="1" t="s">
        <v>91</v>
      </c>
      <c r="Y10" s="17" t="s">
        <v>91</v>
      </c>
    </row>
    <row r="11" spans="1:25" ht="14.25" thickTop="1">
      <c r="A11" s="9" t="s">
        <v>90</v>
      </c>
      <c r="B11" s="27">
        <v>6939</v>
      </c>
      <c r="C11" s="27">
        <v>7636</v>
      </c>
      <c r="D11" s="27">
        <v>8852</v>
      </c>
      <c r="E11" s="21">
        <v>8306</v>
      </c>
      <c r="F11" s="27">
        <v>7360</v>
      </c>
      <c r="G11" s="27">
        <v>7215</v>
      </c>
      <c r="H11" s="27">
        <v>4889</v>
      </c>
      <c r="I11" s="21">
        <v>5849</v>
      </c>
      <c r="J11" s="27">
        <v>6449</v>
      </c>
      <c r="K11" s="27">
        <v>6212</v>
      </c>
      <c r="L11" s="27">
        <v>9227</v>
      </c>
      <c r="M11" s="21">
        <v>17185</v>
      </c>
      <c r="N11" s="27">
        <v>6886</v>
      </c>
      <c r="O11" s="27">
        <v>6551</v>
      </c>
      <c r="P11" s="27">
        <v>6948</v>
      </c>
      <c r="Q11" s="21">
        <v>6136</v>
      </c>
      <c r="R11" s="27">
        <v>6096</v>
      </c>
      <c r="S11" s="27">
        <v>6084</v>
      </c>
      <c r="T11" s="27">
        <v>5656</v>
      </c>
      <c r="U11" s="21">
        <v>6317</v>
      </c>
      <c r="V11" s="27">
        <v>4669</v>
      </c>
      <c r="W11" s="27">
        <v>5526</v>
      </c>
      <c r="X11" s="27">
        <v>6817</v>
      </c>
      <c r="Y11" s="21">
        <v>6576</v>
      </c>
    </row>
    <row r="12" spans="1:25" ht="13.5">
      <c r="A12" s="2" t="s">
        <v>272</v>
      </c>
      <c r="B12" s="28">
        <v>49900</v>
      </c>
      <c r="C12" s="28">
        <v>54131</v>
      </c>
      <c r="D12" s="28">
        <v>50231</v>
      </c>
      <c r="E12" s="22">
        <v>86245</v>
      </c>
      <c r="F12" s="28">
        <v>49231</v>
      </c>
      <c r="G12" s="28">
        <v>50204</v>
      </c>
      <c r="H12" s="28">
        <v>42982</v>
      </c>
      <c r="I12" s="22">
        <v>76311</v>
      </c>
      <c r="J12" s="28">
        <v>41928</v>
      </c>
      <c r="K12" s="28">
        <v>39485</v>
      </c>
      <c r="L12" s="28">
        <v>41760</v>
      </c>
      <c r="M12" s="22">
        <v>82462</v>
      </c>
      <c r="N12" s="28">
        <v>43673</v>
      </c>
      <c r="O12" s="28">
        <v>40412</v>
      </c>
      <c r="P12" s="28">
        <v>34862</v>
      </c>
      <c r="Q12" s="22">
        <v>70917</v>
      </c>
      <c r="R12" s="28">
        <v>39196</v>
      </c>
      <c r="S12" s="28">
        <v>37187</v>
      </c>
      <c r="T12" s="28">
        <v>36765</v>
      </c>
      <c r="U12" s="22">
        <v>72127</v>
      </c>
      <c r="V12" s="28">
        <v>43350</v>
      </c>
      <c r="W12" s="28">
        <v>44001</v>
      </c>
      <c r="X12" s="28">
        <v>40981</v>
      </c>
      <c r="Y12" s="22">
        <v>80931</v>
      </c>
    </row>
    <row r="13" spans="1:25" ht="13.5">
      <c r="A13" s="2" t="s">
        <v>94</v>
      </c>
      <c r="B13" s="28">
        <v>9619</v>
      </c>
      <c r="C13" s="28">
        <v>4217</v>
      </c>
      <c r="D13" s="28">
        <v>8115</v>
      </c>
      <c r="E13" s="22">
        <v>6315</v>
      </c>
      <c r="F13" s="28">
        <v>3723</v>
      </c>
      <c r="G13" s="28">
        <v>13219</v>
      </c>
      <c r="H13" s="28">
        <v>17716</v>
      </c>
      <c r="I13" s="22">
        <v>6515</v>
      </c>
      <c r="J13" s="28">
        <v>2716</v>
      </c>
      <c r="K13" s="28">
        <v>12314</v>
      </c>
      <c r="L13" s="28">
        <v>25003</v>
      </c>
      <c r="M13" s="22">
        <v>499</v>
      </c>
      <c r="N13" s="28">
        <v>13099</v>
      </c>
      <c r="O13" s="28">
        <v>23128</v>
      </c>
      <c r="P13" s="28">
        <v>29524</v>
      </c>
      <c r="Q13" s="22">
        <v>16630</v>
      </c>
      <c r="R13" s="28">
        <v>13930</v>
      </c>
      <c r="S13" s="28">
        <v>22526</v>
      </c>
      <c r="T13" s="28">
        <v>22108</v>
      </c>
      <c r="U13" s="22">
        <v>20001</v>
      </c>
      <c r="V13" s="28">
        <v>18680</v>
      </c>
      <c r="W13" s="28">
        <v>21400</v>
      </c>
      <c r="X13" s="28">
        <v>21303</v>
      </c>
      <c r="Y13" s="22">
        <v>8902</v>
      </c>
    </row>
    <row r="14" spans="1:25" ht="13.5">
      <c r="A14" s="2" t="s">
        <v>273</v>
      </c>
      <c r="B14" s="28">
        <v>45030</v>
      </c>
      <c r="C14" s="28">
        <v>40650</v>
      </c>
      <c r="D14" s="28">
        <v>35273</v>
      </c>
      <c r="E14" s="22">
        <v>24082</v>
      </c>
      <c r="F14" s="28">
        <v>39840</v>
      </c>
      <c r="G14" s="28">
        <v>31499</v>
      </c>
      <c r="H14" s="28">
        <v>30934</v>
      </c>
      <c r="I14" s="22">
        <v>21799</v>
      </c>
      <c r="J14" s="28">
        <v>36084</v>
      </c>
      <c r="K14" s="28">
        <v>30651</v>
      </c>
      <c r="L14" s="28">
        <v>27013</v>
      </c>
      <c r="M14" s="22">
        <v>25617</v>
      </c>
      <c r="N14" s="28">
        <v>46831</v>
      </c>
      <c r="O14" s="28">
        <v>35646</v>
      </c>
      <c r="P14" s="28">
        <v>30295</v>
      </c>
      <c r="Q14" s="22">
        <v>19404</v>
      </c>
      <c r="R14" s="28">
        <v>37347</v>
      </c>
      <c r="S14" s="28">
        <v>31020</v>
      </c>
      <c r="T14" s="28">
        <v>29992</v>
      </c>
      <c r="U14" s="22">
        <v>21097</v>
      </c>
      <c r="V14" s="28">
        <v>39123</v>
      </c>
      <c r="W14" s="28">
        <v>32034</v>
      </c>
      <c r="X14" s="28">
        <v>28773</v>
      </c>
      <c r="Y14" s="22">
        <v>18886</v>
      </c>
    </row>
    <row r="15" spans="1:25" ht="13.5">
      <c r="A15" s="2" t="s">
        <v>274</v>
      </c>
      <c r="B15" s="28"/>
      <c r="C15" s="28"/>
      <c r="D15" s="28"/>
      <c r="E15" s="22"/>
      <c r="F15" s="28"/>
      <c r="G15" s="28"/>
      <c r="H15" s="28"/>
      <c r="I15" s="22">
        <v>2971</v>
      </c>
      <c r="J15" s="28"/>
      <c r="K15" s="28"/>
      <c r="L15" s="28"/>
      <c r="M15" s="22">
        <v>3451</v>
      </c>
      <c r="N15" s="28"/>
      <c r="O15" s="28"/>
      <c r="P15" s="28"/>
      <c r="Q15" s="22">
        <v>3329</v>
      </c>
      <c r="R15" s="28"/>
      <c r="S15" s="28"/>
      <c r="T15" s="28"/>
      <c r="U15" s="22">
        <v>4227</v>
      </c>
      <c r="V15" s="28"/>
      <c r="W15" s="28"/>
      <c r="X15" s="28"/>
      <c r="Y15" s="22">
        <v>4202</v>
      </c>
    </row>
    <row r="16" spans="1:25" ht="13.5">
      <c r="A16" s="2" t="s">
        <v>100</v>
      </c>
      <c r="B16" s="28">
        <v>7891</v>
      </c>
      <c r="C16" s="28">
        <v>7669</v>
      </c>
      <c r="D16" s="28">
        <v>7258</v>
      </c>
      <c r="E16" s="22">
        <v>7033</v>
      </c>
      <c r="F16" s="28">
        <v>5974</v>
      </c>
      <c r="G16" s="28">
        <v>5510</v>
      </c>
      <c r="H16" s="28">
        <v>5505</v>
      </c>
      <c r="I16" s="22">
        <v>2632</v>
      </c>
      <c r="J16" s="28">
        <v>7080</v>
      </c>
      <c r="K16" s="28">
        <v>6334</v>
      </c>
      <c r="L16" s="28">
        <v>7212</v>
      </c>
      <c r="M16" s="22">
        <v>4372</v>
      </c>
      <c r="N16" s="28">
        <v>8084</v>
      </c>
      <c r="O16" s="28">
        <v>6420</v>
      </c>
      <c r="P16" s="28">
        <v>6636</v>
      </c>
      <c r="Q16" s="22">
        <v>3021</v>
      </c>
      <c r="R16" s="28">
        <v>7903</v>
      </c>
      <c r="S16" s="28">
        <v>7759</v>
      </c>
      <c r="T16" s="28">
        <v>7498</v>
      </c>
      <c r="U16" s="22">
        <v>2748</v>
      </c>
      <c r="V16" s="28">
        <v>8281</v>
      </c>
      <c r="W16" s="28">
        <v>7712</v>
      </c>
      <c r="X16" s="28">
        <v>7012</v>
      </c>
      <c r="Y16" s="22">
        <v>2502</v>
      </c>
    </row>
    <row r="17" spans="1:25" ht="13.5">
      <c r="A17" s="2" t="s">
        <v>101</v>
      </c>
      <c r="B17" s="28">
        <v>-38</v>
      </c>
      <c r="C17" s="28">
        <v>-42</v>
      </c>
      <c r="D17" s="28">
        <v>-39</v>
      </c>
      <c r="E17" s="22">
        <v>-77</v>
      </c>
      <c r="F17" s="28">
        <v>-90</v>
      </c>
      <c r="G17" s="28">
        <v>-43</v>
      </c>
      <c r="H17" s="28">
        <v>-38</v>
      </c>
      <c r="I17" s="22">
        <v>-68</v>
      </c>
      <c r="J17" s="28">
        <v>-57</v>
      </c>
      <c r="K17" s="28">
        <v>-54</v>
      </c>
      <c r="L17" s="28">
        <v>-65</v>
      </c>
      <c r="M17" s="22">
        <v>-122</v>
      </c>
      <c r="N17" s="28">
        <v>-123</v>
      </c>
      <c r="O17" s="28">
        <v>-106</v>
      </c>
      <c r="P17" s="28">
        <v>-90</v>
      </c>
      <c r="Q17" s="22">
        <v>-199</v>
      </c>
      <c r="R17" s="28">
        <v>-111</v>
      </c>
      <c r="S17" s="28">
        <v>-102</v>
      </c>
      <c r="T17" s="28">
        <v>-100</v>
      </c>
      <c r="U17" s="22">
        <v>-202</v>
      </c>
      <c r="V17" s="28">
        <v>-143</v>
      </c>
      <c r="W17" s="28">
        <v>-150</v>
      </c>
      <c r="X17" s="28">
        <v>-134</v>
      </c>
      <c r="Y17" s="22">
        <v>-268</v>
      </c>
    </row>
    <row r="18" spans="1:25" ht="13.5">
      <c r="A18" s="2" t="s">
        <v>102</v>
      </c>
      <c r="B18" s="28">
        <v>119343</v>
      </c>
      <c r="C18" s="28">
        <v>114262</v>
      </c>
      <c r="D18" s="28">
        <v>109692</v>
      </c>
      <c r="E18" s="22">
        <v>131906</v>
      </c>
      <c r="F18" s="28">
        <v>106040</v>
      </c>
      <c r="G18" s="28">
        <v>107606</v>
      </c>
      <c r="H18" s="28">
        <v>101989</v>
      </c>
      <c r="I18" s="22">
        <v>116010</v>
      </c>
      <c r="J18" s="28">
        <v>94202</v>
      </c>
      <c r="K18" s="28">
        <v>94943</v>
      </c>
      <c r="L18" s="28">
        <v>110152</v>
      </c>
      <c r="M18" s="22">
        <v>133466</v>
      </c>
      <c r="N18" s="28">
        <v>118450</v>
      </c>
      <c r="O18" s="28">
        <v>112052</v>
      </c>
      <c r="P18" s="28">
        <v>108176</v>
      </c>
      <c r="Q18" s="22">
        <v>119239</v>
      </c>
      <c r="R18" s="28">
        <v>104363</v>
      </c>
      <c r="S18" s="28">
        <v>104475</v>
      </c>
      <c r="T18" s="28">
        <v>101920</v>
      </c>
      <c r="U18" s="22">
        <v>126317</v>
      </c>
      <c r="V18" s="28">
        <v>113962</v>
      </c>
      <c r="W18" s="28">
        <v>110526</v>
      </c>
      <c r="X18" s="28">
        <v>104754</v>
      </c>
      <c r="Y18" s="22">
        <v>121733</v>
      </c>
    </row>
    <row r="19" spans="1:25" ht="13.5">
      <c r="A19" s="3" t="s">
        <v>275</v>
      </c>
      <c r="B19" s="28">
        <v>17853</v>
      </c>
      <c r="C19" s="28">
        <v>16939</v>
      </c>
      <c r="D19" s="28">
        <v>16317</v>
      </c>
      <c r="E19" s="22">
        <v>16528</v>
      </c>
      <c r="F19" s="28">
        <v>16955</v>
      </c>
      <c r="G19" s="28">
        <v>17287</v>
      </c>
      <c r="H19" s="28">
        <v>17313</v>
      </c>
      <c r="I19" s="22">
        <v>16975</v>
      </c>
      <c r="J19" s="28">
        <v>17111</v>
      </c>
      <c r="K19" s="28">
        <v>17361</v>
      </c>
      <c r="L19" s="28">
        <v>17524</v>
      </c>
      <c r="M19" s="22">
        <v>17777</v>
      </c>
      <c r="N19" s="28">
        <v>18163</v>
      </c>
      <c r="O19" s="28">
        <v>18033</v>
      </c>
      <c r="P19" s="28">
        <v>18171</v>
      </c>
      <c r="Q19" s="22">
        <v>18166</v>
      </c>
      <c r="R19" s="28">
        <v>18147</v>
      </c>
      <c r="S19" s="28">
        <v>18426</v>
      </c>
      <c r="T19" s="28">
        <v>18317</v>
      </c>
      <c r="U19" s="22">
        <v>12239</v>
      </c>
      <c r="V19" s="28">
        <v>11819</v>
      </c>
      <c r="W19" s="28">
        <v>11847</v>
      </c>
      <c r="X19" s="28">
        <v>12071</v>
      </c>
      <c r="Y19" s="22">
        <v>12252</v>
      </c>
    </row>
    <row r="20" spans="1:25" ht="13.5">
      <c r="A20" s="3" t="s">
        <v>276</v>
      </c>
      <c r="B20" s="28"/>
      <c r="C20" s="28"/>
      <c r="D20" s="28"/>
      <c r="E20" s="22"/>
      <c r="F20" s="28"/>
      <c r="G20" s="28"/>
      <c r="H20" s="28"/>
      <c r="I20" s="22"/>
      <c r="J20" s="28"/>
      <c r="K20" s="28"/>
      <c r="L20" s="28"/>
      <c r="M20" s="22"/>
      <c r="N20" s="28"/>
      <c r="O20" s="28"/>
      <c r="P20" s="28"/>
      <c r="Q20" s="22"/>
      <c r="R20" s="28"/>
      <c r="S20" s="28"/>
      <c r="T20" s="28"/>
      <c r="U20" s="22"/>
      <c r="V20" s="28"/>
      <c r="W20" s="28"/>
      <c r="X20" s="28"/>
      <c r="Y20" s="22">
        <v>26332</v>
      </c>
    </row>
    <row r="21" spans="1:25" ht="13.5">
      <c r="A21" s="4" t="s">
        <v>105</v>
      </c>
      <c r="B21" s="28"/>
      <c r="C21" s="28"/>
      <c r="D21" s="28"/>
      <c r="E21" s="22"/>
      <c r="F21" s="28"/>
      <c r="G21" s="28"/>
      <c r="H21" s="28"/>
      <c r="I21" s="22"/>
      <c r="J21" s="28"/>
      <c r="K21" s="28"/>
      <c r="L21" s="28"/>
      <c r="M21" s="22"/>
      <c r="N21" s="28"/>
      <c r="O21" s="28"/>
      <c r="P21" s="28"/>
      <c r="Q21" s="22"/>
      <c r="R21" s="28"/>
      <c r="S21" s="28"/>
      <c r="T21" s="28"/>
      <c r="U21" s="22"/>
      <c r="V21" s="28"/>
      <c r="W21" s="28"/>
      <c r="X21" s="28"/>
      <c r="Y21" s="22">
        <v>-14080</v>
      </c>
    </row>
    <row r="22" spans="1:25" ht="13.5">
      <c r="A22" s="3" t="s">
        <v>277</v>
      </c>
      <c r="B22" s="28">
        <v>31181</v>
      </c>
      <c r="C22" s="28">
        <v>30731</v>
      </c>
      <c r="D22" s="28">
        <v>29328</v>
      </c>
      <c r="E22" s="22">
        <v>29364</v>
      </c>
      <c r="F22" s="28">
        <v>29630</v>
      </c>
      <c r="G22" s="28">
        <v>29342</v>
      </c>
      <c r="H22" s="28">
        <v>29254</v>
      </c>
      <c r="I22" s="22">
        <v>29319</v>
      </c>
      <c r="J22" s="28">
        <v>28913</v>
      </c>
      <c r="K22" s="28">
        <v>28840</v>
      </c>
      <c r="L22" s="28">
        <v>29190</v>
      </c>
      <c r="M22" s="22">
        <v>29179</v>
      </c>
      <c r="N22" s="28">
        <v>26792</v>
      </c>
      <c r="O22" s="28">
        <v>26920</v>
      </c>
      <c r="P22" s="28">
        <v>26625</v>
      </c>
      <c r="Q22" s="22">
        <v>25429</v>
      </c>
      <c r="R22" s="28">
        <v>25525</v>
      </c>
      <c r="S22" s="28">
        <v>25536</v>
      </c>
      <c r="T22" s="28">
        <v>25544</v>
      </c>
      <c r="U22" s="22">
        <v>23333</v>
      </c>
      <c r="V22" s="28">
        <v>23447</v>
      </c>
      <c r="W22" s="28">
        <v>23432</v>
      </c>
      <c r="X22" s="28">
        <v>23527</v>
      </c>
      <c r="Y22" s="22">
        <v>23117</v>
      </c>
    </row>
    <row r="23" spans="1:25" ht="13.5">
      <c r="A23" s="3" t="s">
        <v>278</v>
      </c>
      <c r="B23" s="28"/>
      <c r="C23" s="28"/>
      <c r="D23" s="28"/>
      <c r="E23" s="22"/>
      <c r="F23" s="28"/>
      <c r="G23" s="28"/>
      <c r="H23" s="28"/>
      <c r="I23" s="22"/>
      <c r="J23" s="28"/>
      <c r="K23" s="28"/>
      <c r="L23" s="28"/>
      <c r="M23" s="22"/>
      <c r="N23" s="28"/>
      <c r="O23" s="28"/>
      <c r="P23" s="28"/>
      <c r="Q23" s="22"/>
      <c r="R23" s="28"/>
      <c r="S23" s="28"/>
      <c r="T23" s="28"/>
      <c r="U23" s="22"/>
      <c r="V23" s="28"/>
      <c r="W23" s="28"/>
      <c r="X23" s="28"/>
      <c r="Y23" s="22">
        <v>35</v>
      </c>
    </row>
    <row r="24" spans="1:25" ht="13.5">
      <c r="A24" s="3" t="s">
        <v>117</v>
      </c>
      <c r="B24" s="28">
        <v>2185</v>
      </c>
      <c r="C24" s="28">
        <v>2077</v>
      </c>
      <c r="D24" s="28">
        <v>2231</v>
      </c>
      <c r="E24" s="22">
        <v>1814</v>
      </c>
      <c r="F24" s="28">
        <v>1279</v>
      </c>
      <c r="G24" s="28">
        <v>1333</v>
      </c>
      <c r="H24" s="28">
        <v>1368</v>
      </c>
      <c r="I24" s="22">
        <v>553</v>
      </c>
      <c r="J24" s="28">
        <v>1377</v>
      </c>
      <c r="K24" s="28">
        <v>1399</v>
      </c>
      <c r="L24" s="28">
        <v>1416</v>
      </c>
      <c r="M24" s="22">
        <v>422</v>
      </c>
      <c r="N24" s="28">
        <v>1460</v>
      </c>
      <c r="O24" s="28">
        <v>1894</v>
      </c>
      <c r="P24" s="28">
        <v>1628</v>
      </c>
      <c r="Q24" s="22">
        <v>413</v>
      </c>
      <c r="R24" s="28">
        <v>1813</v>
      </c>
      <c r="S24" s="28">
        <v>1931</v>
      </c>
      <c r="T24" s="28">
        <v>1630</v>
      </c>
      <c r="U24" s="22">
        <v>1092</v>
      </c>
      <c r="V24" s="28">
        <v>2188</v>
      </c>
      <c r="W24" s="28">
        <v>1972</v>
      </c>
      <c r="X24" s="28">
        <v>1791</v>
      </c>
      <c r="Y24" s="22"/>
    </row>
    <row r="25" spans="1:25" ht="13.5">
      <c r="A25" s="3" t="s">
        <v>100</v>
      </c>
      <c r="B25" s="28"/>
      <c r="C25" s="28"/>
      <c r="D25" s="28"/>
      <c r="E25" s="22"/>
      <c r="F25" s="28"/>
      <c r="G25" s="28"/>
      <c r="H25" s="28"/>
      <c r="I25" s="22"/>
      <c r="J25" s="28"/>
      <c r="K25" s="28"/>
      <c r="L25" s="28"/>
      <c r="M25" s="22"/>
      <c r="N25" s="28"/>
      <c r="O25" s="28"/>
      <c r="P25" s="28"/>
      <c r="Q25" s="22"/>
      <c r="R25" s="28"/>
      <c r="S25" s="28"/>
      <c r="T25" s="28"/>
      <c r="U25" s="22"/>
      <c r="V25" s="28"/>
      <c r="W25" s="28"/>
      <c r="X25" s="28"/>
      <c r="Y25" s="22"/>
    </row>
    <row r="26" spans="1:25" ht="13.5">
      <c r="A26" s="3" t="s">
        <v>279</v>
      </c>
      <c r="B26" s="28">
        <v>51220</v>
      </c>
      <c r="C26" s="28">
        <v>49748</v>
      </c>
      <c r="D26" s="28">
        <v>47876</v>
      </c>
      <c r="E26" s="22">
        <v>47707</v>
      </c>
      <c r="F26" s="28">
        <v>47865</v>
      </c>
      <c r="G26" s="28">
        <v>47962</v>
      </c>
      <c r="H26" s="28">
        <v>47936</v>
      </c>
      <c r="I26" s="22">
        <v>47736</v>
      </c>
      <c r="J26" s="28">
        <v>47403</v>
      </c>
      <c r="K26" s="28">
        <v>47601</v>
      </c>
      <c r="L26" s="28">
        <v>48131</v>
      </c>
      <c r="M26" s="22">
        <v>48447</v>
      </c>
      <c r="N26" s="28">
        <v>46416</v>
      </c>
      <c r="O26" s="28">
        <v>46847</v>
      </c>
      <c r="P26" s="28">
        <v>46425</v>
      </c>
      <c r="Q26" s="22">
        <v>45228</v>
      </c>
      <c r="R26" s="28">
        <v>45486</v>
      </c>
      <c r="S26" s="28">
        <v>45895</v>
      </c>
      <c r="T26" s="28">
        <v>45491</v>
      </c>
      <c r="U26" s="22">
        <v>38138</v>
      </c>
      <c r="V26" s="28">
        <v>37454</v>
      </c>
      <c r="W26" s="28">
        <v>37252</v>
      </c>
      <c r="X26" s="28">
        <v>37390</v>
      </c>
      <c r="Y26" s="22">
        <v>37309</v>
      </c>
    </row>
    <row r="27" spans="1:25" ht="13.5">
      <c r="A27" s="3" t="s">
        <v>120</v>
      </c>
      <c r="B27" s="28">
        <v>2110</v>
      </c>
      <c r="C27" s="28">
        <v>2281</v>
      </c>
      <c r="D27" s="28">
        <v>2451</v>
      </c>
      <c r="E27" s="22">
        <v>2621</v>
      </c>
      <c r="F27" s="28">
        <v>2790</v>
      </c>
      <c r="G27" s="28">
        <v>2958</v>
      </c>
      <c r="H27" s="28">
        <v>3126</v>
      </c>
      <c r="I27" s="22">
        <v>3294</v>
      </c>
      <c r="J27" s="28">
        <v>3460</v>
      </c>
      <c r="K27" s="28"/>
      <c r="L27" s="28"/>
      <c r="M27" s="22">
        <v>98</v>
      </c>
      <c r="N27" s="28"/>
      <c r="O27" s="28"/>
      <c r="P27" s="28"/>
      <c r="Q27" s="22"/>
      <c r="R27" s="28"/>
      <c r="S27" s="28"/>
      <c r="T27" s="28"/>
      <c r="U27" s="22"/>
      <c r="V27" s="28"/>
      <c r="W27" s="28"/>
      <c r="X27" s="28"/>
      <c r="Y27" s="22"/>
    </row>
    <row r="28" spans="1:25" ht="13.5">
      <c r="A28" s="3" t="s">
        <v>100</v>
      </c>
      <c r="B28" s="28">
        <v>3014</v>
      </c>
      <c r="C28" s="28">
        <v>2604</v>
      </c>
      <c r="D28" s="28">
        <v>2520</v>
      </c>
      <c r="E28" s="22">
        <v>2036</v>
      </c>
      <c r="F28" s="28">
        <v>1385</v>
      </c>
      <c r="G28" s="28">
        <v>1383</v>
      </c>
      <c r="H28" s="28">
        <v>1448</v>
      </c>
      <c r="I28" s="22">
        <v>1644</v>
      </c>
      <c r="J28" s="28">
        <v>1852</v>
      </c>
      <c r="K28" s="28"/>
      <c r="L28" s="28"/>
      <c r="M28" s="22">
        <v>2337</v>
      </c>
      <c r="N28" s="28"/>
      <c r="O28" s="28"/>
      <c r="P28" s="28"/>
      <c r="Q28" s="22"/>
      <c r="R28" s="28"/>
      <c r="S28" s="28"/>
      <c r="T28" s="28"/>
      <c r="U28" s="22"/>
      <c r="V28" s="28"/>
      <c r="W28" s="28"/>
      <c r="X28" s="28"/>
      <c r="Y28" s="22"/>
    </row>
    <row r="29" spans="1:25" ht="13.5">
      <c r="A29" s="3" t="s">
        <v>122</v>
      </c>
      <c r="B29" s="28">
        <v>5125</v>
      </c>
      <c r="C29" s="28">
        <v>4885</v>
      </c>
      <c r="D29" s="28">
        <v>4972</v>
      </c>
      <c r="E29" s="22">
        <v>4658</v>
      </c>
      <c r="F29" s="28">
        <v>4175</v>
      </c>
      <c r="G29" s="28">
        <v>4342</v>
      </c>
      <c r="H29" s="28">
        <v>4574</v>
      </c>
      <c r="I29" s="22">
        <v>4938</v>
      </c>
      <c r="J29" s="28">
        <v>5312</v>
      </c>
      <c r="K29" s="28">
        <v>2048</v>
      </c>
      <c r="L29" s="28">
        <v>2229</v>
      </c>
      <c r="M29" s="22">
        <v>2435</v>
      </c>
      <c r="N29" s="28">
        <v>2518</v>
      </c>
      <c r="O29" s="28">
        <v>2736</v>
      </c>
      <c r="P29" s="28">
        <v>2894</v>
      </c>
      <c r="Q29" s="22">
        <v>2932</v>
      </c>
      <c r="R29" s="28">
        <v>2994</v>
      </c>
      <c r="S29" s="28">
        <v>3058</v>
      </c>
      <c r="T29" s="28">
        <v>3132</v>
      </c>
      <c r="U29" s="22">
        <v>3244</v>
      </c>
      <c r="V29" s="28">
        <v>3295</v>
      </c>
      <c r="W29" s="28">
        <v>3438</v>
      </c>
      <c r="X29" s="28">
        <v>3371</v>
      </c>
      <c r="Y29" s="22">
        <v>3510</v>
      </c>
    </row>
    <row r="30" spans="1:25" ht="13.5">
      <c r="A30" s="3" t="s">
        <v>123</v>
      </c>
      <c r="B30" s="28"/>
      <c r="C30" s="28"/>
      <c r="D30" s="28"/>
      <c r="E30" s="22"/>
      <c r="F30" s="28"/>
      <c r="G30" s="28"/>
      <c r="H30" s="28"/>
      <c r="I30" s="22">
        <v>6872</v>
      </c>
      <c r="J30" s="28"/>
      <c r="K30" s="28"/>
      <c r="L30" s="28"/>
      <c r="M30" s="22">
        <v>7001</v>
      </c>
      <c r="N30" s="28"/>
      <c r="O30" s="28"/>
      <c r="P30" s="28"/>
      <c r="Q30" s="22">
        <v>6379</v>
      </c>
      <c r="R30" s="28"/>
      <c r="S30" s="28"/>
      <c r="T30" s="28"/>
      <c r="U30" s="22">
        <v>5440</v>
      </c>
      <c r="V30" s="28"/>
      <c r="W30" s="28"/>
      <c r="X30" s="28"/>
      <c r="Y30" s="22">
        <v>7106</v>
      </c>
    </row>
    <row r="31" spans="1:25" ht="13.5">
      <c r="A31" s="3" t="s">
        <v>125</v>
      </c>
      <c r="B31" s="28"/>
      <c r="C31" s="28"/>
      <c r="D31" s="28"/>
      <c r="E31" s="22"/>
      <c r="F31" s="28"/>
      <c r="G31" s="28"/>
      <c r="H31" s="28"/>
      <c r="I31" s="22"/>
      <c r="J31" s="28"/>
      <c r="K31" s="28"/>
      <c r="L31" s="28"/>
      <c r="M31" s="22"/>
      <c r="N31" s="28"/>
      <c r="O31" s="28"/>
      <c r="P31" s="28"/>
      <c r="Q31" s="22"/>
      <c r="R31" s="28"/>
      <c r="S31" s="28"/>
      <c r="T31" s="28"/>
      <c r="U31" s="22">
        <v>1266</v>
      </c>
      <c r="V31" s="28"/>
      <c r="W31" s="28"/>
      <c r="X31" s="28"/>
      <c r="Y31" s="22">
        <v>1854</v>
      </c>
    </row>
    <row r="32" spans="1:25" ht="13.5">
      <c r="A32" s="3" t="s">
        <v>99</v>
      </c>
      <c r="B32" s="28"/>
      <c r="C32" s="28"/>
      <c r="D32" s="28"/>
      <c r="E32" s="22"/>
      <c r="F32" s="28"/>
      <c r="G32" s="28"/>
      <c r="H32" s="28"/>
      <c r="I32" s="22">
        <v>617</v>
      </c>
      <c r="J32" s="28"/>
      <c r="K32" s="28"/>
      <c r="L32" s="28"/>
      <c r="M32" s="22">
        <v>495</v>
      </c>
      <c r="N32" s="28"/>
      <c r="O32" s="28"/>
      <c r="P32" s="28"/>
      <c r="Q32" s="22">
        <v>924</v>
      </c>
      <c r="R32" s="28"/>
      <c r="S32" s="28"/>
      <c r="T32" s="28"/>
      <c r="U32" s="22">
        <v>701</v>
      </c>
      <c r="V32" s="28"/>
      <c r="W32" s="28"/>
      <c r="X32" s="28"/>
      <c r="Y32" s="22">
        <v>1518</v>
      </c>
    </row>
    <row r="33" spans="1:25" ht="13.5">
      <c r="A33" s="3" t="s">
        <v>100</v>
      </c>
      <c r="B33" s="28">
        <v>20046</v>
      </c>
      <c r="C33" s="28">
        <v>18717</v>
      </c>
      <c r="D33" s="28">
        <v>18261</v>
      </c>
      <c r="E33" s="22">
        <v>17584</v>
      </c>
      <c r="F33" s="28">
        <v>15902</v>
      </c>
      <c r="G33" s="28">
        <v>15060</v>
      </c>
      <c r="H33" s="28">
        <v>15414</v>
      </c>
      <c r="I33" s="22">
        <v>7363</v>
      </c>
      <c r="J33" s="28">
        <v>14242</v>
      </c>
      <c r="K33" s="28">
        <v>14390</v>
      </c>
      <c r="L33" s="28">
        <v>14426</v>
      </c>
      <c r="M33" s="22">
        <v>7468</v>
      </c>
      <c r="N33" s="28">
        <v>14909</v>
      </c>
      <c r="O33" s="28">
        <v>15439</v>
      </c>
      <c r="P33" s="28">
        <v>15427</v>
      </c>
      <c r="Q33" s="22">
        <v>7444</v>
      </c>
      <c r="R33" s="28">
        <v>14053</v>
      </c>
      <c r="S33" s="28">
        <v>13439</v>
      </c>
      <c r="T33" s="28">
        <v>14763</v>
      </c>
      <c r="U33" s="22">
        <v>7115</v>
      </c>
      <c r="V33" s="28">
        <v>14171</v>
      </c>
      <c r="W33" s="28">
        <v>15296</v>
      </c>
      <c r="X33" s="28">
        <v>16774</v>
      </c>
      <c r="Y33" s="22">
        <v>5783</v>
      </c>
    </row>
    <row r="34" spans="1:25" ht="13.5">
      <c r="A34" s="3" t="s">
        <v>101</v>
      </c>
      <c r="B34" s="28">
        <v>-1297</v>
      </c>
      <c r="C34" s="28">
        <v>-1374</v>
      </c>
      <c r="D34" s="28">
        <v>-1391</v>
      </c>
      <c r="E34" s="22">
        <v>-1444</v>
      </c>
      <c r="F34" s="28">
        <v>-1527</v>
      </c>
      <c r="G34" s="28">
        <v>-1483</v>
      </c>
      <c r="H34" s="28">
        <v>-2085</v>
      </c>
      <c r="I34" s="22">
        <v>-2248</v>
      </c>
      <c r="J34" s="28">
        <v>-2188</v>
      </c>
      <c r="K34" s="28">
        <v>-2207</v>
      </c>
      <c r="L34" s="28">
        <v>-2306</v>
      </c>
      <c r="M34" s="22">
        <v>-2396</v>
      </c>
      <c r="N34" s="28">
        <v>-2026</v>
      </c>
      <c r="O34" s="28">
        <v>-2050</v>
      </c>
      <c r="P34" s="28">
        <v>-2062</v>
      </c>
      <c r="Q34" s="22">
        <v>-2019</v>
      </c>
      <c r="R34" s="28">
        <v>-2351</v>
      </c>
      <c r="S34" s="28">
        <v>-2293</v>
      </c>
      <c r="T34" s="28">
        <v>-2649</v>
      </c>
      <c r="U34" s="22">
        <v>-2670</v>
      </c>
      <c r="V34" s="28">
        <v>-2024</v>
      </c>
      <c r="W34" s="28">
        <v>-2088</v>
      </c>
      <c r="X34" s="28">
        <v>-1879</v>
      </c>
      <c r="Y34" s="22">
        <v>-1862</v>
      </c>
    </row>
    <row r="35" spans="1:25" ht="13.5">
      <c r="A35" s="3" t="s">
        <v>132</v>
      </c>
      <c r="B35" s="28">
        <v>18749</v>
      </c>
      <c r="C35" s="28">
        <v>17342</v>
      </c>
      <c r="D35" s="28">
        <v>16869</v>
      </c>
      <c r="E35" s="22">
        <v>16139</v>
      </c>
      <c r="F35" s="28">
        <v>14375</v>
      </c>
      <c r="G35" s="28">
        <v>13577</v>
      </c>
      <c r="H35" s="28">
        <v>13328</v>
      </c>
      <c r="I35" s="22">
        <v>12605</v>
      </c>
      <c r="J35" s="28">
        <v>12054</v>
      </c>
      <c r="K35" s="28">
        <v>12183</v>
      </c>
      <c r="L35" s="28">
        <v>12120</v>
      </c>
      <c r="M35" s="22">
        <v>12569</v>
      </c>
      <c r="N35" s="28">
        <v>12883</v>
      </c>
      <c r="O35" s="28">
        <v>13389</v>
      </c>
      <c r="P35" s="28">
        <v>13364</v>
      </c>
      <c r="Q35" s="22">
        <v>12729</v>
      </c>
      <c r="R35" s="28">
        <v>11702</v>
      </c>
      <c r="S35" s="28">
        <v>11146</v>
      </c>
      <c r="T35" s="28">
        <v>12113</v>
      </c>
      <c r="U35" s="22">
        <v>11854</v>
      </c>
      <c r="V35" s="28">
        <v>12146</v>
      </c>
      <c r="W35" s="28">
        <v>13207</v>
      </c>
      <c r="X35" s="28">
        <v>14894</v>
      </c>
      <c r="Y35" s="22">
        <v>14401</v>
      </c>
    </row>
    <row r="36" spans="1:25" ht="13.5">
      <c r="A36" s="2" t="s">
        <v>133</v>
      </c>
      <c r="B36" s="28">
        <v>75095</v>
      </c>
      <c r="C36" s="28">
        <v>71975</v>
      </c>
      <c r="D36" s="28">
        <v>69718</v>
      </c>
      <c r="E36" s="22">
        <v>68505</v>
      </c>
      <c r="F36" s="28">
        <v>66416</v>
      </c>
      <c r="G36" s="28">
        <v>65882</v>
      </c>
      <c r="H36" s="28">
        <v>65839</v>
      </c>
      <c r="I36" s="22">
        <v>65280</v>
      </c>
      <c r="J36" s="28">
        <v>64769</v>
      </c>
      <c r="K36" s="28">
        <v>61833</v>
      </c>
      <c r="L36" s="28">
        <v>62482</v>
      </c>
      <c r="M36" s="22">
        <v>63452</v>
      </c>
      <c r="N36" s="28">
        <v>61819</v>
      </c>
      <c r="O36" s="28">
        <v>62973</v>
      </c>
      <c r="P36" s="28">
        <v>62684</v>
      </c>
      <c r="Q36" s="22">
        <v>60889</v>
      </c>
      <c r="R36" s="28">
        <v>60182</v>
      </c>
      <c r="S36" s="28">
        <v>60100</v>
      </c>
      <c r="T36" s="28">
        <v>60737</v>
      </c>
      <c r="U36" s="22">
        <v>53238</v>
      </c>
      <c r="V36" s="28">
        <v>52896</v>
      </c>
      <c r="W36" s="28">
        <v>53899</v>
      </c>
      <c r="X36" s="28">
        <v>55655</v>
      </c>
      <c r="Y36" s="22">
        <v>55221</v>
      </c>
    </row>
    <row r="37" spans="1:25" ht="14.25" thickBot="1">
      <c r="A37" s="5" t="s">
        <v>280</v>
      </c>
      <c r="B37" s="29">
        <v>194438</v>
      </c>
      <c r="C37" s="29">
        <v>186237</v>
      </c>
      <c r="D37" s="29">
        <v>179411</v>
      </c>
      <c r="E37" s="23">
        <v>200412</v>
      </c>
      <c r="F37" s="29">
        <v>172457</v>
      </c>
      <c r="G37" s="29">
        <v>173489</v>
      </c>
      <c r="H37" s="29">
        <v>167829</v>
      </c>
      <c r="I37" s="23">
        <v>181291</v>
      </c>
      <c r="J37" s="29">
        <v>158971</v>
      </c>
      <c r="K37" s="29">
        <v>156776</v>
      </c>
      <c r="L37" s="29">
        <v>172634</v>
      </c>
      <c r="M37" s="23">
        <v>196918</v>
      </c>
      <c r="N37" s="29">
        <v>180270</v>
      </c>
      <c r="O37" s="29">
        <v>175026</v>
      </c>
      <c r="P37" s="29">
        <v>170861</v>
      </c>
      <c r="Q37" s="23">
        <v>180128</v>
      </c>
      <c r="R37" s="29">
        <v>164546</v>
      </c>
      <c r="S37" s="29">
        <v>164576</v>
      </c>
      <c r="T37" s="29">
        <v>162658</v>
      </c>
      <c r="U37" s="23">
        <v>179555</v>
      </c>
      <c r="V37" s="29">
        <v>166858</v>
      </c>
      <c r="W37" s="29">
        <v>164425</v>
      </c>
      <c r="X37" s="29">
        <v>160410</v>
      </c>
      <c r="Y37" s="23">
        <v>176955</v>
      </c>
    </row>
    <row r="38" spans="1:25" ht="14.25" thickTop="1">
      <c r="A38" s="2" t="s">
        <v>1</v>
      </c>
      <c r="B38" s="28">
        <v>24093</v>
      </c>
      <c r="C38" s="28">
        <v>23949</v>
      </c>
      <c r="D38" s="28">
        <v>22493</v>
      </c>
      <c r="E38" s="22">
        <v>35553</v>
      </c>
      <c r="F38" s="28">
        <v>23350</v>
      </c>
      <c r="G38" s="28">
        <v>23841</v>
      </c>
      <c r="H38" s="28">
        <v>21531</v>
      </c>
      <c r="I38" s="22">
        <v>31025</v>
      </c>
      <c r="J38" s="28">
        <v>20489</v>
      </c>
      <c r="K38" s="28">
        <v>18901</v>
      </c>
      <c r="L38" s="28">
        <v>19492</v>
      </c>
      <c r="M38" s="22">
        <v>35482</v>
      </c>
      <c r="N38" s="28">
        <v>25679</v>
      </c>
      <c r="O38" s="28">
        <v>22097</v>
      </c>
      <c r="P38" s="28">
        <v>19208</v>
      </c>
      <c r="Q38" s="22">
        <v>28722</v>
      </c>
      <c r="R38" s="28">
        <v>19663</v>
      </c>
      <c r="S38" s="28">
        <v>18769</v>
      </c>
      <c r="T38" s="28">
        <v>19381</v>
      </c>
      <c r="U38" s="22">
        <v>28729</v>
      </c>
      <c r="V38" s="28">
        <v>21806</v>
      </c>
      <c r="W38" s="28">
        <v>21386</v>
      </c>
      <c r="X38" s="28">
        <v>21723</v>
      </c>
      <c r="Y38" s="22">
        <v>33455</v>
      </c>
    </row>
    <row r="39" spans="1:25" ht="13.5">
      <c r="A39" s="2" t="s">
        <v>137</v>
      </c>
      <c r="B39" s="28">
        <v>5050</v>
      </c>
      <c r="C39" s="28"/>
      <c r="D39" s="28"/>
      <c r="E39" s="22">
        <v>3563</v>
      </c>
      <c r="F39" s="28"/>
      <c r="G39" s="28"/>
      <c r="H39" s="28"/>
      <c r="I39" s="22">
        <v>1237</v>
      </c>
      <c r="J39" s="28">
        <v>5340</v>
      </c>
      <c r="K39" s="28">
        <v>1423</v>
      </c>
      <c r="L39" s="28">
        <v>1845</v>
      </c>
      <c r="M39" s="22"/>
      <c r="N39" s="28">
        <v>3216</v>
      </c>
      <c r="O39" s="28">
        <v>3237</v>
      </c>
      <c r="P39" s="28">
        <v>4117</v>
      </c>
      <c r="Q39" s="22"/>
      <c r="R39" s="28"/>
      <c r="S39" s="28"/>
      <c r="T39" s="28"/>
      <c r="U39" s="22"/>
      <c r="V39" s="28">
        <v>1170</v>
      </c>
      <c r="W39" s="28">
        <v>1070</v>
      </c>
      <c r="X39" s="28">
        <v>390</v>
      </c>
      <c r="Y39" s="22">
        <v>1410</v>
      </c>
    </row>
    <row r="40" spans="1:25" ht="13.5">
      <c r="A40" s="2" t="s">
        <v>2</v>
      </c>
      <c r="B40" s="28"/>
      <c r="C40" s="28"/>
      <c r="D40" s="28"/>
      <c r="E40" s="22"/>
      <c r="F40" s="28"/>
      <c r="G40" s="28"/>
      <c r="H40" s="28"/>
      <c r="I40" s="22"/>
      <c r="J40" s="28"/>
      <c r="K40" s="28"/>
      <c r="L40" s="28"/>
      <c r="M40" s="22"/>
      <c r="N40" s="28"/>
      <c r="O40" s="28"/>
      <c r="P40" s="28"/>
      <c r="Q40" s="22">
        <v>8189</v>
      </c>
      <c r="R40" s="28"/>
      <c r="S40" s="28"/>
      <c r="T40" s="28"/>
      <c r="U40" s="22">
        <v>9057</v>
      </c>
      <c r="V40" s="28"/>
      <c r="W40" s="28"/>
      <c r="X40" s="28"/>
      <c r="Y40" s="22">
        <v>8588</v>
      </c>
    </row>
    <row r="41" spans="1:25" ht="13.5">
      <c r="A41" s="2" t="s">
        <v>138</v>
      </c>
      <c r="B41" s="28"/>
      <c r="C41" s="28"/>
      <c r="D41" s="28"/>
      <c r="E41" s="22"/>
      <c r="F41" s="28"/>
      <c r="G41" s="28"/>
      <c r="H41" s="28"/>
      <c r="I41" s="22"/>
      <c r="J41" s="28"/>
      <c r="K41" s="28"/>
      <c r="L41" s="28">
        <v>15000</v>
      </c>
      <c r="M41" s="22"/>
      <c r="N41" s="28">
        <v>15000</v>
      </c>
      <c r="O41" s="28">
        <v>15000</v>
      </c>
      <c r="P41" s="28"/>
      <c r="Q41" s="22"/>
      <c r="R41" s="28"/>
      <c r="S41" s="28"/>
      <c r="T41" s="28"/>
      <c r="U41" s="22"/>
      <c r="V41" s="28"/>
      <c r="W41" s="28"/>
      <c r="X41" s="28"/>
      <c r="Y41" s="22"/>
    </row>
    <row r="42" spans="1:25" ht="13.5">
      <c r="A42" s="2" t="s">
        <v>142</v>
      </c>
      <c r="B42" s="28">
        <v>3156</v>
      </c>
      <c r="C42" s="28">
        <v>4539</v>
      </c>
      <c r="D42" s="28">
        <v>1794</v>
      </c>
      <c r="E42" s="22">
        <v>6663</v>
      </c>
      <c r="F42" s="28">
        <v>2770</v>
      </c>
      <c r="G42" s="28">
        <v>3144</v>
      </c>
      <c r="H42" s="28"/>
      <c r="I42" s="22">
        <v>3809</v>
      </c>
      <c r="J42" s="28">
        <v>1578</v>
      </c>
      <c r="K42" s="28">
        <v>1328</v>
      </c>
      <c r="L42" s="28">
        <v>757</v>
      </c>
      <c r="M42" s="22">
        <v>4419</v>
      </c>
      <c r="N42" s="28">
        <v>2114</v>
      </c>
      <c r="O42" s="28">
        <v>1556</v>
      </c>
      <c r="P42" s="28">
        <v>493</v>
      </c>
      <c r="Q42" s="22">
        <v>3738</v>
      </c>
      <c r="R42" s="28">
        <v>2306</v>
      </c>
      <c r="S42" s="28">
        <v>1945</v>
      </c>
      <c r="T42" s="28">
        <v>802</v>
      </c>
      <c r="U42" s="22">
        <v>5120</v>
      </c>
      <c r="V42" s="28">
        <v>2504</v>
      </c>
      <c r="W42" s="28">
        <v>3326</v>
      </c>
      <c r="X42" s="28">
        <v>1470</v>
      </c>
      <c r="Y42" s="22">
        <v>3015</v>
      </c>
    </row>
    <row r="43" spans="1:25" ht="13.5">
      <c r="A43" s="2" t="s">
        <v>144</v>
      </c>
      <c r="B43" s="28">
        <v>5414</v>
      </c>
      <c r="C43" s="28">
        <v>3810</v>
      </c>
      <c r="D43" s="28">
        <v>4657</v>
      </c>
      <c r="E43" s="22">
        <v>1662</v>
      </c>
      <c r="F43" s="28">
        <v>3826</v>
      </c>
      <c r="G43" s="28">
        <v>3962</v>
      </c>
      <c r="H43" s="28">
        <v>6631</v>
      </c>
      <c r="I43" s="22">
        <v>4400</v>
      </c>
      <c r="J43" s="28">
        <v>5179</v>
      </c>
      <c r="K43" s="28">
        <v>5899</v>
      </c>
      <c r="L43" s="28">
        <v>5640</v>
      </c>
      <c r="M43" s="22">
        <v>3787</v>
      </c>
      <c r="N43" s="28">
        <v>6892</v>
      </c>
      <c r="O43" s="28">
        <v>5852</v>
      </c>
      <c r="P43" s="28">
        <v>6458</v>
      </c>
      <c r="Q43" s="22">
        <v>2948</v>
      </c>
      <c r="R43" s="28">
        <v>8825</v>
      </c>
      <c r="S43" s="28">
        <v>7974</v>
      </c>
      <c r="T43" s="28">
        <v>7249</v>
      </c>
      <c r="U43" s="22">
        <v>5087</v>
      </c>
      <c r="V43" s="28">
        <v>8756</v>
      </c>
      <c r="W43" s="28">
        <v>6593</v>
      </c>
      <c r="X43" s="28">
        <v>6421</v>
      </c>
      <c r="Y43" s="22">
        <v>4392</v>
      </c>
    </row>
    <row r="44" spans="1:25" ht="13.5">
      <c r="A44" s="2" t="s">
        <v>151</v>
      </c>
      <c r="B44" s="28"/>
      <c r="C44" s="28"/>
      <c r="D44" s="28"/>
      <c r="E44" s="22"/>
      <c r="F44" s="28"/>
      <c r="G44" s="28"/>
      <c r="H44" s="28"/>
      <c r="I44" s="22">
        <v>562</v>
      </c>
      <c r="J44" s="28"/>
      <c r="K44" s="28"/>
      <c r="L44" s="28"/>
      <c r="M44" s="22">
        <v>435</v>
      </c>
      <c r="N44" s="28"/>
      <c r="O44" s="28"/>
      <c r="P44" s="28"/>
      <c r="Q44" s="22">
        <v>424</v>
      </c>
      <c r="R44" s="28"/>
      <c r="S44" s="28"/>
      <c r="T44" s="28"/>
      <c r="U44" s="22">
        <v>449</v>
      </c>
      <c r="V44" s="28"/>
      <c r="W44" s="28"/>
      <c r="X44" s="28"/>
      <c r="Y44" s="22">
        <v>489</v>
      </c>
    </row>
    <row r="45" spans="1:25" ht="13.5">
      <c r="A45" s="2" t="s">
        <v>147</v>
      </c>
      <c r="B45" s="28"/>
      <c r="C45" s="28"/>
      <c r="D45" s="28"/>
      <c r="E45" s="22"/>
      <c r="F45" s="28"/>
      <c r="G45" s="28"/>
      <c r="H45" s="28"/>
      <c r="I45" s="22">
        <v>105</v>
      </c>
      <c r="J45" s="28"/>
      <c r="K45" s="28"/>
      <c r="L45" s="28"/>
      <c r="M45" s="22">
        <v>87</v>
      </c>
      <c r="N45" s="28"/>
      <c r="O45" s="28"/>
      <c r="P45" s="28"/>
      <c r="Q45" s="22">
        <v>75</v>
      </c>
      <c r="R45" s="28"/>
      <c r="S45" s="28"/>
      <c r="T45" s="28"/>
      <c r="U45" s="22">
        <v>193</v>
      </c>
      <c r="V45" s="28"/>
      <c r="W45" s="28"/>
      <c r="X45" s="28"/>
      <c r="Y45" s="22">
        <v>180</v>
      </c>
    </row>
    <row r="46" spans="1:25" ht="13.5">
      <c r="A46" s="2" t="s">
        <v>148</v>
      </c>
      <c r="B46" s="28"/>
      <c r="C46" s="28"/>
      <c r="D46" s="28"/>
      <c r="E46" s="22"/>
      <c r="F46" s="28"/>
      <c r="G46" s="28"/>
      <c r="H46" s="28"/>
      <c r="I46" s="22">
        <v>704</v>
      </c>
      <c r="J46" s="28"/>
      <c r="K46" s="28"/>
      <c r="L46" s="28"/>
      <c r="M46" s="22">
        <v>154</v>
      </c>
      <c r="N46" s="28"/>
      <c r="O46" s="28"/>
      <c r="P46" s="28"/>
      <c r="Q46" s="22">
        <v>201</v>
      </c>
      <c r="R46" s="28"/>
      <c r="S46" s="28"/>
      <c r="T46" s="28"/>
      <c r="U46" s="22">
        <v>369</v>
      </c>
      <c r="V46" s="28"/>
      <c r="W46" s="28"/>
      <c r="X46" s="28"/>
      <c r="Y46" s="22">
        <v>276</v>
      </c>
    </row>
    <row r="47" spans="1:25" ht="13.5">
      <c r="A47" s="2" t="s">
        <v>149</v>
      </c>
      <c r="B47" s="28"/>
      <c r="C47" s="28"/>
      <c r="D47" s="28"/>
      <c r="E47" s="22"/>
      <c r="F47" s="28"/>
      <c r="G47" s="28"/>
      <c r="H47" s="28"/>
      <c r="I47" s="22">
        <v>246</v>
      </c>
      <c r="J47" s="28"/>
      <c r="K47" s="28"/>
      <c r="L47" s="28"/>
      <c r="M47" s="22">
        <v>350</v>
      </c>
      <c r="N47" s="28"/>
      <c r="O47" s="28"/>
      <c r="P47" s="28"/>
      <c r="Q47" s="22">
        <v>257</v>
      </c>
      <c r="R47" s="28"/>
      <c r="S47" s="28"/>
      <c r="T47" s="28"/>
      <c r="U47" s="22">
        <v>214</v>
      </c>
      <c r="V47" s="28"/>
      <c r="W47" s="28"/>
      <c r="X47" s="28"/>
      <c r="Y47" s="22">
        <v>107</v>
      </c>
    </row>
    <row r="48" spans="1:25" ht="13.5">
      <c r="A48" s="2" t="s">
        <v>152</v>
      </c>
      <c r="B48" s="28">
        <v>2465</v>
      </c>
      <c r="C48" s="28">
        <v>2596</v>
      </c>
      <c r="D48" s="28">
        <v>1264</v>
      </c>
      <c r="E48" s="22">
        <v>1933</v>
      </c>
      <c r="F48" s="28">
        <v>1557</v>
      </c>
      <c r="G48" s="28">
        <v>1784</v>
      </c>
      <c r="H48" s="28">
        <v>1581</v>
      </c>
      <c r="I48" s="22"/>
      <c r="J48" s="28">
        <v>1114</v>
      </c>
      <c r="K48" s="28">
        <v>1256</v>
      </c>
      <c r="L48" s="28"/>
      <c r="M48" s="22"/>
      <c r="N48" s="28">
        <v>897</v>
      </c>
      <c r="O48" s="28">
        <v>1264</v>
      </c>
      <c r="P48" s="28">
        <v>944</v>
      </c>
      <c r="Q48" s="22"/>
      <c r="R48" s="28">
        <v>936</v>
      </c>
      <c r="S48" s="28">
        <v>1127</v>
      </c>
      <c r="T48" s="28">
        <v>1161</v>
      </c>
      <c r="U48" s="22"/>
      <c r="V48" s="28">
        <v>1071</v>
      </c>
      <c r="W48" s="28">
        <v>1195</v>
      </c>
      <c r="X48" s="28">
        <v>1279</v>
      </c>
      <c r="Y48" s="22"/>
    </row>
    <row r="49" spans="1:25" ht="13.5">
      <c r="A49" s="2" t="s">
        <v>3</v>
      </c>
      <c r="B49" s="28"/>
      <c r="C49" s="28"/>
      <c r="D49" s="28"/>
      <c r="E49" s="22"/>
      <c r="F49" s="28"/>
      <c r="G49" s="28"/>
      <c r="H49" s="28"/>
      <c r="I49" s="22"/>
      <c r="J49" s="28"/>
      <c r="K49" s="28"/>
      <c r="L49" s="28">
        <v>1184</v>
      </c>
      <c r="M49" s="22"/>
      <c r="N49" s="28"/>
      <c r="O49" s="28"/>
      <c r="P49" s="28"/>
      <c r="Q49" s="22"/>
      <c r="R49" s="28"/>
      <c r="S49" s="28"/>
      <c r="T49" s="28"/>
      <c r="U49" s="22"/>
      <c r="V49" s="28"/>
      <c r="W49" s="28"/>
      <c r="X49" s="28"/>
      <c r="Y49" s="22"/>
    </row>
    <row r="50" spans="1:25" ht="13.5">
      <c r="A50" s="2" t="s">
        <v>100</v>
      </c>
      <c r="B50" s="28">
        <v>10996</v>
      </c>
      <c r="C50" s="28">
        <v>10041</v>
      </c>
      <c r="D50" s="28">
        <v>12100</v>
      </c>
      <c r="E50" s="22">
        <v>14540</v>
      </c>
      <c r="F50" s="28">
        <v>10793</v>
      </c>
      <c r="G50" s="28">
        <v>10851</v>
      </c>
      <c r="H50" s="28">
        <v>10876</v>
      </c>
      <c r="I50" s="22">
        <v>11864</v>
      </c>
      <c r="J50" s="28">
        <v>7158</v>
      </c>
      <c r="K50" s="28">
        <v>6697</v>
      </c>
      <c r="L50" s="28">
        <v>7806</v>
      </c>
      <c r="M50" s="22">
        <v>30317</v>
      </c>
      <c r="N50" s="28">
        <v>8062</v>
      </c>
      <c r="O50" s="28">
        <v>7580</v>
      </c>
      <c r="P50" s="28">
        <v>7912</v>
      </c>
      <c r="Q50" s="22">
        <v>4936</v>
      </c>
      <c r="R50" s="28">
        <v>8440</v>
      </c>
      <c r="S50" s="28">
        <v>8271</v>
      </c>
      <c r="T50" s="28">
        <v>8361</v>
      </c>
      <c r="U50" s="22">
        <v>5041</v>
      </c>
      <c r="V50" s="28">
        <v>10924</v>
      </c>
      <c r="W50" s="28">
        <v>10051</v>
      </c>
      <c r="X50" s="28">
        <v>9448</v>
      </c>
      <c r="Y50" s="22">
        <v>4672</v>
      </c>
    </row>
    <row r="51" spans="1:25" ht="13.5">
      <c r="A51" s="2" t="s">
        <v>154</v>
      </c>
      <c r="B51" s="28">
        <v>51175</v>
      </c>
      <c r="C51" s="28">
        <v>44937</v>
      </c>
      <c r="D51" s="28">
        <v>42310</v>
      </c>
      <c r="E51" s="22">
        <v>63916</v>
      </c>
      <c r="F51" s="28">
        <v>42299</v>
      </c>
      <c r="G51" s="28">
        <v>43585</v>
      </c>
      <c r="H51" s="28">
        <v>40621</v>
      </c>
      <c r="I51" s="22">
        <v>53957</v>
      </c>
      <c r="J51" s="28">
        <v>40861</v>
      </c>
      <c r="K51" s="28">
        <v>35506</v>
      </c>
      <c r="L51" s="28">
        <v>51726</v>
      </c>
      <c r="M51" s="22">
        <v>75033</v>
      </c>
      <c r="N51" s="28">
        <v>61862</v>
      </c>
      <c r="O51" s="28">
        <v>56587</v>
      </c>
      <c r="P51" s="28">
        <v>39134</v>
      </c>
      <c r="Q51" s="22">
        <v>49494</v>
      </c>
      <c r="R51" s="28">
        <v>40172</v>
      </c>
      <c r="S51" s="28">
        <v>38088</v>
      </c>
      <c r="T51" s="28">
        <v>36955</v>
      </c>
      <c r="U51" s="22">
        <v>54263</v>
      </c>
      <c r="V51" s="28">
        <v>46233</v>
      </c>
      <c r="W51" s="28">
        <v>43623</v>
      </c>
      <c r="X51" s="28">
        <v>40733</v>
      </c>
      <c r="Y51" s="22">
        <v>56589</v>
      </c>
    </row>
    <row r="52" spans="1:25" ht="13.5">
      <c r="A52" s="2" t="s">
        <v>4</v>
      </c>
      <c r="B52" s="28"/>
      <c r="C52" s="28"/>
      <c r="D52" s="28"/>
      <c r="E52" s="22"/>
      <c r="F52" s="28"/>
      <c r="G52" s="28"/>
      <c r="H52" s="28"/>
      <c r="I52" s="22"/>
      <c r="J52" s="28"/>
      <c r="K52" s="28"/>
      <c r="L52" s="28"/>
      <c r="M52" s="22"/>
      <c r="N52" s="28"/>
      <c r="O52" s="28"/>
      <c r="P52" s="28">
        <v>15000</v>
      </c>
      <c r="Q52" s="22">
        <v>15000</v>
      </c>
      <c r="R52" s="28">
        <v>15000</v>
      </c>
      <c r="S52" s="28">
        <v>15000</v>
      </c>
      <c r="T52" s="28">
        <v>15000</v>
      </c>
      <c r="U52" s="22">
        <v>15000</v>
      </c>
      <c r="V52" s="28">
        <v>15000</v>
      </c>
      <c r="W52" s="28">
        <v>15000</v>
      </c>
      <c r="X52" s="28">
        <v>15000</v>
      </c>
      <c r="Y52" s="22">
        <v>15000</v>
      </c>
    </row>
    <row r="53" spans="1:25" ht="13.5">
      <c r="A53" s="2" t="s">
        <v>5</v>
      </c>
      <c r="B53" s="28">
        <v>5441</v>
      </c>
      <c r="C53" s="28">
        <v>5514</v>
      </c>
      <c r="D53" s="28">
        <v>5605</v>
      </c>
      <c r="E53" s="22">
        <v>5694</v>
      </c>
      <c r="F53" s="28">
        <v>5895</v>
      </c>
      <c r="G53" s="28">
        <v>6022</v>
      </c>
      <c r="H53" s="28">
        <v>6203</v>
      </c>
      <c r="I53" s="22">
        <v>6310</v>
      </c>
      <c r="J53" s="28"/>
      <c r="K53" s="28">
        <v>1691</v>
      </c>
      <c r="L53" s="28">
        <v>1978</v>
      </c>
      <c r="M53" s="22">
        <v>2139</v>
      </c>
      <c r="N53" s="28">
        <v>2833</v>
      </c>
      <c r="O53" s="28">
        <v>3091</v>
      </c>
      <c r="P53" s="28">
        <v>2667</v>
      </c>
      <c r="Q53" s="22">
        <v>2450</v>
      </c>
      <c r="R53" s="28"/>
      <c r="S53" s="28"/>
      <c r="T53" s="28"/>
      <c r="U53" s="22"/>
      <c r="V53" s="28"/>
      <c r="W53" s="28"/>
      <c r="X53" s="28"/>
      <c r="Y53" s="22"/>
    </row>
    <row r="54" spans="1:25" ht="13.5">
      <c r="A54" s="2" t="s">
        <v>159</v>
      </c>
      <c r="B54" s="28">
        <v>4790</v>
      </c>
      <c r="C54" s="28">
        <v>4768</v>
      </c>
      <c r="D54" s="28">
        <v>4720</v>
      </c>
      <c r="E54" s="22">
        <v>4705</v>
      </c>
      <c r="F54" s="28">
        <v>4904</v>
      </c>
      <c r="G54" s="28">
        <v>5120</v>
      </c>
      <c r="H54" s="28">
        <v>4909</v>
      </c>
      <c r="I54" s="22">
        <v>4875</v>
      </c>
      <c r="J54" s="28">
        <v>5032</v>
      </c>
      <c r="K54" s="28">
        <v>4456</v>
      </c>
      <c r="L54" s="28">
        <v>4378</v>
      </c>
      <c r="M54" s="22">
        <v>4367</v>
      </c>
      <c r="N54" s="28">
        <v>4718</v>
      </c>
      <c r="O54" s="28">
        <v>4716</v>
      </c>
      <c r="P54" s="28">
        <v>4626</v>
      </c>
      <c r="Q54" s="22">
        <v>4469</v>
      </c>
      <c r="R54" s="28">
        <v>5198</v>
      </c>
      <c r="S54" s="28">
        <v>5277</v>
      </c>
      <c r="T54" s="28">
        <v>5367</v>
      </c>
      <c r="U54" s="22">
        <v>5515</v>
      </c>
      <c r="V54" s="28">
        <v>5549</v>
      </c>
      <c r="W54" s="28">
        <v>5603</v>
      </c>
      <c r="X54" s="28">
        <v>5649</v>
      </c>
      <c r="Y54" s="22">
        <v>5820</v>
      </c>
    </row>
    <row r="55" spans="1:25" ht="13.5">
      <c r="A55" s="2" t="s">
        <v>158</v>
      </c>
      <c r="B55" s="28"/>
      <c r="C55" s="28"/>
      <c r="D55" s="28"/>
      <c r="E55" s="22"/>
      <c r="F55" s="28"/>
      <c r="G55" s="28"/>
      <c r="H55" s="28"/>
      <c r="I55" s="22">
        <v>410</v>
      </c>
      <c r="J55" s="28"/>
      <c r="K55" s="28"/>
      <c r="L55" s="28"/>
      <c r="M55" s="22">
        <v>423</v>
      </c>
      <c r="N55" s="28"/>
      <c r="O55" s="28"/>
      <c r="P55" s="28"/>
      <c r="Q55" s="22">
        <v>410</v>
      </c>
      <c r="R55" s="28"/>
      <c r="S55" s="28"/>
      <c r="T55" s="28"/>
      <c r="U55" s="22">
        <v>736</v>
      </c>
      <c r="V55" s="28"/>
      <c r="W55" s="28"/>
      <c r="X55" s="28"/>
      <c r="Y55" s="22">
        <v>699</v>
      </c>
    </row>
    <row r="56" spans="1:25" ht="13.5">
      <c r="A56" s="2" t="s">
        <v>6</v>
      </c>
      <c r="B56" s="28">
        <v>399</v>
      </c>
      <c r="C56" s="28">
        <v>431</v>
      </c>
      <c r="D56" s="28">
        <v>410</v>
      </c>
      <c r="E56" s="22">
        <v>485</v>
      </c>
      <c r="F56" s="28">
        <v>456</v>
      </c>
      <c r="G56" s="28">
        <v>432</v>
      </c>
      <c r="H56" s="28">
        <v>420</v>
      </c>
      <c r="I56" s="22"/>
      <c r="J56" s="28">
        <v>469</v>
      </c>
      <c r="K56" s="28">
        <v>408</v>
      </c>
      <c r="L56" s="28">
        <v>539</v>
      </c>
      <c r="M56" s="22"/>
      <c r="N56" s="28">
        <v>903</v>
      </c>
      <c r="O56" s="28">
        <v>912</v>
      </c>
      <c r="P56" s="28">
        <v>881</v>
      </c>
      <c r="Q56" s="22"/>
      <c r="R56" s="28">
        <v>736</v>
      </c>
      <c r="S56" s="28">
        <v>716</v>
      </c>
      <c r="T56" s="28">
        <v>686</v>
      </c>
      <c r="U56" s="22"/>
      <c r="V56" s="28">
        <v>840</v>
      </c>
      <c r="W56" s="28">
        <v>935</v>
      </c>
      <c r="X56" s="28">
        <v>1025</v>
      </c>
      <c r="Y56" s="22"/>
    </row>
    <row r="57" spans="1:25" ht="13.5">
      <c r="A57" s="2" t="s">
        <v>143</v>
      </c>
      <c r="B57" s="28"/>
      <c r="C57" s="28"/>
      <c r="D57" s="28"/>
      <c r="E57" s="22"/>
      <c r="F57" s="28"/>
      <c r="G57" s="28"/>
      <c r="H57" s="28"/>
      <c r="I57" s="22">
        <v>1042</v>
      </c>
      <c r="J57" s="28"/>
      <c r="K57" s="28"/>
      <c r="L57" s="28"/>
      <c r="M57" s="22">
        <v>1411</v>
      </c>
      <c r="N57" s="28"/>
      <c r="O57" s="28"/>
      <c r="P57" s="28"/>
      <c r="Q57" s="22">
        <v>852</v>
      </c>
      <c r="R57" s="28"/>
      <c r="S57" s="28"/>
      <c r="T57" s="28"/>
      <c r="U57" s="22">
        <v>723</v>
      </c>
      <c r="V57" s="28"/>
      <c r="W57" s="28"/>
      <c r="X57" s="28"/>
      <c r="Y57" s="22">
        <v>313</v>
      </c>
    </row>
    <row r="58" spans="1:25" ht="13.5">
      <c r="A58" s="2" t="s">
        <v>160</v>
      </c>
      <c r="B58" s="28"/>
      <c r="C58" s="28"/>
      <c r="D58" s="28"/>
      <c r="E58" s="22"/>
      <c r="F58" s="28"/>
      <c r="G58" s="28"/>
      <c r="H58" s="28"/>
      <c r="I58" s="22"/>
      <c r="J58" s="28"/>
      <c r="K58" s="28"/>
      <c r="L58" s="28"/>
      <c r="M58" s="22"/>
      <c r="N58" s="28"/>
      <c r="O58" s="28"/>
      <c r="P58" s="28"/>
      <c r="Q58" s="22">
        <v>385</v>
      </c>
      <c r="R58" s="28">
        <v>434</v>
      </c>
      <c r="S58" s="28">
        <v>472</v>
      </c>
      <c r="T58" s="28">
        <v>164</v>
      </c>
      <c r="U58" s="22">
        <v>204</v>
      </c>
      <c r="V58" s="28">
        <v>262</v>
      </c>
      <c r="W58" s="28">
        <v>320</v>
      </c>
      <c r="X58" s="28">
        <v>381</v>
      </c>
      <c r="Y58" s="22">
        <v>403</v>
      </c>
    </row>
    <row r="59" spans="1:25" ht="13.5">
      <c r="A59" s="2" t="s">
        <v>100</v>
      </c>
      <c r="B59" s="28">
        <v>3614</v>
      </c>
      <c r="C59" s="28">
        <v>3399</v>
      </c>
      <c r="D59" s="28">
        <v>3351</v>
      </c>
      <c r="E59" s="22">
        <v>3221</v>
      </c>
      <c r="F59" s="28">
        <v>2472</v>
      </c>
      <c r="G59" s="28">
        <v>2205</v>
      </c>
      <c r="H59" s="28">
        <v>2029</v>
      </c>
      <c r="I59" s="22">
        <v>1182</v>
      </c>
      <c r="J59" s="28">
        <v>3938</v>
      </c>
      <c r="K59" s="28">
        <v>2665</v>
      </c>
      <c r="L59" s="28">
        <v>2600</v>
      </c>
      <c r="M59" s="22">
        <v>1205</v>
      </c>
      <c r="N59" s="28">
        <v>2589</v>
      </c>
      <c r="O59" s="28">
        <v>2532</v>
      </c>
      <c r="P59" s="28">
        <v>2742</v>
      </c>
      <c r="Q59" s="22">
        <v>1385</v>
      </c>
      <c r="R59" s="28">
        <v>2159</v>
      </c>
      <c r="S59" s="28">
        <v>2244</v>
      </c>
      <c r="T59" s="28">
        <v>2192</v>
      </c>
      <c r="U59" s="22">
        <v>949</v>
      </c>
      <c r="V59" s="28">
        <v>1297</v>
      </c>
      <c r="W59" s="28">
        <v>1309</v>
      </c>
      <c r="X59" s="28">
        <v>1296</v>
      </c>
      <c r="Y59" s="22">
        <v>2205</v>
      </c>
    </row>
    <row r="60" spans="1:25" ht="13.5">
      <c r="A60" s="2" t="s">
        <v>161</v>
      </c>
      <c r="B60" s="28">
        <v>14245</v>
      </c>
      <c r="C60" s="28">
        <v>14113</v>
      </c>
      <c r="D60" s="28">
        <v>14087</v>
      </c>
      <c r="E60" s="22">
        <v>14107</v>
      </c>
      <c r="F60" s="28">
        <v>13728</v>
      </c>
      <c r="G60" s="28">
        <v>13780</v>
      </c>
      <c r="H60" s="28">
        <v>13563</v>
      </c>
      <c r="I60" s="22">
        <v>13922</v>
      </c>
      <c r="J60" s="28">
        <v>9440</v>
      </c>
      <c r="K60" s="28">
        <v>9221</v>
      </c>
      <c r="L60" s="28">
        <v>9497</v>
      </c>
      <c r="M60" s="22">
        <v>9653</v>
      </c>
      <c r="N60" s="28">
        <v>11044</v>
      </c>
      <c r="O60" s="28">
        <v>11252</v>
      </c>
      <c r="P60" s="28">
        <v>25916</v>
      </c>
      <c r="Q60" s="22">
        <v>25326</v>
      </c>
      <c r="R60" s="28">
        <v>23528</v>
      </c>
      <c r="S60" s="28">
        <v>23711</v>
      </c>
      <c r="T60" s="28">
        <v>23411</v>
      </c>
      <c r="U60" s="22">
        <v>23413</v>
      </c>
      <c r="V60" s="28">
        <v>22949</v>
      </c>
      <c r="W60" s="28">
        <v>23169</v>
      </c>
      <c r="X60" s="28">
        <v>23354</v>
      </c>
      <c r="Y60" s="22">
        <v>24792</v>
      </c>
    </row>
    <row r="61" spans="1:25" ht="14.25" thickBot="1">
      <c r="A61" s="5" t="s">
        <v>162</v>
      </c>
      <c r="B61" s="29">
        <v>65420</v>
      </c>
      <c r="C61" s="29">
        <v>59050</v>
      </c>
      <c r="D61" s="29">
        <v>56398</v>
      </c>
      <c r="E61" s="23">
        <v>78024</v>
      </c>
      <c r="F61" s="29">
        <v>56027</v>
      </c>
      <c r="G61" s="29">
        <v>57365</v>
      </c>
      <c r="H61" s="29">
        <v>54184</v>
      </c>
      <c r="I61" s="23">
        <v>67879</v>
      </c>
      <c r="J61" s="29">
        <v>50301</v>
      </c>
      <c r="K61" s="29">
        <v>44728</v>
      </c>
      <c r="L61" s="29">
        <v>61224</v>
      </c>
      <c r="M61" s="23">
        <v>84686</v>
      </c>
      <c r="N61" s="29">
        <v>72906</v>
      </c>
      <c r="O61" s="29">
        <v>67840</v>
      </c>
      <c r="P61" s="29">
        <v>65051</v>
      </c>
      <c r="Q61" s="23">
        <v>74821</v>
      </c>
      <c r="R61" s="29">
        <v>63700</v>
      </c>
      <c r="S61" s="29">
        <v>61800</v>
      </c>
      <c r="T61" s="29">
        <v>60367</v>
      </c>
      <c r="U61" s="23">
        <v>77677</v>
      </c>
      <c r="V61" s="29">
        <v>69182</v>
      </c>
      <c r="W61" s="29">
        <v>66793</v>
      </c>
      <c r="X61" s="29">
        <v>64088</v>
      </c>
      <c r="Y61" s="23">
        <v>81382</v>
      </c>
    </row>
    <row r="62" spans="1:25" ht="14.25" thickTop="1">
      <c r="A62" s="2" t="s">
        <v>164</v>
      </c>
      <c r="B62" s="28">
        <v>6888</v>
      </c>
      <c r="C62" s="28">
        <v>6888</v>
      </c>
      <c r="D62" s="28">
        <v>6888</v>
      </c>
      <c r="E62" s="22">
        <v>6888</v>
      </c>
      <c r="F62" s="28">
        <v>6888</v>
      </c>
      <c r="G62" s="28">
        <v>6888</v>
      </c>
      <c r="H62" s="28">
        <v>6888</v>
      </c>
      <c r="I62" s="22">
        <v>6888</v>
      </c>
      <c r="J62" s="28">
        <v>6888</v>
      </c>
      <c r="K62" s="28">
        <v>6888</v>
      </c>
      <c r="L62" s="28">
        <v>6888</v>
      </c>
      <c r="M62" s="22">
        <v>6888</v>
      </c>
      <c r="N62" s="28">
        <v>6888</v>
      </c>
      <c r="O62" s="28">
        <v>6888</v>
      </c>
      <c r="P62" s="28">
        <v>6888</v>
      </c>
      <c r="Q62" s="22">
        <v>6888</v>
      </c>
      <c r="R62" s="28">
        <v>6888</v>
      </c>
      <c r="S62" s="28">
        <v>6888</v>
      </c>
      <c r="T62" s="28">
        <v>6888</v>
      </c>
      <c r="U62" s="22">
        <v>6888</v>
      </c>
      <c r="V62" s="28">
        <v>6888</v>
      </c>
      <c r="W62" s="28">
        <v>6888</v>
      </c>
      <c r="X62" s="28">
        <v>6888</v>
      </c>
      <c r="Y62" s="22">
        <v>6888</v>
      </c>
    </row>
    <row r="63" spans="1:25" ht="13.5">
      <c r="A63" s="2" t="s">
        <v>7</v>
      </c>
      <c r="B63" s="28">
        <v>6608</v>
      </c>
      <c r="C63" s="28">
        <v>6507</v>
      </c>
      <c r="D63" s="28">
        <v>6450</v>
      </c>
      <c r="E63" s="22">
        <v>6300</v>
      </c>
      <c r="F63" s="28">
        <v>6263</v>
      </c>
      <c r="G63" s="28">
        <v>6237</v>
      </c>
      <c r="H63" s="28">
        <v>6225</v>
      </c>
      <c r="I63" s="22">
        <v>6230</v>
      </c>
      <c r="J63" s="28">
        <v>6220</v>
      </c>
      <c r="K63" s="28">
        <v>6227</v>
      </c>
      <c r="L63" s="28">
        <v>6104</v>
      </c>
      <c r="M63" s="22">
        <v>6097</v>
      </c>
      <c r="N63" s="28">
        <v>6061</v>
      </c>
      <c r="O63" s="28">
        <v>6051</v>
      </c>
      <c r="P63" s="28">
        <v>6017</v>
      </c>
      <c r="Q63" s="22">
        <v>6009</v>
      </c>
      <c r="R63" s="28">
        <v>6009</v>
      </c>
      <c r="S63" s="28">
        <v>6009</v>
      </c>
      <c r="T63" s="28">
        <v>5959</v>
      </c>
      <c r="U63" s="22">
        <v>5959</v>
      </c>
      <c r="V63" s="28">
        <v>5959</v>
      </c>
      <c r="W63" s="28">
        <v>5957</v>
      </c>
      <c r="X63" s="28">
        <v>5953</v>
      </c>
      <c r="Y63" s="22">
        <v>5953</v>
      </c>
    </row>
    <row r="64" spans="1:25" ht="13.5">
      <c r="A64" s="2" t="s">
        <v>172</v>
      </c>
      <c r="B64" s="28">
        <v>124919</v>
      </c>
      <c r="C64" s="28">
        <v>123432</v>
      </c>
      <c r="D64" s="28">
        <v>119423</v>
      </c>
      <c r="E64" s="22">
        <v>118296</v>
      </c>
      <c r="F64" s="28">
        <v>112180</v>
      </c>
      <c r="G64" s="28">
        <v>111580</v>
      </c>
      <c r="H64" s="28">
        <v>109643</v>
      </c>
      <c r="I64" s="22">
        <v>109067</v>
      </c>
      <c r="J64" s="28">
        <v>105036</v>
      </c>
      <c r="K64" s="28">
        <v>105807</v>
      </c>
      <c r="L64" s="28">
        <v>102601</v>
      </c>
      <c r="M64" s="22">
        <v>103315</v>
      </c>
      <c r="N64" s="28">
        <v>98779</v>
      </c>
      <c r="O64" s="28">
        <v>98797</v>
      </c>
      <c r="P64" s="28">
        <v>97251</v>
      </c>
      <c r="Q64" s="22">
        <v>97590</v>
      </c>
      <c r="R64" s="28">
        <v>92673</v>
      </c>
      <c r="S64" s="28">
        <v>92244</v>
      </c>
      <c r="T64" s="28">
        <v>91263</v>
      </c>
      <c r="U64" s="22">
        <v>91184</v>
      </c>
      <c r="V64" s="28">
        <v>86744</v>
      </c>
      <c r="W64" s="28">
        <v>86650</v>
      </c>
      <c r="X64" s="28">
        <v>84672</v>
      </c>
      <c r="Y64" s="22">
        <v>84023</v>
      </c>
    </row>
    <row r="65" spans="1:25" ht="13.5">
      <c r="A65" s="2" t="s">
        <v>173</v>
      </c>
      <c r="B65" s="28">
        <v>-13924</v>
      </c>
      <c r="C65" s="28">
        <v>-13544</v>
      </c>
      <c r="D65" s="28">
        <v>-13426</v>
      </c>
      <c r="E65" s="22">
        <v>-12408</v>
      </c>
      <c r="F65" s="28">
        <v>-11008</v>
      </c>
      <c r="G65" s="28">
        <v>-10205</v>
      </c>
      <c r="H65" s="28">
        <v>-10310</v>
      </c>
      <c r="I65" s="22">
        <v>-10016</v>
      </c>
      <c r="J65" s="28">
        <v>-10285</v>
      </c>
      <c r="K65" s="28">
        <v>-7924</v>
      </c>
      <c r="L65" s="28">
        <v>-10606</v>
      </c>
      <c r="M65" s="22">
        <v>-10758</v>
      </c>
      <c r="N65" s="28">
        <v>-10883</v>
      </c>
      <c r="O65" s="28">
        <v>-11068</v>
      </c>
      <c r="P65" s="28">
        <v>-11103</v>
      </c>
      <c r="Q65" s="22">
        <v>-11272</v>
      </c>
      <c r="R65" s="28">
        <v>-10268</v>
      </c>
      <c r="S65" s="28">
        <v>-8033</v>
      </c>
      <c r="T65" s="28">
        <v>-8498</v>
      </c>
      <c r="U65" s="22">
        <v>-8494</v>
      </c>
      <c r="V65" s="28">
        <v>-8487</v>
      </c>
      <c r="W65" s="28">
        <v>-8471</v>
      </c>
      <c r="X65" s="28">
        <v>-8445</v>
      </c>
      <c r="Y65" s="22">
        <v>-8438</v>
      </c>
    </row>
    <row r="66" spans="1:25" ht="13.5">
      <c r="A66" s="2" t="s">
        <v>8</v>
      </c>
      <c r="B66" s="28">
        <v>124492</v>
      </c>
      <c r="C66" s="28">
        <v>123284</v>
      </c>
      <c r="D66" s="28">
        <v>119336</v>
      </c>
      <c r="E66" s="22">
        <v>119077</v>
      </c>
      <c r="F66" s="28">
        <v>114324</v>
      </c>
      <c r="G66" s="28">
        <v>114501</v>
      </c>
      <c r="H66" s="28">
        <v>112447</v>
      </c>
      <c r="I66" s="22">
        <v>112170</v>
      </c>
      <c r="J66" s="28">
        <v>107860</v>
      </c>
      <c r="K66" s="28">
        <v>110999</v>
      </c>
      <c r="L66" s="28">
        <v>104987</v>
      </c>
      <c r="M66" s="22">
        <v>105543</v>
      </c>
      <c r="N66" s="28">
        <v>100846</v>
      </c>
      <c r="O66" s="28">
        <v>100668</v>
      </c>
      <c r="P66" s="28">
        <v>99054</v>
      </c>
      <c r="Q66" s="22">
        <v>99215</v>
      </c>
      <c r="R66" s="28">
        <v>95302</v>
      </c>
      <c r="S66" s="28">
        <v>97108</v>
      </c>
      <c r="T66" s="28">
        <v>95612</v>
      </c>
      <c r="U66" s="22">
        <v>95537</v>
      </c>
      <c r="V66" s="28">
        <v>91104</v>
      </c>
      <c r="W66" s="28">
        <v>91024</v>
      </c>
      <c r="X66" s="28">
        <v>89069</v>
      </c>
      <c r="Y66" s="22">
        <v>88427</v>
      </c>
    </row>
    <row r="67" spans="1:25" ht="13.5">
      <c r="A67" s="2" t="s">
        <v>175</v>
      </c>
      <c r="B67" s="28">
        <v>4189</v>
      </c>
      <c r="C67" s="28">
        <v>3531</v>
      </c>
      <c r="D67" s="28">
        <v>3349</v>
      </c>
      <c r="E67" s="22">
        <v>2895</v>
      </c>
      <c r="F67" s="28">
        <v>1745</v>
      </c>
      <c r="G67" s="28">
        <v>1295</v>
      </c>
      <c r="H67" s="28">
        <v>1005</v>
      </c>
      <c r="I67" s="22">
        <v>1002</v>
      </c>
      <c r="J67" s="28">
        <v>592</v>
      </c>
      <c r="K67" s="28">
        <v>756</v>
      </c>
      <c r="L67" s="28">
        <v>708</v>
      </c>
      <c r="M67" s="22">
        <v>639</v>
      </c>
      <c r="N67" s="28">
        <v>728</v>
      </c>
      <c r="O67" s="28">
        <v>572</v>
      </c>
      <c r="P67" s="28">
        <v>663</v>
      </c>
      <c r="Q67" s="22">
        <v>652</v>
      </c>
      <c r="R67" s="28">
        <v>508</v>
      </c>
      <c r="S67" s="28">
        <v>639</v>
      </c>
      <c r="T67" s="28">
        <v>687</v>
      </c>
      <c r="U67" s="22">
        <v>250</v>
      </c>
      <c r="V67" s="28">
        <v>151</v>
      </c>
      <c r="W67" s="28">
        <v>113</v>
      </c>
      <c r="X67" s="28">
        <v>598</v>
      </c>
      <c r="Y67" s="22">
        <v>293</v>
      </c>
    </row>
    <row r="68" spans="1:25" ht="13.5">
      <c r="A68" s="2" t="s">
        <v>9</v>
      </c>
      <c r="B68" s="28">
        <v>13</v>
      </c>
      <c r="C68" s="28">
        <v>16</v>
      </c>
      <c r="D68" s="28">
        <v>17</v>
      </c>
      <c r="E68" s="22">
        <v>9</v>
      </c>
      <c r="F68" s="28">
        <v>0</v>
      </c>
      <c r="G68" s="28"/>
      <c r="H68" s="28"/>
      <c r="I68" s="22"/>
      <c r="J68" s="28"/>
      <c r="K68" s="28"/>
      <c r="L68" s="28"/>
      <c r="M68" s="22"/>
      <c r="N68" s="28"/>
      <c r="O68" s="28"/>
      <c r="P68" s="28"/>
      <c r="Q68" s="22"/>
      <c r="R68" s="28"/>
      <c r="S68" s="28"/>
      <c r="T68" s="28"/>
      <c r="U68" s="22"/>
      <c r="V68" s="28"/>
      <c r="W68" s="28"/>
      <c r="X68" s="28"/>
      <c r="Y68" s="22"/>
    </row>
    <row r="69" spans="1:25" ht="13.5">
      <c r="A69" s="2" t="s">
        <v>176</v>
      </c>
      <c r="B69" s="28">
        <v>4203</v>
      </c>
      <c r="C69" s="28">
        <v>3547</v>
      </c>
      <c r="D69" s="28">
        <v>3367</v>
      </c>
      <c r="E69" s="22">
        <v>2904</v>
      </c>
      <c r="F69" s="28">
        <v>1744</v>
      </c>
      <c r="G69" s="28">
        <v>1295</v>
      </c>
      <c r="H69" s="28">
        <v>1005</v>
      </c>
      <c r="I69" s="22">
        <v>1002</v>
      </c>
      <c r="J69" s="28">
        <v>592</v>
      </c>
      <c r="K69" s="28">
        <v>756</v>
      </c>
      <c r="L69" s="28">
        <v>708</v>
      </c>
      <c r="M69" s="22">
        <v>639</v>
      </c>
      <c r="N69" s="28">
        <v>728</v>
      </c>
      <c r="O69" s="28">
        <v>572</v>
      </c>
      <c r="P69" s="28">
        <v>663</v>
      </c>
      <c r="Q69" s="22">
        <v>652</v>
      </c>
      <c r="R69" s="28">
        <v>508</v>
      </c>
      <c r="S69" s="28">
        <v>639</v>
      </c>
      <c r="T69" s="28">
        <v>687</v>
      </c>
      <c r="U69" s="22">
        <v>250</v>
      </c>
      <c r="V69" s="28">
        <v>151</v>
      </c>
      <c r="W69" s="28">
        <v>113</v>
      </c>
      <c r="X69" s="28">
        <v>598</v>
      </c>
      <c r="Y69" s="22">
        <v>293</v>
      </c>
    </row>
    <row r="70" spans="1:25" ht="13.5">
      <c r="A70" s="6" t="s">
        <v>178</v>
      </c>
      <c r="B70" s="28">
        <v>152</v>
      </c>
      <c r="C70" s="28">
        <v>158</v>
      </c>
      <c r="D70" s="28">
        <v>129</v>
      </c>
      <c r="E70" s="22">
        <v>231</v>
      </c>
      <c r="F70" s="28">
        <v>223</v>
      </c>
      <c r="G70" s="28">
        <v>193</v>
      </c>
      <c r="H70" s="28">
        <v>190</v>
      </c>
      <c r="I70" s="22">
        <v>217</v>
      </c>
      <c r="J70" s="28">
        <v>199</v>
      </c>
      <c r="K70" s="28">
        <v>181</v>
      </c>
      <c r="L70" s="28">
        <v>168</v>
      </c>
      <c r="M70" s="22">
        <v>361</v>
      </c>
      <c r="N70" s="28">
        <v>337</v>
      </c>
      <c r="O70" s="28">
        <v>316</v>
      </c>
      <c r="P70" s="28">
        <v>292</v>
      </c>
      <c r="Q70" s="22">
        <v>272</v>
      </c>
      <c r="R70" s="28">
        <v>251</v>
      </c>
      <c r="S70" s="28">
        <v>228</v>
      </c>
      <c r="T70" s="28">
        <v>207</v>
      </c>
      <c r="U70" s="22">
        <v>181</v>
      </c>
      <c r="V70" s="28">
        <v>155</v>
      </c>
      <c r="W70" s="28">
        <v>129</v>
      </c>
      <c r="X70" s="28">
        <v>103</v>
      </c>
      <c r="Y70" s="22">
        <v>77</v>
      </c>
    </row>
    <row r="71" spans="1:25" ht="13.5">
      <c r="A71" s="6" t="s">
        <v>10</v>
      </c>
      <c r="B71" s="28">
        <v>169</v>
      </c>
      <c r="C71" s="28">
        <v>196</v>
      </c>
      <c r="D71" s="28">
        <v>179</v>
      </c>
      <c r="E71" s="22">
        <v>174</v>
      </c>
      <c r="F71" s="28">
        <v>137</v>
      </c>
      <c r="G71" s="28">
        <v>132</v>
      </c>
      <c r="H71" s="28"/>
      <c r="I71" s="22">
        <v>19</v>
      </c>
      <c r="J71" s="28">
        <v>18</v>
      </c>
      <c r="K71" s="28">
        <v>110</v>
      </c>
      <c r="L71" s="28">
        <v>5545</v>
      </c>
      <c r="M71" s="22">
        <v>5687</v>
      </c>
      <c r="N71" s="28">
        <v>5450</v>
      </c>
      <c r="O71" s="28">
        <v>5628</v>
      </c>
      <c r="P71" s="28">
        <v>5800</v>
      </c>
      <c r="Q71" s="22">
        <v>5167</v>
      </c>
      <c r="R71" s="28">
        <v>4782</v>
      </c>
      <c r="S71" s="28">
        <v>4798</v>
      </c>
      <c r="T71" s="28">
        <v>5782</v>
      </c>
      <c r="U71" s="22">
        <v>5908</v>
      </c>
      <c r="V71" s="28">
        <v>6264</v>
      </c>
      <c r="W71" s="28">
        <v>6364</v>
      </c>
      <c r="X71" s="28">
        <v>6550</v>
      </c>
      <c r="Y71" s="22">
        <v>6774</v>
      </c>
    </row>
    <row r="72" spans="1:25" ht="13.5">
      <c r="A72" s="6" t="s">
        <v>179</v>
      </c>
      <c r="B72" s="28">
        <v>129017</v>
      </c>
      <c r="C72" s="28">
        <v>127187</v>
      </c>
      <c r="D72" s="28">
        <v>123013</v>
      </c>
      <c r="E72" s="22">
        <v>122387</v>
      </c>
      <c r="F72" s="28">
        <v>116429</v>
      </c>
      <c r="G72" s="28">
        <v>116123</v>
      </c>
      <c r="H72" s="28">
        <v>113644</v>
      </c>
      <c r="I72" s="22">
        <v>113411</v>
      </c>
      <c r="J72" s="28">
        <v>108670</v>
      </c>
      <c r="K72" s="28">
        <v>112048</v>
      </c>
      <c r="L72" s="28">
        <v>111410</v>
      </c>
      <c r="M72" s="22">
        <v>112232</v>
      </c>
      <c r="N72" s="28">
        <v>107363</v>
      </c>
      <c r="O72" s="28">
        <v>107185</v>
      </c>
      <c r="P72" s="28">
        <v>105809</v>
      </c>
      <c r="Q72" s="22">
        <v>105307</v>
      </c>
      <c r="R72" s="28">
        <v>100845</v>
      </c>
      <c r="S72" s="28">
        <v>102776</v>
      </c>
      <c r="T72" s="28">
        <v>102290</v>
      </c>
      <c r="U72" s="22">
        <v>101878</v>
      </c>
      <c r="V72" s="28">
        <v>97676</v>
      </c>
      <c r="W72" s="28">
        <v>97632</v>
      </c>
      <c r="X72" s="28">
        <v>96322</v>
      </c>
      <c r="Y72" s="22">
        <v>95573</v>
      </c>
    </row>
    <row r="73" spans="1:25" ht="14.25" thickBot="1">
      <c r="A73" s="7" t="s">
        <v>181</v>
      </c>
      <c r="B73" s="28">
        <v>194438</v>
      </c>
      <c r="C73" s="28">
        <v>186237</v>
      </c>
      <c r="D73" s="28">
        <v>179411</v>
      </c>
      <c r="E73" s="22">
        <v>200412</v>
      </c>
      <c r="F73" s="28">
        <v>172457</v>
      </c>
      <c r="G73" s="28">
        <v>173489</v>
      </c>
      <c r="H73" s="28">
        <v>167829</v>
      </c>
      <c r="I73" s="22">
        <v>181291</v>
      </c>
      <c r="J73" s="28">
        <v>158971</v>
      </c>
      <c r="K73" s="28">
        <v>156776</v>
      </c>
      <c r="L73" s="28">
        <v>172634</v>
      </c>
      <c r="M73" s="22">
        <v>196918</v>
      </c>
      <c r="N73" s="28">
        <v>180270</v>
      </c>
      <c r="O73" s="28">
        <v>175026</v>
      </c>
      <c r="P73" s="28">
        <v>170861</v>
      </c>
      <c r="Q73" s="22">
        <v>180128</v>
      </c>
      <c r="R73" s="28">
        <v>164546</v>
      </c>
      <c r="S73" s="28">
        <v>164576</v>
      </c>
      <c r="T73" s="28">
        <v>162658</v>
      </c>
      <c r="U73" s="22">
        <v>179555</v>
      </c>
      <c r="V73" s="28">
        <v>166858</v>
      </c>
      <c r="W73" s="28">
        <v>164425</v>
      </c>
      <c r="X73" s="28">
        <v>160410</v>
      </c>
      <c r="Y73" s="22">
        <v>176955</v>
      </c>
    </row>
    <row r="74" spans="1:25" ht="14.25" thickTop="1">
      <c r="A74" s="8"/>
      <c r="B74" s="24"/>
      <c r="C74" s="24"/>
      <c r="D74" s="24"/>
      <c r="E74" s="24"/>
      <c r="F74" s="24"/>
      <c r="G74" s="24"/>
      <c r="H74" s="24"/>
      <c r="I74" s="24"/>
      <c r="J74" s="24"/>
      <c r="K74" s="24"/>
      <c r="L74" s="24"/>
      <c r="M74" s="24"/>
      <c r="N74" s="24"/>
      <c r="O74" s="24"/>
      <c r="P74" s="24"/>
      <c r="Q74" s="24"/>
      <c r="R74" s="24"/>
      <c r="S74" s="24"/>
      <c r="T74" s="24"/>
      <c r="U74" s="24"/>
      <c r="V74" s="24"/>
      <c r="W74" s="24"/>
      <c r="X74" s="24"/>
      <c r="Y74" s="24"/>
    </row>
    <row r="76" ht="13.5">
      <c r="A76" s="20" t="s">
        <v>186</v>
      </c>
    </row>
    <row r="77" ht="13.5">
      <c r="A77" s="20" t="s">
        <v>187</v>
      </c>
    </row>
  </sheetData>
  <mergeCells count="1">
    <mergeCell ref="B6:Y6"/>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2:G62"/>
  <sheetViews>
    <sheetView workbookViewId="0" topLeftCell="A1">
      <selection activeCell="A1" sqref="A1"/>
    </sheetView>
  </sheetViews>
  <sheetFormatPr defaultColWidth="9.00390625" defaultRowHeight="13.5"/>
  <cols>
    <col min="1" max="1" width="38.625" style="0" customWidth="1"/>
    <col min="2" max="7" width="17.625" style="0" customWidth="1"/>
  </cols>
  <sheetData>
    <row r="1" ht="14.25" thickBot="1"/>
    <row r="2" spans="1:7" ht="14.25" thickTop="1">
      <c r="A2" s="10" t="s">
        <v>182</v>
      </c>
      <c r="B2" s="14">
        <v>1951</v>
      </c>
      <c r="C2" s="14"/>
      <c r="D2" s="14"/>
      <c r="E2" s="14"/>
      <c r="F2" s="14"/>
      <c r="G2" s="14"/>
    </row>
    <row r="3" spans="1:7" ht="14.25" thickBot="1">
      <c r="A3" s="11" t="s">
        <v>183</v>
      </c>
      <c r="B3" s="1" t="s">
        <v>184</v>
      </c>
      <c r="C3" s="1"/>
      <c r="D3" s="1"/>
      <c r="E3" s="1"/>
      <c r="F3" s="1"/>
      <c r="G3" s="1"/>
    </row>
    <row r="4" spans="1:7" ht="14.25" thickTop="1">
      <c r="A4" s="10" t="s">
        <v>71</v>
      </c>
      <c r="B4" s="15" t="str">
        <f>HYPERLINK("http://www.kabupro.jp/mark/20130621/S000DMHW.htm","有価証券報告書")</f>
        <v>有価証券報告書</v>
      </c>
      <c r="C4" s="15" t="str">
        <f>HYPERLINK("http://www.kabupro.jp/mark/20130621/S000DMHW.htm","有価証券報告書")</f>
        <v>有価証券報告書</v>
      </c>
      <c r="D4" s="15" t="str">
        <f>HYPERLINK("http://www.kabupro.jp/mark/20120622/S000B27M.htm","有価証券報告書")</f>
        <v>有価証券報告書</v>
      </c>
      <c r="E4" s="15" t="str">
        <f>HYPERLINK("http://www.kabupro.jp/mark/20110624/S0008JRE.htm","有価証券報告書")</f>
        <v>有価証券報告書</v>
      </c>
      <c r="F4" s="15" t="str">
        <f>HYPERLINK("http://www.kabupro.jp/mark/20100623/S0005Y97.htm","有価証券報告書")</f>
        <v>有価証券報告書</v>
      </c>
      <c r="G4" s="15" t="str">
        <f>HYPERLINK("http://www.kabupro.jp/mark/20090623/S0003BCF.htm","有価証券報告書")</f>
        <v>有価証券報告書</v>
      </c>
    </row>
    <row r="5" spans="1:7" ht="14.25" thickBot="1">
      <c r="A5" s="11" t="s">
        <v>72</v>
      </c>
      <c r="B5" s="1" t="s">
        <v>78</v>
      </c>
      <c r="C5" s="1" t="s">
        <v>78</v>
      </c>
      <c r="D5" s="1" t="s">
        <v>82</v>
      </c>
      <c r="E5" s="1" t="s">
        <v>84</v>
      </c>
      <c r="F5" s="1" t="s">
        <v>86</v>
      </c>
      <c r="G5" s="1" t="s">
        <v>88</v>
      </c>
    </row>
    <row r="6" spans="1:7" ht="15" thickBot="1" thickTop="1">
      <c r="A6" s="10" t="s">
        <v>73</v>
      </c>
      <c r="B6" s="18" t="s">
        <v>234</v>
      </c>
      <c r="C6" s="19"/>
      <c r="D6" s="19"/>
      <c r="E6" s="19"/>
      <c r="F6" s="19"/>
      <c r="G6" s="19"/>
    </row>
    <row r="7" spans="1:7" ht="14.25" thickTop="1">
      <c r="A7" s="12" t="s">
        <v>74</v>
      </c>
      <c r="B7" s="16" t="s">
        <v>79</v>
      </c>
      <c r="C7" s="16" t="s">
        <v>79</v>
      </c>
      <c r="D7" s="16" t="s">
        <v>79</v>
      </c>
      <c r="E7" s="16" t="s">
        <v>79</v>
      </c>
      <c r="F7" s="16" t="s">
        <v>79</v>
      </c>
      <c r="G7" s="16" t="s">
        <v>79</v>
      </c>
    </row>
    <row r="8" spans="1:7" ht="13.5">
      <c r="A8" s="13" t="s">
        <v>75</v>
      </c>
      <c r="B8" s="17" t="s">
        <v>188</v>
      </c>
      <c r="C8" s="17" t="s">
        <v>189</v>
      </c>
      <c r="D8" s="17" t="s">
        <v>190</v>
      </c>
      <c r="E8" s="17" t="s">
        <v>191</v>
      </c>
      <c r="F8" s="17" t="s">
        <v>192</v>
      </c>
      <c r="G8" s="17" t="s">
        <v>193</v>
      </c>
    </row>
    <row r="9" spans="1:7" ht="13.5">
      <c r="A9" s="13" t="s">
        <v>76</v>
      </c>
      <c r="B9" s="17" t="s">
        <v>80</v>
      </c>
      <c r="C9" s="17" t="s">
        <v>81</v>
      </c>
      <c r="D9" s="17" t="s">
        <v>83</v>
      </c>
      <c r="E9" s="17" t="s">
        <v>85</v>
      </c>
      <c r="F9" s="17" t="s">
        <v>87</v>
      </c>
      <c r="G9" s="17" t="s">
        <v>89</v>
      </c>
    </row>
    <row r="10" spans="1:7" ht="14.25" thickBot="1">
      <c r="A10" s="13" t="s">
        <v>77</v>
      </c>
      <c r="B10" s="17" t="s">
        <v>91</v>
      </c>
      <c r="C10" s="17" t="s">
        <v>91</v>
      </c>
      <c r="D10" s="17" t="s">
        <v>91</v>
      </c>
      <c r="E10" s="17" t="s">
        <v>91</v>
      </c>
      <c r="F10" s="17" t="s">
        <v>91</v>
      </c>
      <c r="G10" s="17" t="s">
        <v>91</v>
      </c>
    </row>
    <row r="11" spans="1:7" ht="14.25" thickTop="1">
      <c r="A11" s="26" t="s">
        <v>194</v>
      </c>
      <c r="B11" s="21">
        <v>227593</v>
      </c>
      <c r="C11" s="21">
        <v>200061</v>
      </c>
      <c r="D11" s="21">
        <v>213973</v>
      </c>
      <c r="E11" s="21">
        <v>216315</v>
      </c>
      <c r="F11" s="21">
        <v>231671</v>
      </c>
      <c r="G11" s="21">
        <v>223932</v>
      </c>
    </row>
    <row r="12" spans="1:7" ht="13.5">
      <c r="A12" s="7" t="s">
        <v>195</v>
      </c>
      <c r="B12" s="22">
        <v>204254</v>
      </c>
      <c r="C12" s="22">
        <v>181740</v>
      </c>
      <c r="D12" s="22">
        <v>192477</v>
      </c>
      <c r="E12" s="22">
        <v>193531</v>
      </c>
      <c r="F12" s="22">
        <v>204183</v>
      </c>
      <c r="G12" s="22">
        <v>198295</v>
      </c>
    </row>
    <row r="13" spans="1:7" ht="13.5">
      <c r="A13" s="7" t="s">
        <v>196</v>
      </c>
      <c r="B13" s="22">
        <v>23339</v>
      </c>
      <c r="C13" s="22">
        <v>18320</v>
      </c>
      <c r="D13" s="22">
        <v>21495</v>
      </c>
      <c r="E13" s="22">
        <v>22783</v>
      </c>
      <c r="F13" s="22">
        <v>27487</v>
      </c>
      <c r="G13" s="22">
        <v>25637</v>
      </c>
    </row>
    <row r="14" spans="1:7" ht="13.5">
      <c r="A14" s="7" t="s">
        <v>197</v>
      </c>
      <c r="B14" s="22">
        <v>11991</v>
      </c>
      <c r="C14" s="22">
        <v>11669</v>
      </c>
      <c r="D14" s="22">
        <v>12294</v>
      </c>
      <c r="E14" s="22">
        <v>12763</v>
      </c>
      <c r="F14" s="22">
        <v>12993</v>
      </c>
      <c r="G14" s="22">
        <v>14317</v>
      </c>
    </row>
    <row r="15" spans="1:7" ht="14.25" thickBot="1">
      <c r="A15" s="25" t="s">
        <v>198</v>
      </c>
      <c r="B15" s="23">
        <v>11347</v>
      </c>
      <c r="C15" s="23">
        <v>6651</v>
      </c>
      <c r="D15" s="23">
        <v>9201</v>
      </c>
      <c r="E15" s="23">
        <v>10019</v>
      </c>
      <c r="F15" s="23">
        <v>14493</v>
      </c>
      <c r="G15" s="23">
        <v>11319</v>
      </c>
    </row>
    <row r="16" spans="1:7" ht="14.25" thickTop="1">
      <c r="A16" s="6" t="s">
        <v>199</v>
      </c>
      <c r="B16" s="22">
        <v>41</v>
      </c>
      <c r="C16" s="22">
        <v>37</v>
      </c>
      <c r="D16" s="22">
        <v>38</v>
      </c>
      <c r="E16" s="22">
        <v>36</v>
      </c>
      <c r="F16" s="22">
        <v>39</v>
      </c>
      <c r="G16" s="22">
        <v>39</v>
      </c>
    </row>
    <row r="17" spans="1:7" ht="13.5">
      <c r="A17" s="6" t="s">
        <v>200</v>
      </c>
      <c r="B17" s="22">
        <v>14</v>
      </c>
      <c r="C17" s="22">
        <v>14</v>
      </c>
      <c r="D17" s="22">
        <v>43</v>
      </c>
      <c r="E17" s="22">
        <v>94</v>
      </c>
      <c r="F17" s="22">
        <v>233</v>
      </c>
      <c r="G17" s="22">
        <v>125</v>
      </c>
    </row>
    <row r="18" spans="1:7" ht="13.5">
      <c r="A18" s="6" t="s">
        <v>201</v>
      </c>
      <c r="B18" s="22">
        <v>133</v>
      </c>
      <c r="C18" s="22">
        <v>241</v>
      </c>
      <c r="D18" s="22">
        <v>256</v>
      </c>
      <c r="E18" s="22">
        <v>235</v>
      </c>
      <c r="F18" s="22">
        <v>261</v>
      </c>
      <c r="G18" s="22">
        <v>227</v>
      </c>
    </row>
    <row r="19" spans="1:7" ht="13.5">
      <c r="A19" s="6" t="s">
        <v>202</v>
      </c>
      <c r="B19" s="22">
        <v>473</v>
      </c>
      <c r="C19" s="22">
        <v>478</v>
      </c>
      <c r="D19" s="22">
        <v>408</v>
      </c>
      <c r="E19" s="22">
        <v>251</v>
      </c>
      <c r="F19" s="22">
        <v>127</v>
      </c>
      <c r="G19" s="22">
        <v>111</v>
      </c>
    </row>
    <row r="20" spans="1:7" ht="13.5">
      <c r="A20" s="6" t="s">
        <v>203</v>
      </c>
      <c r="B20" s="22">
        <v>446</v>
      </c>
      <c r="C20" s="22"/>
      <c r="D20" s="22"/>
      <c r="E20" s="22"/>
      <c r="F20" s="22"/>
      <c r="G20" s="22"/>
    </row>
    <row r="21" spans="1:7" ht="13.5">
      <c r="A21" s="6" t="s">
        <v>204</v>
      </c>
      <c r="B21" s="22"/>
      <c r="C21" s="22"/>
      <c r="D21" s="22"/>
      <c r="E21" s="22"/>
      <c r="F21" s="22"/>
      <c r="G21" s="22"/>
    </row>
    <row r="22" spans="1:7" ht="13.5">
      <c r="A22" s="6" t="s">
        <v>205</v>
      </c>
      <c r="B22" s="22">
        <v>171</v>
      </c>
      <c r="C22" s="22">
        <v>77</v>
      </c>
      <c r="D22" s="22"/>
      <c r="E22" s="22"/>
      <c r="F22" s="22"/>
      <c r="G22" s="22"/>
    </row>
    <row r="23" spans="1:7" ht="13.5">
      <c r="A23" s="6" t="s">
        <v>206</v>
      </c>
      <c r="B23" s="22"/>
      <c r="C23" s="22"/>
      <c r="D23" s="22"/>
      <c r="E23" s="22">
        <v>98</v>
      </c>
      <c r="F23" s="22"/>
      <c r="G23" s="22">
        <v>101</v>
      </c>
    </row>
    <row r="24" spans="1:7" ht="13.5">
      <c r="A24" s="6" t="s">
        <v>207</v>
      </c>
      <c r="B24" s="22"/>
      <c r="C24" s="22"/>
      <c r="D24" s="22"/>
      <c r="E24" s="22"/>
      <c r="F24" s="22"/>
      <c r="G24" s="22">
        <v>95</v>
      </c>
    </row>
    <row r="25" spans="1:7" ht="13.5">
      <c r="A25" s="6" t="s">
        <v>100</v>
      </c>
      <c r="B25" s="22">
        <v>284</v>
      </c>
      <c r="C25" s="22">
        <v>348</v>
      </c>
      <c r="D25" s="22">
        <v>817</v>
      </c>
      <c r="E25" s="22">
        <v>185</v>
      </c>
      <c r="F25" s="22">
        <v>170</v>
      </c>
      <c r="G25" s="22">
        <v>183</v>
      </c>
    </row>
    <row r="26" spans="1:7" ht="13.5">
      <c r="A26" s="6" t="s">
        <v>208</v>
      </c>
      <c r="B26" s="22">
        <v>1563</v>
      </c>
      <c r="C26" s="22">
        <v>1198</v>
      </c>
      <c r="D26" s="22">
        <v>1565</v>
      </c>
      <c r="E26" s="22">
        <v>901</v>
      </c>
      <c r="F26" s="22">
        <v>833</v>
      </c>
      <c r="G26" s="22">
        <v>884</v>
      </c>
    </row>
    <row r="27" spans="1:7" ht="13.5">
      <c r="A27" s="6" t="s">
        <v>209</v>
      </c>
      <c r="B27" s="22">
        <v>72</v>
      </c>
      <c r="C27" s="22">
        <v>49</v>
      </c>
      <c r="D27" s="22">
        <v>51</v>
      </c>
      <c r="E27" s="22">
        <v>24</v>
      </c>
      <c r="F27" s="22">
        <v>49</v>
      </c>
      <c r="G27" s="22">
        <v>62</v>
      </c>
    </row>
    <row r="28" spans="1:7" ht="13.5">
      <c r="A28" s="6" t="s">
        <v>210</v>
      </c>
      <c r="B28" s="22"/>
      <c r="C28" s="22"/>
      <c r="D28" s="22"/>
      <c r="E28" s="22"/>
      <c r="F28" s="22">
        <v>73</v>
      </c>
      <c r="G28" s="22"/>
    </row>
    <row r="29" spans="1:7" ht="13.5">
      <c r="A29" s="6" t="s">
        <v>211</v>
      </c>
      <c r="B29" s="22">
        <v>14</v>
      </c>
      <c r="C29" s="22">
        <v>28</v>
      </c>
      <c r="D29" s="22">
        <v>102</v>
      </c>
      <c r="E29" s="22">
        <v>33</v>
      </c>
      <c r="F29" s="22">
        <v>72</v>
      </c>
      <c r="G29" s="22">
        <v>99</v>
      </c>
    </row>
    <row r="30" spans="1:7" ht="13.5">
      <c r="A30" s="6" t="s">
        <v>212</v>
      </c>
      <c r="B30" s="22"/>
      <c r="C30" s="22"/>
      <c r="D30" s="22"/>
      <c r="E30" s="22">
        <v>85</v>
      </c>
      <c r="F30" s="22"/>
      <c r="G30" s="22"/>
    </row>
    <row r="31" spans="1:7" ht="13.5">
      <c r="A31" s="6" t="s">
        <v>213</v>
      </c>
      <c r="B31" s="22"/>
      <c r="C31" s="22"/>
      <c r="D31" s="22"/>
      <c r="E31" s="22">
        <v>58</v>
      </c>
      <c r="F31" s="22">
        <v>70</v>
      </c>
      <c r="G31" s="22"/>
    </row>
    <row r="32" spans="1:7" ht="13.5">
      <c r="A32" s="6" t="s">
        <v>214</v>
      </c>
      <c r="B32" s="22"/>
      <c r="C32" s="22"/>
      <c r="D32" s="22"/>
      <c r="E32" s="22"/>
      <c r="F32" s="22"/>
      <c r="G32" s="22">
        <v>65</v>
      </c>
    </row>
    <row r="33" spans="1:7" ht="13.5">
      <c r="A33" s="6" t="s">
        <v>215</v>
      </c>
      <c r="B33" s="22"/>
      <c r="C33" s="22"/>
      <c r="D33" s="22"/>
      <c r="E33" s="22"/>
      <c r="F33" s="22">
        <v>262</v>
      </c>
      <c r="G33" s="22">
        <v>288</v>
      </c>
    </row>
    <row r="34" spans="1:7" ht="13.5">
      <c r="A34" s="6" t="s">
        <v>216</v>
      </c>
      <c r="B34" s="22">
        <v>157</v>
      </c>
      <c r="C34" s="22">
        <v>126</v>
      </c>
      <c r="D34" s="22">
        <v>141</v>
      </c>
      <c r="E34" s="22"/>
      <c r="F34" s="22"/>
      <c r="G34" s="22"/>
    </row>
    <row r="35" spans="1:7" ht="13.5">
      <c r="A35" s="6" t="s">
        <v>217</v>
      </c>
      <c r="B35" s="22">
        <v>118</v>
      </c>
      <c r="C35" s="22">
        <v>8</v>
      </c>
      <c r="D35" s="22"/>
      <c r="E35" s="22"/>
      <c r="F35" s="22"/>
      <c r="G35" s="22"/>
    </row>
    <row r="36" spans="1:7" ht="13.5">
      <c r="A36" s="6" t="s">
        <v>218</v>
      </c>
      <c r="B36" s="22">
        <v>177</v>
      </c>
      <c r="C36" s="22">
        <v>13</v>
      </c>
      <c r="D36" s="22"/>
      <c r="E36" s="22"/>
      <c r="F36" s="22"/>
      <c r="G36" s="22"/>
    </row>
    <row r="37" spans="1:7" ht="13.5">
      <c r="A37" s="6" t="s">
        <v>219</v>
      </c>
      <c r="B37" s="22">
        <v>280</v>
      </c>
      <c r="C37" s="22"/>
      <c r="D37" s="22"/>
      <c r="E37" s="22"/>
      <c r="F37" s="22"/>
      <c r="G37" s="22"/>
    </row>
    <row r="38" spans="1:7" ht="13.5">
      <c r="A38" s="6" t="s">
        <v>100</v>
      </c>
      <c r="B38" s="22">
        <v>133</v>
      </c>
      <c r="C38" s="22">
        <v>364</v>
      </c>
      <c r="D38" s="22">
        <v>716</v>
      </c>
      <c r="E38" s="22">
        <v>137</v>
      </c>
      <c r="F38" s="22">
        <v>167</v>
      </c>
      <c r="G38" s="22">
        <v>92</v>
      </c>
    </row>
    <row r="39" spans="1:7" ht="13.5">
      <c r="A39" s="6" t="s">
        <v>220</v>
      </c>
      <c r="B39" s="22">
        <v>954</v>
      </c>
      <c r="C39" s="22">
        <v>590</v>
      </c>
      <c r="D39" s="22">
        <v>1012</v>
      </c>
      <c r="E39" s="22">
        <v>338</v>
      </c>
      <c r="F39" s="22">
        <v>695</v>
      </c>
      <c r="G39" s="22">
        <v>606</v>
      </c>
    </row>
    <row r="40" spans="1:7" ht="14.25" thickBot="1">
      <c r="A40" s="25" t="s">
        <v>221</v>
      </c>
      <c r="B40" s="23">
        <v>11956</v>
      </c>
      <c r="C40" s="23">
        <v>7259</v>
      </c>
      <c r="D40" s="23">
        <v>9753</v>
      </c>
      <c r="E40" s="23">
        <v>10582</v>
      </c>
      <c r="F40" s="23">
        <v>14632</v>
      </c>
      <c r="G40" s="23">
        <v>11597</v>
      </c>
    </row>
    <row r="41" spans="1:7" ht="14.25" thickTop="1">
      <c r="A41" s="6" t="s">
        <v>205</v>
      </c>
      <c r="B41" s="22"/>
      <c r="C41" s="22"/>
      <c r="D41" s="22"/>
      <c r="E41" s="22">
        <v>432</v>
      </c>
      <c r="F41" s="22"/>
      <c r="G41" s="22"/>
    </row>
    <row r="42" spans="1:7" ht="13.5">
      <c r="A42" s="6" t="s">
        <v>204</v>
      </c>
      <c r="B42" s="22"/>
      <c r="C42" s="22"/>
      <c r="D42" s="22"/>
      <c r="E42" s="22"/>
      <c r="F42" s="22">
        <v>114</v>
      </c>
      <c r="G42" s="22"/>
    </row>
    <row r="43" spans="1:7" ht="13.5">
      <c r="A43" s="6" t="s">
        <v>207</v>
      </c>
      <c r="B43" s="22"/>
      <c r="C43" s="22"/>
      <c r="D43" s="22"/>
      <c r="E43" s="22"/>
      <c r="F43" s="22">
        <v>105</v>
      </c>
      <c r="G43" s="22"/>
    </row>
    <row r="44" spans="1:7" ht="13.5">
      <c r="A44" s="6" t="s">
        <v>222</v>
      </c>
      <c r="B44" s="22"/>
      <c r="C44" s="22"/>
      <c r="D44" s="22"/>
      <c r="E44" s="22"/>
      <c r="F44" s="22"/>
      <c r="G44" s="22">
        <v>171</v>
      </c>
    </row>
    <row r="45" spans="1:7" ht="13.5">
      <c r="A45" s="6" t="s">
        <v>223</v>
      </c>
      <c r="B45" s="22"/>
      <c r="C45" s="22">
        <v>203</v>
      </c>
      <c r="D45" s="22"/>
      <c r="E45" s="22"/>
      <c r="F45" s="22"/>
      <c r="G45" s="22"/>
    </row>
    <row r="46" spans="1:7" ht="13.5">
      <c r="A46" s="6" t="s">
        <v>225</v>
      </c>
      <c r="B46" s="22"/>
      <c r="C46" s="22">
        <v>203</v>
      </c>
      <c r="D46" s="22"/>
      <c r="E46" s="22">
        <v>432</v>
      </c>
      <c r="F46" s="22">
        <v>219</v>
      </c>
      <c r="G46" s="22">
        <v>171</v>
      </c>
    </row>
    <row r="47" spans="1:7" ht="13.5">
      <c r="A47" s="6" t="s">
        <v>226</v>
      </c>
      <c r="B47" s="22"/>
      <c r="C47" s="22"/>
      <c r="D47" s="22">
        <v>196</v>
      </c>
      <c r="E47" s="22"/>
      <c r="F47" s="22"/>
      <c r="G47" s="22"/>
    </row>
    <row r="48" spans="1:7" ht="13.5">
      <c r="A48" s="6" t="s">
        <v>218</v>
      </c>
      <c r="B48" s="22"/>
      <c r="C48" s="22"/>
      <c r="D48" s="22"/>
      <c r="E48" s="22">
        <v>128</v>
      </c>
      <c r="F48" s="22">
        <v>133</v>
      </c>
      <c r="G48" s="22"/>
    </row>
    <row r="49" spans="1:7" ht="13.5">
      <c r="A49" s="6" t="s">
        <v>227</v>
      </c>
      <c r="B49" s="22"/>
      <c r="C49" s="22"/>
      <c r="D49" s="22"/>
      <c r="E49" s="22">
        <v>105</v>
      </c>
      <c r="F49" s="22"/>
      <c r="G49" s="22"/>
    </row>
    <row r="50" spans="1:7" ht="13.5">
      <c r="A50" s="6" t="s">
        <v>219</v>
      </c>
      <c r="B50" s="22"/>
      <c r="C50" s="22"/>
      <c r="D50" s="22"/>
      <c r="E50" s="22"/>
      <c r="F50" s="22">
        <v>100</v>
      </c>
      <c r="G50" s="22"/>
    </row>
    <row r="51" spans="1:7" ht="13.5">
      <c r="A51" s="6" t="s">
        <v>214</v>
      </c>
      <c r="B51" s="22"/>
      <c r="C51" s="22"/>
      <c r="D51" s="22"/>
      <c r="E51" s="22"/>
      <c r="F51" s="22">
        <v>1407</v>
      </c>
      <c r="G51" s="22"/>
    </row>
    <row r="52" spans="1:7" ht="13.5">
      <c r="A52" s="6" t="s">
        <v>212</v>
      </c>
      <c r="B52" s="22"/>
      <c r="C52" s="22"/>
      <c r="D52" s="22"/>
      <c r="E52" s="22"/>
      <c r="F52" s="22">
        <v>720</v>
      </c>
      <c r="G52" s="22"/>
    </row>
    <row r="53" spans="1:7" ht="13.5">
      <c r="A53" s="6" t="s">
        <v>228</v>
      </c>
      <c r="B53" s="22"/>
      <c r="C53" s="22"/>
      <c r="D53" s="22">
        <v>196</v>
      </c>
      <c r="E53" s="22">
        <v>234</v>
      </c>
      <c r="F53" s="22">
        <v>2362</v>
      </c>
      <c r="G53" s="22"/>
    </row>
    <row r="54" spans="1:7" ht="13.5">
      <c r="A54" s="7" t="s">
        <v>229</v>
      </c>
      <c r="B54" s="22">
        <v>11956</v>
      </c>
      <c r="C54" s="22">
        <v>7462</v>
      </c>
      <c r="D54" s="22">
        <v>9557</v>
      </c>
      <c r="E54" s="22">
        <v>10781</v>
      </c>
      <c r="F54" s="22">
        <v>12489</v>
      </c>
      <c r="G54" s="22">
        <v>11768</v>
      </c>
    </row>
    <row r="55" spans="1:7" ht="13.5">
      <c r="A55" s="7" t="s">
        <v>230</v>
      </c>
      <c r="B55" s="22">
        <v>5297</v>
      </c>
      <c r="C55" s="22">
        <v>2790</v>
      </c>
      <c r="D55" s="22">
        <v>3491</v>
      </c>
      <c r="E55" s="22">
        <v>3180</v>
      </c>
      <c r="F55" s="22">
        <v>4843</v>
      </c>
      <c r="G55" s="22">
        <v>2040</v>
      </c>
    </row>
    <row r="56" spans="1:7" ht="13.5">
      <c r="A56" s="7" t="s">
        <v>231</v>
      </c>
      <c r="B56" s="22">
        <v>-615</v>
      </c>
      <c r="C56" s="22">
        <v>206</v>
      </c>
      <c r="D56" s="22">
        <v>440</v>
      </c>
      <c r="E56" s="22">
        <v>1106</v>
      </c>
      <c r="F56" s="22">
        <v>537</v>
      </c>
      <c r="G56" s="22">
        <v>2643</v>
      </c>
    </row>
    <row r="57" spans="1:7" ht="13.5">
      <c r="A57" s="7" t="s">
        <v>232</v>
      </c>
      <c r="B57" s="22">
        <v>4681</v>
      </c>
      <c r="C57" s="22">
        <v>2996</v>
      </c>
      <c r="D57" s="22">
        <v>3932</v>
      </c>
      <c r="E57" s="22">
        <v>4286</v>
      </c>
      <c r="F57" s="22">
        <v>5380</v>
      </c>
      <c r="G57" s="22">
        <v>4683</v>
      </c>
    </row>
    <row r="58" spans="1:7" ht="14.25" thickBot="1">
      <c r="A58" s="7" t="s">
        <v>233</v>
      </c>
      <c r="B58" s="22">
        <v>7274</v>
      </c>
      <c r="C58" s="22">
        <v>4466</v>
      </c>
      <c r="D58" s="22">
        <v>5624</v>
      </c>
      <c r="E58" s="22">
        <v>6494</v>
      </c>
      <c r="F58" s="22">
        <v>7109</v>
      </c>
      <c r="G58" s="22">
        <v>7085</v>
      </c>
    </row>
    <row r="59" spans="1:7" ht="14.25" thickTop="1">
      <c r="A59" s="8"/>
      <c r="B59" s="24"/>
      <c r="C59" s="24"/>
      <c r="D59" s="24"/>
      <c r="E59" s="24"/>
      <c r="F59" s="24"/>
      <c r="G59" s="24"/>
    </row>
    <row r="61" ht="13.5">
      <c r="A61" s="20" t="s">
        <v>186</v>
      </c>
    </row>
    <row r="62" ht="13.5">
      <c r="A62" s="20" t="s">
        <v>187</v>
      </c>
    </row>
  </sheetData>
  <mergeCells count="1">
    <mergeCell ref="B6:G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2:G103"/>
  <sheetViews>
    <sheetView workbookViewId="0" topLeftCell="A1">
      <selection activeCell="A1" sqref="A1"/>
    </sheetView>
  </sheetViews>
  <sheetFormatPr defaultColWidth="9.00390625" defaultRowHeight="13.5"/>
  <cols>
    <col min="1" max="1" width="38.625" style="0" customWidth="1"/>
    <col min="2" max="7" width="17.625" style="0" customWidth="1"/>
  </cols>
  <sheetData>
    <row r="1" ht="14.25" thickBot="1"/>
    <row r="2" spans="1:7" ht="14.25" thickTop="1">
      <c r="A2" s="10" t="s">
        <v>182</v>
      </c>
      <c r="B2" s="14">
        <v>1951</v>
      </c>
      <c r="C2" s="14"/>
      <c r="D2" s="14"/>
      <c r="E2" s="14"/>
      <c r="F2" s="14"/>
      <c r="G2" s="14"/>
    </row>
    <row r="3" spans="1:7" ht="14.25" thickBot="1">
      <c r="A3" s="11" t="s">
        <v>183</v>
      </c>
      <c r="B3" s="1" t="s">
        <v>184</v>
      </c>
      <c r="C3" s="1"/>
      <c r="D3" s="1"/>
      <c r="E3" s="1"/>
      <c r="F3" s="1"/>
      <c r="G3" s="1"/>
    </row>
    <row r="4" spans="1:7" ht="14.25" thickTop="1">
      <c r="A4" s="10" t="s">
        <v>71</v>
      </c>
      <c r="B4" s="15" t="str">
        <f>HYPERLINK("http://www.kabupro.jp/mark/20130621/S000DMHW.htm","有価証券報告書")</f>
        <v>有価証券報告書</v>
      </c>
      <c r="C4" s="15" t="str">
        <f>HYPERLINK("http://www.kabupro.jp/mark/20130621/S000DMHW.htm","有価証券報告書")</f>
        <v>有価証券報告書</v>
      </c>
      <c r="D4" s="15" t="str">
        <f>HYPERLINK("http://www.kabupro.jp/mark/20120622/S000B27M.htm","有価証券報告書")</f>
        <v>有価証券報告書</v>
      </c>
      <c r="E4" s="15" t="str">
        <f>HYPERLINK("http://www.kabupro.jp/mark/20110624/S0008JRE.htm","有価証券報告書")</f>
        <v>有価証券報告書</v>
      </c>
      <c r="F4" s="15" t="str">
        <f>HYPERLINK("http://www.kabupro.jp/mark/20100623/S0005Y97.htm","有価証券報告書")</f>
        <v>有価証券報告書</v>
      </c>
      <c r="G4" s="15" t="str">
        <f>HYPERLINK("http://www.kabupro.jp/mark/20090623/S0003BCF.htm","有価証券報告書")</f>
        <v>有価証券報告書</v>
      </c>
    </row>
    <row r="5" spans="1:7" ht="14.25" thickBot="1">
      <c r="A5" s="11" t="s">
        <v>72</v>
      </c>
      <c r="B5" s="1" t="s">
        <v>78</v>
      </c>
      <c r="C5" s="1" t="s">
        <v>78</v>
      </c>
      <c r="D5" s="1" t="s">
        <v>82</v>
      </c>
      <c r="E5" s="1" t="s">
        <v>84</v>
      </c>
      <c r="F5" s="1" t="s">
        <v>86</v>
      </c>
      <c r="G5" s="1" t="s">
        <v>88</v>
      </c>
    </row>
    <row r="6" spans="1:7" ht="15" thickBot="1" thickTop="1">
      <c r="A6" s="10" t="s">
        <v>73</v>
      </c>
      <c r="B6" s="18" t="s">
        <v>185</v>
      </c>
      <c r="C6" s="19"/>
      <c r="D6" s="19"/>
      <c r="E6" s="19"/>
      <c r="F6" s="19"/>
      <c r="G6" s="19"/>
    </row>
    <row r="7" spans="1:7" ht="14.25" thickTop="1">
      <c r="A7" s="12" t="s">
        <v>74</v>
      </c>
      <c r="B7" s="16" t="s">
        <v>79</v>
      </c>
      <c r="C7" s="16" t="s">
        <v>79</v>
      </c>
      <c r="D7" s="16" t="s">
        <v>79</v>
      </c>
      <c r="E7" s="16" t="s">
        <v>79</v>
      </c>
      <c r="F7" s="16" t="s">
        <v>79</v>
      </c>
      <c r="G7" s="16" t="s">
        <v>79</v>
      </c>
    </row>
    <row r="8" spans="1:7" ht="13.5">
      <c r="A8" s="13" t="s">
        <v>75</v>
      </c>
      <c r="B8" s="17"/>
      <c r="C8" s="17"/>
      <c r="D8" s="17"/>
      <c r="E8" s="17"/>
      <c r="F8" s="17"/>
      <c r="G8" s="17"/>
    </row>
    <row r="9" spans="1:7" ht="13.5">
      <c r="A9" s="13" t="s">
        <v>76</v>
      </c>
      <c r="B9" s="17" t="s">
        <v>80</v>
      </c>
      <c r="C9" s="17" t="s">
        <v>81</v>
      </c>
      <c r="D9" s="17" t="s">
        <v>83</v>
      </c>
      <c r="E9" s="17" t="s">
        <v>85</v>
      </c>
      <c r="F9" s="17" t="s">
        <v>87</v>
      </c>
      <c r="G9" s="17" t="s">
        <v>89</v>
      </c>
    </row>
    <row r="10" spans="1:7" ht="14.25" thickBot="1">
      <c r="A10" s="13" t="s">
        <v>77</v>
      </c>
      <c r="B10" s="17" t="s">
        <v>91</v>
      </c>
      <c r="C10" s="17" t="s">
        <v>91</v>
      </c>
      <c r="D10" s="17" t="s">
        <v>91</v>
      </c>
      <c r="E10" s="17" t="s">
        <v>91</v>
      </c>
      <c r="F10" s="17" t="s">
        <v>91</v>
      </c>
      <c r="G10" s="17" t="s">
        <v>91</v>
      </c>
    </row>
    <row r="11" spans="1:7" ht="14.25" thickTop="1">
      <c r="A11" s="9" t="s">
        <v>90</v>
      </c>
      <c r="B11" s="21">
        <v>5662</v>
      </c>
      <c r="C11" s="21">
        <v>4259</v>
      </c>
      <c r="D11" s="21">
        <v>15720</v>
      </c>
      <c r="E11" s="21">
        <v>5061</v>
      </c>
      <c r="F11" s="21">
        <v>4856</v>
      </c>
      <c r="G11" s="21">
        <v>5224</v>
      </c>
    </row>
    <row r="12" spans="1:7" ht="13.5">
      <c r="A12" s="2" t="s">
        <v>92</v>
      </c>
      <c r="B12" s="22">
        <v>231</v>
      </c>
      <c r="C12" s="22">
        <v>154</v>
      </c>
      <c r="D12" s="22">
        <v>201</v>
      </c>
      <c r="E12" s="22">
        <v>173</v>
      </c>
      <c r="F12" s="22">
        <v>285</v>
      </c>
      <c r="G12" s="22">
        <v>514</v>
      </c>
    </row>
    <row r="13" spans="1:7" ht="13.5">
      <c r="A13" s="2" t="s">
        <v>93</v>
      </c>
      <c r="B13" s="22">
        <v>67312</v>
      </c>
      <c r="C13" s="22">
        <v>56749</v>
      </c>
      <c r="D13" s="22">
        <v>61896</v>
      </c>
      <c r="E13" s="22">
        <v>56592</v>
      </c>
      <c r="F13" s="22">
        <v>58585</v>
      </c>
      <c r="G13" s="22">
        <v>63824</v>
      </c>
    </row>
    <row r="14" spans="1:7" ht="13.5">
      <c r="A14" s="2" t="s">
        <v>94</v>
      </c>
      <c r="B14" s="22">
        <v>6315</v>
      </c>
      <c r="C14" s="22">
        <v>6506</v>
      </c>
      <c r="D14" s="22">
        <v>499</v>
      </c>
      <c r="E14" s="22">
        <v>16630</v>
      </c>
      <c r="F14" s="22">
        <v>20001</v>
      </c>
      <c r="G14" s="22">
        <v>8902</v>
      </c>
    </row>
    <row r="15" spans="1:7" ht="13.5">
      <c r="A15" s="2" t="s">
        <v>95</v>
      </c>
      <c r="B15" s="22">
        <v>16212</v>
      </c>
      <c r="C15" s="22">
        <v>14072</v>
      </c>
      <c r="D15" s="22">
        <v>15148</v>
      </c>
      <c r="E15" s="22">
        <v>13433</v>
      </c>
      <c r="F15" s="22">
        <v>14394</v>
      </c>
      <c r="G15" s="22">
        <v>12916</v>
      </c>
    </row>
    <row r="16" spans="1:7" ht="13.5">
      <c r="A16" s="2" t="s">
        <v>96</v>
      </c>
      <c r="B16" s="22">
        <v>314</v>
      </c>
      <c r="C16" s="22">
        <v>113</v>
      </c>
      <c r="D16" s="22">
        <v>43</v>
      </c>
      <c r="E16" s="22">
        <v>340</v>
      </c>
      <c r="F16" s="22">
        <v>141</v>
      </c>
      <c r="G16" s="22">
        <v>19</v>
      </c>
    </row>
    <row r="17" spans="1:7" ht="13.5">
      <c r="A17" s="2" t="s">
        <v>97</v>
      </c>
      <c r="B17" s="22">
        <v>6032</v>
      </c>
      <c r="C17" s="22">
        <v>6850</v>
      </c>
      <c r="D17" s="22">
        <v>7649</v>
      </c>
      <c r="E17" s="22">
        <v>4666</v>
      </c>
      <c r="F17" s="22">
        <v>2786</v>
      </c>
      <c r="G17" s="22">
        <v>2726</v>
      </c>
    </row>
    <row r="18" spans="1:7" ht="13.5">
      <c r="A18" s="2" t="s">
        <v>98</v>
      </c>
      <c r="B18" s="22">
        <v>235</v>
      </c>
      <c r="C18" s="22">
        <v>214</v>
      </c>
      <c r="D18" s="22">
        <v>202</v>
      </c>
      <c r="E18" s="22">
        <v>226</v>
      </c>
      <c r="F18" s="22">
        <v>265</v>
      </c>
      <c r="G18" s="22">
        <v>243</v>
      </c>
    </row>
    <row r="19" spans="1:7" ht="13.5">
      <c r="A19" s="2" t="s">
        <v>99</v>
      </c>
      <c r="B19" s="22">
        <v>2511</v>
      </c>
      <c r="C19" s="22">
        <v>1817</v>
      </c>
      <c r="D19" s="22">
        <v>2210</v>
      </c>
      <c r="E19" s="22">
        <v>2322</v>
      </c>
      <c r="F19" s="22">
        <v>3109</v>
      </c>
      <c r="G19" s="22">
        <v>3142</v>
      </c>
    </row>
    <row r="20" spans="1:7" ht="13.5">
      <c r="A20" s="2" t="s">
        <v>100</v>
      </c>
      <c r="B20" s="22">
        <v>1252</v>
      </c>
      <c r="C20" s="22">
        <v>690</v>
      </c>
      <c r="D20" s="22">
        <v>2115</v>
      </c>
      <c r="E20" s="22">
        <v>842</v>
      </c>
      <c r="F20" s="22">
        <v>850</v>
      </c>
      <c r="G20" s="22">
        <v>903</v>
      </c>
    </row>
    <row r="21" spans="1:7" ht="13.5">
      <c r="A21" s="2" t="s">
        <v>101</v>
      </c>
      <c r="B21" s="22">
        <v>-63</v>
      </c>
      <c r="C21" s="22">
        <v>-54</v>
      </c>
      <c r="D21" s="22">
        <v>-94</v>
      </c>
      <c r="E21" s="22">
        <v>-172</v>
      </c>
      <c r="F21" s="22">
        <v>-173</v>
      </c>
      <c r="G21" s="22">
        <v>-226</v>
      </c>
    </row>
    <row r="22" spans="1:7" ht="13.5">
      <c r="A22" s="2" t="s">
        <v>102</v>
      </c>
      <c r="B22" s="22">
        <v>106015</v>
      </c>
      <c r="C22" s="22">
        <v>91375</v>
      </c>
      <c r="D22" s="22">
        <v>105593</v>
      </c>
      <c r="E22" s="22">
        <v>100115</v>
      </c>
      <c r="F22" s="22">
        <v>105102</v>
      </c>
      <c r="G22" s="22">
        <v>98191</v>
      </c>
    </row>
    <row r="23" spans="1:7" ht="13.5">
      <c r="A23" s="3" t="s">
        <v>103</v>
      </c>
      <c r="B23" s="22">
        <v>12407</v>
      </c>
      <c r="C23" s="22">
        <v>12855</v>
      </c>
      <c r="D23" s="22">
        <v>13446</v>
      </c>
      <c r="E23" s="22">
        <v>14302</v>
      </c>
      <c r="F23" s="22">
        <v>8650</v>
      </c>
      <c r="G23" s="22">
        <v>8409</v>
      </c>
    </row>
    <row r="24" spans="1:7" ht="13.5">
      <c r="A24" s="3" t="s">
        <v>104</v>
      </c>
      <c r="B24" s="22"/>
      <c r="C24" s="22"/>
      <c r="D24" s="22"/>
      <c r="E24" s="22"/>
      <c r="F24" s="22"/>
      <c r="G24" s="22">
        <v>16556</v>
      </c>
    </row>
    <row r="25" spans="1:7" ht="13.5">
      <c r="A25" s="4" t="s">
        <v>105</v>
      </c>
      <c r="B25" s="22"/>
      <c r="C25" s="22"/>
      <c r="D25" s="22"/>
      <c r="E25" s="22"/>
      <c r="F25" s="22"/>
      <c r="G25" s="22">
        <v>-8146</v>
      </c>
    </row>
    <row r="26" spans="1:7" ht="13.5">
      <c r="A26" s="3" t="s">
        <v>106</v>
      </c>
      <c r="B26" s="22">
        <v>434</v>
      </c>
      <c r="C26" s="22">
        <v>408</v>
      </c>
      <c r="D26" s="22">
        <v>470</v>
      </c>
      <c r="E26" s="22">
        <v>551</v>
      </c>
      <c r="F26" s="22">
        <v>477</v>
      </c>
      <c r="G26" s="22">
        <v>495</v>
      </c>
    </row>
    <row r="27" spans="1:7" ht="13.5">
      <c r="A27" s="3" t="s">
        <v>107</v>
      </c>
      <c r="B27" s="22"/>
      <c r="C27" s="22"/>
      <c r="D27" s="22"/>
      <c r="E27" s="22"/>
      <c r="F27" s="22"/>
      <c r="G27" s="22">
        <v>1690</v>
      </c>
    </row>
    <row r="28" spans="1:7" ht="13.5">
      <c r="A28" s="4" t="s">
        <v>105</v>
      </c>
      <c r="B28" s="22"/>
      <c r="C28" s="22"/>
      <c r="D28" s="22"/>
      <c r="E28" s="22"/>
      <c r="F28" s="22"/>
      <c r="G28" s="22">
        <v>-1195</v>
      </c>
    </row>
    <row r="29" spans="1:7" ht="13.5">
      <c r="A29" s="3" t="s">
        <v>108</v>
      </c>
      <c r="B29" s="22">
        <v>94</v>
      </c>
      <c r="C29" s="22">
        <v>101</v>
      </c>
      <c r="D29" s="22">
        <v>85</v>
      </c>
      <c r="E29" s="22">
        <v>121</v>
      </c>
      <c r="F29" s="22">
        <v>131</v>
      </c>
      <c r="G29" s="22">
        <v>189</v>
      </c>
    </row>
    <row r="30" spans="1:7" ht="13.5">
      <c r="A30" s="3" t="s">
        <v>109</v>
      </c>
      <c r="B30" s="22"/>
      <c r="C30" s="22"/>
      <c r="D30" s="22"/>
      <c r="E30" s="22"/>
      <c r="F30" s="22"/>
      <c r="G30" s="22">
        <v>813</v>
      </c>
    </row>
    <row r="31" spans="1:7" ht="13.5">
      <c r="A31" s="4" t="s">
        <v>105</v>
      </c>
      <c r="B31" s="22"/>
      <c r="C31" s="22"/>
      <c r="D31" s="22"/>
      <c r="E31" s="22"/>
      <c r="F31" s="22"/>
      <c r="G31" s="22">
        <v>-623</v>
      </c>
    </row>
    <row r="32" spans="1:7" ht="13.5">
      <c r="A32" s="3" t="s">
        <v>110</v>
      </c>
      <c r="B32" s="22">
        <v>0</v>
      </c>
      <c r="C32" s="22">
        <v>1</v>
      </c>
      <c r="D32" s="22">
        <v>2</v>
      </c>
      <c r="E32" s="22">
        <v>14</v>
      </c>
      <c r="F32" s="22">
        <v>15</v>
      </c>
      <c r="G32" s="22">
        <v>11</v>
      </c>
    </row>
    <row r="33" spans="1:7" ht="13.5">
      <c r="A33" s="3" t="s">
        <v>111</v>
      </c>
      <c r="B33" s="22"/>
      <c r="C33" s="22"/>
      <c r="D33" s="22"/>
      <c r="E33" s="22"/>
      <c r="F33" s="22"/>
      <c r="G33" s="22">
        <v>44</v>
      </c>
    </row>
    <row r="34" spans="1:7" ht="13.5">
      <c r="A34" s="4" t="s">
        <v>105</v>
      </c>
      <c r="B34" s="22"/>
      <c r="C34" s="22"/>
      <c r="D34" s="22"/>
      <c r="E34" s="22"/>
      <c r="F34" s="22"/>
      <c r="G34" s="22">
        <v>-32</v>
      </c>
    </row>
    <row r="35" spans="1:7" ht="13.5">
      <c r="A35" s="3" t="s">
        <v>112</v>
      </c>
      <c r="B35" s="22">
        <v>402</v>
      </c>
      <c r="C35" s="22">
        <v>536</v>
      </c>
      <c r="D35" s="22">
        <v>642</v>
      </c>
      <c r="E35" s="22">
        <v>726</v>
      </c>
      <c r="F35" s="22">
        <v>844</v>
      </c>
      <c r="G35" s="22">
        <v>1057</v>
      </c>
    </row>
    <row r="36" spans="1:7" ht="13.5">
      <c r="A36" s="3" t="s">
        <v>113</v>
      </c>
      <c r="B36" s="22"/>
      <c r="C36" s="22"/>
      <c r="D36" s="22"/>
      <c r="E36" s="22"/>
      <c r="F36" s="22"/>
      <c r="G36" s="22">
        <v>4323</v>
      </c>
    </row>
    <row r="37" spans="1:7" ht="13.5">
      <c r="A37" s="4" t="s">
        <v>105</v>
      </c>
      <c r="B37" s="22"/>
      <c r="C37" s="22"/>
      <c r="D37" s="22"/>
      <c r="E37" s="22"/>
      <c r="F37" s="22"/>
      <c r="G37" s="22">
        <v>-3265</v>
      </c>
    </row>
    <row r="38" spans="1:7" ht="13.5">
      <c r="A38" s="3" t="s">
        <v>114</v>
      </c>
      <c r="B38" s="22">
        <v>20795</v>
      </c>
      <c r="C38" s="22">
        <v>20547</v>
      </c>
      <c r="D38" s="22">
        <v>19952</v>
      </c>
      <c r="E38" s="22">
        <v>17525</v>
      </c>
      <c r="F38" s="22">
        <v>15314</v>
      </c>
      <c r="G38" s="22">
        <v>15089</v>
      </c>
    </row>
    <row r="39" spans="1:7" ht="13.5">
      <c r="A39" s="3" t="s">
        <v>115</v>
      </c>
      <c r="B39" s="22">
        <v>416</v>
      </c>
      <c r="C39" s="22">
        <v>352</v>
      </c>
      <c r="D39" s="22">
        <v>270</v>
      </c>
      <c r="E39" s="22">
        <v>342</v>
      </c>
      <c r="F39" s="22">
        <v>61</v>
      </c>
      <c r="G39" s="22"/>
    </row>
    <row r="40" spans="1:7" ht="13.5">
      <c r="A40" s="3" t="s">
        <v>116</v>
      </c>
      <c r="B40" s="22">
        <v>508</v>
      </c>
      <c r="C40" s="22">
        <v>6</v>
      </c>
      <c r="D40" s="22">
        <v>7</v>
      </c>
      <c r="E40" s="22">
        <v>20</v>
      </c>
      <c r="F40" s="22">
        <v>991</v>
      </c>
      <c r="G40" s="22">
        <v>35</v>
      </c>
    </row>
    <row r="41" spans="1:7" ht="13.5">
      <c r="A41" s="3" t="s">
        <v>118</v>
      </c>
      <c r="B41" s="22">
        <v>35059</v>
      </c>
      <c r="C41" s="22">
        <v>34809</v>
      </c>
      <c r="D41" s="22">
        <v>34877</v>
      </c>
      <c r="E41" s="22">
        <v>33604</v>
      </c>
      <c r="F41" s="22">
        <v>26486</v>
      </c>
      <c r="G41" s="22">
        <v>25288</v>
      </c>
    </row>
    <row r="42" spans="1:7" ht="13.5">
      <c r="A42" s="3" t="s">
        <v>119</v>
      </c>
      <c r="B42" s="22">
        <v>1004</v>
      </c>
      <c r="C42" s="22">
        <v>1201</v>
      </c>
      <c r="D42" s="22">
        <v>1764</v>
      </c>
      <c r="E42" s="22">
        <v>2379</v>
      </c>
      <c r="F42" s="22">
        <v>2661</v>
      </c>
      <c r="G42" s="22">
        <v>2873</v>
      </c>
    </row>
    <row r="43" spans="1:7" ht="13.5">
      <c r="A43" s="3" t="s">
        <v>121</v>
      </c>
      <c r="B43" s="22">
        <v>818</v>
      </c>
      <c r="C43" s="22">
        <v>169</v>
      </c>
      <c r="D43" s="22">
        <v>216</v>
      </c>
      <c r="E43" s="22">
        <v>203</v>
      </c>
      <c r="F43" s="22">
        <v>210</v>
      </c>
      <c r="G43" s="22">
        <v>264</v>
      </c>
    </row>
    <row r="44" spans="1:7" ht="13.5">
      <c r="A44" s="3" t="s">
        <v>122</v>
      </c>
      <c r="B44" s="22">
        <v>1823</v>
      </c>
      <c r="C44" s="22">
        <v>1370</v>
      </c>
      <c r="D44" s="22">
        <v>1981</v>
      </c>
      <c r="E44" s="22">
        <v>2582</v>
      </c>
      <c r="F44" s="22">
        <v>2871</v>
      </c>
      <c r="G44" s="22">
        <v>3138</v>
      </c>
    </row>
    <row r="45" spans="1:7" ht="13.5">
      <c r="A45" s="3" t="s">
        <v>123</v>
      </c>
      <c r="B45" s="22">
        <v>7418</v>
      </c>
      <c r="C45" s="22">
        <v>4326</v>
      </c>
      <c r="D45" s="22">
        <v>3951</v>
      </c>
      <c r="E45" s="22">
        <v>4096</v>
      </c>
      <c r="F45" s="22">
        <v>3360</v>
      </c>
      <c r="G45" s="22">
        <v>4538</v>
      </c>
    </row>
    <row r="46" spans="1:7" ht="13.5">
      <c r="A46" s="3" t="s">
        <v>124</v>
      </c>
      <c r="B46" s="22">
        <v>17144</v>
      </c>
      <c r="C46" s="22">
        <v>17263</v>
      </c>
      <c r="D46" s="22">
        <v>9118</v>
      </c>
      <c r="E46" s="22">
        <v>7001</v>
      </c>
      <c r="F46" s="22">
        <v>6771</v>
      </c>
      <c r="G46" s="22">
        <v>6872</v>
      </c>
    </row>
    <row r="47" spans="1:7" ht="13.5">
      <c r="A47" s="3" t="s">
        <v>126</v>
      </c>
      <c r="B47" s="22"/>
      <c r="C47" s="22"/>
      <c r="D47" s="22"/>
      <c r="E47" s="22"/>
      <c r="F47" s="22"/>
      <c r="G47" s="22">
        <v>0</v>
      </c>
    </row>
    <row r="48" spans="1:7" ht="13.5">
      <c r="A48" s="3" t="s">
        <v>127</v>
      </c>
      <c r="B48" s="22">
        <v>1599</v>
      </c>
      <c r="C48" s="22">
        <v>1634</v>
      </c>
      <c r="D48" s="22">
        <v>1630</v>
      </c>
      <c r="E48" s="22">
        <v>1698</v>
      </c>
      <c r="F48" s="22">
        <v>2180</v>
      </c>
      <c r="G48" s="22">
        <v>2585</v>
      </c>
    </row>
    <row r="49" spans="1:7" ht="13.5">
      <c r="A49" s="3" t="s">
        <v>128</v>
      </c>
      <c r="B49" s="22">
        <v>58</v>
      </c>
      <c r="C49" s="22">
        <v>229</v>
      </c>
      <c r="D49" s="22">
        <v>134</v>
      </c>
      <c r="E49" s="22">
        <v>73</v>
      </c>
      <c r="F49" s="22">
        <v>484</v>
      </c>
      <c r="G49" s="22">
        <v>489</v>
      </c>
    </row>
    <row r="50" spans="1:7" ht="13.5">
      <c r="A50" s="3" t="s">
        <v>129</v>
      </c>
      <c r="B50" s="22">
        <v>108</v>
      </c>
      <c r="C50" s="22">
        <v>133</v>
      </c>
      <c r="D50" s="22">
        <v>157</v>
      </c>
      <c r="E50" s="22">
        <v>183</v>
      </c>
      <c r="F50" s="22">
        <v>212</v>
      </c>
      <c r="G50" s="22">
        <v>238</v>
      </c>
    </row>
    <row r="51" spans="1:7" ht="13.5">
      <c r="A51" s="3" t="s">
        <v>130</v>
      </c>
      <c r="B51" s="22">
        <v>3941</v>
      </c>
      <c r="C51" s="22">
        <v>3362</v>
      </c>
      <c r="D51" s="22">
        <v>2769</v>
      </c>
      <c r="E51" s="22">
        <v>2637</v>
      </c>
      <c r="F51" s="22">
        <v>2526</v>
      </c>
      <c r="G51" s="22">
        <v>2009</v>
      </c>
    </row>
    <row r="52" spans="1:7" ht="13.5">
      <c r="A52" s="3" t="s">
        <v>99</v>
      </c>
      <c r="B52" s="22"/>
      <c r="C52" s="22"/>
      <c r="D52" s="22"/>
      <c r="E52" s="22"/>
      <c r="F52" s="22">
        <v>365</v>
      </c>
      <c r="G52" s="22">
        <v>789</v>
      </c>
    </row>
    <row r="53" spans="1:7" ht="13.5">
      <c r="A53" s="3" t="s">
        <v>100</v>
      </c>
      <c r="B53" s="22">
        <v>890</v>
      </c>
      <c r="C53" s="22">
        <v>1116</v>
      </c>
      <c r="D53" s="22">
        <v>1811</v>
      </c>
      <c r="E53" s="22">
        <v>2183</v>
      </c>
      <c r="F53" s="22">
        <v>1999</v>
      </c>
      <c r="G53" s="22">
        <v>2005</v>
      </c>
    </row>
    <row r="54" spans="1:7" ht="13.5">
      <c r="A54" s="3" t="s">
        <v>131</v>
      </c>
      <c r="B54" s="22"/>
      <c r="C54" s="22">
        <v>-162</v>
      </c>
      <c r="D54" s="22">
        <v>-237</v>
      </c>
      <c r="E54" s="22">
        <v>-288</v>
      </c>
      <c r="F54" s="22"/>
      <c r="G54" s="22"/>
    </row>
    <row r="55" spans="1:7" ht="13.5">
      <c r="A55" s="3" t="s">
        <v>101</v>
      </c>
      <c r="B55" s="22">
        <v>-1624</v>
      </c>
      <c r="C55" s="22">
        <v>-1966</v>
      </c>
      <c r="D55" s="22">
        <v>-2002</v>
      </c>
      <c r="E55" s="22">
        <v>-1798</v>
      </c>
      <c r="F55" s="22">
        <v>-2247</v>
      </c>
      <c r="G55" s="22">
        <v>-2174</v>
      </c>
    </row>
    <row r="56" spans="1:7" ht="13.5">
      <c r="A56" s="3" t="s">
        <v>132</v>
      </c>
      <c r="B56" s="22">
        <v>29536</v>
      </c>
      <c r="C56" s="22">
        <v>25937</v>
      </c>
      <c r="D56" s="22">
        <v>17334</v>
      </c>
      <c r="E56" s="22">
        <v>15787</v>
      </c>
      <c r="F56" s="22">
        <v>14932</v>
      </c>
      <c r="G56" s="22">
        <v>17355</v>
      </c>
    </row>
    <row r="57" spans="1:7" ht="13.5">
      <c r="A57" s="2" t="s">
        <v>133</v>
      </c>
      <c r="B57" s="22">
        <v>66419</v>
      </c>
      <c r="C57" s="22">
        <v>62118</v>
      </c>
      <c r="D57" s="22">
        <v>54193</v>
      </c>
      <c r="E57" s="22">
        <v>51974</v>
      </c>
      <c r="F57" s="22">
        <v>44290</v>
      </c>
      <c r="G57" s="22">
        <v>45781</v>
      </c>
    </row>
    <row r="58" spans="1:7" ht="14.25" thickBot="1">
      <c r="A58" s="5" t="s">
        <v>134</v>
      </c>
      <c r="B58" s="23">
        <v>172435</v>
      </c>
      <c r="C58" s="23">
        <v>153493</v>
      </c>
      <c r="D58" s="23">
        <v>159787</v>
      </c>
      <c r="E58" s="23">
        <v>152090</v>
      </c>
      <c r="F58" s="23">
        <v>149393</v>
      </c>
      <c r="G58" s="23">
        <v>143973</v>
      </c>
    </row>
    <row r="59" spans="1:7" ht="14.25" thickTop="1">
      <c r="A59" s="2" t="s">
        <v>135</v>
      </c>
      <c r="B59" s="22"/>
      <c r="C59" s="22"/>
      <c r="D59" s="22"/>
      <c r="E59" s="22">
        <v>484</v>
      </c>
      <c r="F59" s="22">
        <v>108</v>
      </c>
      <c r="G59" s="22">
        <v>322</v>
      </c>
    </row>
    <row r="60" spans="1:7" ht="13.5">
      <c r="A60" s="2" t="s">
        <v>136</v>
      </c>
      <c r="B60" s="22">
        <v>34511</v>
      </c>
      <c r="C60" s="22">
        <v>29027</v>
      </c>
      <c r="D60" s="22">
        <v>32615</v>
      </c>
      <c r="E60" s="22">
        <v>29058</v>
      </c>
      <c r="F60" s="22">
        <v>28909</v>
      </c>
      <c r="G60" s="22">
        <v>32781</v>
      </c>
    </row>
    <row r="61" spans="1:7" ht="13.5">
      <c r="A61" s="2" t="s">
        <v>137</v>
      </c>
      <c r="B61" s="22">
        <v>3500</v>
      </c>
      <c r="C61" s="22">
        <v>1000</v>
      </c>
      <c r="D61" s="22">
        <v>500</v>
      </c>
      <c r="E61" s="22"/>
      <c r="F61" s="22"/>
      <c r="G61" s="22"/>
    </row>
    <row r="62" spans="1:7" ht="13.5">
      <c r="A62" s="2" t="s">
        <v>138</v>
      </c>
      <c r="B62" s="22"/>
      <c r="C62" s="22"/>
      <c r="D62" s="22"/>
      <c r="E62" s="22"/>
      <c r="F62" s="22"/>
      <c r="G62" s="22"/>
    </row>
    <row r="63" spans="1:7" ht="13.5">
      <c r="A63" s="2" t="s">
        <v>139</v>
      </c>
      <c r="B63" s="22">
        <v>160</v>
      </c>
      <c r="C63" s="22">
        <v>130</v>
      </c>
      <c r="D63" s="22">
        <v>91</v>
      </c>
      <c r="E63" s="22">
        <v>86</v>
      </c>
      <c r="F63" s="22">
        <v>15</v>
      </c>
      <c r="G63" s="22"/>
    </row>
    <row r="64" spans="1:7" ht="13.5">
      <c r="A64" s="2" t="s">
        <v>140</v>
      </c>
      <c r="B64" s="22">
        <v>1292</v>
      </c>
      <c r="C64" s="22">
        <v>749</v>
      </c>
      <c r="D64" s="22">
        <v>720</v>
      </c>
      <c r="E64" s="22">
        <v>1590</v>
      </c>
      <c r="F64" s="22">
        <v>1728</v>
      </c>
      <c r="G64" s="22">
        <v>2796</v>
      </c>
    </row>
    <row r="65" spans="1:7" ht="13.5">
      <c r="A65" s="2" t="s">
        <v>141</v>
      </c>
      <c r="B65" s="22">
        <v>6458</v>
      </c>
      <c r="C65" s="22">
        <v>4982</v>
      </c>
      <c r="D65" s="22">
        <v>5303</v>
      </c>
      <c r="E65" s="22">
        <v>5586</v>
      </c>
      <c r="F65" s="22">
        <v>6322</v>
      </c>
      <c r="G65" s="22">
        <v>5983</v>
      </c>
    </row>
    <row r="66" spans="1:7" ht="13.5">
      <c r="A66" s="2" t="s">
        <v>142</v>
      </c>
      <c r="B66" s="22">
        <v>4542</v>
      </c>
      <c r="C66" s="22">
        <v>2778</v>
      </c>
      <c r="D66" s="22">
        <v>3565</v>
      </c>
      <c r="E66" s="22">
        <v>3185</v>
      </c>
      <c r="F66" s="22">
        <v>3836</v>
      </c>
      <c r="G66" s="22">
        <v>2117</v>
      </c>
    </row>
    <row r="67" spans="1:7" ht="13.5">
      <c r="A67" s="2" t="s">
        <v>145</v>
      </c>
      <c r="B67" s="22">
        <v>1228</v>
      </c>
      <c r="C67" s="22">
        <v>3707</v>
      </c>
      <c r="D67" s="22">
        <v>2127</v>
      </c>
      <c r="E67" s="22">
        <v>2479</v>
      </c>
      <c r="F67" s="22">
        <v>4114</v>
      </c>
      <c r="G67" s="22">
        <v>3122</v>
      </c>
    </row>
    <row r="68" spans="1:7" ht="13.5">
      <c r="A68" s="2" t="s">
        <v>146</v>
      </c>
      <c r="B68" s="22">
        <v>22959</v>
      </c>
      <c r="C68" s="22">
        <v>18209</v>
      </c>
      <c r="D68" s="22">
        <v>14653</v>
      </c>
      <c r="E68" s="22">
        <v>13960</v>
      </c>
      <c r="F68" s="22">
        <v>13140</v>
      </c>
      <c r="G68" s="22">
        <v>9746</v>
      </c>
    </row>
    <row r="69" spans="1:7" ht="13.5">
      <c r="A69" s="2" t="s">
        <v>147</v>
      </c>
      <c r="B69" s="22"/>
      <c r="C69" s="22"/>
      <c r="D69" s="22"/>
      <c r="E69" s="22"/>
      <c r="F69" s="22">
        <v>118</v>
      </c>
      <c r="G69" s="22">
        <v>101</v>
      </c>
    </row>
    <row r="70" spans="1:7" ht="13.5">
      <c r="A70" s="2" t="s">
        <v>148</v>
      </c>
      <c r="B70" s="22">
        <v>62</v>
      </c>
      <c r="C70" s="22">
        <v>372</v>
      </c>
      <c r="D70" s="22">
        <v>118</v>
      </c>
      <c r="E70" s="22">
        <v>181</v>
      </c>
      <c r="F70" s="22">
        <v>354</v>
      </c>
      <c r="G70" s="22">
        <v>267</v>
      </c>
    </row>
    <row r="71" spans="1:7" ht="13.5">
      <c r="A71" s="2" t="s">
        <v>149</v>
      </c>
      <c r="B71" s="22">
        <v>245</v>
      </c>
      <c r="C71" s="22">
        <v>181</v>
      </c>
      <c r="D71" s="22">
        <v>207</v>
      </c>
      <c r="E71" s="22">
        <v>223</v>
      </c>
      <c r="F71" s="22">
        <v>151</v>
      </c>
      <c r="G71" s="22">
        <v>89</v>
      </c>
    </row>
    <row r="72" spans="1:7" ht="13.5">
      <c r="A72" s="2" t="s">
        <v>150</v>
      </c>
      <c r="B72" s="22">
        <v>101</v>
      </c>
      <c r="C72" s="22"/>
      <c r="D72" s="22"/>
      <c r="E72" s="22"/>
      <c r="F72" s="22"/>
      <c r="G72" s="22"/>
    </row>
    <row r="73" spans="1:7" ht="13.5">
      <c r="A73" s="2" t="s">
        <v>153</v>
      </c>
      <c r="B73" s="22">
        <v>775</v>
      </c>
      <c r="C73" s="22">
        <v>551</v>
      </c>
      <c r="D73" s="22">
        <v>16297</v>
      </c>
      <c r="E73" s="22">
        <v>440</v>
      </c>
      <c r="F73" s="22">
        <v>589</v>
      </c>
      <c r="G73" s="22">
        <v>259</v>
      </c>
    </row>
    <row r="74" spans="1:7" ht="13.5">
      <c r="A74" s="2" t="s">
        <v>154</v>
      </c>
      <c r="B74" s="22">
        <v>75835</v>
      </c>
      <c r="C74" s="22">
        <v>61690</v>
      </c>
      <c r="D74" s="22">
        <v>76201</v>
      </c>
      <c r="E74" s="22">
        <v>57277</v>
      </c>
      <c r="F74" s="22">
        <v>59388</v>
      </c>
      <c r="G74" s="22">
        <v>57587</v>
      </c>
    </row>
    <row r="75" spans="1:7" ht="13.5">
      <c r="A75" s="2" t="s">
        <v>155</v>
      </c>
      <c r="B75" s="22"/>
      <c r="C75" s="22"/>
      <c r="D75" s="22"/>
      <c r="E75" s="22">
        <v>15000</v>
      </c>
      <c r="F75" s="22">
        <v>15000</v>
      </c>
      <c r="G75" s="22">
        <v>15000</v>
      </c>
    </row>
    <row r="76" spans="1:7" ht="13.5">
      <c r="A76" s="2" t="s">
        <v>156</v>
      </c>
      <c r="B76" s="22">
        <v>5694</v>
      </c>
      <c r="C76" s="22">
        <v>6296</v>
      </c>
      <c r="D76" s="22">
        <v>1904</v>
      </c>
      <c r="E76" s="22">
        <v>2450</v>
      </c>
      <c r="F76" s="22"/>
      <c r="G76" s="22"/>
    </row>
    <row r="77" spans="1:7" ht="13.5">
      <c r="A77" s="2" t="s">
        <v>157</v>
      </c>
      <c r="B77" s="22">
        <v>287</v>
      </c>
      <c r="C77" s="22">
        <v>249</v>
      </c>
      <c r="D77" s="22">
        <v>202</v>
      </c>
      <c r="E77" s="22">
        <v>280</v>
      </c>
      <c r="F77" s="22">
        <v>49</v>
      </c>
      <c r="G77" s="22"/>
    </row>
    <row r="78" spans="1:7" ht="13.5">
      <c r="A78" s="2" t="s">
        <v>143</v>
      </c>
      <c r="B78" s="22">
        <v>1375</v>
      </c>
      <c r="C78" s="22">
        <v>381</v>
      </c>
      <c r="D78" s="22">
        <v>499</v>
      </c>
      <c r="E78" s="22">
        <v>117</v>
      </c>
      <c r="F78" s="22"/>
      <c r="G78" s="22"/>
    </row>
    <row r="79" spans="1:7" ht="13.5">
      <c r="A79" s="2" t="s">
        <v>158</v>
      </c>
      <c r="B79" s="22"/>
      <c r="C79" s="22"/>
      <c r="D79" s="22"/>
      <c r="E79" s="22"/>
      <c r="F79" s="22">
        <v>343</v>
      </c>
      <c r="G79" s="22">
        <v>321</v>
      </c>
    </row>
    <row r="80" spans="1:7" ht="13.5">
      <c r="A80" s="2" t="s">
        <v>131</v>
      </c>
      <c r="B80" s="22">
        <v>93</v>
      </c>
      <c r="C80" s="22">
        <v>102</v>
      </c>
      <c r="D80" s="22">
        <v>104</v>
      </c>
      <c r="E80" s="22">
        <v>369</v>
      </c>
      <c r="F80" s="22">
        <v>283</v>
      </c>
      <c r="G80" s="22">
        <v>349</v>
      </c>
    </row>
    <row r="81" spans="1:7" ht="13.5">
      <c r="A81" s="2" t="s">
        <v>121</v>
      </c>
      <c r="B81" s="22">
        <v>80</v>
      </c>
      <c r="C81" s="22">
        <v>239</v>
      </c>
      <c r="D81" s="22">
        <v>275</v>
      </c>
      <c r="E81" s="22">
        <v>301</v>
      </c>
      <c r="F81" s="22">
        <v>0</v>
      </c>
      <c r="G81" s="22">
        <v>1205</v>
      </c>
    </row>
    <row r="82" spans="1:7" ht="13.5">
      <c r="A82" s="2" t="s">
        <v>161</v>
      </c>
      <c r="B82" s="22">
        <v>7531</v>
      </c>
      <c r="C82" s="22">
        <v>7269</v>
      </c>
      <c r="D82" s="22">
        <v>2986</v>
      </c>
      <c r="E82" s="22">
        <v>18518</v>
      </c>
      <c r="F82" s="22">
        <v>15677</v>
      </c>
      <c r="G82" s="22">
        <v>16877</v>
      </c>
    </row>
    <row r="83" spans="1:7" ht="14.25" thickBot="1">
      <c r="A83" s="5" t="s">
        <v>163</v>
      </c>
      <c r="B83" s="23">
        <v>83367</v>
      </c>
      <c r="C83" s="23">
        <v>68960</v>
      </c>
      <c r="D83" s="23">
        <v>79187</v>
      </c>
      <c r="E83" s="23">
        <v>75796</v>
      </c>
      <c r="F83" s="23">
        <v>75066</v>
      </c>
      <c r="G83" s="23">
        <v>74464</v>
      </c>
    </row>
    <row r="84" spans="1:7" ht="14.25" thickTop="1">
      <c r="A84" s="2" t="s">
        <v>164</v>
      </c>
      <c r="B84" s="22">
        <v>6888</v>
      </c>
      <c r="C84" s="22">
        <v>6888</v>
      </c>
      <c r="D84" s="22">
        <v>6888</v>
      </c>
      <c r="E84" s="22">
        <v>6888</v>
      </c>
      <c r="F84" s="22">
        <v>6888</v>
      </c>
      <c r="G84" s="22">
        <v>6888</v>
      </c>
    </row>
    <row r="85" spans="1:7" ht="13.5">
      <c r="A85" s="3" t="s">
        <v>165</v>
      </c>
      <c r="B85" s="22">
        <v>5761</v>
      </c>
      <c r="C85" s="22">
        <v>5761</v>
      </c>
      <c r="D85" s="22">
        <v>5761</v>
      </c>
      <c r="E85" s="22">
        <v>5761</v>
      </c>
      <c r="F85" s="22">
        <v>5761</v>
      </c>
      <c r="G85" s="22">
        <v>5761</v>
      </c>
    </row>
    <row r="86" spans="1:7" ht="13.5">
      <c r="A86" s="3" t="s">
        <v>166</v>
      </c>
      <c r="B86" s="22">
        <v>1053</v>
      </c>
      <c r="C86" s="22">
        <v>977</v>
      </c>
      <c r="D86" s="22">
        <v>273</v>
      </c>
      <c r="E86" s="22">
        <v>248</v>
      </c>
      <c r="F86" s="22">
        <v>198</v>
      </c>
      <c r="G86" s="22">
        <v>192</v>
      </c>
    </row>
    <row r="87" spans="1:7" ht="13.5">
      <c r="A87" s="3" t="s">
        <v>167</v>
      </c>
      <c r="B87" s="22">
        <v>6814</v>
      </c>
      <c r="C87" s="22">
        <v>6738</v>
      </c>
      <c r="D87" s="22">
        <v>6035</v>
      </c>
      <c r="E87" s="22">
        <v>6009</v>
      </c>
      <c r="F87" s="22">
        <v>5959</v>
      </c>
      <c r="G87" s="22">
        <v>5953</v>
      </c>
    </row>
    <row r="88" spans="1:7" ht="13.5">
      <c r="A88" s="3" t="s">
        <v>168</v>
      </c>
      <c r="B88" s="22">
        <v>1547</v>
      </c>
      <c r="C88" s="22">
        <v>1547</v>
      </c>
      <c r="D88" s="22">
        <v>1547</v>
      </c>
      <c r="E88" s="22">
        <v>1547</v>
      </c>
      <c r="F88" s="22">
        <v>1547</v>
      </c>
      <c r="G88" s="22">
        <v>1547</v>
      </c>
    </row>
    <row r="89" spans="1:7" ht="13.5">
      <c r="A89" s="4" t="s">
        <v>169</v>
      </c>
      <c r="B89" s="22">
        <v>323</v>
      </c>
      <c r="C89" s="22">
        <v>325</v>
      </c>
      <c r="D89" s="22">
        <v>313</v>
      </c>
      <c r="E89" s="22">
        <v>171</v>
      </c>
      <c r="F89" s="22">
        <v>173</v>
      </c>
      <c r="G89" s="22">
        <v>134</v>
      </c>
    </row>
    <row r="90" spans="1:7" ht="13.5">
      <c r="A90" s="4" t="s">
        <v>170</v>
      </c>
      <c r="B90" s="22">
        <v>74600</v>
      </c>
      <c r="C90" s="22">
        <v>72300</v>
      </c>
      <c r="D90" s="22">
        <v>68900</v>
      </c>
      <c r="E90" s="22">
        <v>64200</v>
      </c>
      <c r="F90" s="22">
        <v>59500</v>
      </c>
      <c r="G90" s="22">
        <v>54630</v>
      </c>
    </row>
    <row r="91" spans="1:7" ht="13.5">
      <c r="A91" s="4" t="s">
        <v>171</v>
      </c>
      <c r="B91" s="22">
        <v>8375</v>
      </c>
      <c r="C91" s="22">
        <v>5483</v>
      </c>
      <c r="D91" s="22">
        <v>6541</v>
      </c>
      <c r="E91" s="22">
        <v>7813</v>
      </c>
      <c r="F91" s="22">
        <v>8145</v>
      </c>
      <c r="G91" s="22">
        <v>8173</v>
      </c>
    </row>
    <row r="92" spans="1:7" ht="13.5">
      <c r="A92" s="3" t="s">
        <v>172</v>
      </c>
      <c r="B92" s="22">
        <v>84846</v>
      </c>
      <c r="C92" s="22">
        <v>79656</v>
      </c>
      <c r="D92" s="22">
        <v>77301</v>
      </c>
      <c r="E92" s="22">
        <v>73733</v>
      </c>
      <c r="F92" s="22">
        <v>69366</v>
      </c>
      <c r="G92" s="22">
        <v>64485</v>
      </c>
    </row>
    <row r="93" spans="1:7" ht="13.5">
      <c r="A93" s="2" t="s">
        <v>173</v>
      </c>
      <c r="B93" s="22">
        <v>-12408</v>
      </c>
      <c r="C93" s="22">
        <v>-10010</v>
      </c>
      <c r="D93" s="22">
        <v>-10727</v>
      </c>
      <c r="E93" s="22">
        <v>-11272</v>
      </c>
      <c r="F93" s="22">
        <v>-8494</v>
      </c>
      <c r="G93" s="22">
        <v>-8438</v>
      </c>
    </row>
    <row r="94" spans="1:7" ht="13.5">
      <c r="A94" s="2" t="s">
        <v>174</v>
      </c>
      <c r="B94" s="22">
        <v>86141</v>
      </c>
      <c r="C94" s="22">
        <v>83273</v>
      </c>
      <c r="D94" s="22">
        <v>79498</v>
      </c>
      <c r="E94" s="22">
        <v>75358</v>
      </c>
      <c r="F94" s="22">
        <v>73719</v>
      </c>
      <c r="G94" s="22">
        <v>68888</v>
      </c>
    </row>
    <row r="95" spans="1:7" ht="13.5">
      <c r="A95" s="2" t="s">
        <v>175</v>
      </c>
      <c r="B95" s="22">
        <v>2695</v>
      </c>
      <c r="C95" s="22">
        <v>1042</v>
      </c>
      <c r="D95" s="22">
        <v>739</v>
      </c>
      <c r="E95" s="22">
        <v>663</v>
      </c>
      <c r="F95" s="22">
        <v>425</v>
      </c>
      <c r="G95" s="22">
        <v>541</v>
      </c>
    </row>
    <row r="96" spans="1:7" ht="13.5">
      <c r="A96" s="2" t="s">
        <v>177</v>
      </c>
      <c r="B96" s="22">
        <v>2695</v>
      </c>
      <c r="C96" s="22">
        <v>1042</v>
      </c>
      <c r="D96" s="22">
        <v>739</v>
      </c>
      <c r="E96" s="22">
        <v>663</v>
      </c>
      <c r="F96" s="22">
        <v>425</v>
      </c>
      <c r="G96" s="22">
        <v>541</v>
      </c>
    </row>
    <row r="97" spans="1:7" ht="13.5">
      <c r="A97" s="6" t="s">
        <v>178</v>
      </c>
      <c r="B97" s="22">
        <v>231</v>
      </c>
      <c r="C97" s="22">
        <v>217</v>
      </c>
      <c r="D97" s="22">
        <v>361</v>
      </c>
      <c r="E97" s="22">
        <v>272</v>
      </c>
      <c r="F97" s="22">
        <v>181</v>
      </c>
      <c r="G97" s="22">
        <v>77</v>
      </c>
    </row>
    <row r="98" spans="1:7" ht="13.5">
      <c r="A98" s="6" t="s">
        <v>180</v>
      </c>
      <c r="B98" s="22">
        <v>89068</v>
      </c>
      <c r="C98" s="22">
        <v>84533</v>
      </c>
      <c r="D98" s="22">
        <v>80599</v>
      </c>
      <c r="E98" s="22">
        <v>76294</v>
      </c>
      <c r="F98" s="22">
        <v>74327</v>
      </c>
      <c r="G98" s="22">
        <v>69508</v>
      </c>
    </row>
    <row r="99" spans="1:7" ht="14.25" thickBot="1">
      <c r="A99" s="7" t="s">
        <v>181</v>
      </c>
      <c r="B99" s="22">
        <v>172435</v>
      </c>
      <c r="C99" s="22">
        <v>153493</v>
      </c>
      <c r="D99" s="22">
        <v>159787</v>
      </c>
      <c r="E99" s="22">
        <v>152090</v>
      </c>
      <c r="F99" s="22">
        <v>149393</v>
      </c>
      <c r="G99" s="22">
        <v>143973</v>
      </c>
    </row>
    <row r="100" spans="1:7" ht="14.25" thickTop="1">
      <c r="A100" s="8"/>
      <c r="B100" s="24"/>
      <c r="C100" s="24"/>
      <c r="D100" s="24"/>
      <c r="E100" s="24"/>
      <c r="F100" s="24"/>
      <c r="G100" s="24"/>
    </row>
    <row r="102" ht="13.5">
      <c r="A102" s="20" t="s">
        <v>186</v>
      </c>
    </row>
    <row r="103" ht="13.5">
      <c r="A103" s="20" t="s">
        <v>187</v>
      </c>
    </row>
  </sheetData>
  <mergeCells count="1">
    <mergeCell ref="B6:G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udam</dc:creator>
  <cp:keywords/>
  <dc:description/>
  <cp:lastModifiedBy>udam</cp:lastModifiedBy>
  <dcterms:created xsi:type="dcterms:W3CDTF">2014-02-11T05:25:29Z</dcterms:created>
  <dcterms:modified xsi:type="dcterms:W3CDTF">2014-02-11T05:25:38Z</dcterms:modified>
  <cp:category/>
  <cp:version/>
  <cp:contentType/>
  <cp:contentStatus/>
</cp:coreProperties>
</file>