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<sst xmlns="http://schemas.openxmlformats.org/spreadsheetml/2006/main" count="767" uniqueCount="257">
  <si>
    <t>少数株主持分</t>
  </si>
  <si>
    <t>連結・貸借対照表</t>
  </si>
  <si>
    <t>2013/04/01</t>
  </si>
  <si>
    <t>のれん償却額</t>
  </si>
  <si>
    <t>持分法による投資損益（△は益）</t>
  </si>
  <si>
    <t>未成工事支出金の増減額（△は増加）</t>
  </si>
  <si>
    <t>未成工事受入金の増減額（△は減少）</t>
  </si>
  <si>
    <t>利息の支払額</t>
  </si>
  <si>
    <t>定期預金の預入による支出</t>
  </si>
  <si>
    <t>定期預金の払戻による収入</t>
  </si>
  <si>
    <t>長期借入れによる収入</t>
  </si>
  <si>
    <t>長期借入金の返済による支出</t>
  </si>
  <si>
    <t>リース債務の返済による支出</t>
  </si>
  <si>
    <t>連結・キャッシュフロー計算書</t>
  </si>
  <si>
    <t>持分法による投資利益</t>
  </si>
  <si>
    <t>持分法による投資損失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</si>
  <si>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</si>
  <si>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</si>
  <si>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</si>
  <si>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</si>
  <si>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</si>
  <si>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</si>
  <si>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</si>
  <si>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</si>
  <si>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</si>
  <si>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</si>
  <si>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</si>
  <si>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</si>
  <si>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</si>
  <si>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</si>
  <si>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</si>
  <si>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</si>
  <si>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</si>
  <si>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</si>
  <si>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</si>
  <si>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</si>
  <si>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2008/11/14</t>
  </si>
  <si>
    <t>四半期</t>
  </si>
  <si>
    <t>2008/09/30</t>
  </si>
  <si>
    <t>2008/08/13</t>
  </si>
  <si>
    <t>2008/06/30</t>
  </si>
  <si>
    <t>2009/06/26</t>
  </si>
  <si>
    <t>2008/03/31</t>
  </si>
  <si>
    <t>現金及び預金</t>
  </si>
  <si>
    <t>千円</t>
  </si>
  <si>
    <t>受取手形</t>
  </si>
  <si>
    <t>完成工事未収入金</t>
  </si>
  <si>
    <t>有価証券</t>
  </si>
  <si>
    <t>未成工事支出金</t>
  </si>
  <si>
    <t>商品及び製品</t>
  </si>
  <si>
    <t>原材料及び貯蔵品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</si>
  <si>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</si>
  <si>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</si>
  <si>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</si>
  <si>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</si>
  <si>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</si>
  <si>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</si>
  <si>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</si>
  <si>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</si>
  <si>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</si>
  <si>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</si>
  <si>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</si>
  <si>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</si>
  <si>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</si>
  <si>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</si>
  <si>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</si>
  <si>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</si>
  <si>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</si>
  <si>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</si>
  <si>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</si>
  <si>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</si>
  <si>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</si>
  <si>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</si>
  <si>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無形固定資産</t>
  </si>
  <si>
    <t>投資有価証券</t>
  </si>
  <si>
    <t>関係会社株式</t>
  </si>
  <si>
    <t>長期貸付金</t>
  </si>
  <si>
    <t>従業員に対する長期貸付金</t>
  </si>
  <si>
    <t>破産更生債権等</t>
  </si>
  <si>
    <t>差入保証金</t>
  </si>
  <si>
    <t>会員権</t>
  </si>
  <si>
    <t>長期性預金</t>
  </si>
  <si>
    <t>投資その他の資産</t>
  </si>
  <si>
    <t>固定資産</t>
  </si>
  <si>
    <t>資産</t>
  </si>
  <si>
    <t>支払手形</t>
  </si>
  <si>
    <t>工事未払金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</si>
  <si>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</si>
  <si>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</si>
  <si>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</si>
  <si>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</si>
  <si>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</si>
  <si>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</si>
  <si>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未成工事受入金</t>
  </si>
  <si>
    <t>預り金</t>
  </si>
  <si>
    <t>前受収益</t>
  </si>
  <si>
    <t>賞与引当金</t>
  </si>
  <si>
    <t>流動負債</t>
  </si>
  <si>
    <t>長期借入金</t>
  </si>
  <si>
    <t>長期未払金</t>
  </si>
  <si>
    <t>退職給付引当金</t>
  </si>
  <si>
    <t>役員退職慰労引当金</t>
  </si>
  <si>
    <t>資産除去債務</t>
  </si>
  <si>
    <t>長期預り敷金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</si>
  <si>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</si>
  <si>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</si>
  <si>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</si>
  <si>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</si>
  <si>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</si>
  <si>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</si>
  <si>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</si>
  <si>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</si>
  <si>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圧縮積立金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</si>
  <si>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</si>
  <si>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</si>
  <si>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</si>
  <si>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</si>
  <si>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</si>
  <si>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</si>
  <si>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</si>
  <si>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</si>
  <si>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</si>
  <si>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</si>
  <si>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株式会社協和日成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</si>
  <si>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</si>
  <si>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</si>
  <si>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</si>
  <si>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2009/11/13</t>
  </si>
  <si>
    <t>累積四半期</t>
  </si>
  <si>
    <t>2008/04/01</t>
  </si>
  <si>
    <t>2009/08/14</t>
  </si>
  <si>
    <t>2007/04/01</t>
  </si>
  <si>
    <t>税引前四半期純利益</t>
  </si>
  <si>
    <t>減価償却費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</si>
  <si>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</si>
  <si>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</si>
  <si>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</si>
  <si>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</si>
  <si>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</si>
  <si>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有形固定資産除却損</t>
  </si>
  <si>
    <t>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</si>
  <si>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</si>
  <si>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</si>
  <si>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</si>
  <si>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</si>
  <si>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その他の流動資産の増減額（△は増加）</t>
  </si>
  <si>
    <t>その他の流動負債の増減額（△は減少）</t>
  </si>
  <si>
    <t>小計</t>
  </si>
  <si>
    <t>利息及び配当金の受取額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</si>
  <si>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</si>
  <si>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</si>
  <si>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</si>
  <si>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</si>
  <si>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</si>
  <si>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</si>
  <si>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</si>
  <si>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</si>
  <si>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ゴルフ会員権の取得による支出</t>
  </si>
  <si>
    <t>貸付けによる支出</t>
  </si>
  <si>
    <t>貸付金の回収による収入</t>
  </si>
  <si>
    <t>投資活動によるキャッシュ・フロー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</si>
  <si>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</si>
  <si>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</si>
  <si>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</si>
  <si>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</si>
  <si>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</si>
  <si>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</si>
  <si>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2012/04/01</t>
  </si>
  <si>
    <t>2011/04/01</t>
  </si>
  <si>
    <t>2010/04/01</t>
  </si>
  <si>
    <t>2009/04/01</t>
  </si>
  <si>
    <t>完成工事高</t>
  </si>
  <si>
    <t>商品売上高</t>
  </si>
  <si>
    <t>売上高</t>
  </si>
  <si>
    <t>完成工事原価</t>
  </si>
  <si>
    <t>商品売上原価合計</t>
  </si>
  <si>
    <t>売上原価</t>
  </si>
  <si>
    <t>完成工事総利益及び完成工事総損失（△）</t>
  </si>
  <si>
    <t>商品売上総利益</t>
  </si>
  <si>
    <t>売上総利益</t>
  </si>
  <si>
    <t>役員報酬</t>
  </si>
  <si>
    <t>給料及び手当</t>
  </si>
  <si>
    <t>（うち賞与引当金繰入額）</t>
  </si>
  <si>
    <t>（うち退職給付費用）</t>
  </si>
  <si>
    <t>（うち役員退職慰労引当金繰入額）</t>
  </si>
  <si>
    <t>法定福利費</t>
  </si>
  <si>
    <t>福利厚生費</t>
  </si>
  <si>
    <t>業務委託費</t>
  </si>
  <si>
    <t>修繕維持費</t>
  </si>
  <si>
    <t>事務用品費</t>
  </si>
  <si>
    <t>通信交通費</t>
  </si>
  <si>
    <t>動力用水光熱費</t>
  </si>
  <si>
    <t>広告宣伝費</t>
  </si>
  <si>
    <t>貸倒引当金繰入額</t>
  </si>
  <si>
    <t>交際費</t>
  </si>
  <si>
    <t>寄付金</t>
  </si>
  <si>
    <t>地代家賃</t>
  </si>
  <si>
    <t>租税公課</t>
  </si>
  <si>
    <t>保険料</t>
  </si>
  <si>
    <t>雑費</t>
  </si>
  <si>
    <t>販売費・一般管理費</t>
  </si>
  <si>
    <t>営業利益</t>
  </si>
  <si>
    <t>受取利息</t>
  </si>
  <si>
    <t>受取配当金</t>
  </si>
  <si>
    <t>受取手数料</t>
  </si>
  <si>
    <t>不動産賃貸料</t>
  </si>
  <si>
    <t>貸倒引当金戻入額</t>
  </si>
  <si>
    <t>雑収益</t>
  </si>
  <si>
    <t>営業外収益</t>
  </si>
  <si>
    <t>支払利息</t>
  </si>
  <si>
    <t>不動産賃貸費用</t>
  </si>
  <si>
    <t>支払手数料</t>
  </si>
  <si>
    <t>雑支出</t>
  </si>
  <si>
    <t>営業外費用</t>
  </si>
  <si>
    <t>経常利益</t>
  </si>
  <si>
    <t>固定資産除却損</t>
  </si>
  <si>
    <t>投資有価証券評価損</t>
  </si>
  <si>
    <t>投資有価証券売却損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</si>
  <si>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</si>
  <si>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</si>
  <si>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</si>
  <si>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</si>
  <si>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</si>
  <si>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</si>
  <si>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</si>
  <si>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2013/12/31</t>
  </si>
  <si>
    <t>2013/11/14</t>
  </si>
  <si>
    <t>2013/09/30</t>
  </si>
  <si>
    <t>2013/08/09</t>
  </si>
  <si>
    <t>2013/06/30</t>
  </si>
  <si>
    <t>2013/02/13</t>
  </si>
  <si>
    <t>2012/12/31</t>
  </si>
  <si>
    <t>2012/11/12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</si>
  <si>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</si>
  <si>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</si>
  <si>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</si>
  <si>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</si>
  <si>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</si>
  <si>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</si>
  <si>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</si>
  <si>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</si>
  <si>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</si>
  <si>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</si>
  <si>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</si>
  <si>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</si>
  <si>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</si>
  <si>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2010/08/11</t>
  </si>
  <si>
    <t>2010/06/30</t>
  </si>
  <si>
    <t>2010/02/12</t>
  </si>
  <si>
    <t>2009/12/31</t>
  </si>
  <si>
    <t>2009/09/30</t>
  </si>
  <si>
    <t>2009/06/30</t>
  </si>
  <si>
    <t>2009/02/13</t>
  </si>
  <si>
    <t>2008/12/31</t>
  </si>
  <si>
    <t>建物及び構築物（純額）</t>
  </si>
  <si>
    <t>機械装置及び運搬具（純額）</t>
  </si>
  <si>
    <t>のれん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</si>
</sst>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V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2" width="17.625" style="0" customWidth="1"/>
  </cols>
  <sheetData>
    <row r="1" ht="14.25" thickBot="1"/>
    <row r="2" spans="1:22" ht="14.25" thickTop="1">
      <c r="A2" s="10" t="s">
        <v>121</v>
      </c>
      <c r="B2" s="14">
        <v>1981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4.25" thickBot="1">
      <c r="A3" s="11" t="s">
        <v>122</v>
      </c>
      <c r="B3" s="1" t="s">
        <v>123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Top="1">
      <c r="A4" s="10" t="s">
        <v>19</v>
      </c>
      <c r="B4" s="15" t="str">
        <f>HYPERLINK("http://www.kabupro.jp/mark/20140214/S100175J.htm","四半期報告書")</f>
        <v>四半期報告書</v>
      </c>
      <c r="C4" s="15" t="str">
        <f>HYPERLINK("http://www.kabupro.jp/mark/20131114/S1000HTM.htm","四半期報告書")</f>
        <v>四半期報告書</v>
      </c>
      <c r="D4" s="15" t="str">
        <f>HYPERLINK("http://www.kabupro.jp/mark/20130809/S000E86K.htm","四半期報告書")</f>
        <v>四半期報告書</v>
      </c>
      <c r="E4" s="15" t="str">
        <f>HYPERLINK("http://www.kabupro.jp/mark/20130627/S000DRR0.htm","有価証券報告書")</f>
        <v>有価証券報告書</v>
      </c>
      <c r="F4" s="15" t="str">
        <f>HYPERLINK("http://www.kabupro.jp/mark/20140214/S100175J.htm","四半期報告書")</f>
        <v>四半期報告書</v>
      </c>
      <c r="G4" s="15" t="str">
        <f>HYPERLINK("http://www.kabupro.jp/mark/20131114/S1000HTM.htm","四半期報告書")</f>
        <v>四半期報告書</v>
      </c>
      <c r="H4" s="15" t="str">
        <f>HYPERLINK("http://www.kabupro.jp/mark/20130809/S000E86K.htm","四半期報告書")</f>
        <v>四半期報告書</v>
      </c>
      <c r="I4" s="15" t="str">
        <f>HYPERLINK("http://www.kabupro.jp/mark/20130627/S000DRR0.htm","有価証券報告書")</f>
        <v>有価証券報告書</v>
      </c>
      <c r="J4" s="15" t="str">
        <f>HYPERLINK("http://www.kabupro.jp/mark/20130213/S000CTZ5.htm","四半期報告書")</f>
        <v>四半期報告書</v>
      </c>
      <c r="K4" s="15" t="str">
        <f>HYPERLINK("http://www.kabupro.jp/mark/20121112/S000C8V8.htm","四半期報告書")</f>
        <v>四半期報告書</v>
      </c>
      <c r="L4" s="15" t="str">
        <f>HYPERLINK("http://www.kabupro.jp/mark/20120810/S000BPI1.htm","四半期報告書")</f>
        <v>四半期報告書</v>
      </c>
      <c r="M4" s="15" t="str">
        <f>HYPERLINK("http://www.kabupro.jp/mark/20120628/S000B820.htm","有価証券報告書")</f>
        <v>有価証券報告書</v>
      </c>
      <c r="N4" s="15" t="str">
        <f>HYPERLINK("http://www.kabupro.jp/mark/20120214/S000AD5G.htm","四半期報告書")</f>
        <v>四半期報告書</v>
      </c>
      <c r="O4" s="15" t="str">
        <f>HYPERLINK("http://www.kabupro.jp/mark/20111114/S0009RDQ.htm","四半期報告書")</f>
        <v>四半期報告書</v>
      </c>
      <c r="P4" s="15" t="str">
        <f>HYPERLINK("http://www.kabupro.jp/mark/20110812/S00096UM.htm","四半期報告書")</f>
        <v>四半期報告書</v>
      </c>
      <c r="Q4" s="15" t="str">
        <f>HYPERLINK("http://www.kabupro.jp/mark/20110629/S0008KW8.htm","有価証券報告書")</f>
        <v>有価証券報告書</v>
      </c>
      <c r="R4" s="15" t="str">
        <f>HYPERLINK("http://www.kabupro.jp/mark/20110214/S0007SV7.htm","四半期報告書")</f>
        <v>四半期報告書</v>
      </c>
      <c r="S4" s="15" t="str">
        <f>HYPERLINK("http://www.kabupro.jp/mark/20101112/S00076F7.htm","四半期報告書")</f>
        <v>四半期報告書</v>
      </c>
      <c r="T4" s="15" t="str">
        <f>HYPERLINK("http://www.kabupro.jp/mark/20100811/S0006KCQ.htm","四半期報告書")</f>
        <v>四半期報告書</v>
      </c>
      <c r="U4" s="15" t="str">
        <f>HYPERLINK("http://www.kabupro.jp/mark/20100629/S00064DU.htm","有価証券報告書")</f>
        <v>有価証券報告書</v>
      </c>
      <c r="V4" s="15" t="str">
        <f>HYPERLINK("http://www.kabupro.jp/mark/20100212/S000573C.htm","四半期報告書")</f>
        <v>四半期報告書</v>
      </c>
    </row>
    <row r="5" spans="1:22" ht="14.25" thickBot="1">
      <c r="A5" s="11" t="s">
        <v>20</v>
      </c>
      <c r="B5" s="1" t="s">
        <v>224</v>
      </c>
      <c r="C5" s="1" t="s">
        <v>226</v>
      </c>
      <c r="D5" s="1" t="s">
        <v>228</v>
      </c>
      <c r="E5" s="1" t="s">
        <v>26</v>
      </c>
      <c r="F5" s="1" t="s">
        <v>224</v>
      </c>
      <c r="G5" s="1" t="s">
        <v>226</v>
      </c>
      <c r="H5" s="1" t="s">
        <v>228</v>
      </c>
      <c r="I5" s="1" t="s">
        <v>26</v>
      </c>
      <c r="J5" s="1" t="s">
        <v>230</v>
      </c>
      <c r="K5" s="1" t="s">
        <v>232</v>
      </c>
      <c r="L5" s="1" t="s">
        <v>234</v>
      </c>
      <c r="M5" s="1" t="s">
        <v>30</v>
      </c>
      <c r="N5" s="1" t="s">
        <v>236</v>
      </c>
      <c r="O5" s="1" t="s">
        <v>238</v>
      </c>
      <c r="P5" s="1" t="s">
        <v>240</v>
      </c>
      <c r="Q5" s="1" t="s">
        <v>32</v>
      </c>
      <c r="R5" s="1" t="s">
        <v>242</v>
      </c>
      <c r="S5" s="1" t="s">
        <v>244</v>
      </c>
      <c r="T5" s="1" t="s">
        <v>246</v>
      </c>
      <c r="U5" s="1" t="s">
        <v>34</v>
      </c>
      <c r="V5" s="1" t="s">
        <v>248</v>
      </c>
    </row>
    <row r="6" spans="1:22" ht="15" thickBot="1" thickTop="1">
      <c r="A6" s="10" t="s">
        <v>21</v>
      </c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4.25" thickTop="1">
      <c r="A7" s="12" t="s">
        <v>22</v>
      </c>
      <c r="B7" s="14" t="s">
        <v>128</v>
      </c>
      <c r="C7" s="14" t="s">
        <v>128</v>
      </c>
      <c r="D7" s="14" t="s">
        <v>128</v>
      </c>
      <c r="E7" s="16" t="s">
        <v>27</v>
      </c>
      <c r="F7" s="14" t="s">
        <v>128</v>
      </c>
      <c r="G7" s="14" t="s">
        <v>128</v>
      </c>
      <c r="H7" s="14" t="s">
        <v>128</v>
      </c>
      <c r="I7" s="16" t="s">
        <v>27</v>
      </c>
      <c r="J7" s="14" t="s">
        <v>128</v>
      </c>
      <c r="K7" s="14" t="s">
        <v>128</v>
      </c>
      <c r="L7" s="14" t="s">
        <v>128</v>
      </c>
      <c r="M7" s="16" t="s">
        <v>27</v>
      </c>
      <c r="N7" s="14" t="s">
        <v>128</v>
      </c>
      <c r="O7" s="14" t="s">
        <v>128</v>
      </c>
      <c r="P7" s="14" t="s">
        <v>128</v>
      </c>
      <c r="Q7" s="16" t="s">
        <v>27</v>
      </c>
      <c r="R7" s="14" t="s">
        <v>128</v>
      </c>
      <c r="S7" s="14" t="s">
        <v>128</v>
      </c>
      <c r="T7" s="14" t="s">
        <v>128</v>
      </c>
      <c r="U7" s="16" t="s">
        <v>27</v>
      </c>
      <c r="V7" s="14" t="s">
        <v>128</v>
      </c>
    </row>
    <row r="8" spans="1:22" ht="13.5">
      <c r="A8" s="13" t="s">
        <v>23</v>
      </c>
      <c r="B8" s="1" t="s">
        <v>2</v>
      </c>
      <c r="C8" s="1" t="s">
        <v>2</v>
      </c>
      <c r="D8" s="1" t="s">
        <v>2</v>
      </c>
      <c r="E8" s="17" t="s">
        <v>167</v>
      </c>
      <c r="F8" s="1" t="s">
        <v>167</v>
      </c>
      <c r="G8" s="1" t="s">
        <v>167</v>
      </c>
      <c r="H8" s="1" t="s">
        <v>167</v>
      </c>
      <c r="I8" s="17" t="s">
        <v>168</v>
      </c>
      <c r="J8" s="1" t="s">
        <v>168</v>
      </c>
      <c r="K8" s="1" t="s">
        <v>168</v>
      </c>
      <c r="L8" s="1" t="s">
        <v>168</v>
      </c>
      <c r="M8" s="17" t="s">
        <v>169</v>
      </c>
      <c r="N8" s="1" t="s">
        <v>169</v>
      </c>
      <c r="O8" s="1" t="s">
        <v>169</v>
      </c>
      <c r="P8" s="1" t="s">
        <v>169</v>
      </c>
      <c r="Q8" s="17" t="s">
        <v>170</v>
      </c>
      <c r="R8" s="1" t="s">
        <v>170</v>
      </c>
      <c r="S8" s="1" t="s">
        <v>170</v>
      </c>
      <c r="T8" s="1" t="s">
        <v>170</v>
      </c>
      <c r="U8" s="17" t="s">
        <v>129</v>
      </c>
      <c r="V8" s="1" t="s">
        <v>129</v>
      </c>
    </row>
    <row r="9" spans="1:22" ht="13.5">
      <c r="A9" s="13" t="s">
        <v>24</v>
      </c>
      <c r="B9" s="1" t="s">
        <v>225</v>
      </c>
      <c r="C9" s="1" t="s">
        <v>227</v>
      </c>
      <c r="D9" s="1" t="s">
        <v>229</v>
      </c>
      <c r="E9" s="17" t="s">
        <v>28</v>
      </c>
      <c r="F9" s="1" t="s">
        <v>231</v>
      </c>
      <c r="G9" s="1" t="s">
        <v>233</v>
      </c>
      <c r="H9" s="1" t="s">
        <v>235</v>
      </c>
      <c r="I9" s="17" t="s">
        <v>29</v>
      </c>
      <c r="J9" s="1" t="s">
        <v>237</v>
      </c>
      <c r="K9" s="1" t="s">
        <v>239</v>
      </c>
      <c r="L9" s="1" t="s">
        <v>241</v>
      </c>
      <c r="M9" s="17" t="s">
        <v>31</v>
      </c>
      <c r="N9" s="1" t="s">
        <v>243</v>
      </c>
      <c r="O9" s="1" t="s">
        <v>245</v>
      </c>
      <c r="P9" s="1" t="s">
        <v>247</v>
      </c>
      <c r="Q9" s="17" t="s">
        <v>33</v>
      </c>
      <c r="R9" s="1" t="s">
        <v>249</v>
      </c>
      <c r="S9" s="1" t="s">
        <v>250</v>
      </c>
      <c r="T9" s="1" t="s">
        <v>251</v>
      </c>
      <c r="U9" s="17" t="s">
        <v>35</v>
      </c>
      <c r="V9" s="1" t="s">
        <v>253</v>
      </c>
    </row>
    <row r="10" spans="1:22" ht="14.25" thickBot="1">
      <c r="A10" s="13" t="s">
        <v>25</v>
      </c>
      <c r="B10" s="1" t="s">
        <v>44</v>
      </c>
      <c r="C10" s="1" t="s">
        <v>44</v>
      </c>
      <c r="D10" s="1" t="s">
        <v>44</v>
      </c>
      <c r="E10" s="17" t="s">
        <v>44</v>
      </c>
      <c r="F10" s="1" t="s">
        <v>44</v>
      </c>
      <c r="G10" s="1" t="s">
        <v>44</v>
      </c>
      <c r="H10" s="1" t="s">
        <v>44</v>
      </c>
      <c r="I10" s="17" t="s">
        <v>44</v>
      </c>
      <c r="J10" s="1" t="s">
        <v>44</v>
      </c>
      <c r="K10" s="1" t="s">
        <v>44</v>
      </c>
      <c r="L10" s="1" t="s">
        <v>44</v>
      </c>
      <c r="M10" s="17" t="s">
        <v>44</v>
      </c>
      <c r="N10" s="1" t="s">
        <v>44</v>
      </c>
      <c r="O10" s="1" t="s">
        <v>44</v>
      </c>
      <c r="P10" s="1" t="s">
        <v>44</v>
      </c>
      <c r="Q10" s="17" t="s">
        <v>44</v>
      </c>
      <c r="R10" s="1" t="s">
        <v>44</v>
      </c>
      <c r="S10" s="1" t="s">
        <v>44</v>
      </c>
      <c r="T10" s="1" t="s">
        <v>44</v>
      </c>
      <c r="U10" s="17" t="s">
        <v>44</v>
      </c>
      <c r="V10" s="1" t="s">
        <v>44</v>
      </c>
    </row>
    <row r="11" spans="1:22" ht="14.25" thickTop="1">
      <c r="A11" s="30" t="s">
        <v>173</v>
      </c>
      <c r="B11" s="22">
        <v>25476063</v>
      </c>
      <c r="C11" s="22">
        <v>16861937</v>
      </c>
      <c r="D11" s="22">
        <v>7627329</v>
      </c>
      <c r="E11" s="21">
        <v>34662041</v>
      </c>
      <c r="F11" s="22">
        <v>24207005</v>
      </c>
      <c r="G11" s="22">
        <v>15410991</v>
      </c>
      <c r="H11" s="22">
        <v>6807046</v>
      </c>
      <c r="I11" s="21">
        <v>32881926</v>
      </c>
      <c r="J11" s="22">
        <v>21690812</v>
      </c>
      <c r="K11" s="22">
        <v>13476666</v>
      </c>
      <c r="L11" s="22">
        <v>6160218</v>
      </c>
      <c r="M11" s="21">
        <v>31332646</v>
      </c>
      <c r="N11" s="22">
        <v>21549580</v>
      </c>
      <c r="O11" s="22">
        <v>13870094</v>
      </c>
      <c r="P11" s="22">
        <v>5971678</v>
      </c>
      <c r="Q11" s="21">
        <v>31195905</v>
      </c>
      <c r="R11" s="22">
        <v>20321602</v>
      </c>
      <c r="S11" s="22">
        <v>13329941</v>
      </c>
      <c r="T11" s="22">
        <v>6118312</v>
      </c>
      <c r="U11" s="21">
        <v>32346489</v>
      </c>
      <c r="V11" s="22">
        <v>21533177</v>
      </c>
    </row>
    <row r="12" spans="1:22" ht="13.5">
      <c r="A12" s="7" t="s">
        <v>176</v>
      </c>
      <c r="B12" s="24">
        <v>22406162</v>
      </c>
      <c r="C12" s="24">
        <v>14897332</v>
      </c>
      <c r="D12" s="24">
        <v>6782439</v>
      </c>
      <c r="E12" s="23">
        <v>30602310</v>
      </c>
      <c r="F12" s="24">
        <v>21390172</v>
      </c>
      <c r="G12" s="24">
        <v>13692878</v>
      </c>
      <c r="H12" s="24">
        <v>6107571</v>
      </c>
      <c r="I12" s="23">
        <v>28895884</v>
      </c>
      <c r="J12" s="24">
        <v>18860559</v>
      </c>
      <c r="K12" s="24">
        <v>11854960</v>
      </c>
      <c r="L12" s="24">
        <v>5400489</v>
      </c>
      <c r="M12" s="23">
        <v>27704044</v>
      </c>
      <c r="N12" s="24">
        <v>19003862</v>
      </c>
      <c r="O12" s="24">
        <v>12301400</v>
      </c>
      <c r="P12" s="24">
        <v>5319654</v>
      </c>
      <c r="Q12" s="23">
        <v>27671973</v>
      </c>
      <c r="R12" s="24">
        <v>17992388</v>
      </c>
      <c r="S12" s="24">
        <v>11875080</v>
      </c>
      <c r="T12" s="24">
        <v>5470607</v>
      </c>
      <c r="U12" s="23">
        <v>28880666</v>
      </c>
      <c r="V12" s="24">
        <v>19214653</v>
      </c>
    </row>
    <row r="13" spans="1:22" ht="13.5">
      <c r="A13" s="7" t="s">
        <v>179</v>
      </c>
      <c r="B13" s="24">
        <v>3069900</v>
      </c>
      <c r="C13" s="24">
        <v>1964604</v>
      </c>
      <c r="D13" s="24">
        <v>844890</v>
      </c>
      <c r="E13" s="23">
        <v>4059730</v>
      </c>
      <c r="F13" s="24">
        <v>2816832</v>
      </c>
      <c r="G13" s="24">
        <v>1718112</v>
      </c>
      <c r="H13" s="24">
        <v>699474</v>
      </c>
      <c r="I13" s="23">
        <v>3986042</v>
      </c>
      <c r="J13" s="24">
        <v>2830253</v>
      </c>
      <c r="K13" s="24">
        <v>1621705</v>
      </c>
      <c r="L13" s="24">
        <v>759729</v>
      </c>
      <c r="M13" s="23">
        <v>3628602</v>
      </c>
      <c r="N13" s="24">
        <v>2545718</v>
      </c>
      <c r="O13" s="24">
        <v>1568694</v>
      </c>
      <c r="P13" s="24">
        <v>652023</v>
      </c>
      <c r="Q13" s="23">
        <v>3523932</v>
      </c>
      <c r="R13" s="24">
        <v>2329214</v>
      </c>
      <c r="S13" s="24">
        <v>1454860</v>
      </c>
      <c r="T13" s="24">
        <v>647704</v>
      </c>
      <c r="U13" s="23">
        <v>3465823</v>
      </c>
      <c r="V13" s="24">
        <v>2318524</v>
      </c>
    </row>
    <row r="14" spans="1:22" ht="13.5">
      <c r="A14" s="7" t="s">
        <v>200</v>
      </c>
      <c r="B14" s="24">
        <v>2362314</v>
      </c>
      <c r="C14" s="24">
        <v>1580955</v>
      </c>
      <c r="D14" s="24">
        <v>799744</v>
      </c>
      <c r="E14" s="23">
        <v>3185135</v>
      </c>
      <c r="F14" s="24">
        <v>2391541</v>
      </c>
      <c r="G14" s="24">
        <v>1615121</v>
      </c>
      <c r="H14" s="24">
        <v>772464</v>
      </c>
      <c r="I14" s="23">
        <v>3047680</v>
      </c>
      <c r="J14" s="24">
        <v>2240593</v>
      </c>
      <c r="K14" s="24">
        <v>1478175</v>
      </c>
      <c r="L14" s="24">
        <v>739954</v>
      </c>
      <c r="M14" s="23">
        <v>2942156</v>
      </c>
      <c r="N14" s="24">
        <v>2200151</v>
      </c>
      <c r="O14" s="24">
        <v>1467825</v>
      </c>
      <c r="P14" s="24">
        <v>754814</v>
      </c>
      <c r="Q14" s="23">
        <v>3012143</v>
      </c>
      <c r="R14" s="24">
        <v>2215076</v>
      </c>
      <c r="S14" s="24">
        <v>1477579</v>
      </c>
      <c r="T14" s="24">
        <v>764343</v>
      </c>
      <c r="U14" s="23">
        <v>2798730</v>
      </c>
      <c r="V14" s="24">
        <v>1893622</v>
      </c>
    </row>
    <row r="15" spans="1:22" ht="14.25" thickBot="1">
      <c r="A15" s="29" t="s">
        <v>201</v>
      </c>
      <c r="B15" s="26">
        <v>707586</v>
      </c>
      <c r="C15" s="26">
        <v>383649</v>
      </c>
      <c r="D15" s="26">
        <v>45146</v>
      </c>
      <c r="E15" s="25">
        <v>874595</v>
      </c>
      <c r="F15" s="26">
        <v>425291</v>
      </c>
      <c r="G15" s="26">
        <v>102990</v>
      </c>
      <c r="H15" s="26">
        <v>-72990</v>
      </c>
      <c r="I15" s="25">
        <v>938361</v>
      </c>
      <c r="J15" s="26">
        <v>589660</v>
      </c>
      <c r="K15" s="26">
        <v>143530</v>
      </c>
      <c r="L15" s="26">
        <v>19775</v>
      </c>
      <c r="M15" s="25">
        <v>686445</v>
      </c>
      <c r="N15" s="26">
        <v>345567</v>
      </c>
      <c r="O15" s="26">
        <v>100868</v>
      </c>
      <c r="P15" s="26">
        <v>-102790</v>
      </c>
      <c r="Q15" s="25">
        <v>511788</v>
      </c>
      <c r="R15" s="26">
        <v>114138</v>
      </c>
      <c r="S15" s="26">
        <v>-22718</v>
      </c>
      <c r="T15" s="26">
        <v>-116639</v>
      </c>
      <c r="U15" s="25">
        <v>667092</v>
      </c>
      <c r="V15" s="26">
        <v>424902</v>
      </c>
    </row>
    <row r="16" spans="1:22" ht="14.25" thickTop="1">
      <c r="A16" s="6" t="s">
        <v>202</v>
      </c>
      <c r="B16" s="24">
        <v>2758</v>
      </c>
      <c r="C16" s="24">
        <v>1938</v>
      </c>
      <c r="D16" s="24">
        <v>895</v>
      </c>
      <c r="E16" s="23">
        <v>4546</v>
      </c>
      <c r="F16" s="24">
        <v>3398</v>
      </c>
      <c r="G16" s="24">
        <v>2466</v>
      </c>
      <c r="H16" s="24">
        <v>1251</v>
      </c>
      <c r="I16" s="23">
        <v>4676</v>
      </c>
      <c r="J16" s="24">
        <v>3377</v>
      </c>
      <c r="K16" s="24">
        <v>2275</v>
      </c>
      <c r="L16" s="24">
        <v>1034</v>
      </c>
      <c r="M16" s="23">
        <v>4675</v>
      </c>
      <c r="N16" s="24">
        <v>3646</v>
      </c>
      <c r="O16" s="24">
        <v>2394</v>
      </c>
      <c r="P16" s="24">
        <v>1243</v>
      </c>
      <c r="Q16" s="23">
        <v>3134</v>
      </c>
      <c r="R16" s="24">
        <v>2045</v>
      </c>
      <c r="S16" s="24">
        <v>1509</v>
      </c>
      <c r="T16" s="24">
        <v>393</v>
      </c>
      <c r="U16" s="23">
        <v>5589</v>
      </c>
      <c r="V16" s="24">
        <v>4283</v>
      </c>
    </row>
    <row r="17" spans="1:22" ht="13.5">
      <c r="A17" s="6" t="s">
        <v>203</v>
      </c>
      <c r="B17" s="24">
        <v>26530</v>
      </c>
      <c r="C17" s="24">
        <v>16543</v>
      </c>
      <c r="D17" s="24">
        <v>14326</v>
      </c>
      <c r="E17" s="23">
        <v>27460</v>
      </c>
      <c r="F17" s="24">
        <v>23741</v>
      </c>
      <c r="G17" s="24">
        <v>14206</v>
      </c>
      <c r="H17" s="24">
        <v>12376</v>
      </c>
      <c r="I17" s="23">
        <v>26271</v>
      </c>
      <c r="J17" s="24">
        <v>23056</v>
      </c>
      <c r="K17" s="24">
        <v>14016</v>
      </c>
      <c r="L17" s="24">
        <v>12364</v>
      </c>
      <c r="M17" s="23">
        <v>27452</v>
      </c>
      <c r="N17" s="24">
        <v>24321</v>
      </c>
      <c r="O17" s="24">
        <v>15536</v>
      </c>
      <c r="P17" s="24">
        <v>16269</v>
      </c>
      <c r="Q17" s="23">
        <v>25431</v>
      </c>
      <c r="R17" s="24">
        <v>22877</v>
      </c>
      <c r="S17" s="24">
        <v>13758</v>
      </c>
      <c r="T17" s="24">
        <v>14813</v>
      </c>
      <c r="U17" s="23">
        <v>31873</v>
      </c>
      <c r="V17" s="24">
        <v>29356</v>
      </c>
    </row>
    <row r="18" spans="1:22" ht="13.5">
      <c r="A18" s="6" t="s">
        <v>204</v>
      </c>
      <c r="B18" s="24">
        <v>33050</v>
      </c>
      <c r="C18" s="24">
        <v>23577</v>
      </c>
      <c r="D18" s="24">
        <v>12359</v>
      </c>
      <c r="E18" s="23">
        <v>45006</v>
      </c>
      <c r="F18" s="24">
        <v>29341</v>
      </c>
      <c r="G18" s="24">
        <v>20467</v>
      </c>
      <c r="H18" s="24">
        <v>10496</v>
      </c>
      <c r="I18" s="23">
        <v>41240</v>
      </c>
      <c r="J18" s="24">
        <v>19443</v>
      </c>
      <c r="K18" s="24">
        <v>12536</v>
      </c>
      <c r="L18" s="24">
        <v>5252</v>
      </c>
      <c r="M18" s="23">
        <v>84933</v>
      </c>
      <c r="N18" s="24">
        <v>52258</v>
      </c>
      <c r="O18" s="24">
        <v>45112</v>
      </c>
      <c r="P18" s="24">
        <v>41247</v>
      </c>
      <c r="Q18" s="23">
        <v>34545</v>
      </c>
      <c r="R18" s="24">
        <v>26716</v>
      </c>
      <c r="S18" s="24">
        <v>20451</v>
      </c>
      <c r="T18" s="24">
        <v>5046</v>
      </c>
      <c r="U18" s="23">
        <v>59311</v>
      </c>
      <c r="V18" s="24"/>
    </row>
    <row r="19" spans="1:22" ht="13.5">
      <c r="A19" s="6" t="s">
        <v>205</v>
      </c>
      <c r="B19" s="24">
        <v>145714</v>
      </c>
      <c r="C19" s="24">
        <v>97180</v>
      </c>
      <c r="D19" s="24">
        <v>47558</v>
      </c>
      <c r="E19" s="23">
        <v>109742</v>
      </c>
      <c r="F19" s="24">
        <v>61857</v>
      </c>
      <c r="G19" s="24">
        <v>14222</v>
      </c>
      <c r="H19" s="24"/>
      <c r="I19" s="23"/>
      <c r="J19" s="24"/>
      <c r="K19" s="24"/>
      <c r="L19" s="24"/>
      <c r="M19" s="23"/>
      <c r="N19" s="24"/>
      <c r="O19" s="24"/>
      <c r="P19" s="24"/>
      <c r="Q19" s="23"/>
      <c r="R19" s="24"/>
      <c r="S19" s="24"/>
      <c r="T19" s="24"/>
      <c r="U19" s="23"/>
      <c r="V19" s="24"/>
    </row>
    <row r="20" spans="1:22" ht="13.5">
      <c r="A20" s="6" t="s">
        <v>206</v>
      </c>
      <c r="B20" s="24">
        <v>13623</v>
      </c>
      <c r="C20" s="24">
        <v>9376</v>
      </c>
      <c r="D20" s="24">
        <v>19168</v>
      </c>
      <c r="E20" s="23">
        <v>11858</v>
      </c>
      <c r="F20" s="24">
        <v>9726</v>
      </c>
      <c r="G20" s="24">
        <v>22924</v>
      </c>
      <c r="H20" s="24">
        <v>29112</v>
      </c>
      <c r="I20" s="23"/>
      <c r="J20" s="24">
        <v>8092</v>
      </c>
      <c r="K20" s="24">
        <v>15212</v>
      </c>
      <c r="L20" s="24">
        <v>21838</v>
      </c>
      <c r="M20" s="23"/>
      <c r="N20" s="24"/>
      <c r="O20" s="24"/>
      <c r="P20" s="24"/>
      <c r="Q20" s="23"/>
      <c r="R20" s="24"/>
      <c r="S20" s="24"/>
      <c r="T20" s="24"/>
      <c r="U20" s="23"/>
      <c r="V20" s="24"/>
    </row>
    <row r="21" spans="1:22" ht="13.5">
      <c r="A21" s="6" t="s">
        <v>14</v>
      </c>
      <c r="B21" s="24">
        <v>10676</v>
      </c>
      <c r="C21" s="24"/>
      <c r="D21" s="24">
        <v>6488</v>
      </c>
      <c r="E21" s="23">
        <v>12441</v>
      </c>
      <c r="F21" s="24"/>
      <c r="G21" s="24"/>
      <c r="H21" s="24">
        <v>70</v>
      </c>
      <c r="I21" s="23"/>
      <c r="J21" s="24"/>
      <c r="K21" s="24"/>
      <c r="L21" s="24">
        <v>920</v>
      </c>
      <c r="M21" s="23">
        <v>38118</v>
      </c>
      <c r="N21" s="24">
        <v>34700</v>
      </c>
      <c r="O21" s="24">
        <v>19286</v>
      </c>
      <c r="P21" s="24">
        <v>31065</v>
      </c>
      <c r="Q21" s="23"/>
      <c r="R21" s="24"/>
      <c r="S21" s="24"/>
      <c r="T21" s="24">
        <v>3422</v>
      </c>
      <c r="U21" s="23">
        <v>32248</v>
      </c>
      <c r="V21" s="24">
        <v>31176</v>
      </c>
    </row>
    <row r="22" spans="1:22" ht="13.5">
      <c r="A22" s="6" t="s">
        <v>207</v>
      </c>
      <c r="B22" s="24">
        <v>24061</v>
      </c>
      <c r="C22" s="24">
        <v>17638</v>
      </c>
      <c r="D22" s="24">
        <v>10984</v>
      </c>
      <c r="E22" s="23">
        <v>29303</v>
      </c>
      <c r="F22" s="24">
        <v>21981</v>
      </c>
      <c r="G22" s="24">
        <v>12919</v>
      </c>
      <c r="H22" s="24">
        <v>6639</v>
      </c>
      <c r="I22" s="23">
        <v>36515</v>
      </c>
      <c r="J22" s="24">
        <v>26170</v>
      </c>
      <c r="K22" s="24">
        <v>20594</v>
      </c>
      <c r="L22" s="24">
        <v>7667</v>
      </c>
      <c r="M22" s="23">
        <v>40964</v>
      </c>
      <c r="N22" s="24">
        <v>32290</v>
      </c>
      <c r="O22" s="24">
        <v>25405</v>
      </c>
      <c r="P22" s="24">
        <v>17473</v>
      </c>
      <c r="Q22" s="23">
        <v>50333</v>
      </c>
      <c r="R22" s="24">
        <v>19913</v>
      </c>
      <c r="S22" s="24">
        <v>14677</v>
      </c>
      <c r="T22" s="24">
        <v>8299</v>
      </c>
      <c r="U22" s="23">
        <v>42491</v>
      </c>
      <c r="V22" s="24">
        <v>41575</v>
      </c>
    </row>
    <row r="23" spans="1:22" ht="13.5">
      <c r="A23" s="6" t="s">
        <v>208</v>
      </c>
      <c r="B23" s="24">
        <v>256414</v>
      </c>
      <c r="C23" s="24">
        <v>166254</v>
      </c>
      <c r="D23" s="24">
        <v>111782</v>
      </c>
      <c r="E23" s="23">
        <v>240359</v>
      </c>
      <c r="F23" s="24">
        <v>150047</v>
      </c>
      <c r="G23" s="24">
        <v>87208</v>
      </c>
      <c r="H23" s="24">
        <v>59946</v>
      </c>
      <c r="I23" s="23">
        <v>108704</v>
      </c>
      <c r="J23" s="24">
        <v>80140</v>
      </c>
      <c r="K23" s="24">
        <v>64635</v>
      </c>
      <c r="L23" s="24">
        <v>49077</v>
      </c>
      <c r="M23" s="23">
        <v>196144</v>
      </c>
      <c r="N23" s="24">
        <v>147216</v>
      </c>
      <c r="O23" s="24">
        <v>107734</v>
      </c>
      <c r="P23" s="24">
        <v>107299</v>
      </c>
      <c r="Q23" s="23">
        <v>113443</v>
      </c>
      <c r="R23" s="24">
        <v>71552</v>
      </c>
      <c r="S23" s="24">
        <v>50396</v>
      </c>
      <c r="T23" s="24">
        <v>31975</v>
      </c>
      <c r="U23" s="23">
        <v>171514</v>
      </c>
      <c r="V23" s="24">
        <v>106392</v>
      </c>
    </row>
    <row r="24" spans="1:22" ht="13.5">
      <c r="A24" s="6" t="s">
        <v>209</v>
      </c>
      <c r="B24" s="24">
        <v>7939</v>
      </c>
      <c r="C24" s="24">
        <v>5446</v>
      </c>
      <c r="D24" s="24">
        <v>2790</v>
      </c>
      <c r="E24" s="23">
        <v>7274</v>
      </c>
      <c r="F24" s="24">
        <v>4280</v>
      </c>
      <c r="G24" s="24">
        <v>1103</v>
      </c>
      <c r="H24" s="24"/>
      <c r="I24" s="23"/>
      <c r="J24" s="24"/>
      <c r="K24" s="24"/>
      <c r="L24" s="24"/>
      <c r="M24" s="23"/>
      <c r="N24" s="24"/>
      <c r="O24" s="24"/>
      <c r="P24" s="24"/>
      <c r="Q24" s="23"/>
      <c r="R24" s="24"/>
      <c r="S24" s="24"/>
      <c r="T24" s="24"/>
      <c r="U24" s="23"/>
      <c r="V24" s="24"/>
    </row>
    <row r="25" spans="1:22" ht="13.5">
      <c r="A25" s="6" t="s">
        <v>210</v>
      </c>
      <c r="B25" s="24">
        <v>67053</v>
      </c>
      <c r="C25" s="24">
        <v>45369</v>
      </c>
      <c r="D25" s="24">
        <v>21477</v>
      </c>
      <c r="E25" s="23">
        <v>59170</v>
      </c>
      <c r="F25" s="24">
        <v>35177</v>
      </c>
      <c r="G25" s="24">
        <v>12798</v>
      </c>
      <c r="H25" s="24"/>
      <c r="I25" s="23"/>
      <c r="J25" s="24"/>
      <c r="K25" s="24"/>
      <c r="L25" s="24"/>
      <c r="M25" s="23"/>
      <c r="N25" s="24"/>
      <c r="O25" s="24"/>
      <c r="P25" s="24"/>
      <c r="Q25" s="23"/>
      <c r="R25" s="24"/>
      <c r="S25" s="24"/>
      <c r="T25" s="24"/>
      <c r="U25" s="23"/>
      <c r="V25" s="24"/>
    </row>
    <row r="26" spans="1:22" ht="13.5">
      <c r="A26" s="6" t="s">
        <v>211</v>
      </c>
      <c r="B26" s="24">
        <v>37979</v>
      </c>
      <c r="C26" s="24">
        <v>35706</v>
      </c>
      <c r="D26" s="24">
        <v>2560</v>
      </c>
      <c r="E26" s="23">
        <v>22028</v>
      </c>
      <c r="F26" s="24">
        <v>19036</v>
      </c>
      <c r="G26" s="24">
        <v>5235</v>
      </c>
      <c r="H26" s="24">
        <v>2589</v>
      </c>
      <c r="I26" s="23">
        <v>22603</v>
      </c>
      <c r="J26" s="24">
        <v>17943</v>
      </c>
      <c r="K26" s="24">
        <v>3509</v>
      </c>
      <c r="L26" s="24">
        <v>2560</v>
      </c>
      <c r="M26" s="23">
        <v>21999</v>
      </c>
      <c r="N26" s="24">
        <v>17397</v>
      </c>
      <c r="O26" s="24">
        <v>5206</v>
      </c>
      <c r="P26" s="24">
        <v>2560</v>
      </c>
      <c r="Q26" s="23">
        <v>21999</v>
      </c>
      <c r="R26" s="24">
        <v>17426</v>
      </c>
      <c r="S26" s="24">
        <v>3509</v>
      </c>
      <c r="T26" s="24">
        <v>2560</v>
      </c>
      <c r="U26" s="23">
        <v>23019</v>
      </c>
      <c r="V26" s="24"/>
    </row>
    <row r="27" spans="1:22" ht="13.5">
      <c r="A27" s="6" t="s">
        <v>15</v>
      </c>
      <c r="B27" s="24"/>
      <c r="C27" s="24">
        <v>2755</v>
      </c>
      <c r="D27" s="24"/>
      <c r="E27" s="23"/>
      <c r="F27" s="24">
        <v>1859</v>
      </c>
      <c r="G27" s="24">
        <v>6203</v>
      </c>
      <c r="H27" s="24"/>
      <c r="I27" s="23">
        <v>4847</v>
      </c>
      <c r="J27" s="24">
        <v>11037</v>
      </c>
      <c r="K27" s="24">
        <v>18717</v>
      </c>
      <c r="L27" s="24"/>
      <c r="M27" s="23"/>
      <c r="N27" s="24"/>
      <c r="O27" s="24"/>
      <c r="P27" s="24"/>
      <c r="Q27" s="23">
        <v>35536</v>
      </c>
      <c r="R27" s="24">
        <v>11605</v>
      </c>
      <c r="S27" s="24">
        <v>16397</v>
      </c>
      <c r="T27" s="24"/>
      <c r="U27" s="23"/>
      <c r="V27" s="24"/>
    </row>
    <row r="28" spans="1:22" ht="13.5">
      <c r="A28" s="6" t="s">
        <v>212</v>
      </c>
      <c r="B28" s="24">
        <v>6449</v>
      </c>
      <c r="C28" s="24">
        <v>6456</v>
      </c>
      <c r="D28" s="24">
        <v>85</v>
      </c>
      <c r="E28" s="23">
        <v>6137</v>
      </c>
      <c r="F28" s="24">
        <v>3415</v>
      </c>
      <c r="G28" s="24">
        <v>3400</v>
      </c>
      <c r="H28" s="24">
        <v>197</v>
      </c>
      <c r="I28" s="23">
        <v>13601</v>
      </c>
      <c r="J28" s="24">
        <v>1745</v>
      </c>
      <c r="K28" s="24">
        <v>1632</v>
      </c>
      <c r="L28" s="24">
        <v>1378</v>
      </c>
      <c r="M28" s="23">
        <v>4729</v>
      </c>
      <c r="N28" s="24">
        <v>4001</v>
      </c>
      <c r="O28" s="24">
        <v>3976</v>
      </c>
      <c r="P28" s="24">
        <v>2367</v>
      </c>
      <c r="Q28" s="23">
        <v>11795</v>
      </c>
      <c r="R28" s="24">
        <v>12295</v>
      </c>
      <c r="S28" s="24">
        <v>11810</v>
      </c>
      <c r="T28" s="24">
        <v>8932</v>
      </c>
      <c r="U28" s="23">
        <v>38685</v>
      </c>
      <c r="V28" s="24">
        <v>54318</v>
      </c>
    </row>
    <row r="29" spans="1:22" ht="13.5">
      <c r="A29" s="6" t="s">
        <v>213</v>
      </c>
      <c r="B29" s="24">
        <v>119421</v>
      </c>
      <c r="C29" s="24">
        <v>95734</v>
      </c>
      <c r="D29" s="24">
        <v>26914</v>
      </c>
      <c r="E29" s="23">
        <v>94611</v>
      </c>
      <c r="F29" s="24">
        <v>63769</v>
      </c>
      <c r="G29" s="24">
        <v>28742</v>
      </c>
      <c r="H29" s="24">
        <v>2786</v>
      </c>
      <c r="I29" s="23">
        <v>41053</v>
      </c>
      <c r="J29" s="24">
        <v>30725</v>
      </c>
      <c r="K29" s="24">
        <v>23859</v>
      </c>
      <c r="L29" s="24">
        <v>3938</v>
      </c>
      <c r="M29" s="23">
        <v>26729</v>
      </c>
      <c r="N29" s="24">
        <v>21398</v>
      </c>
      <c r="O29" s="24">
        <v>9182</v>
      </c>
      <c r="P29" s="24">
        <v>4927</v>
      </c>
      <c r="Q29" s="23">
        <v>69332</v>
      </c>
      <c r="R29" s="24">
        <v>41326</v>
      </c>
      <c r="S29" s="24">
        <v>31717</v>
      </c>
      <c r="T29" s="24">
        <v>11492</v>
      </c>
      <c r="U29" s="23">
        <v>61704</v>
      </c>
      <c r="V29" s="24">
        <v>54318</v>
      </c>
    </row>
    <row r="30" spans="1:22" ht="14.25" thickBot="1">
      <c r="A30" s="29" t="s">
        <v>214</v>
      </c>
      <c r="B30" s="26">
        <v>844578</v>
      </c>
      <c r="C30" s="26">
        <v>454169</v>
      </c>
      <c r="D30" s="26">
        <v>130014</v>
      </c>
      <c r="E30" s="25">
        <v>1020342</v>
      </c>
      <c r="F30" s="26">
        <v>511569</v>
      </c>
      <c r="G30" s="26">
        <v>161456</v>
      </c>
      <c r="H30" s="26">
        <v>-15829</v>
      </c>
      <c r="I30" s="25">
        <v>1006012</v>
      </c>
      <c r="J30" s="26">
        <v>639075</v>
      </c>
      <c r="K30" s="26">
        <v>184306</v>
      </c>
      <c r="L30" s="26">
        <v>64914</v>
      </c>
      <c r="M30" s="25">
        <v>855860</v>
      </c>
      <c r="N30" s="26">
        <v>471385</v>
      </c>
      <c r="O30" s="26">
        <v>199420</v>
      </c>
      <c r="P30" s="26">
        <v>-419</v>
      </c>
      <c r="Q30" s="25">
        <v>555899</v>
      </c>
      <c r="R30" s="26">
        <v>144364</v>
      </c>
      <c r="S30" s="26">
        <v>-4040</v>
      </c>
      <c r="T30" s="26">
        <v>-96156</v>
      </c>
      <c r="U30" s="25">
        <v>776903</v>
      </c>
      <c r="V30" s="26">
        <v>476976</v>
      </c>
    </row>
    <row r="31" spans="1:22" ht="14.25" thickTop="1">
      <c r="A31" s="6" t="s">
        <v>215</v>
      </c>
      <c r="B31" s="24">
        <v>191</v>
      </c>
      <c r="C31" s="24">
        <v>101</v>
      </c>
      <c r="D31" s="24">
        <v>101</v>
      </c>
      <c r="E31" s="23">
        <v>8645</v>
      </c>
      <c r="F31" s="24">
        <v>7984</v>
      </c>
      <c r="G31" s="24">
        <v>782</v>
      </c>
      <c r="H31" s="24">
        <v>14</v>
      </c>
      <c r="I31" s="23">
        <v>3418</v>
      </c>
      <c r="J31" s="24">
        <v>2297</v>
      </c>
      <c r="K31" s="24">
        <v>712</v>
      </c>
      <c r="L31" s="24">
        <v>153</v>
      </c>
      <c r="M31" s="23">
        <v>1620</v>
      </c>
      <c r="N31" s="24">
        <v>1409</v>
      </c>
      <c r="O31" s="24">
        <v>1046</v>
      </c>
      <c r="P31" s="24">
        <v>416</v>
      </c>
      <c r="Q31" s="23">
        <v>5391</v>
      </c>
      <c r="R31" s="24">
        <v>5088</v>
      </c>
      <c r="S31" s="24">
        <v>1877</v>
      </c>
      <c r="T31" s="24">
        <v>1082</v>
      </c>
      <c r="U31" s="23">
        <v>12387</v>
      </c>
      <c r="V31" s="24">
        <v>6500</v>
      </c>
    </row>
    <row r="32" spans="1:22" ht="13.5">
      <c r="A32" s="6" t="s">
        <v>217</v>
      </c>
      <c r="B32" s="24">
        <v>360</v>
      </c>
      <c r="C32" s="24"/>
      <c r="D32" s="24"/>
      <c r="E32" s="23"/>
      <c r="F32" s="24"/>
      <c r="G32" s="24"/>
      <c r="H32" s="24"/>
      <c r="I32" s="23">
        <v>189</v>
      </c>
      <c r="J32" s="24"/>
      <c r="K32" s="24"/>
      <c r="L32" s="24"/>
      <c r="M32" s="23"/>
      <c r="N32" s="24"/>
      <c r="O32" s="24"/>
      <c r="P32" s="24"/>
      <c r="Q32" s="23">
        <v>3825</v>
      </c>
      <c r="R32" s="24"/>
      <c r="S32" s="24"/>
      <c r="T32" s="24"/>
      <c r="U32" s="23"/>
      <c r="V32" s="24"/>
    </row>
    <row r="33" spans="1:22" ht="13.5">
      <c r="A33" s="6" t="s">
        <v>216</v>
      </c>
      <c r="B33" s="24"/>
      <c r="C33" s="24"/>
      <c r="D33" s="24"/>
      <c r="E33" s="23">
        <v>158</v>
      </c>
      <c r="F33" s="24">
        <v>158</v>
      </c>
      <c r="G33" s="24">
        <v>61626</v>
      </c>
      <c r="H33" s="24">
        <v>158</v>
      </c>
      <c r="I33" s="23"/>
      <c r="J33" s="24">
        <v>284</v>
      </c>
      <c r="K33" s="24">
        <v>236</v>
      </c>
      <c r="L33" s="24"/>
      <c r="M33" s="23">
        <v>34034</v>
      </c>
      <c r="N33" s="24">
        <v>19442</v>
      </c>
      <c r="O33" s="24">
        <v>18185</v>
      </c>
      <c r="P33" s="24">
        <v>6715</v>
      </c>
      <c r="Q33" s="23"/>
      <c r="R33" s="24"/>
      <c r="S33" s="24"/>
      <c r="T33" s="24"/>
      <c r="U33" s="23">
        <v>144563</v>
      </c>
      <c r="V33" s="24">
        <v>130819</v>
      </c>
    </row>
    <row r="34" spans="1:22" ht="13.5">
      <c r="A34" s="6" t="s">
        <v>218</v>
      </c>
      <c r="B34" s="24">
        <v>551</v>
      </c>
      <c r="C34" s="24">
        <v>101</v>
      </c>
      <c r="D34" s="24">
        <v>101</v>
      </c>
      <c r="E34" s="23">
        <v>8803</v>
      </c>
      <c r="F34" s="24">
        <v>8143</v>
      </c>
      <c r="G34" s="24">
        <v>62409</v>
      </c>
      <c r="H34" s="24">
        <v>172</v>
      </c>
      <c r="I34" s="23">
        <v>3608</v>
      </c>
      <c r="J34" s="24">
        <v>2582</v>
      </c>
      <c r="K34" s="24">
        <v>949</v>
      </c>
      <c r="L34" s="24">
        <v>153</v>
      </c>
      <c r="M34" s="23">
        <v>121756</v>
      </c>
      <c r="N34" s="24">
        <v>106953</v>
      </c>
      <c r="O34" s="24">
        <v>105333</v>
      </c>
      <c r="P34" s="24">
        <v>93232</v>
      </c>
      <c r="Q34" s="23">
        <v>9216</v>
      </c>
      <c r="R34" s="24">
        <v>5088</v>
      </c>
      <c r="S34" s="24">
        <v>1877</v>
      </c>
      <c r="T34" s="24">
        <v>1082</v>
      </c>
      <c r="U34" s="23">
        <v>164151</v>
      </c>
      <c r="V34" s="24">
        <v>137320</v>
      </c>
    </row>
    <row r="35" spans="1:22" ht="13.5">
      <c r="A35" s="7" t="s">
        <v>132</v>
      </c>
      <c r="B35" s="24">
        <v>844026</v>
      </c>
      <c r="C35" s="24">
        <v>454068</v>
      </c>
      <c r="D35" s="24">
        <v>129913</v>
      </c>
      <c r="E35" s="23">
        <v>1011538</v>
      </c>
      <c r="F35" s="24">
        <v>503426</v>
      </c>
      <c r="G35" s="24">
        <v>99047</v>
      </c>
      <c r="H35" s="24">
        <v>-16002</v>
      </c>
      <c r="I35" s="23">
        <v>1002404</v>
      </c>
      <c r="J35" s="24">
        <v>636493</v>
      </c>
      <c r="K35" s="24">
        <v>183357</v>
      </c>
      <c r="L35" s="24">
        <v>64760</v>
      </c>
      <c r="M35" s="23">
        <v>770381</v>
      </c>
      <c r="N35" s="24">
        <v>411756</v>
      </c>
      <c r="O35" s="24">
        <v>140077</v>
      </c>
      <c r="P35" s="24">
        <v>-58183</v>
      </c>
      <c r="Q35" s="23">
        <v>624914</v>
      </c>
      <c r="R35" s="24">
        <v>236079</v>
      </c>
      <c r="S35" s="24">
        <v>91942</v>
      </c>
      <c r="T35" s="24">
        <v>-3731</v>
      </c>
      <c r="U35" s="23">
        <v>829672</v>
      </c>
      <c r="V35" s="24">
        <v>556575</v>
      </c>
    </row>
    <row r="36" spans="1:22" ht="13.5">
      <c r="A36" s="7" t="s">
        <v>219</v>
      </c>
      <c r="B36" s="24">
        <v>220982</v>
      </c>
      <c r="C36" s="24">
        <v>214329</v>
      </c>
      <c r="D36" s="24">
        <v>166254</v>
      </c>
      <c r="E36" s="23">
        <v>428378</v>
      </c>
      <c r="F36" s="24">
        <v>93430</v>
      </c>
      <c r="G36" s="24">
        <v>81519</v>
      </c>
      <c r="H36" s="24">
        <v>131292</v>
      </c>
      <c r="I36" s="23">
        <v>479462</v>
      </c>
      <c r="J36" s="24">
        <v>180456</v>
      </c>
      <c r="K36" s="24">
        <v>99726</v>
      </c>
      <c r="L36" s="24">
        <v>157996</v>
      </c>
      <c r="M36" s="23">
        <v>281339</v>
      </c>
      <c r="N36" s="24">
        <v>57242</v>
      </c>
      <c r="O36" s="24">
        <v>94483</v>
      </c>
      <c r="P36" s="24">
        <v>47891</v>
      </c>
      <c r="Q36" s="23">
        <v>260612</v>
      </c>
      <c r="R36" s="24">
        <v>52671</v>
      </c>
      <c r="S36" s="24">
        <v>42905</v>
      </c>
      <c r="T36" s="24">
        <v>156276</v>
      </c>
      <c r="U36" s="23">
        <v>320369</v>
      </c>
      <c r="V36" s="24">
        <v>78884</v>
      </c>
    </row>
    <row r="37" spans="1:22" ht="13.5">
      <c r="A37" s="7" t="s">
        <v>220</v>
      </c>
      <c r="B37" s="24">
        <v>129649</v>
      </c>
      <c r="C37" s="24">
        <v>-17442</v>
      </c>
      <c r="D37" s="24">
        <v>-115126</v>
      </c>
      <c r="E37" s="23">
        <v>25341</v>
      </c>
      <c r="F37" s="24">
        <v>144144</v>
      </c>
      <c r="G37" s="24">
        <v>19874</v>
      </c>
      <c r="H37" s="24">
        <v>-118484</v>
      </c>
      <c r="I37" s="23">
        <v>47679</v>
      </c>
      <c r="J37" s="24">
        <v>169353</v>
      </c>
      <c r="K37" s="24">
        <v>5508</v>
      </c>
      <c r="L37" s="24">
        <v>-122484</v>
      </c>
      <c r="M37" s="23">
        <v>6566</v>
      </c>
      <c r="N37" s="24">
        <v>105937</v>
      </c>
      <c r="O37" s="24">
        <v>14045</v>
      </c>
      <c r="P37" s="24">
        <v>-55480</v>
      </c>
      <c r="Q37" s="23">
        <v>24630</v>
      </c>
      <c r="R37" s="24">
        <v>126993</v>
      </c>
      <c r="S37" s="24">
        <v>25118</v>
      </c>
      <c r="T37" s="24">
        <v>-140815</v>
      </c>
      <c r="U37" s="23">
        <v>111733</v>
      </c>
      <c r="V37" s="24">
        <v>188531</v>
      </c>
    </row>
    <row r="38" spans="1:22" ht="13.5">
      <c r="A38" s="7" t="s">
        <v>221</v>
      </c>
      <c r="B38" s="24">
        <v>350631</v>
      </c>
      <c r="C38" s="24">
        <v>196886</v>
      </c>
      <c r="D38" s="24">
        <v>51128</v>
      </c>
      <c r="E38" s="23">
        <v>453720</v>
      </c>
      <c r="F38" s="24">
        <v>237574</v>
      </c>
      <c r="G38" s="24">
        <v>101394</v>
      </c>
      <c r="H38" s="24">
        <v>12807</v>
      </c>
      <c r="I38" s="23">
        <v>527141</v>
      </c>
      <c r="J38" s="24">
        <v>349810</v>
      </c>
      <c r="K38" s="24">
        <v>105235</v>
      </c>
      <c r="L38" s="24">
        <v>35511</v>
      </c>
      <c r="M38" s="23">
        <v>287906</v>
      </c>
      <c r="N38" s="24">
        <v>163180</v>
      </c>
      <c r="O38" s="24">
        <v>108528</v>
      </c>
      <c r="P38" s="24">
        <v>-7588</v>
      </c>
      <c r="Q38" s="23">
        <v>321306</v>
      </c>
      <c r="R38" s="24">
        <v>215728</v>
      </c>
      <c r="S38" s="24">
        <v>104087</v>
      </c>
      <c r="T38" s="24">
        <v>51523</v>
      </c>
      <c r="U38" s="23">
        <v>432103</v>
      </c>
      <c r="V38" s="24">
        <v>267416</v>
      </c>
    </row>
    <row r="39" spans="1:22" ht="13.5">
      <c r="A39" s="7" t="s">
        <v>16</v>
      </c>
      <c r="B39" s="24">
        <v>493394</v>
      </c>
      <c r="C39" s="24">
        <v>257181</v>
      </c>
      <c r="D39" s="24">
        <v>78785</v>
      </c>
      <c r="E39" s="23">
        <v>557818</v>
      </c>
      <c r="F39" s="24">
        <v>265851</v>
      </c>
      <c r="G39" s="24">
        <v>-2347</v>
      </c>
      <c r="H39" s="24">
        <v>-28810</v>
      </c>
      <c r="I39" s="23">
        <v>475262</v>
      </c>
      <c r="J39" s="24">
        <v>286682</v>
      </c>
      <c r="K39" s="24">
        <v>78121</v>
      </c>
      <c r="L39" s="24">
        <v>29248</v>
      </c>
      <c r="M39" s="23">
        <v>482475</v>
      </c>
      <c r="N39" s="24">
        <v>248576</v>
      </c>
      <c r="O39" s="24">
        <v>31548</v>
      </c>
      <c r="P39" s="24">
        <v>-50594</v>
      </c>
      <c r="Q39" s="23"/>
      <c r="R39" s="24"/>
      <c r="S39" s="24"/>
      <c r="T39" s="24"/>
      <c r="U39" s="23"/>
      <c r="V39" s="24"/>
    </row>
    <row r="40" spans="1:22" ht="13.5">
      <c r="A40" s="7" t="s">
        <v>17</v>
      </c>
      <c r="B40" s="24">
        <v>642</v>
      </c>
      <c r="C40" s="24">
        <v>-21703</v>
      </c>
      <c r="D40" s="24">
        <v>-12835</v>
      </c>
      <c r="E40" s="23">
        <v>6200</v>
      </c>
      <c r="F40" s="24">
        <v>-6683</v>
      </c>
      <c r="G40" s="24">
        <v>-22636</v>
      </c>
      <c r="H40" s="24">
        <v>-9234</v>
      </c>
      <c r="I40" s="23">
        <v>3981</v>
      </c>
      <c r="J40" s="24">
        <v>16359</v>
      </c>
      <c r="K40" s="24">
        <v>-7990</v>
      </c>
      <c r="L40" s="24">
        <v>7219</v>
      </c>
      <c r="M40" s="23">
        <v>23204</v>
      </c>
      <c r="N40" s="24">
        <v>-12386</v>
      </c>
      <c r="O40" s="24">
        <v>-35269</v>
      </c>
      <c r="P40" s="24">
        <v>-22536</v>
      </c>
      <c r="Q40" s="23">
        <v>-4036</v>
      </c>
      <c r="R40" s="24">
        <v>-10913</v>
      </c>
      <c r="S40" s="24">
        <v>-16120</v>
      </c>
      <c r="T40" s="24">
        <v>-27941</v>
      </c>
      <c r="U40" s="23">
        <v>7572</v>
      </c>
      <c r="V40" s="24">
        <v>-2839</v>
      </c>
    </row>
    <row r="41" spans="1:22" ht="14.25" thickBot="1">
      <c r="A41" s="7" t="s">
        <v>222</v>
      </c>
      <c r="B41" s="24">
        <v>492751</v>
      </c>
      <c r="C41" s="24">
        <v>278885</v>
      </c>
      <c r="D41" s="24">
        <v>91621</v>
      </c>
      <c r="E41" s="23">
        <v>551617</v>
      </c>
      <c r="F41" s="24">
        <v>272534</v>
      </c>
      <c r="G41" s="24">
        <v>20288</v>
      </c>
      <c r="H41" s="24">
        <v>-19575</v>
      </c>
      <c r="I41" s="23">
        <v>471281</v>
      </c>
      <c r="J41" s="24">
        <v>270323</v>
      </c>
      <c r="K41" s="24">
        <v>86112</v>
      </c>
      <c r="L41" s="24">
        <v>22028</v>
      </c>
      <c r="M41" s="23">
        <v>459271</v>
      </c>
      <c r="N41" s="24">
        <v>260962</v>
      </c>
      <c r="O41" s="24">
        <v>66818</v>
      </c>
      <c r="P41" s="24">
        <v>-28058</v>
      </c>
      <c r="Q41" s="23">
        <v>307644</v>
      </c>
      <c r="R41" s="24">
        <v>31264</v>
      </c>
      <c r="S41" s="24">
        <v>3974</v>
      </c>
      <c r="T41" s="24">
        <v>-27313</v>
      </c>
      <c r="U41" s="23">
        <v>389996</v>
      </c>
      <c r="V41" s="24">
        <v>291998</v>
      </c>
    </row>
    <row r="42" spans="1:22" ht="14.25" thickTop="1">
      <c r="A42" s="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4" ht="13.5">
      <c r="A44" s="20" t="s">
        <v>125</v>
      </c>
    </row>
    <row r="45" ht="13.5">
      <c r="A45" s="20" t="s">
        <v>126</v>
      </c>
    </row>
  </sheetData>
  <mergeCells count="1">
    <mergeCell ref="B6:V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V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2" width="17.625" style="0" customWidth="1"/>
  </cols>
  <sheetData>
    <row r="1" ht="14.25" thickBot="1"/>
    <row r="2" spans="1:22" ht="14.25" thickTop="1">
      <c r="A2" s="10" t="s">
        <v>121</v>
      </c>
      <c r="B2" s="14">
        <v>1981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4.25" thickBot="1">
      <c r="A3" s="11" t="s">
        <v>122</v>
      </c>
      <c r="B3" s="1" t="s">
        <v>123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Top="1">
      <c r="A4" s="10" t="s">
        <v>19</v>
      </c>
      <c r="B4" s="15" t="str">
        <f>HYPERLINK("http://www.kabupro.jp/mark/20140214/S100175J.htm","四半期報告書")</f>
        <v>四半期報告書</v>
      </c>
      <c r="C4" s="15" t="str">
        <f>HYPERLINK("http://www.kabupro.jp/mark/20131114/S1000HTM.htm","四半期報告書")</f>
        <v>四半期報告書</v>
      </c>
      <c r="D4" s="15" t="str">
        <f>HYPERLINK("http://www.kabupro.jp/mark/20130809/S000E86K.htm","四半期報告書")</f>
        <v>四半期報告書</v>
      </c>
      <c r="E4" s="15" t="str">
        <f>HYPERLINK("http://www.kabupro.jp/mark/20130627/S000DRR0.htm","有価証券報告書")</f>
        <v>有価証券報告書</v>
      </c>
      <c r="F4" s="15" t="str">
        <f>HYPERLINK("http://www.kabupro.jp/mark/20140214/S100175J.htm","四半期報告書")</f>
        <v>四半期報告書</v>
      </c>
      <c r="G4" s="15" t="str">
        <f>HYPERLINK("http://www.kabupro.jp/mark/20131114/S1000HTM.htm","四半期報告書")</f>
        <v>四半期報告書</v>
      </c>
      <c r="H4" s="15" t="str">
        <f>HYPERLINK("http://www.kabupro.jp/mark/20130809/S000E86K.htm","四半期報告書")</f>
        <v>四半期報告書</v>
      </c>
      <c r="I4" s="15" t="str">
        <f>HYPERLINK("http://www.kabupro.jp/mark/20130627/S000DRR0.htm","有価証券報告書")</f>
        <v>有価証券報告書</v>
      </c>
      <c r="J4" s="15" t="str">
        <f>HYPERLINK("http://www.kabupro.jp/mark/20130213/S000CTZ5.htm","四半期報告書")</f>
        <v>四半期報告書</v>
      </c>
      <c r="K4" s="15" t="str">
        <f>HYPERLINK("http://www.kabupro.jp/mark/20121112/S000C8V8.htm","四半期報告書")</f>
        <v>四半期報告書</v>
      </c>
      <c r="L4" s="15" t="str">
        <f>HYPERLINK("http://www.kabupro.jp/mark/20120810/S000BPI1.htm","四半期報告書")</f>
        <v>四半期報告書</v>
      </c>
      <c r="M4" s="15" t="str">
        <f>HYPERLINK("http://www.kabupro.jp/mark/20120628/S000B820.htm","有価証券報告書")</f>
        <v>有価証券報告書</v>
      </c>
      <c r="N4" s="15" t="str">
        <f>HYPERLINK("http://www.kabupro.jp/mark/20120214/S000AD5G.htm","四半期報告書")</f>
        <v>四半期報告書</v>
      </c>
      <c r="O4" s="15" t="str">
        <f>HYPERLINK("http://www.kabupro.jp/mark/20111114/S0009RDQ.htm","四半期報告書")</f>
        <v>四半期報告書</v>
      </c>
      <c r="P4" s="15" t="str">
        <f>HYPERLINK("http://www.kabupro.jp/mark/20110812/S00096UM.htm","四半期報告書")</f>
        <v>四半期報告書</v>
      </c>
      <c r="Q4" s="15" t="str">
        <f>HYPERLINK("http://www.kabupro.jp/mark/20110629/S0008KW8.htm","有価証券報告書")</f>
        <v>有価証券報告書</v>
      </c>
      <c r="R4" s="15" t="str">
        <f>HYPERLINK("http://www.kabupro.jp/mark/20110214/S0007SV7.htm","四半期報告書")</f>
        <v>四半期報告書</v>
      </c>
      <c r="S4" s="15" t="str">
        <f>HYPERLINK("http://www.kabupro.jp/mark/20101112/S00076F7.htm","四半期報告書")</f>
        <v>四半期報告書</v>
      </c>
      <c r="T4" s="15" t="str">
        <f>HYPERLINK("http://www.kabupro.jp/mark/20100811/S0006KCQ.htm","四半期報告書")</f>
        <v>四半期報告書</v>
      </c>
      <c r="U4" s="15" t="str">
        <f>HYPERLINK("http://www.kabupro.jp/mark/20100629/S00064DU.htm","有価証券報告書")</f>
        <v>有価証券報告書</v>
      </c>
      <c r="V4" s="15" t="str">
        <f>HYPERLINK("http://www.kabupro.jp/mark/20100212/S000573C.htm","四半期報告書")</f>
        <v>四半期報告書</v>
      </c>
    </row>
    <row r="5" spans="1:22" ht="14.25" thickBot="1">
      <c r="A5" s="11" t="s">
        <v>20</v>
      </c>
      <c r="B5" s="1" t="s">
        <v>224</v>
      </c>
      <c r="C5" s="1" t="s">
        <v>226</v>
      </c>
      <c r="D5" s="1" t="s">
        <v>228</v>
      </c>
      <c r="E5" s="1" t="s">
        <v>26</v>
      </c>
      <c r="F5" s="1" t="s">
        <v>224</v>
      </c>
      <c r="G5" s="1" t="s">
        <v>226</v>
      </c>
      <c r="H5" s="1" t="s">
        <v>228</v>
      </c>
      <c r="I5" s="1" t="s">
        <v>26</v>
      </c>
      <c r="J5" s="1" t="s">
        <v>230</v>
      </c>
      <c r="K5" s="1" t="s">
        <v>232</v>
      </c>
      <c r="L5" s="1" t="s">
        <v>234</v>
      </c>
      <c r="M5" s="1" t="s">
        <v>30</v>
      </c>
      <c r="N5" s="1" t="s">
        <v>236</v>
      </c>
      <c r="O5" s="1" t="s">
        <v>238</v>
      </c>
      <c r="P5" s="1" t="s">
        <v>240</v>
      </c>
      <c r="Q5" s="1" t="s">
        <v>32</v>
      </c>
      <c r="R5" s="1" t="s">
        <v>242</v>
      </c>
      <c r="S5" s="1" t="s">
        <v>244</v>
      </c>
      <c r="T5" s="1" t="s">
        <v>246</v>
      </c>
      <c r="U5" s="1" t="s">
        <v>34</v>
      </c>
      <c r="V5" s="1" t="s">
        <v>248</v>
      </c>
    </row>
    <row r="6" spans="1:22" ht="15" thickBot="1" thickTop="1">
      <c r="A6" s="10" t="s">
        <v>21</v>
      </c>
      <c r="B6" s="18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4.25" thickTop="1">
      <c r="A7" s="12" t="s">
        <v>22</v>
      </c>
      <c r="B7" s="14" t="s">
        <v>128</v>
      </c>
      <c r="C7" s="14" t="s">
        <v>128</v>
      </c>
      <c r="D7" s="14" t="s">
        <v>128</v>
      </c>
      <c r="E7" s="16" t="s">
        <v>27</v>
      </c>
      <c r="F7" s="14" t="s">
        <v>128</v>
      </c>
      <c r="G7" s="14" t="s">
        <v>128</v>
      </c>
      <c r="H7" s="14" t="s">
        <v>128</v>
      </c>
      <c r="I7" s="16" t="s">
        <v>27</v>
      </c>
      <c r="J7" s="14" t="s">
        <v>128</v>
      </c>
      <c r="K7" s="14" t="s">
        <v>128</v>
      </c>
      <c r="L7" s="14" t="s">
        <v>128</v>
      </c>
      <c r="M7" s="16" t="s">
        <v>27</v>
      </c>
      <c r="N7" s="14" t="s">
        <v>128</v>
      </c>
      <c r="O7" s="14" t="s">
        <v>128</v>
      </c>
      <c r="P7" s="14" t="s">
        <v>128</v>
      </c>
      <c r="Q7" s="16" t="s">
        <v>27</v>
      </c>
      <c r="R7" s="14" t="s">
        <v>128</v>
      </c>
      <c r="S7" s="14" t="s">
        <v>128</v>
      </c>
      <c r="T7" s="14" t="s">
        <v>128</v>
      </c>
      <c r="U7" s="16" t="s">
        <v>27</v>
      </c>
      <c r="V7" s="14" t="s">
        <v>128</v>
      </c>
    </row>
    <row r="8" spans="1:22" ht="13.5">
      <c r="A8" s="13" t="s">
        <v>23</v>
      </c>
      <c r="B8" s="1" t="s">
        <v>2</v>
      </c>
      <c r="C8" s="1" t="s">
        <v>2</v>
      </c>
      <c r="D8" s="1" t="s">
        <v>2</v>
      </c>
      <c r="E8" s="17" t="s">
        <v>167</v>
      </c>
      <c r="F8" s="1" t="s">
        <v>167</v>
      </c>
      <c r="G8" s="1" t="s">
        <v>167</v>
      </c>
      <c r="H8" s="1" t="s">
        <v>167</v>
      </c>
      <c r="I8" s="17" t="s">
        <v>168</v>
      </c>
      <c r="J8" s="1" t="s">
        <v>168</v>
      </c>
      <c r="K8" s="1" t="s">
        <v>168</v>
      </c>
      <c r="L8" s="1" t="s">
        <v>168</v>
      </c>
      <c r="M8" s="17" t="s">
        <v>169</v>
      </c>
      <c r="N8" s="1" t="s">
        <v>169</v>
      </c>
      <c r="O8" s="1" t="s">
        <v>169</v>
      </c>
      <c r="P8" s="1" t="s">
        <v>169</v>
      </c>
      <c r="Q8" s="17" t="s">
        <v>170</v>
      </c>
      <c r="R8" s="1" t="s">
        <v>170</v>
      </c>
      <c r="S8" s="1" t="s">
        <v>170</v>
      </c>
      <c r="T8" s="1" t="s">
        <v>170</v>
      </c>
      <c r="U8" s="17" t="s">
        <v>129</v>
      </c>
      <c r="V8" s="1" t="s">
        <v>129</v>
      </c>
    </row>
    <row r="9" spans="1:22" ht="13.5">
      <c r="A9" s="13" t="s">
        <v>24</v>
      </c>
      <c r="B9" s="1" t="s">
        <v>225</v>
      </c>
      <c r="C9" s="1" t="s">
        <v>227</v>
      </c>
      <c r="D9" s="1" t="s">
        <v>229</v>
      </c>
      <c r="E9" s="17" t="s">
        <v>28</v>
      </c>
      <c r="F9" s="1" t="s">
        <v>231</v>
      </c>
      <c r="G9" s="1" t="s">
        <v>233</v>
      </c>
      <c r="H9" s="1" t="s">
        <v>235</v>
      </c>
      <c r="I9" s="17" t="s">
        <v>29</v>
      </c>
      <c r="J9" s="1" t="s">
        <v>237</v>
      </c>
      <c r="K9" s="1" t="s">
        <v>239</v>
      </c>
      <c r="L9" s="1" t="s">
        <v>241</v>
      </c>
      <c r="M9" s="17" t="s">
        <v>31</v>
      </c>
      <c r="N9" s="1" t="s">
        <v>243</v>
      </c>
      <c r="O9" s="1" t="s">
        <v>245</v>
      </c>
      <c r="P9" s="1" t="s">
        <v>247</v>
      </c>
      <c r="Q9" s="17" t="s">
        <v>33</v>
      </c>
      <c r="R9" s="1" t="s">
        <v>249</v>
      </c>
      <c r="S9" s="1" t="s">
        <v>250</v>
      </c>
      <c r="T9" s="1" t="s">
        <v>251</v>
      </c>
      <c r="U9" s="17" t="s">
        <v>35</v>
      </c>
      <c r="V9" s="1" t="s">
        <v>253</v>
      </c>
    </row>
    <row r="10" spans="1:22" ht="14.25" thickBot="1">
      <c r="A10" s="13" t="s">
        <v>25</v>
      </c>
      <c r="B10" s="1" t="s">
        <v>44</v>
      </c>
      <c r="C10" s="1" t="s">
        <v>44</v>
      </c>
      <c r="D10" s="1" t="s">
        <v>44</v>
      </c>
      <c r="E10" s="17" t="s">
        <v>44</v>
      </c>
      <c r="F10" s="1" t="s">
        <v>44</v>
      </c>
      <c r="G10" s="1" t="s">
        <v>44</v>
      </c>
      <c r="H10" s="1" t="s">
        <v>44</v>
      </c>
      <c r="I10" s="17" t="s">
        <v>44</v>
      </c>
      <c r="J10" s="1" t="s">
        <v>44</v>
      </c>
      <c r="K10" s="1" t="s">
        <v>44</v>
      </c>
      <c r="L10" s="1" t="s">
        <v>44</v>
      </c>
      <c r="M10" s="17" t="s">
        <v>44</v>
      </c>
      <c r="N10" s="1" t="s">
        <v>44</v>
      </c>
      <c r="O10" s="1" t="s">
        <v>44</v>
      </c>
      <c r="P10" s="1" t="s">
        <v>44</v>
      </c>
      <c r="Q10" s="17" t="s">
        <v>44</v>
      </c>
      <c r="R10" s="1" t="s">
        <v>44</v>
      </c>
      <c r="S10" s="1" t="s">
        <v>44</v>
      </c>
      <c r="T10" s="1" t="s">
        <v>44</v>
      </c>
      <c r="U10" s="17" t="s">
        <v>44</v>
      </c>
      <c r="V10" s="1" t="s">
        <v>44</v>
      </c>
    </row>
    <row r="11" spans="1:22" ht="14.25" thickTop="1">
      <c r="A11" s="28" t="s">
        <v>132</v>
      </c>
      <c r="B11" s="22">
        <v>844026</v>
      </c>
      <c r="C11" s="22">
        <v>454068</v>
      </c>
      <c r="D11" s="22">
        <v>129913</v>
      </c>
      <c r="E11" s="21">
        <v>1011538</v>
      </c>
      <c r="F11" s="22">
        <v>503426</v>
      </c>
      <c r="G11" s="22">
        <v>99047</v>
      </c>
      <c r="H11" s="22">
        <v>-16002</v>
      </c>
      <c r="I11" s="21">
        <v>1002404</v>
      </c>
      <c r="J11" s="22">
        <v>636493</v>
      </c>
      <c r="K11" s="22">
        <v>183357</v>
      </c>
      <c r="L11" s="22">
        <v>64760</v>
      </c>
      <c r="M11" s="21">
        <v>770381</v>
      </c>
      <c r="N11" s="22">
        <v>411756</v>
      </c>
      <c r="O11" s="22">
        <v>140077</v>
      </c>
      <c r="P11" s="22">
        <v>-58183</v>
      </c>
      <c r="Q11" s="21">
        <v>624914</v>
      </c>
      <c r="R11" s="22">
        <v>236079</v>
      </c>
      <c r="S11" s="22">
        <v>91942</v>
      </c>
      <c r="T11" s="22">
        <v>-3731</v>
      </c>
      <c r="U11" s="21">
        <v>829672</v>
      </c>
      <c r="V11" s="22">
        <v>556575</v>
      </c>
    </row>
    <row r="12" spans="1:22" ht="13.5">
      <c r="A12" s="6" t="s">
        <v>133</v>
      </c>
      <c r="B12" s="24">
        <v>126879</v>
      </c>
      <c r="C12" s="24">
        <v>83006</v>
      </c>
      <c r="D12" s="24">
        <v>38122</v>
      </c>
      <c r="E12" s="23">
        <v>147829</v>
      </c>
      <c r="F12" s="24">
        <v>103603</v>
      </c>
      <c r="G12" s="24">
        <v>60859</v>
      </c>
      <c r="H12" s="24">
        <v>22940</v>
      </c>
      <c r="I12" s="23">
        <v>107870</v>
      </c>
      <c r="J12" s="24">
        <v>80275</v>
      </c>
      <c r="K12" s="24">
        <v>54871</v>
      </c>
      <c r="L12" s="24">
        <v>29882</v>
      </c>
      <c r="M12" s="23">
        <v>118988</v>
      </c>
      <c r="N12" s="24">
        <v>91372</v>
      </c>
      <c r="O12" s="24">
        <v>62793</v>
      </c>
      <c r="P12" s="24">
        <v>34671</v>
      </c>
      <c r="Q12" s="23">
        <v>122981</v>
      </c>
      <c r="R12" s="24">
        <v>90636</v>
      </c>
      <c r="S12" s="24">
        <v>58807</v>
      </c>
      <c r="T12" s="24">
        <v>28780</v>
      </c>
      <c r="U12" s="23">
        <v>127090</v>
      </c>
      <c r="V12" s="24">
        <v>92563</v>
      </c>
    </row>
    <row r="13" spans="1:22" ht="13.5">
      <c r="A13" s="6" t="s">
        <v>3</v>
      </c>
      <c r="B13" s="24">
        <v>13638</v>
      </c>
      <c r="C13" s="24">
        <v>9092</v>
      </c>
      <c r="D13" s="24">
        <v>4546</v>
      </c>
      <c r="E13" s="23">
        <v>18185</v>
      </c>
      <c r="F13" s="24">
        <v>13638</v>
      </c>
      <c r="G13" s="24">
        <v>9092</v>
      </c>
      <c r="H13" s="24">
        <v>4546</v>
      </c>
      <c r="I13" s="23">
        <v>18185</v>
      </c>
      <c r="J13" s="24">
        <v>13638</v>
      </c>
      <c r="K13" s="24">
        <v>9092</v>
      </c>
      <c r="L13" s="24">
        <v>4546</v>
      </c>
      <c r="M13" s="23">
        <v>18185</v>
      </c>
      <c r="N13" s="24">
        <v>13638</v>
      </c>
      <c r="O13" s="24">
        <v>9092</v>
      </c>
      <c r="P13" s="24">
        <v>4546</v>
      </c>
      <c r="Q13" s="23">
        <v>18185</v>
      </c>
      <c r="R13" s="24">
        <v>13638</v>
      </c>
      <c r="S13" s="24">
        <v>9092</v>
      </c>
      <c r="T13" s="24">
        <v>4546</v>
      </c>
      <c r="U13" s="23">
        <v>9092</v>
      </c>
      <c r="V13" s="24">
        <v>4546</v>
      </c>
    </row>
    <row r="14" spans="1:22" ht="13.5">
      <c r="A14" s="6" t="s">
        <v>134</v>
      </c>
      <c r="B14" s="24">
        <v>-13735</v>
      </c>
      <c r="C14" s="24">
        <v>-9330</v>
      </c>
      <c r="D14" s="24">
        <v>-19168</v>
      </c>
      <c r="E14" s="23">
        <v>-39272</v>
      </c>
      <c r="F14" s="24">
        <v>-38693</v>
      </c>
      <c r="G14" s="24">
        <v>-51131</v>
      </c>
      <c r="H14" s="24">
        <v>-56237</v>
      </c>
      <c r="I14" s="23">
        <v>4117</v>
      </c>
      <c r="J14" s="24">
        <v>-11463</v>
      </c>
      <c r="K14" s="24">
        <v>-16620</v>
      </c>
      <c r="L14" s="24">
        <v>-21838</v>
      </c>
      <c r="M14" s="23">
        <v>-120830</v>
      </c>
      <c r="N14" s="24">
        <v>-110745</v>
      </c>
      <c r="O14" s="24">
        <v>-109429</v>
      </c>
      <c r="P14" s="24">
        <v>-33256</v>
      </c>
      <c r="Q14" s="23">
        <v>-9147</v>
      </c>
      <c r="R14" s="24">
        <v>-63212</v>
      </c>
      <c r="S14" s="24">
        <v>-61417</v>
      </c>
      <c r="T14" s="24">
        <v>-17934</v>
      </c>
      <c r="U14" s="23">
        <v>-58952</v>
      </c>
      <c r="V14" s="24">
        <v>-51923</v>
      </c>
    </row>
    <row r="15" spans="1:22" ht="13.5">
      <c r="A15" s="6" t="s">
        <v>135</v>
      </c>
      <c r="B15" s="24">
        <v>-365609</v>
      </c>
      <c r="C15" s="24">
        <v>33258</v>
      </c>
      <c r="D15" s="24">
        <v>254699</v>
      </c>
      <c r="E15" s="23">
        <v>-6738</v>
      </c>
      <c r="F15" s="24">
        <v>-379609</v>
      </c>
      <c r="G15" s="24">
        <v>-36936</v>
      </c>
      <c r="H15" s="24">
        <v>237133</v>
      </c>
      <c r="I15" s="23">
        <v>35861</v>
      </c>
      <c r="J15" s="24">
        <v>-344167</v>
      </c>
      <c r="K15" s="24">
        <v>6705</v>
      </c>
      <c r="L15" s="24">
        <v>260299</v>
      </c>
      <c r="M15" s="23">
        <v>-5758</v>
      </c>
      <c r="N15" s="24">
        <v>-327661</v>
      </c>
      <c r="O15" s="24">
        <v>-739</v>
      </c>
      <c r="P15" s="24">
        <v>271539</v>
      </c>
      <c r="Q15" s="23">
        <v>-21404</v>
      </c>
      <c r="R15" s="24">
        <v>-356677</v>
      </c>
      <c r="S15" s="24">
        <v>-44932</v>
      </c>
      <c r="T15" s="24">
        <v>264453</v>
      </c>
      <c r="U15" s="23">
        <v>-3184</v>
      </c>
      <c r="V15" s="24">
        <v>-365379</v>
      </c>
    </row>
    <row r="16" spans="1:22" ht="13.5">
      <c r="A16" s="6" t="s">
        <v>136</v>
      </c>
      <c r="B16" s="24">
        <v>70728</v>
      </c>
      <c r="C16" s="24">
        <v>41311</v>
      </c>
      <c r="D16" s="24">
        <v>12222</v>
      </c>
      <c r="E16" s="23">
        <v>23701</v>
      </c>
      <c r="F16" s="24">
        <v>45917</v>
      </c>
      <c r="G16" s="24">
        <v>20769</v>
      </c>
      <c r="H16" s="24">
        <v>27796</v>
      </c>
      <c r="I16" s="23">
        <v>40268</v>
      </c>
      <c r="J16" s="24">
        <v>50647</v>
      </c>
      <c r="K16" s="24">
        <v>37346</v>
      </c>
      <c r="L16" s="24">
        <v>10266</v>
      </c>
      <c r="M16" s="23">
        <v>-224530</v>
      </c>
      <c r="N16" s="24">
        <v>-237809</v>
      </c>
      <c r="O16" s="24">
        <v>-262891</v>
      </c>
      <c r="P16" s="24">
        <v>-233514</v>
      </c>
      <c r="Q16" s="23">
        <v>-11526</v>
      </c>
      <c r="R16" s="24">
        <v>-7211</v>
      </c>
      <c r="S16" s="24">
        <v>2352</v>
      </c>
      <c r="T16" s="24">
        <v>4288</v>
      </c>
      <c r="U16" s="23">
        <v>-1834</v>
      </c>
      <c r="V16" s="24">
        <v>-5907</v>
      </c>
    </row>
    <row r="17" spans="1:22" ht="13.5">
      <c r="A17" s="6" t="s">
        <v>137</v>
      </c>
      <c r="B17" s="24">
        <v>12456</v>
      </c>
      <c r="C17" s="24">
        <v>3732</v>
      </c>
      <c r="D17" s="24">
        <v>-4990</v>
      </c>
      <c r="E17" s="23">
        <v>29105</v>
      </c>
      <c r="F17" s="24">
        <v>21829</v>
      </c>
      <c r="G17" s="24">
        <v>14552</v>
      </c>
      <c r="H17" s="24">
        <v>7276</v>
      </c>
      <c r="I17" s="23">
        <v>31184</v>
      </c>
      <c r="J17" s="24">
        <v>23183</v>
      </c>
      <c r="K17" s="24">
        <v>15182</v>
      </c>
      <c r="L17" s="24">
        <v>7533</v>
      </c>
      <c r="M17" s="23">
        <v>21405</v>
      </c>
      <c r="N17" s="24">
        <v>16200</v>
      </c>
      <c r="O17" s="24">
        <v>10995</v>
      </c>
      <c r="P17" s="24">
        <v>5436</v>
      </c>
      <c r="Q17" s="23">
        <v>3315</v>
      </c>
      <c r="R17" s="24">
        <v>-2980</v>
      </c>
      <c r="S17" s="24">
        <v>-7772</v>
      </c>
      <c r="T17" s="24">
        <v>-13058</v>
      </c>
      <c r="U17" s="23">
        <v>24834</v>
      </c>
      <c r="V17" s="24">
        <v>15955</v>
      </c>
    </row>
    <row r="18" spans="1:22" ht="13.5">
      <c r="A18" s="6" t="s">
        <v>138</v>
      </c>
      <c r="B18" s="24">
        <v>-29288</v>
      </c>
      <c r="C18" s="24">
        <v>-18481</v>
      </c>
      <c r="D18" s="24">
        <v>-15221</v>
      </c>
      <c r="E18" s="23">
        <v>-32007</v>
      </c>
      <c r="F18" s="24">
        <v>-27140</v>
      </c>
      <c r="G18" s="24">
        <v>-16673</v>
      </c>
      <c r="H18" s="24">
        <v>-13628</v>
      </c>
      <c r="I18" s="23">
        <v>-30948</v>
      </c>
      <c r="J18" s="24">
        <v>-26433</v>
      </c>
      <c r="K18" s="24">
        <v>-16291</v>
      </c>
      <c r="L18" s="24">
        <v>-13399</v>
      </c>
      <c r="M18" s="23">
        <v>-32127</v>
      </c>
      <c r="N18" s="24">
        <v>-27967</v>
      </c>
      <c r="O18" s="24">
        <v>-17931</v>
      </c>
      <c r="P18" s="24">
        <v>-17513</v>
      </c>
      <c r="Q18" s="23">
        <v>-28565</v>
      </c>
      <c r="R18" s="24">
        <v>-24923</v>
      </c>
      <c r="S18" s="24">
        <v>-15267</v>
      </c>
      <c r="T18" s="24">
        <v>-15207</v>
      </c>
      <c r="U18" s="23">
        <v>-37463</v>
      </c>
      <c r="V18" s="24">
        <v>-33640</v>
      </c>
    </row>
    <row r="19" spans="1:22" ht="13.5">
      <c r="A19" s="6" t="s">
        <v>209</v>
      </c>
      <c r="B19" s="24">
        <v>7939</v>
      </c>
      <c r="C19" s="24">
        <v>5446</v>
      </c>
      <c r="D19" s="24">
        <v>2790</v>
      </c>
      <c r="E19" s="23">
        <v>7274</v>
      </c>
      <c r="F19" s="24">
        <v>4280</v>
      </c>
      <c r="G19" s="24">
        <v>1103</v>
      </c>
      <c r="H19" s="24"/>
      <c r="I19" s="23"/>
      <c r="J19" s="24"/>
      <c r="K19" s="24"/>
      <c r="L19" s="24"/>
      <c r="M19" s="23"/>
      <c r="N19" s="24"/>
      <c r="O19" s="24"/>
      <c r="P19" s="24"/>
      <c r="Q19" s="23"/>
      <c r="R19" s="24"/>
      <c r="S19" s="24"/>
      <c r="T19" s="24"/>
      <c r="U19" s="23"/>
      <c r="V19" s="24"/>
    </row>
    <row r="20" spans="1:22" ht="13.5">
      <c r="A20" s="6" t="s">
        <v>139</v>
      </c>
      <c r="B20" s="24">
        <v>191</v>
      </c>
      <c r="C20" s="24">
        <v>101</v>
      </c>
      <c r="D20" s="24">
        <v>101</v>
      </c>
      <c r="E20" s="23">
        <v>8645</v>
      </c>
      <c r="F20" s="24">
        <v>7984</v>
      </c>
      <c r="G20" s="24">
        <v>782</v>
      </c>
      <c r="H20" s="24">
        <v>14</v>
      </c>
      <c r="I20" s="23">
        <v>3418</v>
      </c>
      <c r="J20" s="24">
        <v>2297</v>
      </c>
      <c r="K20" s="24">
        <v>712</v>
      </c>
      <c r="L20" s="24">
        <v>153</v>
      </c>
      <c r="M20" s="23">
        <v>1620</v>
      </c>
      <c r="N20" s="24">
        <v>1409</v>
      </c>
      <c r="O20" s="24">
        <v>1046</v>
      </c>
      <c r="P20" s="24">
        <v>416</v>
      </c>
      <c r="Q20" s="23">
        <v>5391</v>
      </c>
      <c r="R20" s="24">
        <v>5088</v>
      </c>
      <c r="S20" s="24">
        <v>1877</v>
      </c>
      <c r="T20" s="24">
        <v>1082</v>
      </c>
      <c r="U20" s="23">
        <v>12387</v>
      </c>
      <c r="V20" s="24">
        <v>6500</v>
      </c>
    </row>
    <row r="21" spans="1:22" ht="13.5">
      <c r="A21" s="6" t="s">
        <v>140</v>
      </c>
      <c r="B21" s="24">
        <v>360</v>
      </c>
      <c r="C21" s="24"/>
      <c r="D21" s="24"/>
      <c r="E21" s="23"/>
      <c r="F21" s="24"/>
      <c r="G21" s="24"/>
      <c r="H21" s="24"/>
      <c r="I21" s="23">
        <v>189</v>
      </c>
      <c r="J21" s="24"/>
      <c r="K21" s="24"/>
      <c r="L21" s="24"/>
      <c r="M21" s="23">
        <v>-19096</v>
      </c>
      <c r="N21" s="24">
        <v>-19096</v>
      </c>
      <c r="O21" s="24">
        <v>-19096</v>
      </c>
      <c r="P21" s="24">
        <v>-2538</v>
      </c>
      <c r="Q21" s="23">
        <v>3825</v>
      </c>
      <c r="R21" s="24"/>
      <c r="S21" s="24"/>
      <c r="T21" s="24"/>
      <c r="U21" s="23">
        <v>-201285</v>
      </c>
      <c r="V21" s="24">
        <v>-201285</v>
      </c>
    </row>
    <row r="22" spans="1:22" ht="13.5">
      <c r="A22" s="6" t="s">
        <v>141</v>
      </c>
      <c r="B22" s="24"/>
      <c r="C22" s="24"/>
      <c r="D22" s="24"/>
      <c r="E22" s="23">
        <v>158</v>
      </c>
      <c r="F22" s="24">
        <v>158</v>
      </c>
      <c r="G22" s="24">
        <v>61626</v>
      </c>
      <c r="H22" s="24">
        <v>158</v>
      </c>
      <c r="I22" s="23"/>
      <c r="J22" s="24">
        <v>284</v>
      </c>
      <c r="K22" s="24">
        <v>236</v>
      </c>
      <c r="L22" s="24"/>
      <c r="M22" s="23">
        <v>34034</v>
      </c>
      <c r="N22" s="24">
        <v>19442</v>
      </c>
      <c r="O22" s="24">
        <v>18185</v>
      </c>
      <c r="P22" s="24">
        <v>6715</v>
      </c>
      <c r="Q22" s="23"/>
      <c r="R22" s="24"/>
      <c r="S22" s="24"/>
      <c r="T22" s="24"/>
      <c r="U22" s="23">
        <v>144563</v>
      </c>
      <c r="V22" s="24">
        <v>130819</v>
      </c>
    </row>
    <row r="23" spans="1:22" ht="13.5">
      <c r="A23" s="6" t="s">
        <v>4</v>
      </c>
      <c r="B23" s="24">
        <v>-10676</v>
      </c>
      <c r="C23" s="24">
        <v>2755</v>
      </c>
      <c r="D23" s="24">
        <v>-6488</v>
      </c>
      <c r="E23" s="23">
        <v>-12441</v>
      </c>
      <c r="F23" s="24">
        <v>1859</v>
      </c>
      <c r="G23" s="24">
        <v>6203</v>
      </c>
      <c r="H23" s="24">
        <v>-70</v>
      </c>
      <c r="I23" s="23">
        <v>4847</v>
      </c>
      <c r="J23" s="24">
        <v>11037</v>
      </c>
      <c r="K23" s="24">
        <v>18717</v>
      </c>
      <c r="L23" s="24">
        <v>-920</v>
      </c>
      <c r="M23" s="23">
        <v>-38118</v>
      </c>
      <c r="N23" s="24">
        <v>-34700</v>
      </c>
      <c r="O23" s="24">
        <v>-19286</v>
      </c>
      <c r="P23" s="24">
        <v>-31065</v>
      </c>
      <c r="Q23" s="23">
        <v>35536</v>
      </c>
      <c r="R23" s="24">
        <v>11605</v>
      </c>
      <c r="S23" s="24">
        <v>16397</v>
      </c>
      <c r="T23" s="24">
        <v>-3422</v>
      </c>
      <c r="U23" s="23">
        <v>-32248</v>
      </c>
      <c r="V23" s="24">
        <v>-31176</v>
      </c>
    </row>
    <row r="24" spans="1:22" ht="13.5">
      <c r="A24" s="6" t="s">
        <v>142</v>
      </c>
      <c r="B24" s="24">
        <v>1483280</v>
      </c>
      <c r="C24" s="24">
        <v>983695</v>
      </c>
      <c r="D24" s="24">
        <v>2018649</v>
      </c>
      <c r="E24" s="23">
        <v>296344</v>
      </c>
      <c r="F24" s="24">
        <v>1598596</v>
      </c>
      <c r="G24" s="24">
        <v>1966642</v>
      </c>
      <c r="H24" s="24">
        <v>2370523</v>
      </c>
      <c r="I24" s="23">
        <v>-1470856</v>
      </c>
      <c r="J24" s="24">
        <v>988314</v>
      </c>
      <c r="K24" s="24">
        <v>1273026</v>
      </c>
      <c r="L24" s="24">
        <v>1767246</v>
      </c>
      <c r="M24" s="23">
        <v>1069979</v>
      </c>
      <c r="N24" s="24">
        <v>2240899</v>
      </c>
      <c r="O24" s="24">
        <v>2253271</v>
      </c>
      <c r="P24" s="24">
        <v>2466364</v>
      </c>
      <c r="Q24" s="23">
        <v>-362606</v>
      </c>
      <c r="R24" s="24">
        <v>1627617</v>
      </c>
      <c r="S24" s="24">
        <v>1653735</v>
      </c>
      <c r="T24" s="24">
        <v>2099781</v>
      </c>
      <c r="U24" s="23">
        <v>542544</v>
      </c>
      <c r="V24" s="24">
        <v>2125710</v>
      </c>
    </row>
    <row r="25" spans="1:22" ht="13.5">
      <c r="A25" s="6" t="s">
        <v>5</v>
      </c>
      <c r="B25" s="24">
        <v>-1834752</v>
      </c>
      <c r="C25" s="24">
        <v>-1171958</v>
      </c>
      <c r="D25" s="24">
        <v>-1177040</v>
      </c>
      <c r="E25" s="23">
        <v>-6735</v>
      </c>
      <c r="F25" s="24">
        <v>-863864</v>
      </c>
      <c r="G25" s="24">
        <v>-791795</v>
      </c>
      <c r="H25" s="24">
        <v>-832608</v>
      </c>
      <c r="I25" s="23">
        <v>-651198</v>
      </c>
      <c r="J25" s="24">
        <v>-2695462</v>
      </c>
      <c r="K25" s="24">
        <v>-1978883</v>
      </c>
      <c r="L25" s="24">
        <v>-1069052</v>
      </c>
      <c r="M25" s="23">
        <v>356293</v>
      </c>
      <c r="N25" s="24">
        <v>-1550766</v>
      </c>
      <c r="O25" s="24">
        <v>-993050</v>
      </c>
      <c r="P25" s="24">
        <v>-1183848</v>
      </c>
      <c r="Q25" s="23">
        <v>-111348</v>
      </c>
      <c r="R25" s="24"/>
      <c r="S25" s="24"/>
      <c r="T25" s="24"/>
      <c r="U25" s="23"/>
      <c r="V25" s="24"/>
    </row>
    <row r="26" spans="1:22" ht="13.5">
      <c r="A26" s="6" t="s">
        <v>143</v>
      </c>
      <c r="B26" s="24">
        <v>-28687</v>
      </c>
      <c r="C26" s="24">
        <v>-600</v>
      </c>
      <c r="D26" s="24">
        <v>792</v>
      </c>
      <c r="E26" s="23">
        <v>-1042</v>
      </c>
      <c r="F26" s="24">
        <v>-21311</v>
      </c>
      <c r="G26" s="24">
        <v>-258</v>
      </c>
      <c r="H26" s="24">
        <v>-2775</v>
      </c>
      <c r="I26" s="23">
        <v>22784</v>
      </c>
      <c r="J26" s="24">
        <v>-8633</v>
      </c>
      <c r="K26" s="24">
        <v>-457</v>
      </c>
      <c r="L26" s="24">
        <v>4365</v>
      </c>
      <c r="M26" s="23">
        <v>-1752</v>
      </c>
      <c r="N26" s="24">
        <v>-23228</v>
      </c>
      <c r="O26" s="24">
        <v>-14721</v>
      </c>
      <c r="P26" s="24">
        <v>-10225</v>
      </c>
      <c r="Q26" s="23">
        <v>7435</v>
      </c>
      <c r="R26" s="24">
        <v>-1771069</v>
      </c>
      <c r="S26" s="24">
        <v>-934088</v>
      </c>
      <c r="T26" s="24">
        <v>-814079</v>
      </c>
      <c r="U26" s="23">
        <v>598481</v>
      </c>
      <c r="V26" s="24">
        <v>-1987324</v>
      </c>
    </row>
    <row r="27" spans="1:22" ht="13.5">
      <c r="A27" s="6" t="s">
        <v>6</v>
      </c>
      <c r="B27" s="24">
        <v>1418124</v>
      </c>
      <c r="C27" s="24">
        <v>907430</v>
      </c>
      <c r="D27" s="24">
        <v>450237</v>
      </c>
      <c r="E27" s="23">
        <v>-238713</v>
      </c>
      <c r="F27" s="24">
        <v>585878</v>
      </c>
      <c r="G27" s="24">
        <v>385562</v>
      </c>
      <c r="H27" s="24">
        <v>435060</v>
      </c>
      <c r="I27" s="23">
        <v>373492</v>
      </c>
      <c r="J27" s="24">
        <v>1212623</v>
      </c>
      <c r="K27" s="24">
        <v>658207</v>
      </c>
      <c r="L27" s="24">
        <v>476230</v>
      </c>
      <c r="M27" s="23">
        <v>-295793</v>
      </c>
      <c r="N27" s="24">
        <v>1028638</v>
      </c>
      <c r="O27" s="24">
        <v>593555</v>
      </c>
      <c r="P27" s="24">
        <v>859356</v>
      </c>
      <c r="Q27" s="23">
        <v>98122</v>
      </c>
      <c r="R27" s="24"/>
      <c r="S27" s="24"/>
      <c r="T27" s="24"/>
      <c r="U27" s="23"/>
      <c r="V27" s="24"/>
    </row>
    <row r="28" spans="1:22" ht="13.5">
      <c r="A28" s="6" t="s">
        <v>144</v>
      </c>
      <c r="B28" s="24">
        <v>-1075607</v>
      </c>
      <c r="C28" s="24">
        <v>-872706</v>
      </c>
      <c r="D28" s="24">
        <v>-1121112</v>
      </c>
      <c r="E28" s="23">
        <v>292809</v>
      </c>
      <c r="F28" s="24">
        <v>-929824</v>
      </c>
      <c r="G28" s="24">
        <v>-705458</v>
      </c>
      <c r="H28" s="24">
        <v>-1436521</v>
      </c>
      <c r="I28" s="23">
        <v>764051</v>
      </c>
      <c r="J28" s="24">
        <v>-126486</v>
      </c>
      <c r="K28" s="24">
        <v>-218728</v>
      </c>
      <c r="L28" s="24">
        <v>-1150008</v>
      </c>
      <c r="M28" s="23">
        <v>-850905</v>
      </c>
      <c r="N28" s="24">
        <v>-1276041</v>
      </c>
      <c r="O28" s="24">
        <v>-1175028</v>
      </c>
      <c r="P28" s="24">
        <v>-1826061</v>
      </c>
      <c r="Q28" s="23">
        <v>742692</v>
      </c>
      <c r="R28" s="24">
        <v>-963143</v>
      </c>
      <c r="S28" s="24">
        <v>-1135719</v>
      </c>
      <c r="T28" s="24">
        <v>-1501007</v>
      </c>
      <c r="U28" s="23">
        <v>-1034042</v>
      </c>
      <c r="V28" s="24">
        <v>-1809258</v>
      </c>
    </row>
    <row r="29" spans="1:22" ht="13.5">
      <c r="A29" s="6" t="s">
        <v>55</v>
      </c>
      <c r="B29" s="24">
        <v>88400</v>
      </c>
      <c r="C29" s="24">
        <v>-12722</v>
      </c>
      <c r="D29" s="24">
        <v>87919</v>
      </c>
      <c r="E29" s="23">
        <v>120586</v>
      </c>
      <c r="F29" s="24">
        <v>-48612</v>
      </c>
      <c r="G29" s="24">
        <v>142294</v>
      </c>
      <c r="H29" s="24">
        <v>250209</v>
      </c>
      <c r="I29" s="23">
        <v>-25080</v>
      </c>
      <c r="J29" s="24">
        <v>-230931</v>
      </c>
      <c r="K29" s="24">
        <v>-105092</v>
      </c>
      <c r="L29" s="24">
        <v>233317</v>
      </c>
      <c r="M29" s="23">
        <v>460339</v>
      </c>
      <c r="N29" s="24">
        <v>409690</v>
      </c>
      <c r="O29" s="24">
        <v>427908</v>
      </c>
      <c r="P29" s="24">
        <v>606108</v>
      </c>
      <c r="Q29" s="23">
        <v>-330594</v>
      </c>
      <c r="R29" s="24"/>
      <c r="S29" s="24"/>
      <c r="T29" s="24"/>
      <c r="U29" s="23"/>
      <c r="V29" s="24"/>
    </row>
    <row r="30" spans="1:22" ht="13.5">
      <c r="A30" s="6" t="s">
        <v>147</v>
      </c>
      <c r="B30" s="24">
        <v>707668</v>
      </c>
      <c r="C30" s="24">
        <v>438099</v>
      </c>
      <c r="D30" s="24">
        <v>655972</v>
      </c>
      <c r="E30" s="23">
        <v>1619228</v>
      </c>
      <c r="F30" s="24">
        <v>578115</v>
      </c>
      <c r="G30" s="24">
        <v>1166282</v>
      </c>
      <c r="H30" s="24">
        <v>997816</v>
      </c>
      <c r="I30" s="23">
        <v>230594</v>
      </c>
      <c r="J30" s="24">
        <v>-424785</v>
      </c>
      <c r="K30" s="24">
        <v>-78617</v>
      </c>
      <c r="L30" s="24">
        <v>603383</v>
      </c>
      <c r="M30" s="23">
        <v>1285483</v>
      </c>
      <c r="N30" s="24">
        <v>648199</v>
      </c>
      <c r="O30" s="24">
        <v>927920</v>
      </c>
      <c r="P30" s="24">
        <v>882114</v>
      </c>
      <c r="Q30" s="23">
        <v>708991</v>
      </c>
      <c r="R30" s="24">
        <v>-45746</v>
      </c>
      <c r="S30" s="24">
        <v>100094</v>
      </c>
      <c r="T30" s="24">
        <v>562695</v>
      </c>
      <c r="U30" s="23">
        <v>666495</v>
      </c>
      <c r="V30" s="24">
        <v>-346940</v>
      </c>
    </row>
    <row r="31" spans="1:22" ht="13.5">
      <c r="A31" s="6" t="s">
        <v>148</v>
      </c>
      <c r="B31" s="24">
        <v>31255</v>
      </c>
      <c r="C31" s="24">
        <v>20481</v>
      </c>
      <c r="D31" s="24">
        <v>17150</v>
      </c>
      <c r="E31" s="23">
        <v>33995</v>
      </c>
      <c r="F31" s="24">
        <v>29098</v>
      </c>
      <c r="G31" s="24">
        <v>18673</v>
      </c>
      <c r="H31" s="24">
        <v>15738</v>
      </c>
      <c r="I31" s="23">
        <v>32965</v>
      </c>
      <c r="J31" s="24">
        <v>28523</v>
      </c>
      <c r="K31" s="24">
        <v>18300</v>
      </c>
      <c r="L31" s="24">
        <v>15500</v>
      </c>
      <c r="M31" s="23">
        <v>34132</v>
      </c>
      <c r="N31" s="24">
        <v>30013</v>
      </c>
      <c r="O31" s="24">
        <v>19931</v>
      </c>
      <c r="P31" s="24">
        <v>17625</v>
      </c>
      <c r="Q31" s="23">
        <v>30567</v>
      </c>
      <c r="R31" s="24">
        <v>26954</v>
      </c>
      <c r="S31" s="24">
        <v>17269</v>
      </c>
      <c r="T31" s="24">
        <v>15289</v>
      </c>
      <c r="U31" s="23">
        <v>37467</v>
      </c>
      <c r="V31" s="24">
        <v>33657</v>
      </c>
    </row>
    <row r="32" spans="1:22" ht="13.5">
      <c r="A32" s="6" t="s">
        <v>7</v>
      </c>
      <c r="B32" s="24">
        <v>-7266</v>
      </c>
      <c r="C32" s="24">
        <v>-5446</v>
      </c>
      <c r="D32" s="24">
        <v>-2731</v>
      </c>
      <c r="E32" s="23">
        <v>-7274</v>
      </c>
      <c r="F32" s="24">
        <v>-4179</v>
      </c>
      <c r="G32" s="24">
        <v>-1031</v>
      </c>
      <c r="H32" s="24"/>
      <c r="I32" s="23"/>
      <c r="J32" s="24"/>
      <c r="K32" s="24"/>
      <c r="L32" s="24"/>
      <c r="M32" s="23"/>
      <c r="N32" s="24"/>
      <c r="O32" s="24"/>
      <c r="P32" s="24"/>
      <c r="Q32" s="23"/>
      <c r="R32" s="24"/>
      <c r="S32" s="24"/>
      <c r="T32" s="24"/>
      <c r="U32" s="23"/>
      <c r="V32" s="24"/>
    </row>
    <row r="33" spans="1:22" ht="13.5">
      <c r="A33" s="6" t="s">
        <v>149</v>
      </c>
      <c r="B33" s="24">
        <v>-424529</v>
      </c>
      <c r="C33" s="24">
        <v>-182296</v>
      </c>
      <c r="D33" s="24">
        <v>-197875</v>
      </c>
      <c r="E33" s="23">
        <v>-529675</v>
      </c>
      <c r="F33" s="24">
        <v>-304696</v>
      </c>
      <c r="G33" s="24">
        <v>-316773</v>
      </c>
      <c r="H33" s="24">
        <v>-332087</v>
      </c>
      <c r="I33" s="23">
        <v>-353898</v>
      </c>
      <c r="J33" s="24">
        <v>-237983</v>
      </c>
      <c r="K33" s="24">
        <v>-233016</v>
      </c>
      <c r="L33" s="24">
        <v>-260115</v>
      </c>
      <c r="M33" s="23">
        <v>-160041</v>
      </c>
      <c r="N33" s="24">
        <v>-113151</v>
      </c>
      <c r="O33" s="24">
        <v>-112440</v>
      </c>
      <c r="P33" s="24">
        <v>-98122</v>
      </c>
      <c r="Q33" s="23">
        <v>-296653</v>
      </c>
      <c r="R33" s="24">
        <v>-176524</v>
      </c>
      <c r="S33" s="24">
        <v>-170493</v>
      </c>
      <c r="T33" s="24">
        <v>-184359</v>
      </c>
      <c r="U33" s="23">
        <v>-470323</v>
      </c>
      <c r="V33" s="24">
        <v>-270980</v>
      </c>
    </row>
    <row r="34" spans="1:22" ht="14.25" thickBot="1">
      <c r="A34" s="5" t="s">
        <v>150</v>
      </c>
      <c r="B34" s="26">
        <v>307128</v>
      </c>
      <c r="C34" s="26">
        <v>270837</v>
      </c>
      <c r="D34" s="26">
        <v>472516</v>
      </c>
      <c r="E34" s="25">
        <v>1116273</v>
      </c>
      <c r="F34" s="26">
        <v>298337</v>
      </c>
      <c r="G34" s="26">
        <v>867151</v>
      </c>
      <c r="H34" s="26">
        <v>681468</v>
      </c>
      <c r="I34" s="25">
        <v>-90338</v>
      </c>
      <c r="J34" s="26">
        <v>-634245</v>
      </c>
      <c r="K34" s="26">
        <v>-293332</v>
      </c>
      <c r="L34" s="26">
        <v>358768</v>
      </c>
      <c r="M34" s="25">
        <v>1159574</v>
      </c>
      <c r="N34" s="26">
        <v>565061</v>
      </c>
      <c r="O34" s="26">
        <v>835411</v>
      </c>
      <c r="P34" s="26">
        <v>801616</v>
      </c>
      <c r="Q34" s="25">
        <v>442905</v>
      </c>
      <c r="R34" s="26">
        <v>-195317</v>
      </c>
      <c r="S34" s="26">
        <v>-53129</v>
      </c>
      <c r="T34" s="26">
        <v>393626</v>
      </c>
      <c r="U34" s="25">
        <v>233638</v>
      </c>
      <c r="V34" s="26">
        <v>-584263</v>
      </c>
    </row>
    <row r="35" spans="1:22" ht="14.25" thickTop="1">
      <c r="A35" s="6" t="s">
        <v>8</v>
      </c>
      <c r="B35" s="24">
        <v>-500000</v>
      </c>
      <c r="C35" s="24">
        <v>-300000</v>
      </c>
      <c r="D35" s="24"/>
      <c r="E35" s="23"/>
      <c r="F35" s="24"/>
      <c r="G35" s="24"/>
      <c r="H35" s="24"/>
      <c r="I35" s="23">
        <v>-100000</v>
      </c>
      <c r="J35" s="24">
        <v>-100000</v>
      </c>
      <c r="K35" s="24">
        <v>-100000</v>
      </c>
      <c r="L35" s="24">
        <v>-100000</v>
      </c>
      <c r="M35" s="23">
        <v>-500000</v>
      </c>
      <c r="N35" s="24">
        <v>-200000</v>
      </c>
      <c r="O35" s="24"/>
      <c r="P35" s="24"/>
      <c r="Q35" s="23">
        <v>-200000</v>
      </c>
      <c r="R35" s="24">
        <v>-200000</v>
      </c>
      <c r="S35" s="24"/>
      <c r="T35" s="24"/>
      <c r="U35" s="23"/>
      <c r="V35" s="24"/>
    </row>
    <row r="36" spans="1:22" ht="13.5">
      <c r="A36" s="6" t="s">
        <v>9</v>
      </c>
      <c r="B36" s="24">
        <v>500000</v>
      </c>
      <c r="C36" s="24">
        <v>300000</v>
      </c>
      <c r="D36" s="24"/>
      <c r="E36" s="23"/>
      <c r="F36" s="24"/>
      <c r="G36" s="24"/>
      <c r="H36" s="24"/>
      <c r="I36" s="23"/>
      <c r="J36" s="24"/>
      <c r="K36" s="24"/>
      <c r="L36" s="24"/>
      <c r="M36" s="23">
        <v>400000</v>
      </c>
      <c r="N36" s="24">
        <v>300000</v>
      </c>
      <c r="O36" s="24">
        <v>100000</v>
      </c>
      <c r="P36" s="24"/>
      <c r="Q36" s="23">
        <v>190000</v>
      </c>
      <c r="R36" s="24">
        <v>190000</v>
      </c>
      <c r="S36" s="24">
        <v>190000</v>
      </c>
      <c r="T36" s="24"/>
      <c r="U36" s="23">
        <v>300000</v>
      </c>
      <c r="V36" s="24">
        <v>300000</v>
      </c>
    </row>
    <row r="37" spans="1:22" ht="13.5">
      <c r="A37" s="6" t="s">
        <v>151</v>
      </c>
      <c r="B37" s="24"/>
      <c r="C37" s="24"/>
      <c r="D37" s="24"/>
      <c r="E37" s="23">
        <v>-14596</v>
      </c>
      <c r="F37" s="24">
        <v>-14596</v>
      </c>
      <c r="G37" s="24">
        <v>-10497</v>
      </c>
      <c r="H37" s="24">
        <v>-5398</v>
      </c>
      <c r="I37" s="23">
        <v>-53560</v>
      </c>
      <c r="J37" s="24">
        <v>-30494</v>
      </c>
      <c r="K37" s="24">
        <v>-10496</v>
      </c>
      <c r="L37" s="24">
        <v>-5397</v>
      </c>
      <c r="M37" s="23">
        <v>-20888</v>
      </c>
      <c r="N37" s="24">
        <v>-15490</v>
      </c>
      <c r="O37" s="24">
        <v>-10492</v>
      </c>
      <c r="P37" s="24">
        <v>-5396</v>
      </c>
      <c r="Q37" s="23">
        <v>-20866</v>
      </c>
      <c r="R37" s="24">
        <v>-15471</v>
      </c>
      <c r="S37" s="24">
        <v>-10478</v>
      </c>
      <c r="T37" s="24">
        <v>-5387</v>
      </c>
      <c r="U37" s="23">
        <v>-19837</v>
      </c>
      <c r="V37" s="24">
        <v>-14451</v>
      </c>
    </row>
    <row r="38" spans="1:22" ht="13.5">
      <c r="A38" s="6" t="s">
        <v>152</v>
      </c>
      <c r="B38" s="24">
        <v>15594</v>
      </c>
      <c r="C38" s="24">
        <v>10500</v>
      </c>
      <c r="D38" s="24">
        <v>5400</v>
      </c>
      <c r="E38" s="23">
        <v>37562</v>
      </c>
      <c r="F38" s="24">
        <v>32262</v>
      </c>
      <c r="G38" s="24">
        <v>28163</v>
      </c>
      <c r="H38" s="24">
        <v>23065</v>
      </c>
      <c r="I38" s="23">
        <v>55748</v>
      </c>
      <c r="J38" s="24">
        <v>50350</v>
      </c>
      <c r="K38" s="24">
        <v>10492</v>
      </c>
      <c r="L38" s="24">
        <v>5396</v>
      </c>
      <c r="M38" s="23">
        <v>20866</v>
      </c>
      <c r="N38" s="24">
        <v>15471</v>
      </c>
      <c r="O38" s="24">
        <v>10478</v>
      </c>
      <c r="P38" s="24">
        <v>5387</v>
      </c>
      <c r="Q38" s="23">
        <v>20834</v>
      </c>
      <c r="R38" s="24">
        <v>15447</v>
      </c>
      <c r="S38" s="24">
        <v>10462</v>
      </c>
      <c r="T38" s="24">
        <v>5380</v>
      </c>
      <c r="U38" s="23">
        <v>19828</v>
      </c>
      <c r="V38" s="24">
        <v>14448</v>
      </c>
    </row>
    <row r="39" spans="1:22" ht="13.5">
      <c r="A39" s="6" t="s">
        <v>153</v>
      </c>
      <c r="B39" s="24">
        <v>-351049</v>
      </c>
      <c r="C39" s="24">
        <v>-266647</v>
      </c>
      <c r="D39" s="24">
        <v>-143773</v>
      </c>
      <c r="E39" s="23">
        <v>-1977119</v>
      </c>
      <c r="F39" s="24">
        <v>-1958630</v>
      </c>
      <c r="G39" s="24">
        <v>-1920045</v>
      </c>
      <c r="H39" s="24">
        <v>-46125</v>
      </c>
      <c r="I39" s="23">
        <v>-209990</v>
      </c>
      <c r="J39" s="24">
        <v>-197413</v>
      </c>
      <c r="K39" s="24">
        <v>-43264</v>
      </c>
      <c r="L39" s="24">
        <v>-10499</v>
      </c>
      <c r="M39" s="23">
        <v>-60988</v>
      </c>
      <c r="N39" s="24">
        <v>-54972</v>
      </c>
      <c r="O39" s="24">
        <v>-52662</v>
      </c>
      <c r="P39" s="24">
        <v>-36147</v>
      </c>
      <c r="Q39" s="23">
        <v>-104153</v>
      </c>
      <c r="R39" s="24">
        <v>-62419</v>
      </c>
      <c r="S39" s="24">
        <v>-54048</v>
      </c>
      <c r="T39" s="24">
        <v>-48976</v>
      </c>
      <c r="U39" s="23">
        <v>-83631</v>
      </c>
      <c r="V39" s="24">
        <v>-78092</v>
      </c>
    </row>
    <row r="40" spans="1:22" ht="13.5">
      <c r="A40" s="6" t="s">
        <v>155</v>
      </c>
      <c r="B40" s="24">
        <v>-2148</v>
      </c>
      <c r="C40" s="24">
        <v>-1192</v>
      </c>
      <c r="D40" s="24">
        <v>-402</v>
      </c>
      <c r="E40" s="23">
        <v>-12136</v>
      </c>
      <c r="F40" s="24">
        <v>-1668</v>
      </c>
      <c r="G40" s="24">
        <v>-1039</v>
      </c>
      <c r="H40" s="24">
        <v>-401</v>
      </c>
      <c r="I40" s="23">
        <v>-1993</v>
      </c>
      <c r="J40" s="24">
        <v>-19234</v>
      </c>
      <c r="K40" s="24">
        <v>-15964</v>
      </c>
      <c r="L40" s="24">
        <v>-401</v>
      </c>
      <c r="M40" s="23">
        <v>-99952</v>
      </c>
      <c r="N40" s="24">
        <v>-99564</v>
      </c>
      <c r="O40" s="24">
        <v>-99030</v>
      </c>
      <c r="P40" s="24">
        <v>-400</v>
      </c>
      <c r="Q40" s="23">
        <v>-2169</v>
      </c>
      <c r="R40" s="24">
        <v>-1851</v>
      </c>
      <c r="S40" s="24">
        <v>-787</v>
      </c>
      <c r="T40" s="24">
        <v>-400</v>
      </c>
      <c r="U40" s="23">
        <v>-18556</v>
      </c>
      <c r="V40" s="24">
        <v>-18145</v>
      </c>
    </row>
    <row r="41" spans="1:22" ht="13.5">
      <c r="A41" s="6" t="s">
        <v>156</v>
      </c>
      <c r="B41" s="24">
        <v>490</v>
      </c>
      <c r="C41" s="24">
        <v>450</v>
      </c>
      <c r="D41" s="24">
        <v>450</v>
      </c>
      <c r="E41" s="23"/>
      <c r="F41" s="24"/>
      <c r="G41" s="24"/>
      <c r="H41" s="24"/>
      <c r="I41" s="23">
        <v>400</v>
      </c>
      <c r="J41" s="24"/>
      <c r="K41" s="24">
        <v>34860</v>
      </c>
      <c r="L41" s="24">
        <v>19860</v>
      </c>
      <c r="M41" s="23">
        <v>179582</v>
      </c>
      <c r="N41" s="24">
        <v>179582</v>
      </c>
      <c r="O41" s="24">
        <v>179582</v>
      </c>
      <c r="P41" s="24">
        <v>71818</v>
      </c>
      <c r="Q41" s="23">
        <v>27935</v>
      </c>
      <c r="R41" s="24"/>
      <c r="S41" s="24"/>
      <c r="T41" s="24"/>
      <c r="U41" s="23">
        <v>209540</v>
      </c>
      <c r="V41" s="24">
        <v>209410</v>
      </c>
    </row>
    <row r="42" spans="1:22" ht="13.5">
      <c r="A42" s="6" t="s">
        <v>158</v>
      </c>
      <c r="B42" s="24">
        <v>-28790</v>
      </c>
      <c r="C42" s="24">
        <v>-5840</v>
      </c>
      <c r="D42" s="24">
        <v>-2400</v>
      </c>
      <c r="E42" s="23">
        <v>-51500</v>
      </c>
      <c r="F42" s="24">
        <v>-40250</v>
      </c>
      <c r="G42" s="24">
        <v>-26750</v>
      </c>
      <c r="H42" s="24">
        <v>-19250</v>
      </c>
      <c r="I42" s="23">
        <v>-46450</v>
      </c>
      <c r="J42" s="24">
        <v>-34500</v>
      </c>
      <c r="K42" s="24">
        <v>-11000</v>
      </c>
      <c r="L42" s="24">
        <v>-700</v>
      </c>
      <c r="M42" s="23">
        <v>-43240</v>
      </c>
      <c r="N42" s="24">
        <v>-33940</v>
      </c>
      <c r="O42" s="24">
        <v>-11640</v>
      </c>
      <c r="P42" s="24">
        <v>-7800</v>
      </c>
      <c r="Q42" s="23">
        <v>-78020</v>
      </c>
      <c r="R42" s="24">
        <v>-50100</v>
      </c>
      <c r="S42" s="24">
        <v>-12300</v>
      </c>
      <c r="T42" s="24">
        <v>-8300</v>
      </c>
      <c r="U42" s="23">
        <v>-44140</v>
      </c>
      <c r="V42" s="24">
        <v>-30940</v>
      </c>
    </row>
    <row r="43" spans="1:22" ht="13.5">
      <c r="A43" s="6" t="s">
        <v>159</v>
      </c>
      <c r="B43" s="24">
        <v>46479</v>
      </c>
      <c r="C43" s="24">
        <v>31829</v>
      </c>
      <c r="D43" s="24">
        <v>15748</v>
      </c>
      <c r="E43" s="23">
        <v>63632</v>
      </c>
      <c r="F43" s="24">
        <v>47396</v>
      </c>
      <c r="G43" s="24">
        <v>34769</v>
      </c>
      <c r="H43" s="24">
        <v>17839</v>
      </c>
      <c r="I43" s="23">
        <v>46195</v>
      </c>
      <c r="J43" s="24">
        <v>31094</v>
      </c>
      <c r="K43" s="24">
        <v>18837</v>
      </c>
      <c r="L43" s="24">
        <v>9644</v>
      </c>
      <c r="M43" s="23">
        <v>33189</v>
      </c>
      <c r="N43" s="24">
        <v>24152</v>
      </c>
      <c r="O43" s="24">
        <v>15627</v>
      </c>
      <c r="P43" s="24">
        <v>8728</v>
      </c>
      <c r="Q43" s="23">
        <v>43785</v>
      </c>
      <c r="R43" s="24">
        <v>35501</v>
      </c>
      <c r="S43" s="24">
        <v>25925</v>
      </c>
      <c r="T43" s="24">
        <v>15474</v>
      </c>
      <c r="U43" s="23">
        <v>57254</v>
      </c>
      <c r="V43" s="24">
        <v>43890</v>
      </c>
    </row>
    <row r="44" spans="1:22" ht="13.5">
      <c r="A44" s="6" t="s">
        <v>55</v>
      </c>
      <c r="B44" s="24">
        <v>55093</v>
      </c>
      <c r="C44" s="24">
        <v>55604</v>
      </c>
      <c r="D44" s="24">
        <v>438</v>
      </c>
      <c r="E44" s="23">
        <v>6383</v>
      </c>
      <c r="F44" s="24">
        <v>6999</v>
      </c>
      <c r="G44" s="24">
        <v>8080</v>
      </c>
      <c r="H44" s="24">
        <v>2573</v>
      </c>
      <c r="I44" s="23">
        <v>6625</v>
      </c>
      <c r="J44" s="24">
        <v>7683</v>
      </c>
      <c r="K44" s="24">
        <v>7069</v>
      </c>
      <c r="L44" s="24">
        <v>-2255</v>
      </c>
      <c r="M44" s="23">
        <v>-5426</v>
      </c>
      <c r="N44" s="24">
        <v>-11757</v>
      </c>
      <c r="O44" s="24">
        <v>-9719</v>
      </c>
      <c r="P44" s="24">
        <v>-4350</v>
      </c>
      <c r="Q44" s="23">
        <v>10331</v>
      </c>
      <c r="R44" s="24"/>
      <c r="S44" s="24"/>
      <c r="T44" s="24"/>
      <c r="U44" s="23">
        <v>12574</v>
      </c>
      <c r="V44" s="24"/>
    </row>
    <row r="45" spans="1:22" ht="14.25" thickBot="1">
      <c r="A45" s="5" t="s">
        <v>160</v>
      </c>
      <c r="B45" s="26">
        <v>-264331</v>
      </c>
      <c r="C45" s="26">
        <v>-175296</v>
      </c>
      <c r="D45" s="26">
        <v>-124539</v>
      </c>
      <c r="E45" s="25">
        <v>-1952374</v>
      </c>
      <c r="F45" s="26">
        <v>-1928487</v>
      </c>
      <c r="G45" s="26">
        <v>-1887319</v>
      </c>
      <c r="H45" s="26">
        <v>-27697</v>
      </c>
      <c r="I45" s="25">
        <v>-303004</v>
      </c>
      <c r="J45" s="26">
        <v>-292493</v>
      </c>
      <c r="K45" s="26">
        <v>-109444</v>
      </c>
      <c r="L45" s="26">
        <v>-84353</v>
      </c>
      <c r="M45" s="25">
        <v>-96826</v>
      </c>
      <c r="N45" s="26">
        <v>103511</v>
      </c>
      <c r="O45" s="26">
        <v>122173</v>
      </c>
      <c r="P45" s="26">
        <v>31869</v>
      </c>
      <c r="Q45" s="25">
        <v>-10532</v>
      </c>
      <c r="R45" s="26">
        <v>16957</v>
      </c>
      <c r="S45" s="26">
        <v>253671</v>
      </c>
      <c r="T45" s="26">
        <v>52690</v>
      </c>
      <c r="U45" s="25">
        <v>336880</v>
      </c>
      <c r="V45" s="26">
        <v>327730</v>
      </c>
    </row>
    <row r="46" spans="1:22" ht="14.25" thickTop="1">
      <c r="A46" s="6" t="s">
        <v>10</v>
      </c>
      <c r="B46" s="24"/>
      <c r="C46" s="24"/>
      <c r="D46" s="24"/>
      <c r="E46" s="23">
        <v>1200000</v>
      </c>
      <c r="F46" s="24">
        <v>1200000</v>
      </c>
      <c r="G46" s="24">
        <v>1200000</v>
      </c>
      <c r="H46" s="24"/>
      <c r="I46" s="23"/>
      <c r="J46" s="24"/>
      <c r="K46" s="24"/>
      <c r="L46" s="24"/>
      <c r="M46" s="23"/>
      <c r="N46" s="24"/>
      <c r="O46" s="24"/>
      <c r="P46" s="24"/>
      <c r="Q46" s="23"/>
      <c r="R46" s="24"/>
      <c r="S46" s="24"/>
      <c r="T46" s="24"/>
      <c r="U46" s="23"/>
      <c r="V46" s="24"/>
    </row>
    <row r="47" spans="1:22" ht="13.5">
      <c r="A47" s="6" t="s">
        <v>11</v>
      </c>
      <c r="B47" s="24">
        <v>-179694</v>
      </c>
      <c r="C47" s="24">
        <v>-119796</v>
      </c>
      <c r="D47" s="24">
        <v>-59898</v>
      </c>
      <c r="E47" s="23">
        <v>-139762</v>
      </c>
      <c r="F47" s="24">
        <v>-79864</v>
      </c>
      <c r="G47" s="24">
        <v>-19966</v>
      </c>
      <c r="H47" s="24"/>
      <c r="I47" s="23"/>
      <c r="J47" s="24"/>
      <c r="K47" s="24"/>
      <c r="L47" s="24"/>
      <c r="M47" s="23"/>
      <c r="N47" s="24"/>
      <c r="O47" s="24"/>
      <c r="P47" s="24"/>
      <c r="Q47" s="23"/>
      <c r="R47" s="24"/>
      <c r="S47" s="24"/>
      <c r="T47" s="24"/>
      <c r="U47" s="23"/>
      <c r="V47" s="24"/>
    </row>
    <row r="48" spans="1:22" ht="13.5">
      <c r="A48" s="6" t="s">
        <v>161</v>
      </c>
      <c r="B48" s="24"/>
      <c r="C48" s="24"/>
      <c r="D48" s="24"/>
      <c r="E48" s="23">
        <v>-165</v>
      </c>
      <c r="F48" s="24">
        <v>-165</v>
      </c>
      <c r="G48" s="24">
        <v>-165</v>
      </c>
      <c r="H48" s="24"/>
      <c r="I48" s="23">
        <v>-233</v>
      </c>
      <c r="J48" s="24">
        <v>-233</v>
      </c>
      <c r="K48" s="24">
        <v>-117</v>
      </c>
      <c r="L48" s="24"/>
      <c r="M48" s="23">
        <v>-882</v>
      </c>
      <c r="N48" s="24">
        <v>-838</v>
      </c>
      <c r="O48" s="24">
        <v>-539</v>
      </c>
      <c r="P48" s="24">
        <v>-188</v>
      </c>
      <c r="Q48" s="23"/>
      <c r="R48" s="24"/>
      <c r="S48" s="24"/>
      <c r="T48" s="24"/>
      <c r="U48" s="23">
        <v>-701</v>
      </c>
      <c r="V48" s="24">
        <v>-701</v>
      </c>
    </row>
    <row r="49" spans="1:22" ht="13.5">
      <c r="A49" s="6" t="s">
        <v>12</v>
      </c>
      <c r="B49" s="24">
        <v>-7005</v>
      </c>
      <c r="C49" s="24">
        <v>-4670</v>
      </c>
      <c r="D49" s="24">
        <v>-2335</v>
      </c>
      <c r="E49" s="23">
        <v>-6785</v>
      </c>
      <c r="F49" s="24">
        <v>-4678</v>
      </c>
      <c r="G49" s="24">
        <v>-2757</v>
      </c>
      <c r="H49" s="24">
        <v>-1322</v>
      </c>
      <c r="I49" s="23">
        <v>-4843</v>
      </c>
      <c r="J49" s="24">
        <v>-3632</v>
      </c>
      <c r="K49" s="24">
        <v>-2421</v>
      </c>
      <c r="L49" s="24">
        <v>-1210</v>
      </c>
      <c r="M49" s="23">
        <v>-4766</v>
      </c>
      <c r="N49" s="24">
        <v>-3555</v>
      </c>
      <c r="O49" s="24">
        <v>-2344</v>
      </c>
      <c r="P49" s="24">
        <v>-1133</v>
      </c>
      <c r="Q49" s="23">
        <v>-3517</v>
      </c>
      <c r="R49" s="24">
        <v>-2537</v>
      </c>
      <c r="S49" s="24">
        <v>-1558</v>
      </c>
      <c r="T49" s="24">
        <v>-578</v>
      </c>
      <c r="U49" s="23">
        <v>-720</v>
      </c>
      <c r="V49" s="24"/>
    </row>
    <row r="50" spans="1:22" ht="13.5">
      <c r="A50" s="6" t="s">
        <v>162</v>
      </c>
      <c r="B50" s="24">
        <v>-103282</v>
      </c>
      <c r="C50" s="24">
        <v>-102866</v>
      </c>
      <c r="D50" s="24">
        <v>-70487</v>
      </c>
      <c r="E50" s="23">
        <v>-102879</v>
      </c>
      <c r="F50" s="24">
        <v>-101927</v>
      </c>
      <c r="G50" s="24">
        <v>-101823</v>
      </c>
      <c r="H50" s="24">
        <v>-102244</v>
      </c>
      <c r="I50" s="23">
        <v>-84966</v>
      </c>
      <c r="J50" s="24">
        <v>-84945</v>
      </c>
      <c r="K50" s="24">
        <v>-84830</v>
      </c>
      <c r="L50" s="24">
        <v>-84818</v>
      </c>
      <c r="M50" s="23">
        <v>-84807</v>
      </c>
      <c r="N50" s="24">
        <v>-84730</v>
      </c>
      <c r="O50" s="24">
        <v>-84724</v>
      </c>
      <c r="P50" s="24">
        <v>-83977</v>
      </c>
      <c r="Q50" s="23">
        <v>-83970</v>
      </c>
      <c r="R50" s="24">
        <v>-83956</v>
      </c>
      <c r="S50" s="24">
        <v>-83928</v>
      </c>
      <c r="T50" s="24">
        <v>-83160</v>
      </c>
      <c r="U50" s="23">
        <v>-94682</v>
      </c>
      <c r="V50" s="24">
        <v>-94545</v>
      </c>
    </row>
    <row r="51" spans="1:22" ht="14.25" thickBot="1">
      <c r="A51" s="5" t="s">
        <v>163</v>
      </c>
      <c r="B51" s="26">
        <v>-289982</v>
      </c>
      <c r="C51" s="26">
        <v>-227333</v>
      </c>
      <c r="D51" s="26">
        <v>-132720</v>
      </c>
      <c r="E51" s="25">
        <v>950406</v>
      </c>
      <c r="F51" s="26">
        <v>1013364</v>
      </c>
      <c r="G51" s="26">
        <v>1075287</v>
      </c>
      <c r="H51" s="26">
        <v>-103566</v>
      </c>
      <c r="I51" s="25">
        <v>-90042</v>
      </c>
      <c r="J51" s="26">
        <v>-88811</v>
      </c>
      <c r="K51" s="26">
        <v>-87369</v>
      </c>
      <c r="L51" s="26">
        <v>-86029</v>
      </c>
      <c r="M51" s="25">
        <v>-90441</v>
      </c>
      <c r="N51" s="26">
        <v>-89109</v>
      </c>
      <c r="O51" s="26">
        <v>-87607</v>
      </c>
      <c r="P51" s="26">
        <v>-85299</v>
      </c>
      <c r="Q51" s="25">
        <v>-87487</v>
      </c>
      <c r="R51" s="26">
        <v>-86494</v>
      </c>
      <c r="S51" s="26">
        <v>-85487</v>
      </c>
      <c r="T51" s="26">
        <v>-83739</v>
      </c>
      <c r="U51" s="25">
        <v>29990</v>
      </c>
      <c r="V51" s="26">
        <v>30433</v>
      </c>
    </row>
    <row r="52" spans="1:22" ht="14.25" thickTop="1">
      <c r="A52" s="7" t="s">
        <v>164</v>
      </c>
      <c r="B52" s="24">
        <v>-247184</v>
      </c>
      <c r="C52" s="24">
        <v>-131792</v>
      </c>
      <c r="D52" s="24">
        <v>215256</v>
      </c>
      <c r="E52" s="23">
        <v>114306</v>
      </c>
      <c r="F52" s="24">
        <v>-616786</v>
      </c>
      <c r="G52" s="24">
        <v>55118</v>
      </c>
      <c r="H52" s="24">
        <v>550203</v>
      </c>
      <c r="I52" s="23">
        <v>-483385</v>
      </c>
      <c r="J52" s="24">
        <v>-1015549</v>
      </c>
      <c r="K52" s="24">
        <v>-490147</v>
      </c>
      <c r="L52" s="24">
        <v>188385</v>
      </c>
      <c r="M52" s="23">
        <v>972306</v>
      </c>
      <c r="N52" s="24">
        <v>579463</v>
      </c>
      <c r="O52" s="24">
        <v>869976</v>
      </c>
      <c r="P52" s="24">
        <v>748187</v>
      </c>
      <c r="Q52" s="23">
        <v>344885</v>
      </c>
      <c r="R52" s="24">
        <v>-264854</v>
      </c>
      <c r="S52" s="24">
        <v>115055</v>
      </c>
      <c r="T52" s="24">
        <v>362578</v>
      </c>
      <c r="U52" s="23">
        <v>600510</v>
      </c>
      <c r="V52" s="24">
        <v>-226098</v>
      </c>
    </row>
    <row r="53" spans="1:22" ht="13.5">
      <c r="A53" s="7" t="s">
        <v>165</v>
      </c>
      <c r="B53" s="24">
        <v>4181009</v>
      </c>
      <c r="C53" s="24">
        <v>4181009</v>
      </c>
      <c r="D53" s="24">
        <v>4181009</v>
      </c>
      <c r="E53" s="23">
        <v>4066703</v>
      </c>
      <c r="F53" s="24">
        <v>4066703</v>
      </c>
      <c r="G53" s="24">
        <v>4066703</v>
      </c>
      <c r="H53" s="24">
        <v>4066703</v>
      </c>
      <c r="I53" s="23">
        <v>4550088</v>
      </c>
      <c r="J53" s="24">
        <v>4550088</v>
      </c>
      <c r="K53" s="24">
        <v>4550088</v>
      </c>
      <c r="L53" s="24">
        <v>4550088</v>
      </c>
      <c r="M53" s="23">
        <v>3577781</v>
      </c>
      <c r="N53" s="24">
        <v>3577781</v>
      </c>
      <c r="O53" s="24">
        <v>3577781</v>
      </c>
      <c r="P53" s="24">
        <v>3577781</v>
      </c>
      <c r="Q53" s="23">
        <v>3232896</v>
      </c>
      <c r="R53" s="24">
        <v>3232896</v>
      </c>
      <c r="S53" s="24">
        <v>3232896</v>
      </c>
      <c r="T53" s="24">
        <v>3232896</v>
      </c>
      <c r="U53" s="23">
        <v>2632386</v>
      </c>
      <c r="V53" s="24">
        <v>2632386</v>
      </c>
    </row>
    <row r="54" spans="1:22" ht="14.25" thickBot="1">
      <c r="A54" s="7" t="s">
        <v>165</v>
      </c>
      <c r="B54" s="24">
        <v>3933825</v>
      </c>
      <c r="C54" s="24">
        <v>4049217</v>
      </c>
      <c r="D54" s="24">
        <v>4396266</v>
      </c>
      <c r="E54" s="23">
        <v>4181009</v>
      </c>
      <c r="F54" s="24">
        <v>3449917</v>
      </c>
      <c r="G54" s="24">
        <v>4121822</v>
      </c>
      <c r="H54" s="24">
        <v>4616907</v>
      </c>
      <c r="I54" s="23">
        <v>4066703</v>
      </c>
      <c r="J54" s="24">
        <v>3534538</v>
      </c>
      <c r="K54" s="24">
        <v>4059941</v>
      </c>
      <c r="L54" s="24">
        <v>4738474</v>
      </c>
      <c r="M54" s="23">
        <v>4550088</v>
      </c>
      <c r="N54" s="24">
        <v>4157244</v>
      </c>
      <c r="O54" s="24">
        <v>4447758</v>
      </c>
      <c r="P54" s="24">
        <v>4325969</v>
      </c>
      <c r="Q54" s="23">
        <v>3577781</v>
      </c>
      <c r="R54" s="24">
        <v>2968042</v>
      </c>
      <c r="S54" s="24">
        <v>3347952</v>
      </c>
      <c r="T54" s="24">
        <v>3595474</v>
      </c>
      <c r="U54" s="23">
        <v>3232896</v>
      </c>
      <c r="V54" s="24">
        <v>2406288</v>
      </c>
    </row>
    <row r="55" spans="1:22" ht="14.25" thickTop="1">
      <c r="A55" s="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7" ht="13.5">
      <c r="A57" s="20" t="s">
        <v>125</v>
      </c>
    </row>
    <row r="58" ht="13.5">
      <c r="A58" s="20" t="s">
        <v>126</v>
      </c>
    </row>
  </sheetData>
  <mergeCells count="1">
    <mergeCell ref="B6:V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V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2" width="17.625" style="0" customWidth="1"/>
  </cols>
  <sheetData>
    <row r="1" ht="14.25" thickBot="1"/>
    <row r="2" spans="1:22" ht="14.25" thickTop="1">
      <c r="A2" s="10" t="s">
        <v>121</v>
      </c>
      <c r="B2" s="14">
        <v>1981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4.25" thickBot="1">
      <c r="A3" s="11" t="s">
        <v>122</v>
      </c>
      <c r="B3" s="1" t="s">
        <v>123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Top="1">
      <c r="A4" s="10" t="s">
        <v>19</v>
      </c>
      <c r="B4" s="15" t="str">
        <f>HYPERLINK("http://www.kabupro.jp/mark/20140214/S100175J.htm","四半期報告書")</f>
        <v>四半期報告書</v>
      </c>
      <c r="C4" s="15" t="str">
        <f>HYPERLINK("http://www.kabupro.jp/mark/20131114/S1000HTM.htm","四半期報告書")</f>
        <v>四半期報告書</v>
      </c>
      <c r="D4" s="15" t="str">
        <f>HYPERLINK("http://www.kabupro.jp/mark/20130809/S000E86K.htm","四半期報告書")</f>
        <v>四半期報告書</v>
      </c>
      <c r="E4" s="15" t="str">
        <f>HYPERLINK("http://www.kabupro.jp/mark/20140214/S100175J.htm","四半期報告書")</f>
        <v>四半期報告書</v>
      </c>
      <c r="F4" s="15" t="str">
        <f>HYPERLINK("http://www.kabupro.jp/mark/20130213/S000CTZ5.htm","四半期報告書")</f>
        <v>四半期報告書</v>
      </c>
      <c r="G4" s="15" t="str">
        <f>HYPERLINK("http://www.kabupro.jp/mark/20121112/S000C8V8.htm","四半期報告書")</f>
        <v>四半期報告書</v>
      </c>
      <c r="H4" s="15" t="str">
        <f>HYPERLINK("http://www.kabupro.jp/mark/20120810/S000BPI1.htm","四半期報告書")</f>
        <v>四半期報告書</v>
      </c>
      <c r="I4" s="15" t="str">
        <f>HYPERLINK("http://www.kabupro.jp/mark/20130627/S000DRR0.htm","有価証券報告書")</f>
        <v>有価証券報告書</v>
      </c>
      <c r="J4" s="15" t="str">
        <f>HYPERLINK("http://www.kabupro.jp/mark/20120214/S000AD5G.htm","四半期報告書")</f>
        <v>四半期報告書</v>
      </c>
      <c r="K4" s="15" t="str">
        <f>HYPERLINK("http://www.kabupro.jp/mark/20111114/S0009RDQ.htm","四半期報告書")</f>
        <v>四半期報告書</v>
      </c>
      <c r="L4" s="15" t="str">
        <f>HYPERLINK("http://www.kabupro.jp/mark/20110812/S00096UM.htm","四半期報告書")</f>
        <v>四半期報告書</v>
      </c>
      <c r="M4" s="15" t="str">
        <f>HYPERLINK("http://www.kabupro.jp/mark/20120628/S000B820.htm","有価証券報告書")</f>
        <v>有価証券報告書</v>
      </c>
      <c r="N4" s="15" t="str">
        <f>HYPERLINK("http://www.kabupro.jp/mark/20110214/S0007SV7.htm","四半期報告書")</f>
        <v>四半期報告書</v>
      </c>
      <c r="O4" s="15" t="str">
        <f>HYPERLINK("http://www.kabupro.jp/mark/20101112/S00076F7.htm","四半期報告書")</f>
        <v>四半期報告書</v>
      </c>
      <c r="P4" s="15" t="str">
        <f>HYPERLINK("http://www.kabupro.jp/mark/20100811/S0006KCQ.htm","四半期報告書")</f>
        <v>四半期報告書</v>
      </c>
      <c r="Q4" s="15" t="str">
        <f>HYPERLINK("http://www.kabupro.jp/mark/20110629/S0008KW8.htm","有価証券報告書")</f>
        <v>有価証券報告書</v>
      </c>
      <c r="R4" s="15" t="str">
        <f>HYPERLINK("http://www.kabupro.jp/mark/20100212/S000573C.htm","四半期報告書")</f>
        <v>四半期報告書</v>
      </c>
      <c r="S4" s="15" t="str">
        <f>HYPERLINK("http://www.kabupro.jp/mark/20091113/S0004KEQ.htm","四半期報告書")</f>
        <v>四半期報告書</v>
      </c>
      <c r="T4" s="15" t="str">
        <f>HYPERLINK("http://www.kabupro.jp/mark/20090814/S0003Y6I.htm","四半期報告書")</f>
        <v>四半期報告書</v>
      </c>
      <c r="U4" s="15" t="str">
        <f>HYPERLINK("http://www.kabupro.jp/mark/20100629/S00064DU.htm","有価証券報告書")</f>
        <v>有価証券報告書</v>
      </c>
      <c r="V4" s="15" t="str">
        <f>HYPERLINK("http://www.kabupro.jp/mark/20090213/S0002JST.htm","四半期報告書")</f>
        <v>四半期報告書</v>
      </c>
    </row>
    <row r="5" spans="1:22" ht="14.25" thickBot="1">
      <c r="A5" s="11" t="s">
        <v>20</v>
      </c>
      <c r="B5" s="1" t="s">
        <v>224</v>
      </c>
      <c r="C5" s="1" t="s">
        <v>226</v>
      </c>
      <c r="D5" s="1" t="s">
        <v>228</v>
      </c>
      <c r="E5" s="1" t="s">
        <v>224</v>
      </c>
      <c r="F5" s="1" t="s">
        <v>230</v>
      </c>
      <c r="G5" s="1" t="s">
        <v>232</v>
      </c>
      <c r="H5" s="1" t="s">
        <v>234</v>
      </c>
      <c r="I5" s="1" t="s">
        <v>26</v>
      </c>
      <c r="J5" s="1" t="s">
        <v>236</v>
      </c>
      <c r="K5" s="1" t="s">
        <v>238</v>
      </c>
      <c r="L5" s="1" t="s">
        <v>240</v>
      </c>
      <c r="M5" s="1" t="s">
        <v>30</v>
      </c>
      <c r="N5" s="1" t="s">
        <v>242</v>
      </c>
      <c r="O5" s="1" t="s">
        <v>244</v>
      </c>
      <c r="P5" s="1" t="s">
        <v>246</v>
      </c>
      <c r="Q5" s="1" t="s">
        <v>32</v>
      </c>
      <c r="R5" s="1" t="s">
        <v>248</v>
      </c>
      <c r="S5" s="1" t="s">
        <v>127</v>
      </c>
      <c r="T5" s="1" t="s">
        <v>130</v>
      </c>
      <c r="U5" s="1" t="s">
        <v>34</v>
      </c>
      <c r="V5" s="1" t="s">
        <v>252</v>
      </c>
    </row>
    <row r="6" spans="1:22" ht="15" thickBot="1" thickTop="1">
      <c r="A6" s="10" t="s">
        <v>21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4.25" thickTop="1">
      <c r="A7" s="12" t="s">
        <v>22</v>
      </c>
      <c r="B7" s="14" t="s">
        <v>37</v>
      </c>
      <c r="C7" s="14" t="s">
        <v>37</v>
      </c>
      <c r="D7" s="14" t="s">
        <v>37</v>
      </c>
      <c r="E7" s="16" t="s">
        <v>27</v>
      </c>
      <c r="F7" s="14" t="s">
        <v>37</v>
      </c>
      <c r="G7" s="14" t="s">
        <v>37</v>
      </c>
      <c r="H7" s="14" t="s">
        <v>37</v>
      </c>
      <c r="I7" s="16" t="s">
        <v>27</v>
      </c>
      <c r="J7" s="14" t="s">
        <v>37</v>
      </c>
      <c r="K7" s="14" t="s">
        <v>37</v>
      </c>
      <c r="L7" s="14" t="s">
        <v>37</v>
      </c>
      <c r="M7" s="16" t="s">
        <v>27</v>
      </c>
      <c r="N7" s="14" t="s">
        <v>37</v>
      </c>
      <c r="O7" s="14" t="s">
        <v>37</v>
      </c>
      <c r="P7" s="14" t="s">
        <v>37</v>
      </c>
      <c r="Q7" s="16" t="s">
        <v>27</v>
      </c>
      <c r="R7" s="14" t="s">
        <v>37</v>
      </c>
      <c r="S7" s="14" t="s">
        <v>37</v>
      </c>
      <c r="T7" s="14" t="s">
        <v>37</v>
      </c>
      <c r="U7" s="16" t="s">
        <v>27</v>
      </c>
      <c r="V7" s="14" t="s">
        <v>37</v>
      </c>
    </row>
    <row r="8" spans="1:22" ht="13.5">
      <c r="A8" s="13" t="s">
        <v>23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</row>
    <row r="9" spans="1:22" ht="13.5">
      <c r="A9" s="13" t="s">
        <v>24</v>
      </c>
      <c r="B9" s="1" t="s">
        <v>225</v>
      </c>
      <c r="C9" s="1" t="s">
        <v>227</v>
      </c>
      <c r="D9" s="1" t="s">
        <v>229</v>
      </c>
      <c r="E9" s="17" t="s">
        <v>28</v>
      </c>
      <c r="F9" s="1" t="s">
        <v>231</v>
      </c>
      <c r="G9" s="1" t="s">
        <v>233</v>
      </c>
      <c r="H9" s="1" t="s">
        <v>235</v>
      </c>
      <c r="I9" s="17" t="s">
        <v>29</v>
      </c>
      <c r="J9" s="1" t="s">
        <v>237</v>
      </c>
      <c r="K9" s="1" t="s">
        <v>239</v>
      </c>
      <c r="L9" s="1" t="s">
        <v>241</v>
      </c>
      <c r="M9" s="17" t="s">
        <v>31</v>
      </c>
      <c r="N9" s="1" t="s">
        <v>243</v>
      </c>
      <c r="O9" s="1" t="s">
        <v>245</v>
      </c>
      <c r="P9" s="1" t="s">
        <v>247</v>
      </c>
      <c r="Q9" s="17" t="s">
        <v>33</v>
      </c>
      <c r="R9" s="1" t="s">
        <v>249</v>
      </c>
      <c r="S9" s="1" t="s">
        <v>250</v>
      </c>
      <c r="T9" s="1" t="s">
        <v>251</v>
      </c>
      <c r="U9" s="17" t="s">
        <v>35</v>
      </c>
      <c r="V9" s="1" t="s">
        <v>253</v>
      </c>
    </row>
    <row r="10" spans="1:22" ht="14.25" thickBot="1">
      <c r="A10" s="13" t="s">
        <v>25</v>
      </c>
      <c r="B10" s="1" t="s">
        <v>44</v>
      </c>
      <c r="C10" s="1" t="s">
        <v>44</v>
      </c>
      <c r="D10" s="1" t="s">
        <v>44</v>
      </c>
      <c r="E10" s="17" t="s">
        <v>44</v>
      </c>
      <c r="F10" s="1" t="s">
        <v>44</v>
      </c>
      <c r="G10" s="1" t="s">
        <v>44</v>
      </c>
      <c r="H10" s="1" t="s">
        <v>44</v>
      </c>
      <c r="I10" s="17" t="s">
        <v>44</v>
      </c>
      <c r="J10" s="1" t="s">
        <v>44</v>
      </c>
      <c r="K10" s="1" t="s">
        <v>44</v>
      </c>
      <c r="L10" s="1" t="s">
        <v>44</v>
      </c>
      <c r="M10" s="17" t="s">
        <v>44</v>
      </c>
      <c r="N10" s="1" t="s">
        <v>44</v>
      </c>
      <c r="O10" s="1" t="s">
        <v>44</v>
      </c>
      <c r="P10" s="1" t="s">
        <v>44</v>
      </c>
      <c r="Q10" s="17" t="s">
        <v>44</v>
      </c>
      <c r="R10" s="1" t="s">
        <v>44</v>
      </c>
      <c r="S10" s="1" t="s">
        <v>44</v>
      </c>
      <c r="T10" s="1" t="s">
        <v>44</v>
      </c>
      <c r="U10" s="17" t="s">
        <v>44</v>
      </c>
      <c r="V10" s="1" t="s">
        <v>44</v>
      </c>
    </row>
    <row r="11" spans="1:22" ht="14.25" thickTop="1">
      <c r="A11" s="9" t="s">
        <v>43</v>
      </c>
      <c r="B11" s="22">
        <v>4033825</v>
      </c>
      <c r="C11" s="22">
        <v>4349217</v>
      </c>
      <c r="D11" s="22">
        <v>4996266</v>
      </c>
      <c r="E11" s="21">
        <v>4681009</v>
      </c>
      <c r="F11" s="22">
        <v>3649917</v>
      </c>
      <c r="G11" s="22">
        <v>4121822</v>
      </c>
      <c r="H11" s="22">
        <v>4616907</v>
      </c>
      <c r="I11" s="21">
        <v>4066703</v>
      </c>
      <c r="J11" s="22">
        <v>3534538</v>
      </c>
      <c r="K11" s="22">
        <v>4059941</v>
      </c>
      <c r="L11" s="22">
        <v>4738474</v>
      </c>
      <c r="M11" s="21">
        <v>4550088</v>
      </c>
      <c r="N11" s="22">
        <v>4257244</v>
      </c>
      <c r="O11" s="22">
        <v>4547758</v>
      </c>
      <c r="P11" s="22">
        <v>4525969</v>
      </c>
      <c r="Q11" s="21">
        <v>3577781</v>
      </c>
      <c r="R11" s="22">
        <v>2968042</v>
      </c>
      <c r="S11" s="22">
        <v>3347952</v>
      </c>
      <c r="T11" s="22">
        <v>3595474</v>
      </c>
      <c r="U11" s="21">
        <v>3232896</v>
      </c>
      <c r="V11" s="22">
        <v>2406288</v>
      </c>
    </row>
    <row r="12" spans="1:22" ht="13.5">
      <c r="A12" s="2" t="s">
        <v>45</v>
      </c>
      <c r="B12" s="24">
        <v>767040</v>
      </c>
      <c r="C12" s="24">
        <v>657487</v>
      </c>
      <c r="D12" s="24">
        <v>476175</v>
      </c>
      <c r="E12" s="23">
        <v>568471</v>
      </c>
      <c r="F12" s="24">
        <v>584703</v>
      </c>
      <c r="G12" s="24">
        <v>431941</v>
      </c>
      <c r="H12" s="24">
        <v>605015</v>
      </c>
      <c r="I12" s="23">
        <v>445080</v>
      </c>
      <c r="J12" s="24">
        <v>382864</v>
      </c>
      <c r="K12" s="24">
        <v>261533</v>
      </c>
      <c r="L12" s="24">
        <v>372032</v>
      </c>
      <c r="M12" s="23">
        <v>333501</v>
      </c>
      <c r="N12" s="24">
        <v>362195</v>
      </c>
      <c r="O12" s="24">
        <v>332248</v>
      </c>
      <c r="P12" s="24">
        <v>424609</v>
      </c>
      <c r="Q12" s="23">
        <v>522734</v>
      </c>
      <c r="R12" s="24">
        <v>624608</v>
      </c>
      <c r="S12" s="24">
        <v>376080</v>
      </c>
      <c r="T12" s="24">
        <v>375440</v>
      </c>
      <c r="U12" s="23">
        <v>419642</v>
      </c>
      <c r="V12" s="24">
        <v>650266</v>
      </c>
    </row>
    <row r="13" spans="1:22" ht="13.5">
      <c r="A13" s="2" t="s">
        <v>46</v>
      </c>
      <c r="B13" s="24">
        <v>3936212</v>
      </c>
      <c r="C13" s="24">
        <v>4587176</v>
      </c>
      <c r="D13" s="24">
        <v>3634603</v>
      </c>
      <c r="E13" s="23">
        <v>5575076</v>
      </c>
      <c r="F13" s="24">
        <v>4205677</v>
      </c>
      <c r="G13" s="24">
        <v>3999901</v>
      </c>
      <c r="H13" s="24">
        <v>3424261</v>
      </c>
      <c r="I13" s="23">
        <v>5928635</v>
      </c>
      <c r="J13" s="24">
        <v>3520927</v>
      </c>
      <c r="K13" s="24">
        <v>3357573</v>
      </c>
      <c r="L13" s="24">
        <v>2750168</v>
      </c>
      <c r="M13" s="23">
        <v>4556480</v>
      </c>
      <c r="N13" s="24">
        <v>3337106</v>
      </c>
      <c r="O13" s="24">
        <v>3354871</v>
      </c>
      <c r="P13" s="24">
        <v>2966923</v>
      </c>
      <c r="Q13" s="23">
        <v>5341621</v>
      </c>
      <c r="R13" s="24">
        <v>3248878</v>
      </c>
      <c r="S13" s="24">
        <v>3466693</v>
      </c>
      <c r="T13" s="24">
        <v>2974604</v>
      </c>
      <c r="U13" s="23">
        <v>5032316</v>
      </c>
      <c r="V13" s="24">
        <v>3177640</v>
      </c>
    </row>
    <row r="14" spans="1:22" ht="13.5">
      <c r="A14" s="2" t="s">
        <v>47</v>
      </c>
      <c r="B14" s="24">
        <v>15261</v>
      </c>
      <c r="C14" s="24">
        <v>20440</v>
      </c>
      <c r="D14" s="24">
        <v>25250</v>
      </c>
      <c r="E14" s="23">
        <v>15594</v>
      </c>
      <c r="F14" s="24">
        <v>20894</v>
      </c>
      <c r="G14" s="24">
        <v>20894</v>
      </c>
      <c r="H14" s="24">
        <v>20893</v>
      </c>
      <c r="I14" s="23">
        <v>38560</v>
      </c>
      <c r="J14" s="24">
        <v>20892</v>
      </c>
      <c r="K14" s="24">
        <v>20892</v>
      </c>
      <c r="L14" s="24">
        <v>20890</v>
      </c>
      <c r="M14" s="23">
        <v>40748</v>
      </c>
      <c r="N14" s="24">
        <v>40746</v>
      </c>
      <c r="O14" s="24">
        <v>20881</v>
      </c>
      <c r="P14" s="24">
        <v>20875</v>
      </c>
      <c r="Q14" s="23">
        <v>20867</v>
      </c>
      <c r="R14" s="24">
        <v>20858</v>
      </c>
      <c r="S14" s="24">
        <v>20850</v>
      </c>
      <c r="T14" s="24">
        <v>20834</v>
      </c>
      <c r="U14" s="23">
        <v>20834</v>
      </c>
      <c r="V14" s="24">
        <v>20828</v>
      </c>
    </row>
    <row r="15" spans="1:22" ht="13.5">
      <c r="A15" s="2" t="s">
        <v>48</v>
      </c>
      <c r="B15" s="24">
        <v>4074406</v>
      </c>
      <c r="C15" s="24">
        <v>3411612</v>
      </c>
      <c r="D15" s="24">
        <v>3416694</v>
      </c>
      <c r="E15" s="23">
        <v>2239653</v>
      </c>
      <c r="F15" s="24">
        <v>3096783</v>
      </c>
      <c r="G15" s="24">
        <v>3024714</v>
      </c>
      <c r="H15" s="24">
        <v>3065527</v>
      </c>
      <c r="I15" s="23">
        <v>2232918</v>
      </c>
      <c r="J15" s="24">
        <v>4277182</v>
      </c>
      <c r="K15" s="24">
        <v>3560603</v>
      </c>
      <c r="L15" s="24">
        <v>2650772</v>
      </c>
      <c r="M15" s="23">
        <v>1581720</v>
      </c>
      <c r="N15" s="24">
        <v>3488780</v>
      </c>
      <c r="O15" s="24">
        <v>2931063</v>
      </c>
      <c r="P15" s="24">
        <v>3121862</v>
      </c>
      <c r="Q15" s="23">
        <v>1938013</v>
      </c>
      <c r="R15" s="24">
        <v>3573060</v>
      </c>
      <c r="S15" s="24">
        <v>2748555</v>
      </c>
      <c r="T15" s="24">
        <v>2632530</v>
      </c>
      <c r="U15" s="23">
        <v>1826664</v>
      </c>
      <c r="V15" s="24">
        <v>4404549</v>
      </c>
    </row>
    <row r="16" spans="1:22" ht="13.5">
      <c r="A16" s="2" t="s">
        <v>49</v>
      </c>
      <c r="B16" s="24">
        <v>35854</v>
      </c>
      <c r="C16" s="24">
        <v>15484</v>
      </c>
      <c r="D16" s="24">
        <v>13474</v>
      </c>
      <c r="E16" s="23">
        <v>17463</v>
      </c>
      <c r="F16" s="24">
        <v>33415</v>
      </c>
      <c r="G16" s="24">
        <v>16556</v>
      </c>
      <c r="H16" s="24">
        <v>12826</v>
      </c>
      <c r="I16" s="23">
        <v>14244</v>
      </c>
      <c r="J16" s="24">
        <v>27798</v>
      </c>
      <c r="K16" s="24">
        <v>19951</v>
      </c>
      <c r="L16" s="24">
        <v>18236</v>
      </c>
      <c r="M16" s="23">
        <v>20296</v>
      </c>
      <c r="N16" s="24">
        <v>36643</v>
      </c>
      <c r="O16" s="24">
        <v>24355</v>
      </c>
      <c r="P16" s="24">
        <v>17671</v>
      </c>
      <c r="Q16" s="23">
        <v>12491</v>
      </c>
      <c r="R16" s="24">
        <v>32672</v>
      </c>
      <c r="S16" s="24">
        <v>22118</v>
      </c>
      <c r="T16" s="24">
        <v>16794</v>
      </c>
      <c r="U16" s="23">
        <v>35961</v>
      </c>
      <c r="V16" s="24">
        <v>43518</v>
      </c>
    </row>
    <row r="17" spans="1:22" ht="13.5">
      <c r="A17" s="2" t="s">
        <v>50</v>
      </c>
      <c r="B17" s="24">
        <v>72817</v>
      </c>
      <c r="C17" s="24">
        <v>65100</v>
      </c>
      <c r="D17" s="24">
        <v>65717</v>
      </c>
      <c r="E17" s="23">
        <v>62520</v>
      </c>
      <c r="F17" s="24">
        <v>66838</v>
      </c>
      <c r="G17" s="24">
        <v>62644</v>
      </c>
      <c r="H17" s="24">
        <v>68891</v>
      </c>
      <c r="I17" s="23">
        <v>64697</v>
      </c>
      <c r="J17" s="24">
        <v>82561</v>
      </c>
      <c r="K17" s="24">
        <v>82233</v>
      </c>
      <c r="L17" s="24">
        <v>79124</v>
      </c>
      <c r="M17" s="23">
        <v>81430</v>
      </c>
      <c r="N17" s="24">
        <v>86559</v>
      </c>
      <c r="O17" s="24">
        <v>90340</v>
      </c>
      <c r="P17" s="24">
        <v>92529</v>
      </c>
      <c r="Q17" s="23">
        <v>87483</v>
      </c>
      <c r="R17" s="24">
        <v>99412</v>
      </c>
      <c r="S17" s="24">
        <v>97489</v>
      </c>
      <c r="T17" s="24">
        <v>98829</v>
      </c>
      <c r="U17" s="23">
        <v>71448</v>
      </c>
      <c r="V17" s="24">
        <v>71812</v>
      </c>
    </row>
    <row r="18" spans="1:22" ht="13.5">
      <c r="A18" s="2" t="s">
        <v>55</v>
      </c>
      <c r="B18" s="24">
        <v>1115396</v>
      </c>
      <c r="C18" s="24">
        <v>925437</v>
      </c>
      <c r="D18" s="24">
        <v>885692</v>
      </c>
      <c r="E18" s="23">
        <v>824743</v>
      </c>
      <c r="F18" s="24">
        <v>2227968</v>
      </c>
      <c r="G18" s="24">
        <v>1655394</v>
      </c>
      <c r="H18" s="24">
        <v>1126036</v>
      </c>
      <c r="I18" s="23">
        <v>548208</v>
      </c>
      <c r="J18" s="24">
        <v>2157296</v>
      </c>
      <c r="K18" s="24">
        <v>1618880</v>
      </c>
      <c r="L18" s="24">
        <v>1181178</v>
      </c>
      <c r="M18" s="23">
        <v>532082</v>
      </c>
      <c r="N18" s="24">
        <v>1996230</v>
      </c>
      <c r="O18" s="24">
        <v>1555368</v>
      </c>
      <c r="P18" s="24">
        <v>1181907</v>
      </c>
      <c r="Q18" s="23">
        <v>673455</v>
      </c>
      <c r="R18" s="24">
        <v>2016100</v>
      </c>
      <c r="S18" s="24">
        <v>1450066</v>
      </c>
      <c r="T18" s="24">
        <v>1224215</v>
      </c>
      <c r="U18" s="23">
        <v>459809</v>
      </c>
      <c r="V18" s="24">
        <v>2155936</v>
      </c>
    </row>
    <row r="19" spans="1:22" ht="13.5">
      <c r="A19" s="2" t="s">
        <v>56</v>
      </c>
      <c r="B19" s="24">
        <v>-50098</v>
      </c>
      <c r="C19" s="24">
        <v>-54226</v>
      </c>
      <c r="D19" s="24">
        <v>-44283</v>
      </c>
      <c r="E19" s="23">
        <v>-63250</v>
      </c>
      <c r="F19" s="24">
        <v>-69268</v>
      </c>
      <c r="G19" s="24">
        <v>-66239</v>
      </c>
      <c r="H19" s="24">
        <v>-62394</v>
      </c>
      <c r="I19" s="23">
        <v>-92516</v>
      </c>
      <c r="J19" s="24">
        <v>-65201</v>
      </c>
      <c r="K19" s="24">
        <v>-60627</v>
      </c>
      <c r="L19" s="24">
        <v>-52796</v>
      </c>
      <c r="M19" s="23">
        <v>-75113</v>
      </c>
      <c r="N19" s="24">
        <v>-65305</v>
      </c>
      <c r="O19" s="24">
        <v>-66979</v>
      </c>
      <c r="P19" s="24">
        <v>-60763</v>
      </c>
      <c r="Q19" s="23">
        <v>-100539</v>
      </c>
      <c r="R19" s="24">
        <v>-52385</v>
      </c>
      <c r="S19" s="24">
        <v>-49836</v>
      </c>
      <c r="T19" s="24">
        <v>-44268</v>
      </c>
      <c r="U19" s="23">
        <v>-67101</v>
      </c>
      <c r="V19" s="24">
        <v>-33239</v>
      </c>
    </row>
    <row r="20" spans="1:22" ht="13.5">
      <c r="A20" s="2" t="s">
        <v>57</v>
      </c>
      <c r="B20" s="24">
        <v>14000715</v>
      </c>
      <c r="C20" s="24">
        <v>13977730</v>
      </c>
      <c r="D20" s="24">
        <v>13469591</v>
      </c>
      <c r="E20" s="23">
        <v>13921284</v>
      </c>
      <c r="F20" s="24">
        <v>13816930</v>
      </c>
      <c r="G20" s="24">
        <v>13267630</v>
      </c>
      <c r="H20" s="24">
        <v>12877964</v>
      </c>
      <c r="I20" s="23">
        <v>13551004</v>
      </c>
      <c r="J20" s="24">
        <v>13938860</v>
      </c>
      <c r="K20" s="24">
        <v>12920981</v>
      </c>
      <c r="L20" s="24">
        <v>11758082</v>
      </c>
      <c r="M20" s="23">
        <v>11924464</v>
      </c>
      <c r="N20" s="24">
        <v>13540202</v>
      </c>
      <c r="O20" s="24">
        <v>12789909</v>
      </c>
      <c r="P20" s="24">
        <v>12291585</v>
      </c>
      <c r="Q20" s="23">
        <v>12361436</v>
      </c>
      <c r="R20" s="24">
        <v>12531248</v>
      </c>
      <c r="S20" s="24">
        <v>11479969</v>
      </c>
      <c r="T20" s="24">
        <v>10894456</v>
      </c>
      <c r="U20" s="23">
        <v>11329304</v>
      </c>
      <c r="V20" s="24">
        <v>12897601</v>
      </c>
    </row>
    <row r="21" spans="1:22" ht="13.5">
      <c r="A21" s="3" t="s">
        <v>254</v>
      </c>
      <c r="B21" s="24">
        <v>1678979</v>
      </c>
      <c r="C21" s="24">
        <v>1704525</v>
      </c>
      <c r="D21" s="24">
        <v>1725514</v>
      </c>
      <c r="E21" s="23">
        <v>1731772</v>
      </c>
      <c r="F21" s="24">
        <v>1754215</v>
      </c>
      <c r="G21" s="24">
        <v>1741533</v>
      </c>
      <c r="H21" s="24">
        <v>617555</v>
      </c>
      <c r="I21" s="23">
        <v>625185</v>
      </c>
      <c r="J21" s="24">
        <v>634753</v>
      </c>
      <c r="K21" s="24">
        <v>643455</v>
      </c>
      <c r="L21" s="24">
        <v>655746</v>
      </c>
      <c r="M21" s="23">
        <v>666258</v>
      </c>
      <c r="N21" s="24">
        <v>679742</v>
      </c>
      <c r="O21" s="24">
        <v>693440</v>
      </c>
      <c r="P21" s="24">
        <v>706259</v>
      </c>
      <c r="Q21" s="23">
        <v>698559</v>
      </c>
      <c r="R21" s="24">
        <v>697449</v>
      </c>
      <c r="S21" s="24">
        <v>710660</v>
      </c>
      <c r="T21" s="24">
        <v>724208</v>
      </c>
      <c r="U21" s="23">
        <v>710502</v>
      </c>
      <c r="V21" s="24">
        <v>728733</v>
      </c>
    </row>
    <row r="22" spans="1:22" ht="13.5">
      <c r="A22" s="3" t="s">
        <v>255</v>
      </c>
      <c r="B22" s="24">
        <v>23208</v>
      </c>
      <c r="C22" s="24">
        <v>23850</v>
      </c>
      <c r="D22" s="24">
        <v>16859</v>
      </c>
      <c r="E22" s="23">
        <v>16783</v>
      </c>
      <c r="F22" s="24">
        <v>17565</v>
      </c>
      <c r="G22" s="24">
        <v>17858</v>
      </c>
      <c r="H22" s="24">
        <v>8764</v>
      </c>
      <c r="I22" s="23">
        <v>9513</v>
      </c>
      <c r="J22" s="24">
        <v>10667</v>
      </c>
      <c r="K22" s="24">
        <v>11757</v>
      </c>
      <c r="L22" s="24">
        <v>12903</v>
      </c>
      <c r="M22" s="23">
        <v>12957</v>
      </c>
      <c r="N22" s="24">
        <v>13605</v>
      </c>
      <c r="O22" s="24">
        <v>15157</v>
      </c>
      <c r="P22" s="24">
        <v>16091</v>
      </c>
      <c r="Q22" s="23">
        <v>10386</v>
      </c>
      <c r="R22" s="24">
        <v>9709</v>
      </c>
      <c r="S22" s="24">
        <v>12087</v>
      </c>
      <c r="T22" s="24">
        <v>13834</v>
      </c>
      <c r="U22" s="23">
        <v>14069</v>
      </c>
      <c r="V22" s="24">
        <v>14518</v>
      </c>
    </row>
    <row r="23" spans="1:22" ht="13.5">
      <c r="A23" s="3" t="s">
        <v>68</v>
      </c>
      <c r="B23" s="24">
        <v>99982</v>
      </c>
      <c r="C23" s="24">
        <v>106280</v>
      </c>
      <c r="D23" s="24">
        <v>82323</v>
      </c>
      <c r="E23" s="23">
        <v>80428</v>
      </c>
      <c r="F23" s="24">
        <v>89751</v>
      </c>
      <c r="G23" s="24">
        <v>99717</v>
      </c>
      <c r="H23" s="24">
        <v>79946</v>
      </c>
      <c r="I23" s="23">
        <v>85946</v>
      </c>
      <c r="J23" s="24">
        <v>91203</v>
      </c>
      <c r="K23" s="24">
        <v>100133</v>
      </c>
      <c r="L23" s="24">
        <v>90285</v>
      </c>
      <c r="M23" s="23">
        <v>90815</v>
      </c>
      <c r="N23" s="24">
        <v>95766</v>
      </c>
      <c r="O23" s="24">
        <v>105791</v>
      </c>
      <c r="P23" s="24">
        <v>102919</v>
      </c>
      <c r="Q23" s="23">
        <v>100915</v>
      </c>
      <c r="R23" s="24">
        <v>92925</v>
      </c>
      <c r="S23" s="24">
        <v>105354</v>
      </c>
      <c r="T23" s="24">
        <v>115925</v>
      </c>
      <c r="U23" s="23">
        <v>106161</v>
      </c>
      <c r="V23" s="24">
        <v>116696</v>
      </c>
    </row>
    <row r="24" spans="1:22" ht="13.5">
      <c r="A24" s="3" t="s">
        <v>69</v>
      </c>
      <c r="B24" s="24">
        <v>2015009</v>
      </c>
      <c r="C24" s="24">
        <v>2015009</v>
      </c>
      <c r="D24" s="24">
        <v>2014922</v>
      </c>
      <c r="E24" s="23">
        <v>1903457</v>
      </c>
      <c r="F24" s="24">
        <v>1903457</v>
      </c>
      <c r="G24" s="24">
        <v>1903457</v>
      </c>
      <c r="H24" s="24">
        <v>1198971</v>
      </c>
      <c r="I24" s="23">
        <v>1198971</v>
      </c>
      <c r="J24" s="24">
        <v>1198971</v>
      </c>
      <c r="K24" s="24">
        <v>1048971</v>
      </c>
      <c r="L24" s="24">
        <v>1048971</v>
      </c>
      <c r="M24" s="23">
        <v>1048971</v>
      </c>
      <c r="N24" s="24">
        <v>1048971</v>
      </c>
      <c r="O24" s="24">
        <v>1048971</v>
      </c>
      <c r="P24" s="24">
        <v>1048971</v>
      </c>
      <c r="Q24" s="23">
        <v>1048971</v>
      </c>
      <c r="R24" s="24">
        <v>1048971</v>
      </c>
      <c r="S24" s="24">
        <v>1048971</v>
      </c>
      <c r="T24" s="24">
        <v>1048971</v>
      </c>
      <c r="U24" s="23">
        <v>1048971</v>
      </c>
      <c r="V24" s="24">
        <v>1048971</v>
      </c>
    </row>
    <row r="25" spans="1:22" ht="13.5">
      <c r="A25" s="3" t="s">
        <v>70</v>
      </c>
      <c r="B25" s="24">
        <v>20769</v>
      </c>
      <c r="C25" s="24">
        <v>22421</v>
      </c>
      <c r="D25" s="24">
        <v>24072</v>
      </c>
      <c r="E25" s="23">
        <v>21387</v>
      </c>
      <c r="F25" s="24">
        <v>22821</v>
      </c>
      <c r="G25" s="24">
        <v>13391</v>
      </c>
      <c r="H25" s="24">
        <v>10347</v>
      </c>
      <c r="I25" s="23">
        <v>7196</v>
      </c>
      <c r="J25" s="24">
        <v>7776</v>
      </c>
      <c r="K25" s="24">
        <v>8357</v>
      </c>
      <c r="L25" s="24">
        <v>8937</v>
      </c>
      <c r="M25" s="23">
        <v>9517</v>
      </c>
      <c r="N25" s="24">
        <v>10097</v>
      </c>
      <c r="O25" s="24">
        <v>19081</v>
      </c>
      <c r="P25" s="24">
        <v>20235</v>
      </c>
      <c r="Q25" s="23">
        <v>16030</v>
      </c>
      <c r="R25" s="24">
        <v>16963</v>
      </c>
      <c r="S25" s="24">
        <v>17896</v>
      </c>
      <c r="T25" s="24">
        <v>18829</v>
      </c>
      <c r="U25" s="23">
        <v>7920</v>
      </c>
      <c r="V25" s="24">
        <v>8280</v>
      </c>
    </row>
    <row r="26" spans="1:22" ht="13.5">
      <c r="A26" s="3" t="s">
        <v>55</v>
      </c>
      <c r="B26" s="24">
        <v>161137</v>
      </c>
      <c r="C26" s="24">
        <v>85882</v>
      </c>
      <c r="D26" s="24">
        <v>15520</v>
      </c>
      <c r="E26" s="23">
        <v>13430</v>
      </c>
      <c r="F26" s="24">
        <v>3310</v>
      </c>
      <c r="G26" s="24">
        <v>19807</v>
      </c>
      <c r="H26" s="24">
        <v>37899</v>
      </c>
      <c r="I26" s="23">
        <v>1955</v>
      </c>
      <c r="J26" s="24">
        <v>1640</v>
      </c>
      <c r="K26" s="24"/>
      <c r="L26" s="24"/>
      <c r="M26" s="23"/>
      <c r="N26" s="24"/>
      <c r="O26" s="24"/>
      <c r="P26" s="24"/>
      <c r="Q26" s="23"/>
      <c r="R26" s="24"/>
      <c r="S26" s="24">
        <v>1050</v>
      </c>
      <c r="T26" s="24"/>
      <c r="U26" s="23">
        <v>3570</v>
      </c>
      <c r="V26" s="24"/>
    </row>
    <row r="27" spans="1:22" ht="13.5">
      <c r="A27" s="3" t="s">
        <v>72</v>
      </c>
      <c r="B27" s="24">
        <v>3999087</v>
      </c>
      <c r="C27" s="24">
        <v>3957968</v>
      </c>
      <c r="D27" s="24">
        <v>3879212</v>
      </c>
      <c r="E27" s="23">
        <v>3767259</v>
      </c>
      <c r="F27" s="24">
        <v>3791120</v>
      </c>
      <c r="G27" s="24">
        <v>3795766</v>
      </c>
      <c r="H27" s="24">
        <v>1953483</v>
      </c>
      <c r="I27" s="23">
        <v>1928768</v>
      </c>
      <c r="J27" s="24">
        <v>1945013</v>
      </c>
      <c r="K27" s="24">
        <v>1812673</v>
      </c>
      <c r="L27" s="24">
        <v>1816844</v>
      </c>
      <c r="M27" s="23">
        <v>1828519</v>
      </c>
      <c r="N27" s="24">
        <v>1848183</v>
      </c>
      <c r="O27" s="24">
        <v>1882442</v>
      </c>
      <c r="P27" s="24">
        <v>1894477</v>
      </c>
      <c r="Q27" s="23">
        <v>1874863</v>
      </c>
      <c r="R27" s="24">
        <v>1866018</v>
      </c>
      <c r="S27" s="24">
        <v>1896019</v>
      </c>
      <c r="T27" s="24">
        <v>1921768</v>
      </c>
      <c r="U27" s="23">
        <v>1891194</v>
      </c>
      <c r="V27" s="24">
        <v>1917200</v>
      </c>
    </row>
    <row r="28" spans="1:22" ht="13.5">
      <c r="A28" s="3" t="s">
        <v>256</v>
      </c>
      <c r="B28" s="24">
        <v>86379</v>
      </c>
      <c r="C28" s="24">
        <v>90925</v>
      </c>
      <c r="D28" s="24">
        <v>95471</v>
      </c>
      <c r="E28" s="23">
        <v>100017</v>
      </c>
      <c r="F28" s="24">
        <v>104564</v>
      </c>
      <c r="G28" s="24">
        <v>109110</v>
      </c>
      <c r="H28" s="24">
        <v>113656</v>
      </c>
      <c r="I28" s="23">
        <v>118202</v>
      </c>
      <c r="J28" s="24">
        <v>122749</v>
      </c>
      <c r="K28" s="24">
        <v>127295</v>
      </c>
      <c r="L28" s="24">
        <v>131841</v>
      </c>
      <c r="M28" s="23">
        <v>136387</v>
      </c>
      <c r="N28" s="24">
        <v>140934</v>
      </c>
      <c r="O28" s="24">
        <v>145480</v>
      </c>
      <c r="P28" s="24">
        <v>150026</v>
      </c>
      <c r="Q28" s="23">
        <v>154572</v>
      </c>
      <c r="R28" s="24">
        <v>159119</v>
      </c>
      <c r="S28" s="24">
        <v>163665</v>
      </c>
      <c r="T28" s="24">
        <v>168211</v>
      </c>
      <c r="U28" s="23">
        <v>172758</v>
      </c>
      <c r="V28" s="24">
        <v>177304</v>
      </c>
    </row>
    <row r="29" spans="1:22" ht="13.5">
      <c r="A29" s="3" t="s">
        <v>70</v>
      </c>
      <c r="B29" s="24">
        <v>955</v>
      </c>
      <c r="C29" s="24">
        <v>1528</v>
      </c>
      <c r="D29" s="24">
        <v>2101</v>
      </c>
      <c r="E29" s="23">
        <v>2674</v>
      </c>
      <c r="F29" s="24">
        <v>3247</v>
      </c>
      <c r="G29" s="24">
        <v>3820</v>
      </c>
      <c r="H29" s="24">
        <v>4393</v>
      </c>
      <c r="I29" s="23">
        <v>4966</v>
      </c>
      <c r="J29" s="24">
        <v>5539</v>
      </c>
      <c r="K29" s="24">
        <v>6112</v>
      </c>
      <c r="L29" s="24">
        <v>6685</v>
      </c>
      <c r="M29" s="23">
        <v>7258</v>
      </c>
      <c r="N29" s="24">
        <v>7831</v>
      </c>
      <c r="O29" s="24"/>
      <c r="P29" s="24"/>
      <c r="Q29" s="23"/>
      <c r="R29" s="24"/>
      <c r="S29" s="24"/>
      <c r="T29" s="24"/>
      <c r="U29" s="23"/>
      <c r="V29" s="24"/>
    </row>
    <row r="30" spans="1:22" ht="13.5">
      <c r="A30" s="3" t="s">
        <v>55</v>
      </c>
      <c r="B30" s="24">
        <v>28515</v>
      </c>
      <c r="C30" s="24">
        <v>28516</v>
      </c>
      <c r="D30" s="24">
        <v>28517</v>
      </c>
      <c r="E30" s="23">
        <v>28518</v>
      </c>
      <c r="F30" s="24">
        <v>28519</v>
      </c>
      <c r="G30" s="24">
        <v>28519</v>
      </c>
      <c r="H30" s="24">
        <v>28520</v>
      </c>
      <c r="I30" s="23">
        <v>28521</v>
      </c>
      <c r="J30" s="24">
        <v>28522</v>
      </c>
      <c r="K30" s="24">
        <v>28523</v>
      </c>
      <c r="L30" s="24">
        <v>28523</v>
      </c>
      <c r="M30" s="23">
        <v>28524</v>
      </c>
      <c r="N30" s="24">
        <v>28525</v>
      </c>
      <c r="O30" s="24">
        <v>28526</v>
      </c>
      <c r="P30" s="24">
        <v>28527</v>
      </c>
      <c r="Q30" s="23">
        <v>28527</v>
      </c>
      <c r="R30" s="24">
        <v>31501</v>
      </c>
      <c r="S30" s="24">
        <v>31512</v>
      </c>
      <c r="T30" s="24">
        <v>29050</v>
      </c>
      <c r="U30" s="23">
        <v>28531</v>
      </c>
      <c r="V30" s="24">
        <v>28532</v>
      </c>
    </row>
    <row r="31" spans="1:22" ht="13.5">
      <c r="A31" s="3" t="s">
        <v>73</v>
      </c>
      <c r="B31" s="24">
        <v>115849</v>
      </c>
      <c r="C31" s="24">
        <v>120969</v>
      </c>
      <c r="D31" s="24">
        <v>126090</v>
      </c>
      <c r="E31" s="23">
        <v>131210</v>
      </c>
      <c r="F31" s="24">
        <v>136330</v>
      </c>
      <c r="G31" s="24">
        <v>141450</v>
      </c>
      <c r="H31" s="24">
        <v>146570</v>
      </c>
      <c r="I31" s="23">
        <v>151690</v>
      </c>
      <c r="J31" s="24">
        <v>156810</v>
      </c>
      <c r="K31" s="24">
        <v>161930</v>
      </c>
      <c r="L31" s="24">
        <v>167050</v>
      </c>
      <c r="M31" s="23">
        <v>172170</v>
      </c>
      <c r="N31" s="24">
        <v>177290</v>
      </c>
      <c r="O31" s="24">
        <v>174006</v>
      </c>
      <c r="P31" s="24">
        <v>178553</v>
      </c>
      <c r="Q31" s="23">
        <v>183100</v>
      </c>
      <c r="R31" s="24">
        <v>190620</v>
      </c>
      <c r="S31" s="24">
        <v>195178</v>
      </c>
      <c r="T31" s="24">
        <v>197262</v>
      </c>
      <c r="U31" s="23">
        <v>201289</v>
      </c>
      <c r="V31" s="24">
        <v>205836</v>
      </c>
    </row>
    <row r="32" spans="1:22" ht="13.5">
      <c r="A32" s="3" t="s">
        <v>74</v>
      </c>
      <c r="B32" s="24">
        <v>1890652</v>
      </c>
      <c r="C32" s="24">
        <v>1844838</v>
      </c>
      <c r="D32" s="24">
        <v>1792940</v>
      </c>
      <c r="E32" s="23">
        <v>1757712</v>
      </c>
      <c r="F32" s="24">
        <v>1441007</v>
      </c>
      <c r="G32" s="24">
        <v>1373887</v>
      </c>
      <c r="H32" s="24">
        <v>1360513</v>
      </c>
      <c r="I32" s="23">
        <v>1408572</v>
      </c>
      <c r="J32" s="24">
        <v>1272295</v>
      </c>
      <c r="K32" s="24">
        <v>1278948</v>
      </c>
      <c r="L32" s="24">
        <v>1323177</v>
      </c>
      <c r="M32" s="23">
        <v>1335888</v>
      </c>
      <c r="N32" s="24">
        <v>1323872</v>
      </c>
      <c r="O32" s="24">
        <v>1324975</v>
      </c>
      <c r="P32" s="24">
        <v>1432373</v>
      </c>
      <c r="Q32" s="23">
        <v>1471998</v>
      </c>
      <c r="R32" s="24">
        <v>1447272</v>
      </c>
      <c r="S32" s="24">
        <v>1483928</v>
      </c>
      <c r="T32" s="24">
        <v>1510800</v>
      </c>
      <c r="U32" s="23">
        <v>1441737</v>
      </c>
      <c r="V32" s="24">
        <v>1333640</v>
      </c>
    </row>
    <row r="33" spans="1:22" ht="13.5">
      <c r="A33" s="3" t="s">
        <v>55</v>
      </c>
      <c r="B33" s="24">
        <v>956062</v>
      </c>
      <c r="C33" s="24">
        <v>750599</v>
      </c>
      <c r="D33" s="24">
        <v>517913</v>
      </c>
      <c r="E33" s="23">
        <v>651230</v>
      </c>
      <c r="F33" s="24">
        <v>1067186</v>
      </c>
      <c r="G33" s="24">
        <v>1257308</v>
      </c>
      <c r="H33" s="24">
        <v>1299860</v>
      </c>
      <c r="I33" s="23">
        <v>1067012</v>
      </c>
      <c r="J33" s="24">
        <v>1379564</v>
      </c>
      <c r="K33" s="24">
        <v>1438103</v>
      </c>
      <c r="L33" s="24">
        <v>1434371</v>
      </c>
      <c r="M33" s="23">
        <v>1017311</v>
      </c>
      <c r="N33" s="24">
        <v>1080104</v>
      </c>
      <c r="O33" s="24">
        <v>1065179</v>
      </c>
      <c r="P33" s="24">
        <v>1052224</v>
      </c>
      <c r="Q33" s="23">
        <v>924288</v>
      </c>
      <c r="R33" s="24">
        <v>1344271</v>
      </c>
      <c r="S33" s="24">
        <v>1107219</v>
      </c>
      <c r="T33" s="24">
        <v>1370272</v>
      </c>
      <c r="U33" s="23">
        <v>973896</v>
      </c>
      <c r="V33" s="24">
        <v>1707350</v>
      </c>
    </row>
    <row r="34" spans="1:22" ht="13.5">
      <c r="A34" s="3" t="s">
        <v>56</v>
      </c>
      <c r="B34" s="24">
        <v>-91688</v>
      </c>
      <c r="C34" s="24">
        <v>-91965</v>
      </c>
      <c r="D34" s="24">
        <v>-92070</v>
      </c>
      <c r="E34" s="23">
        <v>-92272</v>
      </c>
      <c r="F34" s="24">
        <v>-86833</v>
      </c>
      <c r="G34" s="24">
        <v>-77424</v>
      </c>
      <c r="H34" s="24">
        <v>-76163</v>
      </c>
      <c r="I34" s="23">
        <v>-102279</v>
      </c>
      <c r="J34" s="24">
        <v>-114011</v>
      </c>
      <c r="K34" s="24">
        <v>-113429</v>
      </c>
      <c r="L34" s="24">
        <v>-116043</v>
      </c>
      <c r="M34" s="23">
        <v>-115563</v>
      </c>
      <c r="N34" s="24">
        <v>-135457</v>
      </c>
      <c r="O34" s="24">
        <v>-135099</v>
      </c>
      <c r="P34" s="24">
        <v>-217487</v>
      </c>
      <c r="Q34" s="23">
        <v>-210968</v>
      </c>
      <c r="R34" s="24">
        <v>-205057</v>
      </c>
      <c r="S34" s="24">
        <v>-209401</v>
      </c>
      <c r="T34" s="24">
        <v>-258453</v>
      </c>
      <c r="U34" s="23">
        <v>-253554</v>
      </c>
      <c r="V34" s="24">
        <v>-294445</v>
      </c>
    </row>
    <row r="35" spans="1:22" ht="13.5">
      <c r="A35" s="3" t="s">
        <v>82</v>
      </c>
      <c r="B35" s="24">
        <v>2755027</v>
      </c>
      <c r="C35" s="24">
        <v>2503473</v>
      </c>
      <c r="D35" s="24">
        <v>2218783</v>
      </c>
      <c r="E35" s="23">
        <v>2316670</v>
      </c>
      <c r="F35" s="24">
        <v>2421360</v>
      </c>
      <c r="G35" s="24">
        <v>2553772</v>
      </c>
      <c r="H35" s="24">
        <v>2584209</v>
      </c>
      <c r="I35" s="23">
        <v>2627063</v>
      </c>
      <c r="J35" s="24">
        <v>2537848</v>
      </c>
      <c r="K35" s="24">
        <v>2603622</v>
      </c>
      <c r="L35" s="24">
        <v>2641506</v>
      </c>
      <c r="M35" s="23">
        <v>2565924</v>
      </c>
      <c r="N35" s="24">
        <v>2268519</v>
      </c>
      <c r="O35" s="24">
        <v>2255056</v>
      </c>
      <c r="P35" s="24">
        <v>2267110</v>
      </c>
      <c r="Q35" s="23">
        <v>2589867</v>
      </c>
      <c r="R35" s="24">
        <v>2586487</v>
      </c>
      <c r="S35" s="24">
        <v>2381746</v>
      </c>
      <c r="T35" s="24">
        <v>2622619</v>
      </c>
      <c r="U35" s="23">
        <v>2590093</v>
      </c>
      <c r="V35" s="24">
        <v>2746545</v>
      </c>
    </row>
    <row r="36" spans="1:22" ht="13.5">
      <c r="A36" s="2" t="s">
        <v>83</v>
      </c>
      <c r="B36" s="24">
        <v>6869964</v>
      </c>
      <c r="C36" s="24">
        <v>6582411</v>
      </c>
      <c r="D36" s="24">
        <v>6224086</v>
      </c>
      <c r="E36" s="23">
        <v>6215139</v>
      </c>
      <c r="F36" s="24">
        <v>6348811</v>
      </c>
      <c r="G36" s="24">
        <v>6490988</v>
      </c>
      <c r="H36" s="24">
        <v>4684263</v>
      </c>
      <c r="I36" s="23">
        <v>4707522</v>
      </c>
      <c r="J36" s="24">
        <v>4639672</v>
      </c>
      <c r="K36" s="24">
        <v>4578227</v>
      </c>
      <c r="L36" s="24">
        <v>4625401</v>
      </c>
      <c r="M36" s="23">
        <v>4566615</v>
      </c>
      <c r="N36" s="24">
        <v>4293992</v>
      </c>
      <c r="O36" s="24">
        <v>4311505</v>
      </c>
      <c r="P36" s="24">
        <v>4340141</v>
      </c>
      <c r="Q36" s="23">
        <v>4647831</v>
      </c>
      <c r="R36" s="24">
        <v>4643126</v>
      </c>
      <c r="S36" s="24">
        <v>4472944</v>
      </c>
      <c r="T36" s="24">
        <v>4741650</v>
      </c>
      <c r="U36" s="23">
        <v>4682577</v>
      </c>
      <c r="V36" s="24">
        <v>4869581</v>
      </c>
    </row>
    <row r="37" spans="1:22" ht="14.25" thickBot="1">
      <c r="A37" s="5" t="s">
        <v>84</v>
      </c>
      <c r="B37" s="26">
        <v>20870679</v>
      </c>
      <c r="C37" s="26">
        <v>20560142</v>
      </c>
      <c r="D37" s="26">
        <v>19693677</v>
      </c>
      <c r="E37" s="25">
        <v>20136424</v>
      </c>
      <c r="F37" s="26">
        <v>20165741</v>
      </c>
      <c r="G37" s="26">
        <v>19758618</v>
      </c>
      <c r="H37" s="26">
        <v>17562228</v>
      </c>
      <c r="I37" s="25">
        <v>18258527</v>
      </c>
      <c r="J37" s="26">
        <v>18578533</v>
      </c>
      <c r="K37" s="26">
        <v>17499208</v>
      </c>
      <c r="L37" s="26">
        <v>16383484</v>
      </c>
      <c r="M37" s="25">
        <v>16491079</v>
      </c>
      <c r="N37" s="26">
        <v>17834195</v>
      </c>
      <c r="O37" s="26">
        <v>17101415</v>
      </c>
      <c r="P37" s="26">
        <v>16631727</v>
      </c>
      <c r="Q37" s="25">
        <v>17009268</v>
      </c>
      <c r="R37" s="26">
        <v>17174375</v>
      </c>
      <c r="S37" s="26">
        <v>15952913</v>
      </c>
      <c r="T37" s="26">
        <v>15636106</v>
      </c>
      <c r="U37" s="25">
        <v>16011881</v>
      </c>
      <c r="V37" s="26">
        <v>17767183</v>
      </c>
    </row>
    <row r="38" spans="1:22" ht="14.25" thickTop="1">
      <c r="A38" s="2" t="s">
        <v>85</v>
      </c>
      <c r="B38" s="24">
        <v>213852</v>
      </c>
      <c r="C38" s="24">
        <v>201159</v>
      </c>
      <c r="D38" s="24">
        <v>173615</v>
      </c>
      <c r="E38" s="23">
        <v>131385</v>
      </c>
      <c r="F38" s="24">
        <v>67682</v>
      </c>
      <c r="G38" s="24">
        <v>50500</v>
      </c>
      <c r="H38" s="24">
        <v>156892</v>
      </c>
      <c r="I38" s="23">
        <v>190221</v>
      </c>
      <c r="J38" s="24">
        <v>108944</v>
      </c>
      <c r="K38" s="24">
        <v>86609</v>
      </c>
      <c r="L38" s="24">
        <v>119149</v>
      </c>
      <c r="M38" s="23">
        <v>189978</v>
      </c>
      <c r="N38" s="24">
        <v>136141</v>
      </c>
      <c r="O38" s="24">
        <v>112528</v>
      </c>
      <c r="P38" s="24">
        <v>132029</v>
      </c>
      <c r="Q38" s="23">
        <v>181284</v>
      </c>
      <c r="R38" s="24">
        <v>197931</v>
      </c>
      <c r="S38" s="24">
        <v>151245</v>
      </c>
      <c r="T38" s="24">
        <v>141527</v>
      </c>
      <c r="U38" s="23">
        <v>225443</v>
      </c>
      <c r="V38" s="24">
        <v>271903</v>
      </c>
    </row>
    <row r="39" spans="1:22" ht="13.5">
      <c r="A39" s="2" t="s">
        <v>86</v>
      </c>
      <c r="B39" s="24">
        <v>3624156</v>
      </c>
      <c r="C39" s="24">
        <v>3839749</v>
      </c>
      <c r="D39" s="24">
        <v>3618888</v>
      </c>
      <c r="E39" s="23">
        <v>4782230</v>
      </c>
      <c r="F39" s="24">
        <v>3623298</v>
      </c>
      <c r="G39" s="24">
        <v>3864846</v>
      </c>
      <c r="H39" s="24">
        <v>3027391</v>
      </c>
      <c r="I39" s="23">
        <v>4430584</v>
      </c>
      <c r="J39" s="24">
        <v>3621322</v>
      </c>
      <c r="K39" s="24">
        <v>3551415</v>
      </c>
      <c r="L39" s="24">
        <v>2587595</v>
      </c>
      <c r="M39" s="23">
        <v>3666775</v>
      </c>
      <c r="N39" s="24">
        <v>3295475</v>
      </c>
      <c r="O39" s="24">
        <v>3420101</v>
      </c>
      <c r="P39" s="24">
        <v>2749567</v>
      </c>
      <c r="Q39" s="23">
        <v>4526374</v>
      </c>
      <c r="R39" s="24">
        <v>2803891</v>
      </c>
      <c r="S39" s="24">
        <v>2678001</v>
      </c>
      <c r="T39" s="24">
        <v>2322431</v>
      </c>
      <c r="U39" s="23">
        <v>3739522</v>
      </c>
      <c r="V39" s="24">
        <v>2917846</v>
      </c>
    </row>
    <row r="40" spans="1:22" ht="13.5">
      <c r="A40" s="2" t="s">
        <v>87</v>
      </c>
      <c r="B40" s="24">
        <v>239592</v>
      </c>
      <c r="C40" s="24">
        <v>239592</v>
      </c>
      <c r="D40" s="24">
        <v>239592</v>
      </c>
      <c r="E40" s="23">
        <v>239592</v>
      </c>
      <c r="F40" s="24">
        <v>239592</v>
      </c>
      <c r="G40" s="24">
        <v>239592</v>
      </c>
      <c r="H40" s="24"/>
      <c r="I40" s="23"/>
      <c r="J40" s="24"/>
      <c r="K40" s="24"/>
      <c r="L40" s="24"/>
      <c r="M40" s="23"/>
      <c r="N40" s="24"/>
      <c r="O40" s="24"/>
      <c r="P40" s="24"/>
      <c r="Q40" s="23"/>
      <c r="R40" s="24"/>
      <c r="S40" s="24"/>
      <c r="T40" s="24"/>
      <c r="U40" s="23"/>
      <c r="V40" s="24"/>
    </row>
    <row r="41" spans="1:22" ht="13.5">
      <c r="A41" s="2" t="s">
        <v>88</v>
      </c>
      <c r="B41" s="24">
        <v>7559</v>
      </c>
      <c r="C41" s="24">
        <v>8539</v>
      </c>
      <c r="D41" s="24">
        <v>9140</v>
      </c>
      <c r="E41" s="23">
        <v>8430</v>
      </c>
      <c r="F41" s="24">
        <v>8430</v>
      </c>
      <c r="G41" s="24">
        <v>6186</v>
      </c>
      <c r="H41" s="24">
        <v>5515</v>
      </c>
      <c r="I41" s="23">
        <v>4843</v>
      </c>
      <c r="J41" s="24">
        <v>4843</v>
      </c>
      <c r="K41" s="24">
        <v>4843</v>
      </c>
      <c r="L41" s="24">
        <v>4843</v>
      </c>
      <c r="M41" s="23">
        <v>4843</v>
      </c>
      <c r="N41" s="24">
        <v>4843</v>
      </c>
      <c r="O41" s="24">
        <v>4843</v>
      </c>
      <c r="P41" s="24">
        <v>4843</v>
      </c>
      <c r="Q41" s="23">
        <v>3918</v>
      </c>
      <c r="R41" s="24">
        <v>3918</v>
      </c>
      <c r="S41" s="24">
        <v>3918</v>
      </c>
      <c r="T41" s="24">
        <v>3918</v>
      </c>
      <c r="U41" s="23">
        <v>1512</v>
      </c>
      <c r="V41" s="24">
        <v>1512</v>
      </c>
    </row>
    <row r="42" spans="1:22" ht="13.5">
      <c r="A42" s="2" t="s">
        <v>91</v>
      </c>
      <c r="B42" s="24">
        <v>239477</v>
      </c>
      <c r="C42" s="24">
        <v>228257</v>
      </c>
      <c r="D42" s="24">
        <v>172528</v>
      </c>
      <c r="E42" s="23">
        <v>212074</v>
      </c>
      <c r="F42" s="24">
        <v>110481</v>
      </c>
      <c r="G42" s="24">
        <v>94268</v>
      </c>
      <c r="H42" s="24">
        <v>136501</v>
      </c>
      <c r="I42" s="23">
        <v>345070</v>
      </c>
      <c r="J42" s="24">
        <v>180698</v>
      </c>
      <c r="K42" s="24">
        <v>112058</v>
      </c>
      <c r="L42" s="24">
        <v>163442</v>
      </c>
      <c r="M42" s="23">
        <v>188411</v>
      </c>
      <c r="N42" s="24">
        <v>75097</v>
      </c>
      <c r="O42" s="24">
        <v>106435</v>
      </c>
      <c r="P42" s="24">
        <v>52508</v>
      </c>
      <c r="Q42" s="23">
        <v>109806</v>
      </c>
      <c r="R42" s="24">
        <v>27764</v>
      </c>
      <c r="S42" s="24">
        <v>31845</v>
      </c>
      <c r="T42" s="24">
        <v>146980</v>
      </c>
      <c r="U42" s="23">
        <v>139000</v>
      </c>
      <c r="V42" s="24">
        <v>96858</v>
      </c>
    </row>
    <row r="43" spans="1:22" ht="13.5">
      <c r="A43" s="2" t="s">
        <v>93</v>
      </c>
      <c r="B43" s="24">
        <v>2266406</v>
      </c>
      <c r="C43" s="24">
        <v>1755712</v>
      </c>
      <c r="D43" s="24">
        <v>1298519</v>
      </c>
      <c r="E43" s="23">
        <v>848281</v>
      </c>
      <c r="F43" s="24">
        <v>1672873</v>
      </c>
      <c r="G43" s="24">
        <v>1472557</v>
      </c>
      <c r="H43" s="24">
        <v>1522055</v>
      </c>
      <c r="I43" s="23">
        <v>1086995</v>
      </c>
      <c r="J43" s="24">
        <v>1926125</v>
      </c>
      <c r="K43" s="24">
        <v>1371710</v>
      </c>
      <c r="L43" s="24">
        <v>1189732</v>
      </c>
      <c r="M43" s="23">
        <v>713502</v>
      </c>
      <c r="N43" s="24">
        <v>2037935</v>
      </c>
      <c r="O43" s="24">
        <v>1602851</v>
      </c>
      <c r="P43" s="24">
        <v>1868652</v>
      </c>
      <c r="Q43" s="23">
        <v>1009296</v>
      </c>
      <c r="R43" s="24">
        <v>2182209</v>
      </c>
      <c r="S43" s="24">
        <v>1370812</v>
      </c>
      <c r="T43" s="24">
        <v>1291862</v>
      </c>
      <c r="U43" s="23">
        <v>911174</v>
      </c>
      <c r="V43" s="24">
        <v>2756966</v>
      </c>
    </row>
    <row r="44" spans="1:22" ht="13.5">
      <c r="A44" s="2" t="s">
        <v>96</v>
      </c>
      <c r="B44" s="24">
        <v>330369</v>
      </c>
      <c r="C44" s="24">
        <v>729237</v>
      </c>
      <c r="D44" s="24">
        <v>950677</v>
      </c>
      <c r="E44" s="23">
        <v>695978</v>
      </c>
      <c r="F44" s="24">
        <v>323107</v>
      </c>
      <c r="G44" s="24">
        <v>665780</v>
      </c>
      <c r="H44" s="24">
        <v>939850</v>
      </c>
      <c r="I44" s="23">
        <v>702717</v>
      </c>
      <c r="J44" s="24">
        <v>322688</v>
      </c>
      <c r="K44" s="24">
        <v>673560</v>
      </c>
      <c r="L44" s="24">
        <v>927154</v>
      </c>
      <c r="M44" s="23">
        <v>666855</v>
      </c>
      <c r="N44" s="24">
        <v>344952</v>
      </c>
      <c r="O44" s="24">
        <v>671874</v>
      </c>
      <c r="P44" s="24">
        <v>944153</v>
      </c>
      <c r="Q44" s="23">
        <v>672613</v>
      </c>
      <c r="R44" s="24">
        <v>337340</v>
      </c>
      <c r="S44" s="24">
        <v>649085</v>
      </c>
      <c r="T44" s="24">
        <v>958471</v>
      </c>
      <c r="U44" s="23">
        <v>694017</v>
      </c>
      <c r="V44" s="24">
        <v>331822</v>
      </c>
    </row>
    <row r="45" spans="1:22" ht="13.5">
      <c r="A45" s="2" t="s">
        <v>55</v>
      </c>
      <c r="B45" s="24">
        <v>1281364</v>
      </c>
      <c r="C45" s="24">
        <v>1122353</v>
      </c>
      <c r="D45" s="24">
        <v>888183</v>
      </c>
      <c r="E45" s="23">
        <v>793595</v>
      </c>
      <c r="F45" s="24">
        <v>2095902</v>
      </c>
      <c r="G45" s="24">
        <v>1588477</v>
      </c>
      <c r="H45" s="24">
        <v>1115004</v>
      </c>
      <c r="I45" s="23">
        <v>661343</v>
      </c>
      <c r="J45" s="24">
        <v>1877437</v>
      </c>
      <c r="K45" s="24">
        <v>1361576</v>
      </c>
      <c r="L45" s="24">
        <v>1120287</v>
      </c>
      <c r="M45" s="23">
        <v>629993</v>
      </c>
      <c r="N45" s="24">
        <v>1850502</v>
      </c>
      <c r="O45" s="24">
        <v>1334329</v>
      </c>
      <c r="P45" s="24">
        <v>1265360</v>
      </c>
      <c r="Q45" s="23">
        <v>569013</v>
      </c>
      <c r="R45" s="24">
        <v>2016388</v>
      </c>
      <c r="S45" s="24">
        <v>1464673</v>
      </c>
      <c r="T45" s="24">
        <v>1210046</v>
      </c>
      <c r="U45" s="23">
        <v>589932</v>
      </c>
      <c r="V45" s="24">
        <v>1769700</v>
      </c>
    </row>
    <row r="46" spans="1:22" ht="13.5">
      <c r="A46" s="2" t="s">
        <v>97</v>
      </c>
      <c r="B46" s="24">
        <v>8202777</v>
      </c>
      <c r="C46" s="24">
        <v>8124600</v>
      </c>
      <c r="D46" s="24">
        <v>7351146</v>
      </c>
      <c r="E46" s="23">
        <v>7711568</v>
      </c>
      <c r="F46" s="24">
        <v>8141369</v>
      </c>
      <c r="G46" s="24">
        <v>7982211</v>
      </c>
      <c r="H46" s="24">
        <v>6903212</v>
      </c>
      <c r="I46" s="23">
        <v>7437717</v>
      </c>
      <c r="J46" s="24">
        <v>8042060</v>
      </c>
      <c r="K46" s="24">
        <v>7161774</v>
      </c>
      <c r="L46" s="24">
        <v>6112205</v>
      </c>
      <c r="M46" s="23">
        <v>6131544</v>
      </c>
      <c r="N46" s="24">
        <v>7744949</v>
      </c>
      <c r="O46" s="24">
        <v>7252965</v>
      </c>
      <c r="P46" s="24">
        <v>7017116</v>
      </c>
      <c r="Q46" s="23">
        <v>7072308</v>
      </c>
      <c r="R46" s="24">
        <v>7569444</v>
      </c>
      <c r="S46" s="24">
        <v>6349581</v>
      </c>
      <c r="T46" s="24">
        <v>6075238</v>
      </c>
      <c r="U46" s="23">
        <v>6359806</v>
      </c>
      <c r="V46" s="24">
        <v>8146610</v>
      </c>
    </row>
    <row r="47" spans="1:22" ht="13.5">
      <c r="A47" s="2" t="s">
        <v>98</v>
      </c>
      <c r="B47" s="24">
        <v>640952</v>
      </c>
      <c r="C47" s="24">
        <v>700850</v>
      </c>
      <c r="D47" s="24">
        <v>760748</v>
      </c>
      <c r="E47" s="23">
        <v>820646</v>
      </c>
      <c r="F47" s="24">
        <v>880544</v>
      </c>
      <c r="G47" s="24">
        <v>940442</v>
      </c>
      <c r="H47" s="24"/>
      <c r="I47" s="23"/>
      <c r="J47" s="24"/>
      <c r="K47" s="24"/>
      <c r="L47" s="24"/>
      <c r="M47" s="23"/>
      <c r="N47" s="24"/>
      <c r="O47" s="24"/>
      <c r="P47" s="24"/>
      <c r="Q47" s="23"/>
      <c r="R47" s="24"/>
      <c r="S47" s="24"/>
      <c r="T47" s="24"/>
      <c r="U47" s="23"/>
      <c r="V47" s="24"/>
    </row>
    <row r="48" spans="1:22" ht="13.5">
      <c r="A48" s="2" t="s">
        <v>88</v>
      </c>
      <c r="B48" s="24">
        <v>15251</v>
      </c>
      <c r="C48" s="24">
        <v>16607</v>
      </c>
      <c r="D48" s="24">
        <v>18341</v>
      </c>
      <c r="E48" s="23">
        <v>16833</v>
      </c>
      <c r="F48" s="24">
        <v>18941</v>
      </c>
      <c r="G48" s="24">
        <v>11885</v>
      </c>
      <c r="H48" s="24">
        <v>9962</v>
      </c>
      <c r="I48" s="23">
        <v>7927</v>
      </c>
      <c r="J48" s="24">
        <v>9138</v>
      </c>
      <c r="K48" s="24">
        <v>10349</v>
      </c>
      <c r="L48" s="24">
        <v>11559</v>
      </c>
      <c r="M48" s="23">
        <v>12770</v>
      </c>
      <c r="N48" s="24">
        <v>13981</v>
      </c>
      <c r="O48" s="24">
        <v>15192</v>
      </c>
      <c r="P48" s="24">
        <v>16403</v>
      </c>
      <c r="Q48" s="23">
        <v>12912</v>
      </c>
      <c r="R48" s="24">
        <v>13892</v>
      </c>
      <c r="S48" s="24">
        <v>14872</v>
      </c>
      <c r="T48" s="24">
        <v>15851</v>
      </c>
      <c r="U48" s="23">
        <v>6804</v>
      </c>
      <c r="V48" s="24">
        <v>7182</v>
      </c>
    </row>
    <row r="49" spans="1:22" ht="13.5">
      <c r="A49" s="2" t="s">
        <v>100</v>
      </c>
      <c r="B49" s="24">
        <v>1067475</v>
      </c>
      <c r="C49" s="24">
        <v>1038058</v>
      </c>
      <c r="D49" s="24">
        <v>1008968</v>
      </c>
      <c r="E49" s="23">
        <v>996746</v>
      </c>
      <c r="F49" s="24">
        <v>1018962</v>
      </c>
      <c r="G49" s="24">
        <v>993814</v>
      </c>
      <c r="H49" s="24">
        <v>1000841</v>
      </c>
      <c r="I49" s="23">
        <v>973045</v>
      </c>
      <c r="J49" s="24">
        <v>983423</v>
      </c>
      <c r="K49" s="24">
        <v>970123</v>
      </c>
      <c r="L49" s="24">
        <v>943042</v>
      </c>
      <c r="M49" s="23">
        <v>932776</v>
      </c>
      <c r="N49" s="24">
        <v>919496</v>
      </c>
      <c r="O49" s="24">
        <v>894415</v>
      </c>
      <c r="P49" s="24">
        <v>923792</v>
      </c>
      <c r="Q49" s="23">
        <v>1157306</v>
      </c>
      <c r="R49" s="24">
        <v>1161622</v>
      </c>
      <c r="S49" s="24">
        <v>1171186</v>
      </c>
      <c r="T49" s="24">
        <v>1173121</v>
      </c>
      <c r="U49" s="23">
        <v>1168833</v>
      </c>
      <c r="V49" s="24">
        <v>1164761</v>
      </c>
    </row>
    <row r="50" spans="1:22" ht="13.5">
      <c r="A50" s="2" t="s">
        <v>101</v>
      </c>
      <c r="B50" s="24">
        <v>208326</v>
      </c>
      <c r="C50" s="24">
        <v>199603</v>
      </c>
      <c r="D50" s="24">
        <v>190880</v>
      </c>
      <c r="E50" s="23">
        <v>195870</v>
      </c>
      <c r="F50" s="24">
        <v>188594</v>
      </c>
      <c r="G50" s="24">
        <v>181317</v>
      </c>
      <c r="H50" s="24">
        <v>174041</v>
      </c>
      <c r="I50" s="23">
        <v>166765</v>
      </c>
      <c r="J50" s="24">
        <v>158763</v>
      </c>
      <c r="K50" s="24">
        <v>150762</v>
      </c>
      <c r="L50" s="24">
        <v>143114</v>
      </c>
      <c r="M50" s="23">
        <v>135580</v>
      </c>
      <c r="N50" s="24">
        <v>130375</v>
      </c>
      <c r="O50" s="24">
        <v>125170</v>
      </c>
      <c r="P50" s="24">
        <v>119611</v>
      </c>
      <c r="Q50" s="23">
        <v>114175</v>
      </c>
      <c r="R50" s="24">
        <v>107878</v>
      </c>
      <c r="S50" s="24">
        <v>103086</v>
      </c>
      <c r="T50" s="24">
        <v>97801</v>
      </c>
      <c r="U50" s="23">
        <v>110859</v>
      </c>
      <c r="V50" s="24">
        <v>101981</v>
      </c>
    </row>
    <row r="51" spans="1:22" ht="13.5">
      <c r="A51" s="2" t="s">
        <v>102</v>
      </c>
      <c r="B51" s="24">
        <v>39389</v>
      </c>
      <c r="C51" s="24">
        <v>39173</v>
      </c>
      <c r="D51" s="24">
        <v>38957</v>
      </c>
      <c r="E51" s="23">
        <v>38742</v>
      </c>
      <c r="F51" s="24">
        <v>38531</v>
      </c>
      <c r="G51" s="24">
        <v>38320</v>
      </c>
      <c r="H51" s="24">
        <v>38109</v>
      </c>
      <c r="I51" s="23">
        <v>37898</v>
      </c>
      <c r="J51" s="24">
        <v>37691</v>
      </c>
      <c r="K51" s="24">
        <v>37485</v>
      </c>
      <c r="L51" s="24">
        <v>37279</v>
      </c>
      <c r="M51" s="23">
        <v>37072</v>
      </c>
      <c r="N51" s="24">
        <v>36870</v>
      </c>
      <c r="O51" s="24">
        <v>36668</v>
      </c>
      <c r="P51" s="24">
        <v>36467</v>
      </c>
      <c r="Q51" s="23"/>
      <c r="R51" s="24"/>
      <c r="S51" s="24"/>
      <c r="T51" s="24"/>
      <c r="U51" s="23"/>
      <c r="V51" s="24"/>
    </row>
    <row r="52" spans="1:22" ht="13.5">
      <c r="A52" s="2" t="s">
        <v>55</v>
      </c>
      <c r="B52" s="24">
        <v>97050</v>
      </c>
      <c r="C52" s="24">
        <v>98427</v>
      </c>
      <c r="D52" s="24">
        <v>199278</v>
      </c>
      <c r="E52" s="23">
        <v>235533</v>
      </c>
      <c r="F52" s="24">
        <v>238782</v>
      </c>
      <c r="G52" s="24">
        <v>239173</v>
      </c>
      <c r="H52" s="24">
        <v>142885</v>
      </c>
      <c r="I52" s="23">
        <v>179846</v>
      </c>
      <c r="J52" s="24">
        <v>184472</v>
      </c>
      <c r="K52" s="24">
        <v>185296</v>
      </c>
      <c r="L52" s="24">
        <v>186907</v>
      </c>
      <c r="M52" s="23">
        <v>227686</v>
      </c>
      <c r="N52" s="24">
        <v>222422</v>
      </c>
      <c r="O52" s="24">
        <v>230045</v>
      </c>
      <c r="P52" s="24"/>
      <c r="Q52" s="23"/>
      <c r="R52" s="24"/>
      <c r="S52" s="24"/>
      <c r="T52" s="24"/>
      <c r="U52" s="23"/>
      <c r="V52" s="24"/>
    </row>
    <row r="53" spans="1:22" ht="13.5">
      <c r="A53" s="2" t="s">
        <v>104</v>
      </c>
      <c r="B53" s="24">
        <v>2068445</v>
      </c>
      <c r="C53" s="24">
        <v>2092719</v>
      </c>
      <c r="D53" s="24">
        <v>2217174</v>
      </c>
      <c r="E53" s="23">
        <v>2304372</v>
      </c>
      <c r="F53" s="24">
        <v>2384355</v>
      </c>
      <c r="G53" s="24">
        <v>2404953</v>
      </c>
      <c r="H53" s="24">
        <v>1365839</v>
      </c>
      <c r="I53" s="23">
        <v>1365482</v>
      </c>
      <c r="J53" s="24">
        <v>1373489</v>
      </c>
      <c r="K53" s="24">
        <v>1354016</v>
      </c>
      <c r="L53" s="24">
        <v>1321903</v>
      </c>
      <c r="M53" s="23">
        <v>1345886</v>
      </c>
      <c r="N53" s="24">
        <v>1323146</v>
      </c>
      <c r="O53" s="24">
        <v>1301492</v>
      </c>
      <c r="P53" s="24">
        <v>1096273</v>
      </c>
      <c r="Q53" s="23">
        <v>1284394</v>
      </c>
      <c r="R53" s="24">
        <v>1283393</v>
      </c>
      <c r="S53" s="24">
        <v>1289145</v>
      </c>
      <c r="T53" s="24">
        <v>1286774</v>
      </c>
      <c r="U53" s="23">
        <v>1286497</v>
      </c>
      <c r="V53" s="24">
        <v>1273924</v>
      </c>
    </row>
    <row r="54" spans="1:22" ht="14.25" thickBot="1">
      <c r="A54" s="5" t="s">
        <v>105</v>
      </c>
      <c r="B54" s="26">
        <v>10271223</v>
      </c>
      <c r="C54" s="26">
        <v>10217320</v>
      </c>
      <c r="D54" s="26">
        <v>9568320</v>
      </c>
      <c r="E54" s="25">
        <v>10015940</v>
      </c>
      <c r="F54" s="26">
        <v>10525725</v>
      </c>
      <c r="G54" s="26">
        <v>10387164</v>
      </c>
      <c r="H54" s="26">
        <v>8269052</v>
      </c>
      <c r="I54" s="25">
        <v>8803199</v>
      </c>
      <c r="J54" s="26">
        <v>9415550</v>
      </c>
      <c r="K54" s="26">
        <v>8515790</v>
      </c>
      <c r="L54" s="26">
        <v>7434109</v>
      </c>
      <c r="M54" s="25">
        <v>7477430</v>
      </c>
      <c r="N54" s="26">
        <v>9068095</v>
      </c>
      <c r="O54" s="26">
        <v>8554457</v>
      </c>
      <c r="P54" s="26">
        <v>8113390</v>
      </c>
      <c r="Q54" s="25">
        <v>8356702</v>
      </c>
      <c r="R54" s="26">
        <v>8852838</v>
      </c>
      <c r="S54" s="26">
        <v>7638726</v>
      </c>
      <c r="T54" s="26">
        <v>7362013</v>
      </c>
      <c r="U54" s="25">
        <v>7646303</v>
      </c>
      <c r="V54" s="26">
        <v>9420535</v>
      </c>
    </row>
    <row r="55" spans="1:22" ht="14.25" thickTop="1">
      <c r="A55" s="2" t="s">
        <v>106</v>
      </c>
      <c r="B55" s="24">
        <v>590000</v>
      </c>
      <c r="C55" s="24">
        <v>590000</v>
      </c>
      <c r="D55" s="24">
        <v>590000</v>
      </c>
      <c r="E55" s="23">
        <v>590000</v>
      </c>
      <c r="F55" s="24">
        <v>590000</v>
      </c>
      <c r="G55" s="24">
        <v>590000</v>
      </c>
      <c r="H55" s="24">
        <v>590000</v>
      </c>
      <c r="I55" s="23">
        <v>590000</v>
      </c>
      <c r="J55" s="24">
        <v>590000</v>
      </c>
      <c r="K55" s="24">
        <v>590000</v>
      </c>
      <c r="L55" s="24">
        <v>590000</v>
      </c>
      <c r="M55" s="23">
        <v>590000</v>
      </c>
      <c r="N55" s="24">
        <v>590000</v>
      </c>
      <c r="O55" s="24">
        <v>590000</v>
      </c>
      <c r="P55" s="24">
        <v>590000</v>
      </c>
      <c r="Q55" s="23">
        <v>590000</v>
      </c>
      <c r="R55" s="24">
        <v>590000</v>
      </c>
      <c r="S55" s="24">
        <v>590000</v>
      </c>
      <c r="T55" s="24">
        <v>590000</v>
      </c>
      <c r="U55" s="23">
        <v>590000</v>
      </c>
      <c r="V55" s="24">
        <v>590000</v>
      </c>
    </row>
    <row r="56" spans="1:22" ht="13.5">
      <c r="A56" s="2" t="s">
        <v>109</v>
      </c>
      <c r="B56" s="24">
        <v>1918</v>
      </c>
      <c r="C56" s="24">
        <v>1918</v>
      </c>
      <c r="D56" s="24">
        <v>1918</v>
      </c>
      <c r="E56" s="23">
        <v>1918</v>
      </c>
      <c r="F56" s="24">
        <v>1918</v>
      </c>
      <c r="G56" s="24">
        <v>1918</v>
      </c>
      <c r="H56" s="24">
        <v>1918</v>
      </c>
      <c r="I56" s="23">
        <v>1918</v>
      </c>
      <c r="J56" s="24">
        <v>1918</v>
      </c>
      <c r="K56" s="24">
        <v>1918</v>
      </c>
      <c r="L56" s="24">
        <v>1918</v>
      </c>
      <c r="M56" s="23">
        <v>1918</v>
      </c>
      <c r="N56" s="24">
        <v>1918</v>
      </c>
      <c r="O56" s="24">
        <v>1909</v>
      </c>
      <c r="P56" s="24">
        <v>1909</v>
      </c>
      <c r="Q56" s="23">
        <v>1909</v>
      </c>
      <c r="R56" s="24">
        <v>1909</v>
      </c>
      <c r="S56" s="24">
        <v>1909</v>
      </c>
      <c r="T56" s="24">
        <v>1909</v>
      </c>
      <c r="U56" s="23">
        <v>1909</v>
      </c>
      <c r="V56" s="24">
        <v>1909</v>
      </c>
    </row>
    <row r="57" spans="1:22" ht="13.5">
      <c r="A57" s="2" t="s">
        <v>114</v>
      </c>
      <c r="B57" s="24">
        <v>9525886</v>
      </c>
      <c r="C57" s="24">
        <v>9312020</v>
      </c>
      <c r="D57" s="24">
        <v>9124755</v>
      </c>
      <c r="E57" s="23">
        <v>9136785</v>
      </c>
      <c r="F57" s="24">
        <v>8857702</v>
      </c>
      <c r="G57" s="24">
        <v>8605456</v>
      </c>
      <c r="H57" s="24">
        <v>8565591</v>
      </c>
      <c r="I57" s="23">
        <v>8688821</v>
      </c>
      <c r="J57" s="24">
        <v>8487864</v>
      </c>
      <c r="K57" s="24">
        <v>8303653</v>
      </c>
      <c r="L57" s="24">
        <v>8239569</v>
      </c>
      <c r="M57" s="23">
        <v>8303924</v>
      </c>
      <c r="N57" s="24">
        <v>8105615</v>
      </c>
      <c r="O57" s="24">
        <v>7911471</v>
      </c>
      <c r="P57" s="24">
        <v>7816594</v>
      </c>
      <c r="Q57" s="23">
        <v>7931054</v>
      </c>
      <c r="R57" s="24">
        <v>7654674</v>
      </c>
      <c r="S57" s="24">
        <v>7627384</v>
      </c>
      <c r="T57" s="24">
        <v>7596095</v>
      </c>
      <c r="U57" s="23">
        <v>7709810</v>
      </c>
      <c r="V57" s="24">
        <v>7611812</v>
      </c>
    </row>
    <row r="58" spans="1:22" ht="13.5">
      <c r="A58" s="2" t="s">
        <v>115</v>
      </c>
      <c r="B58" s="24">
        <v>-33926</v>
      </c>
      <c r="C58" s="24">
        <v>-33926</v>
      </c>
      <c r="D58" s="24">
        <v>-33926</v>
      </c>
      <c r="E58" s="23">
        <v>-33926</v>
      </c>
      <c r="F58" s="24">
        <v>-33926</v>
      </c>
      <c r="G58" s="24">
        <v>-33926</v>
      </c>
      <c r="H58" s="24">
        <v>-33760</v>
      </c>
      <c r="I58" s="23">
        <v>-33760</v>
      </c>
      <c r="J58" s="24">
        <v>-33760</v>
      </c>
      <c r="K58" s="24">
        <v>-33645</v>
      </c>
      <c r="L58" s="24">
        <v>-33527</v>
      </c>
      <c r="M58" s="23">
        <v>-33527</v>
      </c>
      <c r="N58" s="24">
        <v>-33483</v>
      </c>
      <c r="O58" s="24">
        <v>-33189</v>
      </c>
      <c r="P58" s="24">
        <v>-32838</v>
      </c>
      <c r="Q58" s="23">
        <v>-32650</v>
      </c>
      <c r="R58" s="24">
        <v>-32650</v>
      </c>
      <c r="S58" s="24">
        <v>-32650</v>
      </c>
      <c r="T58" s="24">
        <v>-32650</v>
      </c>
      <c r="U58" s="23">
        <v>-32650</v>
      </c>
      <c r="V58" s="24">
        <v>-32650</v>
      </c>
    </row>
    <row r="59" spans="1:22" ht="13.5">
      <c r="A59" s="2" t="s">
        <v>116</v>
      </c>
      <c r="B59" s="24">
        <v>10083878</v>
      </c>
      <c r="C59" s="24">
        <v>9870012</v>
      </c>
      <c r="D59" s="24">
        <v>9682747</v>
      </c>
      <c r="E59" s="23">
        <v>9694777</v>
      </c>
      <c r="F59" s="24">
        <v>9415694</v>
      </c>
      <c r="G59" s="24">
        <v>9163448</v>
      </c>
      <c r="H59" s="24">
        <v>9123749</v>
      </c>
      <c r="I59" s="23">
        <v>9246979</v>
      </c>
      <c r="J59" s="24">
        <v>9046022</v>
      </c>
      <c r="K59" s="24">
        <v>8861926</v>
      </c>
      <c r="L59" s="24">
        <v>8797960</v>
      </c>
      <c r="M59" s="23">
        <v>8862315</v>
      </c>
      <c r="N59" s="24">
        <v>8664050</v>
      </c>
      <c r="O59" s="24">
        <v>8470191</v>
      </c>
      <c r="P59" s="24">
        <v>8375665</v>
      </c>
      <c r="Q59" s="23">
        <v>8490312</v>
      </c>
      <c r="R59" s="24">
        <v>8213932</v>
      </c>
      <c r="S59" s="24">
        <v>8186643</v>
      </c>
      <c r="T59" s="24">
        <v>8155354</v>
      </c>
      <c r="U59" s="23">
        <v>8269069</v>
      </c>
      <c r="V59" s="24">
        <v>8171071</v>
      </c>
    </row>
    <row r="60" spans="1:22" ht="13.5">
      <c r="A60" s="2" t="s">
        <v>117</v>
      </c>
      <c r="B60" s="24">
        <v>383402</v>
      </c>
      <c r="C60" s="24">
        <v>362979</v>
      </c>
      <c r="D60" s="24">
        <v>323912</v>
      </c>
      <c r="E60" s="23">
        <v>294173</v>
      </c>
      <c r="F60" s="24">
        <v>105672</v>
      </c>
      <c r="G60" s="24">
        <v>105309</v>
      </c>
      <c r="H60" s="24">
        <v>53328</v>
      </c>
      <c r="I60" s="23">
        <v>83015</v>
      </c>
      <c r="J60" s="24">
        <v>-20749</v>
      </c>
      <c r="K60" s="24">
        <v>8130</v>
      </c>
      <c r="L60" s="24">
        <v>22843</v>
      </c>
      <c r="M60" s="23">
        <v>29982</v>
      </c>
      <c r="N60" s="24">
        <v>16288</v>
      </c>
      <c r="O60" s="24">
        <v>13889</v>
      </c>
      <c r="P60" s="24">
        <v>67061</v>
      </c>
      <c r="Q60" s="23">
        <v>64107</v>
      </c>
      <c r="R60" s="24">
        <v>16334</v>
      </c>
      <c r="S60" s="24">
        <v>41481</v>
      </c>
      <c r="T60" s="24">
        <v>44497</v>
      </c>
      <c r="U60" s="23">
        <v>-5673</v>
      </c>
      <c r="V60" s="24">
        <v>83805</v>
      </c>
    </row>
    <row r="61" spans="1:22" ht="13.5">
      <c r="A61" s="2" t="s">
        <v>118</v>
      </c>
      <c r="B61" s="24">
        <v>383402</v>
      </c>
      <c r="C61" s="24">
        <v>362979</v>
      </c>
      <c r="D61" s="24">
        <v>323912</v>
      </c>
      <c r="E61" s="23">
        <v>294173</v>
      </c>
      <c r="F61" s="24">
        <v>105672</v>
      </c>
      <c r="G61" s="24">
        <v>105309</v>
      </c>
      <c r="H61" s="24">
        <v>53328</v>
      </c>
      <c r="I61" s="23">
        <v>83015</v>
      </c>
      <c r="J61" s="24">
        <v>-20749</v>
      </c>
      <c r="K61" s="24">
        <v>8130</v>
      </c>
      <c r="L61" s="24">
        <v>22843</v>
      </c>
      <c r="M61" s="23">
        <v>29982</v>
      </c>
      <c r="N61" s="24">
        <v>16288</v>
      </c>
      <c r="O61" s="24">
        <v>13889</v>
      </c>
      <c r="P61" s="24">
        <v>67061</v>
      </c>
      <c r="Q61" s="23">
        <v>64107</v>
      </c>
      <c r="R61" s="24">
        <v>16334</v>
      </c>
      <c r="S61" s="24">
        <v>41481</v>
      </c>
      <c r="T61" s="24">
        <v>44497</v>
      </c>
      <c r="U61" s="23">
        <v>-5673</v>
      </c>
      <c r="V61" s="24">
        <v>83805</v>
      </c>
    </row>
    <row r="62" spans="1:22" ht="13.5">
      <c r="A62" s="6" t="s">
        <v>0</v>
      </c>
      <c r="B62" s="24">
        <v>132175</v>
      </c>
      <c r="C62" s="24">
        <v>109828</v>
      </c>
      <c r="D62" s="24">
        <v>118696</v>
      </c>
      <c r="E62" s="23">
        <v>131532</v>
      </c>
      <c r="F62" s="24">
        <v>118648</v>
      </c>
      <c r="G62" s="24">
        <v>102696</v>
      </c>
      <c r="H62" s="24">
        <v>116097</v>
      </c>
      <c r="I62" s="23">
        <v>125332</v>
      </c>
      <c r="J62" s="24">
        <v>137710</v>
      </c>
      <c r="K62" s="24">
        <v>113360</v>
      </c>
      <c r="L62" s="24">
        <v>128570</v>
      </c>
      <c r="M62" s="23">
        <v>121351</v>
      </c>
      <c r="N62" s="24">
        <v>85759</v>
      </c>
      <c r="O62" s="24">
        <v>62876</v>
      </c>
      <c r="P62" s="24">
        <v>75609</v>
      </c>
      <c r="Q62" s="23">
        <v>98146</v>
      </c>
      <c r="R62" s="24">
        <v>91269</v>
      </c>
      <c r="S62" s="24">
        <v>86062</v>
      </c>
      <c r="T62" s="24">
        <v>74241</v>
      </c>
      <c r="U62" s="23">
        <v>102182</v>
      </c>
      <c r="V62" s="24">
        <v>91771</v>
      </c>
    </row>
    <row r="63" spans="1:22" ht="13.5">
      <c r="A63" s="6" t="s">
        <v>119</v>
      </c>
      <c r="B63" s="24">
        <v>10599456</v>
      </c>
      <c r="C63" s="24">
        <v>10342821</v>
      </c>
      <c r="D63" s="24">
        <v>10125357</v>
      </c>
      <c r="E63" s="23">
        <v>10120483</v>
      </c>
      <c r="F63" s="24">
        <v>9640016</v>
      </c>
      <c r="G63" s="24">
        <v>9371453</v>
      </c>
      <c r="H63" s="24">
        <v>9293176</v>
      </c>
      <c r="I63" s="23">
        <v>9455328</v>
      </c>
      <c r="J63" s="24">
        <v>9162982</v>
      </c>
      <c r="K63" s="24">
        <v>8983417</v>
      </c>
      <c r="L63" s="24">
        <v>8949374</v>
      </c>
      <c r="M63" s="23">
        <v>9013648</v>
      </c>
      <c r="N63" s="24">
        <v>8766099</v>
      </c>
      <c r="O63" s="24">
        <v>8546957</v>
      </c>
      <c r="P63" s="24">
        <v>8518336</v>
      </c>
      <c r="Q63" s="23">
        <v>8652566</v>
      </c>
      <c r="R63" s="24">
        <v>8321536</v>
      </c>
      <c r="S63" s="24">
        <v>8314187</v>
      </c>
      <c r="T63" s="24">
        <v>8274093</v>
      </c>
      <c r="U63" s="23">
        <v>8365578</v>
      </c>
      <c r="V63" s="24">
        <v>8346647</v>
      </c>
    </row>
    <row r="64" spans="1:22" ht="14.25" thickBot="1">
      <c r="A64" s="7" t="s">
        <v>120</v>
      </c>
      <c r="B64" s="24">
        <v>20870679</v>
      </c>
      <c r="C64" s="24">
        <v>20560142</v>
      </c>
      <c r="D64" s="24">
        <v>19693677</v>
      </c>
      <c r="E64" s="23">
        <v>20136424</v>
      </c>
      <c r="F64" s="24">
        <v>20165741</v>
      </c>
      <c r="G64" s="24">
        <v>19758618</v>
      </c>
      <c r="H64" s="24">
        <v>17562228</v>
      </c>
      <c r="I64" s="23">
        <v>18258527</v>
      </c>
      <c r="J64" s="24">
        <v>18578533</v>
      </c>
      <c r="K64" s="24">
        <v>17499208</v>
      </c>
      <c r="L64" s="24">
        <v>16383484</v>
      </c>
      <c r="M64" s="23">
        <v>16491079</v>
      </c>
      <c r="N64" s="24">
        <v>17834195</v>
      </c>
      <c r="O64" s="24">
        <v>17101415</v>
      </c>
      <c r="P64" s="24">
        <v>16631727</v>
      </c>
      <c r="Q64" s="23">
        <v>17009268</v>
      </c>
      <c r="R64" s="24">
        <v>17174375</v>
      </c>
      <c r="S64" s="24">
        <v>15952913</v>
      </c>
      <c r="T64" s="24">
        <v>15636106</v>
      </c>
      <c r="U64" s="23">
        <v>16011881</v>
      </c>
      <c r="V64" s="24">
        <v>17767183</v>
      </c>
    </row>
    <row r="65" spans="1:22" ht="14.25" thickTop="1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7" ht="13.5">
      <c r="A67" s="20" t="s">
        <v>125</v>
      </c>
    </row>
    <row r="68" ht="13.5">
      <c r="A68" s="20" t="s">
        <v>126</v>
      </c>
    </row>
  </sheetData>
  <mergeCells count="1">
    <mergeCell ref="B6:V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I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10" t="s">
        <v>121</v>
      </c>
      <c r="B2" s="14">
        <v>1981</v>
      </c>
      <c r="C2" s="14"/>
      <c r="D2" s="14"/>
      <c r="E2" s="14"/>
      <c r="F2" s="14"/>
      <c r="G2" s="14"/>
      <c r="H2" s="14"/>
      <c r="I2" s="14"/>
    </row>
    <row r="3" spans="1:9" ht="14.25" thickBot="1">
      <c r="A3" s="11" t="s">
        <v>122</v>
      </c>
      <c r="B3" s="1" t="s">
        <v>123</v>
      </c>
      <c r="C3" s="1"/>
      <c r="D3" s="1"/>
      <c r="E3" s="1"/>
      <c r="F3" s="1"/>
      <c r="G3" s="1"/>
      <c r="H3" s="1"/>
      <c r="I3" s="1"/>
    </row>
    <row r="4" spans="1:9" ht="14.25" thickTop="1">
      <c r="A4" s="10" t="s">
        <v>19</v>
      </c>
      <c r="B4" s="15" t="str">
        <f>HYPERLINK("http://www.kabupro.jp/mark/20130627/S000DRR0.htm","有価証券報告書")</f>
        <v>有価証券報告書</v>
      </c>
      <c r="C4" s="15" t="str">
        <f>HYPERLINK("http://www.kabupro.jp/mark/20130627/S000DRR0.htm","有価証券報告書")</f>
        <v>有価証券報告書</v>
      </c>
      <c r="D4" s="15" t="str">
        <f>HYPERLINK("http://www.kabupro.jp/mark/20120628/S000B820.htm","有価証券報告書")</f>
        <v>有価証券報告書</v>
      </c>
      <c r="E4" s="15" t="str">
        <f>HYPERLINK("http://www.kabupro.jp/mark/20110629/S0008KW8.htm","有価証券報告書")</f>
        <v>有価証券報告書</v>
      </c>
      <c r="F4" s="15" t="str">
        <f>HYPERLINK("http://www.kabupro.jp/mark/20100629/S00064DU.htm","有価証券報告書")</f>
        <v>有価証券報告書</v>
      </c>
      <c r="G4" s="15" t="str">
        <f>HYPERLINK("http://www.kabupro.jp/mark/20091113/S0004KEQ.htm","四半期報告書")</f>
        <v>四半期報告書</v>
      </c>
      <c r="H4" s="15" t="str">
        <f>HYPERLINK("http://www.kabupro.jp/mark/20090814/S0003Y6I.htm","四半期報告書")</f>
        <v>四半期報告書</v>
      </c>
      <c r="I4" s="15" t="str">
        <f>HYPERLINK("http://www.kabupro.jp/mark/20090626/S0003HU7.htm","有価証券報告書")</f>
        <v>有価証券報告書</v>
      </c>
    </row>
    <row r="5" spans="1:9" ht="14.25" thickBot="1">
      <c r="A5" s="11" t="s">
        <v>20</v>
      </c>
      <c r="B5" s="1" t="s">
        <v>26</v>
      </c>
      <c r="C5" s="1" t="s">
        <v>26</v>
      </c>
      <c r="D5" s="1" t="s">
        <v>30</v>
      </c>
      <c r="E5" s="1" t="s">
        <v>32</v>
      </c>
      <c r="F5" s="1" t="s">
        <v>34</v>
      </c>
      <c r="G5" s="1" t="s">
        <v>127</v>
      </c>
      <c r="H5" s="1" t="s">
        <v>130</v>
      </c>
      <c r="I5" s="1" t="s">
        <v>41</v>
      </c>
    </row>
    <row r="6" spans="1:9" ht="15" thickBot="1" thickTop="1">
      <c r="A6" s="10" t="s">
        <v>21</v>
      </c>
      <c r="B6" s="18" t="s">
        <v>223</v>
      </c>
      <c r="C6" s="19"/>
      <c r="D6" s="19"/>
      <c r="E6" s="19"/>
      <c r="F6" s="19"/>
      <c r="G6" s="19"/>
      <c r="H6" s="19"/>
      <c r="I6" s="19"/>
    </row>
    <row r="7" spans="1:9" ht="14.25" thickTop="1">
      <c r="A7" s="12" t="s">
        <v>22</v>
      </c>
      <c r="B7" s="16" t="s">
        <v>27</v>
      </c>
      <c r="C7" s="16" t="s">
        <v>27</v>
      </c>
      <c r="D7" s="16" t="s">
        <v>27</v>
      </c>
      <c r="E7" s="16" t="s">
        <v>27</v>
      </c>
      <c r="F7" s="16" t="s">
        <v>27</v>
      </c>
      <c r="G7" s="14" t="s">
        <v>128</v>
      </c>
      <c r="H7" s="14" t="s">
        <v>128</v>
      </c>
      <c r="I7" s="16" t="s">
        <v>27</v>
      </c>
    </row>
    <row r="8" spans="1:9" ht="13.5">
      <c r="A8" s="13" t="s">
        <v>23</v>
      </c>
      <c r="B8" s="17" t="s">
        <v>167</v>
      </c>
      <c r="C8" s="17" t="s">
        <v>168</v>
      </c>
      <c r="D8" s="17" t="s">
        <v>169</v>
      </c>
      <c r="E8" s="17" t="s">
        <v>170</v>
      </c>
      <c r="F8" s="17" t="s">
        <v>129</v>
      </c>
      <c r="G8" s="1" t="s">
        <v>129</v>
      </c>
      <c r="H8" s="1" t="s">
        <v>129</v>
      </c>
      <c r="I8" s="17" t="s">
        <v>131</v>
      </c>
    </row>
    <row r="9" spans="1:9" ht="13.5">
      <c r="A9" s="13" t="s">
        <v>24</v>
      </c>
      <c r="B9" s="17" t="s">
        <v>28</v>
      </c>
      <c r="C9" s="17" t="s">
        <v>29</v>
      </c>
      <c r="D9" s="17" t="s">
        <v>31</v>
      </c>
      <c r="E9" s="17" t="s">
        <v>33</v>
      </c>
      <c r="F9" s="17" t="s">
        <v>35</v>
      </c>
      <c r="G9" s="1" t="s">
        <v>38</v>
      </c>
      <c r="H9" s="1" t="s">
        <v>40</v>
      </c>
      <c r="I9" s="17" t="s">
        <v>42</v>
      </c>
    </row>
    <row r="10" spans="1:9" ht="14.25" thickBot="1">
      <c r="A10" s="13" t="s">
        <v>25</v>
      </c>
      <c r="B10" s="17" t="s">
        <v>44</v>
      </c>
      <c r="C10" s="17" t="s">
        <v>44</v>
      </c>
      <c r="D10" s="17" t="s">
        <v>44</v>
      </c>
      <c r="E10" s="17" t="s">
        <v>44</v>
      </c>
      <c r="F10" s="17" t="s">
        <v>44</v>
      </c>
      <c r="G10" s="1" t="s">
        <v>44</v>
      </c>
      <c r="H10" s="1" t="s">
        <v>44</v>
      </c>
      <c r="I10" s="17" t="s">
        <v>44</v>
      </c>
    </row>
    <row r="11" spans="1:9" ht="14.25" thickTop="1">
      <c r="A11" s="28" t="s">
        <v>171</v>
      </c>
      <c r="B11" s="21">
        <v>31880159</v>
      </c>
      <c r="C11" s="21">
        <v>30009638</v>
      </c>
      <c r="D11" s="21">
        <v>28506991</v>
      </c>
      <c r="E11" s="21">
        <v>28379012</v>
      </c>
      <c r="F11" s="21">
        <v>30558812</v>
      </c>
      <c r="G11" s="22"/>
      <c r="H11" s="22"/>
      <c r="I11" s="21">
        <v>31862803</v>
      </c>
    </row>
    <row r="12" spans="1:9" ht="13.5">
      <c r="A12" s="6" t="s">
        <v>172</v>
      </c>
      <c r="B12" s="23">
        <v>263939</v>
      </c>
      <c r="C12" s="23">
        <v>290600</v>
      </c>
      <c r="D12" s="23">
        <v>269402</v>
      </c>
      <c r="E12" s="23">
        <v>275217</v>
      </c>
      <c r="F12" s="23">
        <v>596966</v>
      </c>
      <c r="G12" s="24"/>
      <c r="H12" s="24"/>
      <c r="I12" s="23">
        <v>1083268</v>
      </c>
    </row>
    <row r="13" spans="1:9" ht="13.5">
      <c r="A13" s="6" t="s">
        <v>173</v>
      </c>
      <c r="B13" s="23">
        <v>32144098</v>
      </c>
      <c r="C13" s="23">
        <v>30300238</v>
      </c>
      <c r="D13" s="23">
        <v>28776394</v>
      </c>
      <c r="E13" s="23">
        <v>28654230</v>
      </c>
      <c r="F13" s="23">
        <v>31155778</v>
      </c>
      <c r="G13" s="24">
        <v>14376026</v>
      </c>
      <c r="H13" s="24">
        <v>5753510</v>
      </c>
      <c r="I13" s="23">
        <v>32946071</v>
      </c>
    </row>
    <row r="14" spans="1:9" ht="13.5">
      <c r="A14" s="6" t="s">
        <v>174</v>
      </c>
      <c r="B14" s="23">
        <v>28864126</v>
      </c>
      <c r="C14" s="23">
        <v>27116991</v>
      </c>
      <c r="D14" s="23">
        <v>25925604</v>
      </c>
      <c r="E14" s="23">
        <v>25986213</v>
      </c>
      <c r="F14" s="23">
        <v>28053160</v>
      </c>
      <c r="G14" s="24"/>
      <c r="H14" s="24"/>
      <c r="I14" s="23">
        <v>29194156</v>
      </c>
    </row>
    <row r="15" spans="1:9" ht="13.5">
      <c r="A15" s="6" t="s">
        <v>175</v>
      </c>
      <c r="B15" s="23">
        <v>109340</v>
      </c>
      <c r="C15" s="23">
        <v>128292</v>
      </c>
      <c r="D15" s="23">
        <v>127829</v>
      </c>
      <c r="E15" s="23">
        <v>137783</v>
      </c>
      <c r="F15" s="23">
        <v>312739</v>
      </c>
      <c r="G15" s="24"/>
      <c r="H15" s="24"/>
      <c r="I15" s="23">
        <v>580980</v>
      </c>
    </row>
    <row r="16" spans="1:9" ht="13.5">
      <c r="A16" s="6" t="s">
        <v>176</v>
      </c>
      <c r="B16" s="23">
        <v>28973466</v>
      </c>
      <c r="C16" s="23">
        <v>27245283</v>
      </c>
      <c r="D16" s="23">
        <v>26053433</v>
      </c>
      <c r="E16" s="23">
        <v>26123996</v>
      </c>
      <c r="F16" s="23">
        <v>28365900</v>
      </c>
      <c r="G16" s="24">
        <v>13040339</v>
      </c>
      <c r="H16" s="24">
        <v>5127805</v>
      </c>
      <c r="I16" s="23">
        <v>29775136</v>
      </c>
    </row>
    <row r="17" spans="1:9" ht="13.5">
      <c r="A17" s="6" t="s">
        <v>177</v>
      </c>
      <c r="B17" s="23">
        <v>3016032</v>
      </c>
      <c r="C17" s="23">
        <v>2892647</v>
      </c>
      <c r="D17" s="23">
        <v>2581387</v>
      </c>
      <c r="E17" s="23">
        <v>2392799</v>
      </c>
      <c r="F17" s="23">
        <v>2505651</v>
      </c>
      <c r="G17" s="24"/>
      <c r="H17" s="24"/>
      <c r="I17" s="23">
        <v>2668646</v>
      </c>
    </row>
    <row r="18" spans="1:9" ht="13.5">
      <c r="A18" s="6" t="s">
        <v>178</v>
      </c>
      <c r="B18" s="23">
        <v>154599</v>
      </c>
      <c r="C18" s="23">
        <v>162307</v>
      </c>
      <c r="D18" s="23">
        <v>141573</v>
      </c>
      <c r="E18" s="23">
        <v>137433</v>
      </c>
      <c r="F18" s="23">
        <v>284226</v>
      </c>
      <c r="G18" s="24"/>
      <c r="H18" s="24"/>
      <c r="I18" s="23">
        <v>502288</v>
      </c>
    </row>
    <row r="19" spans="1:9" ht="13.5">
      <c r="A19" s="6" t="s">
        <v>179</v>
      </c>
      <c r="B19" s="23">
        <v>3170631</v>
      </c>
      <c r="C19" s="23">
        <v>3054955</v>
      </c>
      <c r="D19" s="23">
        <v>2722960</v>
      </c>
      <c r="E19" s="23">
        <v>2530233</v>
      </c>
      <c r="F19" s="23">
        <v>2789877</v>
      </c>
      <c r="G19" s="24">
        <v>1335686</v>
      </c>
      <c r="H19" s="24">
        <v>625704</v>
      </c>
      <c r="I19" s="23">
        <v>3170935</v>
      </c>
    </row>
    <row r="20" spans="1:9" ht="13.5">
      <c r="A20" s="6" t="s">
        <v>180</v>
      </c>
      <c r="B20" s="23">
        <v>156589</v>
      </c>
      <c r="C20" s="23">
        <v>152179</v>
      </c>
      <c r="D20" s="23">
        <v>145391</v>
      </c>
      <c r="E20" s="23">
        <v>148382</v>
      </c>
      <c r="F20" s="23">
        <v>158774</v>
      </c>
      <c r="G20" s="24"/>
      <c r="H20" s="24"/>
      <c r="I20" s="23">
        <v>154758</v>
      </c>
    </row>
    <row r="21" spans="1:9" ht="13.5">
      <c r="A21" s="6" t="s">
        <v>181</v>
      </c>
      <c r="B21" s="23">
        <v>974313</v>
      </c>
      <c r="C21" s="23">
        <v>944809</v>
      </c>
      <c r="D21" s="23">
        <v>991952</v>
      </c>
      <c r="E21" s="23"/>
      <c r="F21" s="23"/>
      <c r="G21" s="24"/>
      <c r="H21" s="24"/>
      <c r="I21" s="23"/>
    </row>
    <row r="22" spans="1:9" ht="13.5">
      <c r="A22" s="6" t="s">
        <v>182</v>
      </c>
      <c r="B22" s="23">
        <v>147933</v>
      </c>
      <c r="C22" s="23">
        <v>147084</v>
      </c>
      <c r="D22" s="23">
        <v>142933</v>
      </c>
      <c r="E22" s="23">
        <v>128697</v>
      </c>
      <c r="F22" s="23">
        <v>139255</v>
      </c>
      <c r="G22" s="24">
        <v>139748</v>
      </c>
      <c r="H22" s="24"/>
      <c r="I22" s="23">
        <v>156799</v>
      </c>
    </row>
    <row r="23" spans="1:9" ht="13.5">
      <c r="A23" s="6" t="s">
        <v>183</v>
      </c>
      <c r="B23" s="23">
        <v>43978</v>
      </c>
      <c r="C23" s="23">
        <v>46699</v>
      </c>
      <c r="D23" s="23">
        <v>46990</v>
      </c>
      <c r="E23" s="23">
        <v>77258</v>
      </c>
      <c r="F23" s="23">
        <v>78031</v>
      </c>
      <c r="G23" s="24"/>
      <c r="H23" s="24"/>
      <c r="I23" s="23">
        <v>63908</v>
      </c>
    </row>
    <row r="24" spans="1:9" ht="13.5">
      <c r="A24" s="6" t="s">
        <v>184</v>
      </c>
      <c r="B24" s="23">
        <v>27235</v>
      </c>
      <c r="C24" s="23">
        <v>29202</v>
      </c>
      <c r="D24" s="23">
        <v>20441</v>
      </c>
      <c r="E24" s="23">
        <v>20897</v>
      </c>
      <c r="F24" s="23">
        <v>24834</v>
      </c>
      <c r="G24" s="24">
        <v>10637</v>
      </c>
      <c r="H24" s="24"/>
      <c r="I24" s="23">
        <v>21274</v>
      </c>
    </row>
    <row r="25" spans="1:9" ht="13.5">
      <c r="A25" s="6" t="s">
        <v>185</v>
      </c>
      <c r="B25" s="23">
        <v>189643</v>
      </c>
      <c r="C25" s="23">
        <v>185943</v>
      </c>
      <c r="D25" s="23">
        <v>178919</v>
      </c>
      <c r="E25" s="23">
        <v>166166</v>
      </c>
      <c r="F25" s="23">
        <v>160983</v>
      </c>
      <c r="G25" s="24"/>
      <c r="H25" s="24"/>
      <c r="I25" s="23">
        <v>156613</v>
      </c>
    </row>
    <row r="26" spans="1:9" ht="13.5">
      <c r="A26" s="6" t="s">
        <v>186</v>
      </c>
      <c r="B26" s="23">
        <v>96269</v>
      </c>
      <c r="C26" s="23">
        <v>47289</v>
      </c>
      <c r="D26" s="23">
        <v>49473</v>
      </c>
      <c r="E26" s="23">
        <v>42027</v>
      </c>
      <c r="F26" s="23">
        <v>47545</v>
      </c>
      <c r="G26" s="24"/>
      <c r="H26" s="24"/>
      <c r="I26" s="23">
        <v>46619</v>
      </c>
    </row>
    <row r="27" spans="1:9" ht="13.5">
      <c r="A27" s="6" t="s">
        <v>187</v>
      </c>
      <c r="B27" s="23">
        <v>121546</v>
      </c>
      <c r="C27" s="23">
        <v>119669</v>
      </c>
      <c r="D27" s="23">
        <v>95267</v>
      </c>
      <c r="E27" s="23">
        <v>94511</v>
      </c>
      <c r="F27" s="23">
        <v>128715</v>
      </c>
      <c r="G27" s="24"/>
      <c r="H27" s="24"/>
      <c r="I27" s="23">
        <v>170863</v>
      </c>
    </row>
    <row r="28" spans="1:9" ht="13.5">
      <c r="A28" s="6" t="s">
        <v>188</v>
      </c>
      <c r="B28" s="23">
        <v>2110</v>
      </c>
      <c r="C28" s="23">
        <v>3040</v>
      </c>
      <c r="D28" s="23">
        <v>2719</v>
      </c>
      <c r="E28" s="23">
        <v>2772</v>
      </c>
      <c r="F28" s="23">
        <v>2998</v>
      </c>
      <c r="G28" s="24"/>
      <c r="H28" s="24"/>
      <c r="I28" s="23">
        <v>4681</v>
      </c>
    </row>
    <row r="29" spans="1:9" ht="13.5">
      <c r="A29" s="6" t="s">
        <v>189</v>
      </c>
      <c r="B29" s="23">
        <v>21012</v>
      </c>
      <c r="C29" s="23">
        <v>15959</v>
      </c>
      <c r="D29" s="23">
        <v>16223</v>
      </c>
      <c r="E29" s="23">
        <v>18211</v>
      </c>
      <c r="F29" s="23">
        <v>18293</v>
      </c>
      <c r="G29" s="24"/>
      <c r="H29" s="24"/>
      <c r="I29" s="23">
        <v>17952</v>
      </c>
    </row>
    <row r="30" spans="1:9" ht="13.5">
      <c r="A30" s="6" t="s">
        <v>190</v>
      </c>
      <c r="B30" s="23">
        <v>52975</v>
      </c>
      <c r="C30" s="23">
        <v>49840</v>
      </c>
      <c r="D30" s="23">
        <v>49747</v>
      </c>
      <c r="E30" s="23">
        <v>48827</v>
      </c>
      <c r="F30" s="23">
        <v>52750</v>
      </c>
      <c r="G30" s="24"/>
      <c r="H30" s="24"/>
      <c r="I30" s="23">
        <v>53594</v>
      </c>
    </row>
    <row r="31" spans="1:9" ht="13.5">
      <c r="A31" s="6" t="s">
        <v>191</v>
      </c>
      <c r="B31" s="23">
        <v>16495</v>
      </c>
      <c r="C31" s="23">
        <v>14430</v>
      </c>
      <c r="D31" s="23">
        <v>14879</v>
      </c>
      <c r="E31" s="23">
        <v>13311</v>
      </c>
      <c r="F31" s="23">
        <v>15541</v>
      </c>
      <c r="G31" s="24"/>
      <c r="H31" s="24"/>
      <c r="I31" s="23">
        <v>17277</v>
      </c>
    </row>
    <row r="32" spans="1:9" ht="13.5">
      <c r="A32" s="6" t="s">
        <v>192</v>
      </c>
      <c r="B32" s="23">
        <v>4696</v>
      </c>
      <c r="C32" s="23">
        <v>4069</v>
      </c>
      <c r="D32" s="23">
        <v>4102</v>
      </c>
      <c r="E32" s="23">
        <v>3725</v>
      </c>
      <c r="F32" s="23">
        <v>9650</v>
      </c>
      <c r="G32" s="24"/>
      <c r="H32" s="24"/>
      <c r="I32" s="23">
        <v>4985</v>
      </c>
    </row>
    <row r="33" spans="1:9" ht="13.5">
      <c r="A33" s="6" t="s">
        <v>193</v>
      </c>
      <c r="B33" s="23"/>
      <c r="C33" s="23">
        <v>17510</v>
      </c>
      <c r="D33" s="23"/>
      <c r="E33" s="23">
        <v>37201</v>
      </c>
      <c r="F33" s="23">
        <v>104363</v>
      </c>
      <c r="G33" s="24">
        <v>36019</v>
      </c>
      <c r="H33" s="24"/>
      <c r="I33" s="23">
        <v>100549</v>
      </c>
    </row>
    <row r="34" spans="1:9" ht="13.5">
      <c r="A34" s="6" t="s">
        <v>194</v>
      </c>
      <c r="B34" s="23">
        <v>57635</v>
      </c>
      <c r="C34" s="23">
        <v>22095</v>
      </c>
      <c r="D34" s="23">
        <v>21283</v>
      </c>
      <c r="E34" s="23">
        <v>19638</v>
      </c>
      <c r="F34" s="23">
        <v>23835</v>
      </c>
      <c r="G34" s="24">
        <v>10800</v>
      </c>
      <c r="H34" s="24">
        <v>5491</v>
      </c>
      <c r="I34" s="23">
        <v>29207</v>
      </c>
    </row>
    <row r="35" spans="1:9" ht="13.5">
      <c r="A35" s="6" t="s">
        <v>195</v>
      </c>
      <c r="B35" s="23"/>
      <c r="C35" s="23">
        <v>14136</v>
      </c>
      <c r="D35" s="23">
        <v>600</v>
      </c>
      <c r="E35" s="23"/>
      <c r="F35" s="23">
        <v>3000</v>
      </c>
      <c r="G35" s="24"/>
      <c r="H35" s="24"/>
      <c r="I35" s="23">
        <v>300</v>
      </c>
    </row>
    <row r="36" spans="1:9" ht="13.5">
      <c r="A36" s="6" t="s">
        <v>196</v>
      </c>
      <c r="B36" s="23">
        <v>63471</v>
      </c>
      <c r="C36" s="23">
        <v>62443</v>
      </c>
      <c r="D36" s="23">
        <v>62879</v>
      </c>
      <c r="E36" s="23">
        <v>65650</v>
      </c>
      <c r="F36" s="23">
        <v>65486</v>
      </c>
      <c r="G36" s="24"/>
      <c r="H36" s="24"/>
      <c r="I36" s="23">
        <v>65977</v>
      </c>
    </row>
    <row r="37" spans="1:9" ht="13.5">
      <c r="A37" s="6" t="s">
        <v>133</v>
      </c>
      <c r="B37" s="23">
        <v>16571</v>
      </c>
      <c r="C37" s="23">
        <v>16259</v>
      </c>
      <c r="D37" s="23">
        <v>19652</v>
      </c>
      <c r="E37" s="23">
        <v>20397</v>
      </c>
      <c r="F37" s="23">
        <v>23682</v>
      </c>
      <c r="G37" s="24">
        <v>11768</v>
      </c>
      <c r="H37" s="24">
        <v>5131</v>
      </c>
      <c r="I37" s="23">
        <v>16948</v>
      </c>
    </row>
    <row r="38" spans="1:9" ht="13.5">
      <c r="A38" s="6" t="s">
        <v>197</v>
      </c>
      <c r="B38" s="23">
        <v>79284</v>
      </c>
      <c r="C38" s="23">
        <v>40457</v>
      </c>
      <c r="D38" s="23">
        <v>35990</v>
      </c>
      <c r="E38" s="23">
        <v>35295</v>
      </c>
      <c r="F38" s="23">
        <v>38938</v>
      </c>
      <c r="G38" s="24">
        <v>24103</v>
      </c>
      <c r="H38" s="24">
        <v>16765</v>
      </c>
      <c r="I38" s="23">
        <v>37879</v>
      </c>
    </row>
    <row r="39" spans="1:9" ht="13.5">
      <c r="A39" s="6" t="s">
        <v>198</v>
      </c>
      <c r="B39" s="23">
        <v>38185</v>
      </c>
      <c r="C39" s="23">
        <v>35129</v>
      </c>
      <c r="D39" s="23">
        <v>38989</v>
      </c>
      <c r="E39" s="23">
        <v>41336</v>
      </c>
      <c r="F39" s="23">
        <v>48540</v>
      </c>
      <c r="G39" s="24"/>
      <c r="H39" s="24"/>
      <c r="I39" s="23">
        <v>38501</v>
      </c>
    </row>
    <row r="40" spans="1:9" ht="13.5">
      <c r="A40" s="6" t="s">
        <v>199</v>
      </c>
      <c r="B40" s="23">
        <v>193592</v>
      </c>
      <c r="C40" s="23">
        <v>174061</v>
      </c>
      <c r="D40" s="23">
        <v>146475</v>
      </c>
      <c r="E40" s="23">
        <v>153312</v>
      </c>
      <c r="F40" s="23">
        <v>149591</v>
      </c>
      <c r="G40" s="24"/>
      <c r="H40" s="24"/>
      <c r="I40" s="23">
        <v>151969</v>
      </c>
    </row>
    <row r="41" spans="1:9" ht="13.5">
      <c r="A41" s="6" t="s">
        <v>200</v>
      </c>
      <c r="B41" s="23">
        <v>2303541</v>
      </c>
      <c r="C41" s="23">
        <v>2142312</v>
      </c>
      <c r="D41" s="23">
        <v>2084914</v>
      </c>
      <c r="E41" s="23">
        <v>2054728</v>
      </c>
      <c r="F41" s="23">
        <v>2133032</v>
      </c>
      <c r="G41" s="24">
        <v>1098844</v>
      </c>
      <c r="H41" s="24">
        <v>551749</v>
      </c>
      <c r="I41" s="23">
        <v>2220629</v>
      </c>
    </row>
    <row r="42" spans="1:9" ht="14.25" thickBot="1">
      <c r="A42" s="29" t="s">
        <v>201</v>
      </c>
      <c r="B42" s="25">
        <v>867089</v>
      </c>
      <c r="C42" s="25">
        <v>912642</v>
      </c>
      <c r="D42" s="25">
        <v>638046</v>
      </c>
      <c r="E42" s="25">
        <v>475504</v>
      </c>
      <c r="F42" s="25">
        <v>656845</v>
      </c>
      <c r="G42" s="26">
        <v>236841</v>
      </c>
      <c r="H42" s="26">
        <v>73954</v>
      </c>
      <c r="I42" s="25">
        <v>950306</v>
      </c>
    </row>
    <row r="43" spans="1:9" ht="14.25" thickTop="1">
      <c r="A43" s="6" t="s">
        <v>202</v>
      </c>
      <c r="B43" s="23">
        <v>4464</v>
      </c>
      <c r="C43" s="23">
        <v>4604</v>
      </c>
      <c r="D43" s="23">
        <v>4591</v>
      </c>
      <c r="E43" s="23">
        <v>3038</v>
      </c>
      <c r="F43" s="23">
        <v>5492</v>
      </c>
      <c r="G43" s="24">
        <v>2390</v>
      </c>
      <c r="H43" s="24">
        <v>1051</v>
      </c>
      <c r="I43" s="23">
        <v>6179</v>
      </c>
    </row>
    <row r="44" spans="1:9" ht="13.5">
      <c r="A44" s="6" t="s">
        <v>203</v>
      </c>
      <c r="B44" s="23">
        <v>29430</v>
      </c>
      <c r="C44" s="23">
        <v>28256</v>
      </c>
      <c r="D44" s="23">
        <v>29437</v>
      </c>
      <c r="E44" s="23">
        <v>27416</v>
      </c>
      <c r="F44" s="23">
        <v>31873</v>
      </c>
      <c r="G44" s="24">
        <v>19738</v>
      </c>
      <c r="H44" s="24">
        <v>18959</v>
      </c>
      <c r="I44" s="23">
        <v>27519</v>
      </c>
    </row>
    <row r="45" spans="1:9" ht="13.5">
      <c r="A45" s="6" t="s">
        <v>204</v>
      </c>
      <c r="B45" s="23">
        <v>45006</v>
      </c>
      <c r="C45" s="23">
        <v>41240</v>
      </c>
      <c r="D45" s="23">
        <v>84933</v>
      </c>
      <c r="E45" s="23">
        <v>24545</v>
      </c>
      <c r="F45" s="23">
        <v>59311</v>
      </c>
      <c r="G45" s="24"/>
      <c r="H45" s="24"/>
      <c r="I45" s="23"/>
    </row>
    <row r="46" spans="1:9" ht="13.5">
      <c r="A46" s="6" t="s">
        <v>205</v>
      </c>
      <c r="B46" s="23">
        <v>109742</v>
      </c>
      <c r="C46" s="23"/>
      <c r="D46" s="23"/>
      <c r="E46" s="23"/>
      <c r="F46" s="23"/>
      <c r="G46" s="24"/>
      <c r="H46" s="24"/>
      <c r="I46" s="23"/>
    </row>
    <row r="47" spans="1:9" ht="13.5">
      <c r="A47" s="6" t="s">
        <v>206</v>
      </c>
      <c r="B47" s="23">
        <v>8145</v>
      </c>
      <c r="C47" s="23"/>
      <c r="D47" s="23"/>
      <c r="E47" s="23"/>
      <c r="F47" s="23"/>
      <c r="G47" s="24"/>
      <c r="H47" s="24"/>
      <c r="I47" s="23"/>
    </row>
    <row r="48" spans="1:9" ht="13.5">
      <c r="A48" s="6" t="s">
        <v>207</v>
      </c>
      <c r="B48" s="23">
        <v>24755</v>
      </c>
      <c r="C48" s="23">
        <v>30629</v>
      </c>
      <c r="D48" s="23">
        <v>28514</v>
      </c>
      <c r="E48" s="23">
        <v>41780</v>
      </c>
      <c r="F48" s="23">
        <v>33383</v>
      </c>
      <c r="G48" s="24">
        <v>22219</v>
      </c>
      <c r="H48" s="24">
        <v>13028</v>
      </c>
      <c r="I48" s="23">
        <v>66406</v>
      </c>
    </row>
    <row r="49" spans="1:9" ht="13.5">
      <c r="A49" s="6" t="s">
        <v>208</v>
      </c>
      <c r="B49" s="23">
        <v>221545</v>
      </c>
      <c r="C49" s="23">
        <v>104730</v>
      </c>
      <c r="D49" s="23">
        <v>147476</v>
      </c>
      <c r="E49" s="23">
        <v>96780</v>
      </c>
      <c r="F49" s="23">
        <v>130061</v>
      </c>
      <c r="G49" s="24">
        <v>44348</v>
      </c>
      <c r="H49" s="24">
        <v>33039</v>
      </c>
      <c r="I49" s="23">
        <v>100105</v>
      </c>
    </row>
    <row r="50" spans="1:9" ht="13.5">
      <c r="A50" s="6" t="s">
        <v>209</v>
      </c>
      <c r="B50" s="23">
        <v>7274</v>
      </c>
      <c r="C50" s="23"/>
      <c r="D50" s="23"/>
      <c r="E50" s="23"/>
      <c r="F50" s="23"/>
      <c r="G50" s="24"/>
      <c r="H50" s="24"/>
      <c r="I50" s="23"/>
    </row>
    <row r="51" spans="1:9" ht="13.5">
      <c r="A51" s="6" t="s">
        <v>210</v>
      </c>
      <c r="B51" s="23">
        <v>59170</v>
      </c>
      <c r="C51" s="23"/>
      <c r="D51" s="23"/>
      <c r="E51" s="23"/>
      <c r="F51" s="23"/>
      <c r="G51" s="24"/>
      <c r="H51" s="24"/>
      <c r="I51" s="23"/>
    </row>
    <row r="52" spans="1:9" ht="13.5">
      <c r="A52" s="6" t="s">
        <v>211</v>
      </c>
      <c r="B52" s="23">
        <v>22028</v>
      </c>
      <c r="C52" s="23">
        <v>22603</v>
      </c>
      <c r="D52" s="23">
        <v>21999</v>
      </c>
      <c r="E52" s="23">
        <v>21999</v>
      </c>
      <c r="F52" s="23">
        <v>23019</v>
      </c>
      <c r="G52" s="24"/>
      <c r="H52" s="24"/>
      <c r="I52" s="23"/>
    </row>
    <row r="53" spans="1:9" ht="13.5">
      <c r="A53" s="6" t="s">
        <v>212</v>
      </c>
      <c r="B53" s="23">
        <v>3680</v>
      </c>
      <c r="C53" s="23">
        <v>13218</v>
      </c>
      <c r="D53" s="23">
        <v>3748</v>
      </c>
      <c r="E53" s="23">
        <v>6737</v>
      </c>
      <c r="F53" s="23">
        <v>37780</v>
      </c>
      <c r="G53" s="24">
        <v>13882</v>
      </c>
      <c r="H53" s="24">
        <v>5025</v>
      </c>
      <c r="I53" s="23">
        <v>100614</v>
      </c>
    </row>
    <row r="54" spans="1:9" ht="13.5">
      <c r="A54" s="6" t="s">
        <v>213</v>
      </c>
      <c r="B54" s="23">
        <v>92154</v>
      </c>
      <c r="C54" s="23">
        <v>35821</v>
      </c>
      <c r="D54" s="23">
        <v>25748</v>
      </c>
      <c r="E54" s="23">
        <v>28737</v>
      </c>
      <c r="F54" s="23">
        <v>60799</v>
      </c>
      <c r="G54" s="24">
        <v>13882</v>
      </c>
      <c r="H54" s="24">
        <v>5025</v>
      </c>
      <c r="I54" s="23">
        <v>100614</v>
      </c>
    </row>
    <row r="55" spans="1:9" ht="14.25" thickBot="1">
      <c r="A55" s="29" t="s">
        <v>214</v>
      </c>
      <c r="B55" s="25">
        <v>996480</v>
      </c>
      <c r="C55" s="25">
        <v>981550</v>
      </c>
      <c r="D55" s="25">
        <v>759773</v>
      </c>
      <c r="E55" s="25">
        <v>543547</v>
      </c>
      <c r="F55" s="25">
        <v>726107</v>
      </c>
      <c r="G55" s="26">
        <v>267308</v>
      </c>
      <c r="H55" s="26">
        <v>101968</v>
      </c>
      <c r="I55" s="25">
        <v>949797</v>
      </c>
    </row>
    <row r="56" spans="1:9" ht="14.25" thickTop="1">
      <c r="A56" s="6" t="s">
        <v>215</v>
      </c>
      <c r="B56" s="23">
        <v>8629</v>
      </c>
      <c r="C56" s="23">
        <v>3302</v>
      </c>
      <c r="D56" s="23">
        <v>1482</v>
      </c>
      <c r="E56" s="23">
        <v>5081</v>
      </c>
      <c r="F56" s="23">
        <v>6732</v>
      </c>
      <c r="G56" s="24">
        <v>3152</v>
      </c>
      <c r="H56" s="24">
        <v>1539</v>
      </c>
      <c r="I56" s="23">
        <v>10509</v>
      </c>
    </row>
    <row r="57" spans="1:9" ht="13.5">
      <c r="A57" s="6" t="s">
        <v>216</v>
      </c>
      <c r="B57" s="23">
        <v>158</v>
      </c>
      <c r="C57" s="23"/>
      <c r="D57" s="23">
        <v>34034</v>
      </c>
      <c r="E57" s="23"/>
      <c r="F57" s="23">
        <v>144563</v>
      </c>
      <c r="G57" s="24">
        <v>25000</v>
      </c>
      <c r="H57" s="24"/>
      <c r="I57" s="23">
        <v>8064</v>
      </c>
    </row>
    <row r="58" spans="1:9" ht="13.5">
      <c r="A58" s="6" t="s">
        <v>217</v>
      </c>
      <c r="B58" s="23"/>
      <c r="C58" s="23">
        <v>189</v>
      </c>
      <c r="D58" s="23"/>
      <c r="E58" s="23">
        <v>3825</v>
      </c>
      <c r="F58" s="23"/>
      <c r="G58" s="24"/>
      <c r="H58" s="24"/>
      <c r="I58" s="23"/>
    </row>
    <row r="59" spans="1:9" ht="13.5">
      <c r="A59" s="6" t="s">
        <v>218</v>
      </c>
      <c r="B59" s="23">
        <v>8788</v>
      </c>
      <c r="C59" s="23">
        <v>3492</v>
      </c>
      <c r="D59" s="23">
        <v>121618</v>
      </c>
      <c r="E59" s="23">
        <v>8906</v>
      </c>
      <c r="F59" s="23">
        <v>158496</v>
      </c>
      <c r="G59" s="24">
        <v>28152</v>
      </c>
      <c r="H59" s="24">
        <v>1539</v>
      </c>
      <c r="I59" s="23">
        <v>123553</v>
      </c>
    </row>
    <row r="60" spans="1:9" ht="13.5">
      <c r="A60" s="7" t="s">
        <v>132</v>
      </c>
      <c r="B60" s="23">
        <v>987692</v>
      </c>
      <c r="C60" s="23">
        <v>978058</v>
      </c>
      <c r="D60" s="23">
        <v>674028</v>
      </c>
      <c r="E60" s="23">
        <v>612856</v>
      </c>
      <c r="F60" s="23">
        <v>768896</v>
      </c>
      <c r="G60" s="24">
        <v>428335</v>
      </c>
      <c r="H60" s="24">
        <v>117249</v>
      </c>
      <c r="I60" s="23">
        <v>826779</v>
      </c>
    </row>
    <row r="61" spans="1:9" ht="13.5">
      <c r="A61" s="7" t="s">
        <v>219</v>
      </c>
      <c r="B61" s="23">
        <v>422377</v>
      </c>
      <c r="C61" s="23">
        <v>451077</v>
      </c>
      <c r="D61" s="23">
        <v>267412</v>
      </c>
      <c r="E61" s="23">
        <v>230033</v>
      </c>
      <c r="F61" s="23">
        <v>319954</v>
      </c>
      <c r="G61" s="24">
        <v>112883</v>
      </c>
      <c r="H61" s="24">
        <v>185248</v>
      </c>
      <c r="I61" s="23">
        <v>395663</v>
      </c>
    </row>
    <row r="62" spans="1:9" ht="13.5">
      <c r="A62" s="7" t="s">
        <v>220</v>
      </c>
      <c r="B62" s="23">
        <v>25341</v>
      </c>
      <c r="C62" s="23">
        <v>47679</v>
      </c>
      <c r="D62" s="23">
        <v>6566</v>
      </c>
      <c r="E62" s="23">
        <v>24630</v>
      </c>
      <c r="F62" s="23">
        <v>111733</v>
      </c>
      <c r="G62" s="24">
        <v>55797</v>
      </c>
      <c r="H62" s="24">
        <v>-153943</v>
      </c>
      <c r="I62" s="23">
        <v>576</v>
      </c>
    </row>
    <row r="63" spans="1:9" ht="13.5">
      <c r="A63" s="7" t="s">
        <v>221</v>
      </c>
      <c r="B63" s="23">
        <v>447719</v>
      </c>
      <c r="C63" s="23">
        <v>498756</v>
      </c>
      <c r="D63" s="23">
        <v>273979</v>
      </c>
      <c r="E63" s="23">
        <v>254664</v>
      </c>
      <c r="F63" s="23">
        <v>431688</v>
      </c>
      <c r="G63" s="24">
        <v>168680</v>
      </c>
      <c r="H63" s="24">
        <v>31304</v>
      </c>
      <c r="I63" s="23">
        <v>396240</v>
      </c>
    </row>
    <row r="64" spans="1:9" ht="14.25" thickBot="1">
      <c r="A64" s="7" t="s">
        <v>222</v>
      </c>
      <c r="B64" s="23">
        <v>539973</v>
      </c>
      <c r="C64" s="23">
        <v>479301</v>
      </c>
      <c r="D64" s="23">
        <v>400049</v>
      </c>
      <c r="E64" s="23">
        <v>358192</v>
      </c>
      <c r="F64" s="23">
        <v>337208</v>
      </c>
      <c r="G64" s="24">
        <v>259655</v>
      </c>
      <c r="H64" s="24">
        <v>85945</v>
      </c>
      <c r="I64" s="23">
        <v>430539</v>
      </c>
    </row>
    <row r="65" spans="1:9" ht="14.25" thickTop="1">
      <c r="A65" s="8"/>
      <c r="B65" s="27"/>
      <c r="C65" s="27"/>
      <c r="D65" s="27"/>
      <c r="E65" s="27"/>
      <c r="F65" s="27"/>
      <c r="G65" s="27"/>
      <c r="H65" s="27"/>
      <c r="I65" s="27"/>
    </row>
    <row r="67" ht="13.5">
      <c r="A67" s="20" t="s">
        <v>125</v>
      </c>
    </row>
    <row r="68" ht="13.5">
      <c r="A68" s="20" t="s">
        <v>126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D5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121</v>
      </c>
      <c r="B2" s="14">
        <v>1981</v>
      </c>
      <c r="C2" s="14"/>
      <c r="D2" s="14"/>
    </row>
    <row r="3" spans="1:4" ht="14.25" thickBot="1">
      <c r="A3" s="11" t="s">
        <v>122</v>
      </c>
      <c r="B3" s="1" t="s">
        <v>123</v>
      </c>
      <c r="C3" s="1"/>
      <c r="D3" s="1"/>
    </row>
    <row r="4" spans="1:4" ht="14.25" thickTop="1">
      <c r="A4" s="10" t="s">
        <v>19</v>
      </c>
      <c r="B4" s="15" t="str">
        <f>HYPERLINK("http://www.kabupro.jp/mark/20091113/S0004KEQ.htm","四半期報告書")</f>
        <v>四半期報告書</v>
      </c>
      <c r="C4" s="15" t="str">
        <f>HYPERLINK("http://www.kabupro.jp/mark/20090814/S0003Y6I.htm","四半期報告書")</f>
        <v>四半期報告書</v>
      </c>
      <c r="D4" s="15" t="str">
        <f>HYPERLINK("http://www.kabupro.jp/mark/20090626/S0003HU7.htm","有価証券報告書")</f>
        <v>有価証券報告書</v>
      </c>
    </row>
    <row r="5" spans="1:4" ht="14.25" thickBot="1">
      <c r="A5" s="11" t="s">
        <v>20</v>
      </c>
      <c r="B5" s="1" t="s">
        <v>127</v>
      </c>
      <c r="C5" s="1" t="s">
        <v>130</v>
      </c>
      <c r="D5" s="1" t="s">
        <v>41</v>
      </c>
    </row>
    <row r="6" spans="1:4" ht="15" thickBot="1" thickTop="1">
      <c r="A6" s="10" t="s">
        <v>21</v>
      </c>
      <c r="B6" s="18" t="s">
        <v>166</v>
      </c>
      <c r="C6" s="19"/>
      <c r="D6" s="19"/>
    </row>
    <row r="7" spans="1:4" ht="14.25" thickTop="1">
      <c r="A7" s="12" t="s">
        <v>22</v>
      </c>
      <c r="B7" s="14" t="s">
        <v>128</v>
      </c>
      <c r="C7" s="14" t="s">
        <v>128</v>
      </c>
      <c r="D7" s="16" t="s">
        <v>27</v>
      </c>
    </row>
    <row r="8" spans="1:4" ht="13.5">
      <c r="A8" s="13" t="s">
        <v>23</v>
      </c>
      <c r="B8" s="1" t="s">
        <v>129</v>
      </c>
      <c r="C8" s="1" t="s">
        <v>129</v>
      </c>
      <c r="D8" s="17" t="s">
        <v>131</v>
      </c>
    </row>
    <row r="9" spans="1:4" ht="13.5">
      <c r="A9" s="13" t="s">
        <v>24</v>
      </c>
      <c r="B9" s="1" t="s">
        <v>38</v>
      </c>
      <c r="C9" s="1" t="s">
        <v>40</v>
      </c>
      <c r="D9" s="17" t="s">
        <v>42</v>
      </c>
    </row>
    <row r="10" spans="1:4" ht="14.25" thickBot="1">
      <c r="A10" s="13" t="s">
        <v>25</v>
      </c>
      <c r="B10" s="1" t="s">
        <v>44</v>
      </c>
      <c r="C10" s="1" t="s">
        <v>44</v>
      </c>
      <c r="D10" s="17" t="s">
        <v>44</v>
      </c>
    </row>
    <row r="11" spans="1:4" ht="14.25" thickTop="1">
      <c r="A11" s="28" t="s">
        <v>132</v>
      </c>
      <c r="B11" s="22">
        <v>428335</v>
      </c>
      <c r="C11" s="22">
        <v>117249</v>
      </c>
      <c r="D11" s="21">
        <v>826779</v>
      </c>
    </row>
    <row r="12" spans="1:4" ht="13.5">
      <c r="A12" s="6" t="s">
        <v>133</v>
      </c>
      <c r="B12" s="24">
        <v>59430</v>
      </c>
      <c r="C12" s="24">
        <v>30274</v>
      </c>
      <c r="D12" s="23">
        <v>114773</v>
      </c>
    </row>
    <row r="13" spans="1:4" ht="13.5">
      <c r="A13" s="6" t="s">
        <v>134</v>
      </c>
      <c r="B13" s="24">
        <v>-44150</v>
      </c>
      <c r="C13" s="24">
        <v>-16820</v>
      </c>
      <c r="D13" s="23">
        <v>86880</v>
      </c>
    </row>
    <row r="14" spans="1:4" ht="13.5">
      <c r="A14" s="6" t="s">
        <v>135</v>
      </c>
      <c r="B14" s="24">
        <v>-70148</v>
      </c>
      <c r="C14" s="24">
        <v>339512</v>
      </c>
      <c r="D14" s="23">
        <v>12088</v>
      </c>
    </row>
    <row r="15" spans="1:4" ht="13.5">
      <c r="A15" s="6" t="s">
        <v>136</v>
      </c>
      <c r="B15" s="24">
        <v>-33309</v>
      </c>
      <c r="C15" s="24">
        <v>-700</v>
      </c>
      <c r="D15" s="23">
        <v>-60382</v>
      </c>
    </row>
    <row r="16" spans="1:4" ht="13.5">
      <c r="A16" s="6" t="s">
        <v>137</v>
      </c>
      <c r="B16" s="24">
        <v>10637</v>
      </c>
      <c r="C16" s="24">
        <v>5318</v>
      </c>
      <c r="D16" s="23">
        <v>86025</v>
      </c>
    </row>
    <row r="17" spans="1:4" ht="13.5">
      <c r="A17" s="6" t="s">
        <v>138</v>
      </c>
      <c r="B17" s="24">
        <v>-22129</v>
      </c>
      <c r="C17" s="24">
        <v>-20010</v>
      </c>
      <c r="D17" s="23">
        <v>-33698</v>
      </c>
    </row>
    <row r="18" spans="1:4" ht="13.5">
      <c r="A18" s="6" t="s">
        <v>139</v>
      </c>
      <c r="B18" s="24">
        <v>3152</v>
      </c>
      <c r="C18" s="24">
        <v>1539</v>
      </c>
      <c r="D18" s="23">
        <v>10509</v>
      </c>
    </row>
    <row r="19" spans="1:4" ht="13.5">
      <c r="A19" s="6" t="s">
        <v>140</v>
      </c>
      <c r="B19" s="24">
        <v>-189180</v>
      </c>
      <c r="C19" s="24"/>
      <c r="D19" s="23">
        <v>-536</v>
      </c>
    </row>
    <row r="20" spans="1:4" ht="13.5">
      <c r="A20" s="6" t="s">
        <v>141</v>
      </c>
      <c r="B20" s="24">
        <v>25000</v>
      </c>
      <c r="C20" s="24"/>
      <c r="D20" s="23">
        <v>8064</v>
      </c>
    </row>
    <row r="21" spans="1:4" ht="13.5">
      <c r="A21" s="6" t="s">
        <v>142</v>
      </c>
      <c r="B21" s="24">
        <v>1827861</v>
      </c>
      <c r="C21" s="24">
        <v>2296489</v>
      </c>
      <c r="D21" s="23">
        <v>633104</v>
      </c>
    </row>
    <row r="22" spans="1:4" ht="13.5">
      <c r="A22" s="6" t="s">
        <v>143</v>
      </c>
      <c r="B22" s="24">
        <v>-1068609</v>
      </c>
      <c r="C22" s="24">
        <v>-1709450</v>
      </c>
      <c r="D22" s="23">
        <v>-195846</v>
      </c>
    </row>
    <row r="23" spans="1:4" ht="13.5">
      <c r="A23" s="6" t="s">
        <v>144</v>
      </c>
      <c r="B23" s="24">
        <v>-1240716</v>
      </c>
      <c r="C23" s="24">
        <v>-1627566</v>
      </c>
      <c r="D23" s="23">
        <v>-193747</v>
      </c>
    </row>
    <row r="24" spans="1:4" ht="13.5">
      <c r="A24" s="6" t="s">
        <v>145</v>
      </c>
      <c r="B24" s="24">
        <v>-799064</v>
      </c>
      <c r="C24" s="24">
        <v>-229909</v>
      </c>
      <c r="D24" s="23">
        <v>56193</v>
      </c>
    </row>
    <row r="25" spans="1:4" ht="13.5">
      <c r="A25" s="6" t="s">
        <v>146</v>
      </c>
      <c r="B25" s="24">
        <v>1365265</v>
      </c>
      <c r="C25" s="24">
        <v>1099466</v>
      </c>
      <c r="D25" s="23">
        <v>202116</v>
      </c>
    </row>
    <row r="26" spans="1:4" ht="13.5">
      <c r="A26" s="6" t="s">
        <v>147</v>
      </c>
      <c r="B26" s="24">
        <v>252373</v>
      </c>
      <c r="C26" s="24">
        <v>285391</v>
      </c>
      <c r="D26" s="23">
        <v>1552324</v>
      </c>
    </row>
    <row r="27" spans="1:4" ht="13.5">
      <c r="A27" s="6" t="s">
        <v>148</v>
      </c>
      <c r="B27" s="24">
        <v>22147</v>
      </c>
      <c r="C27" s="24">
        <v>20147</v>
      </c>
      <c r="D27" s="23">
        <v>33722</v>
      </c>
    </row>
    <row r="28" spans="1:4" ht="13.5">
      <c r="A28" s="6" t="s">
        <v>149</v>
      </c>
      <c r="B28" s="24">
        <v>-277089</v>
      </c>
      <c r="C28" s="24">
        <v>-283917</v>
      </c>
      <c r="D28" s="23">
        <v>-551633</v>
      </c>
    </row>
    <row r="29" spans="1:4" ht="14.25" thickBot="1">
      <c r="A29" s="5" t="s">
        <v>150</v>
      </c>
      <c r="B29" s="26">
        <v>-2568</v>
      </c>
      <c r="C29" s="26">
        <v>21621</v>
      </c>
      <c r="D29" s="25">
        <v>1034413</v>
      </c>
    </row>
    <row r="30" spans="1:4" ht="14.25" thickTop="1">
      <c r="A30" s="6" t="s">
        <v>151</v>
      </c>
      <c r="B30" s="24">
        <v>-10462</v>
      </c>
      <c r="C30" s="24">
        <v>-5380</v>
      </c>
      <c r="D30" s="23">
        <v>-20825</v>
      </c>
    </row>
    <row r="31" spans="1:4" ht="13.5">
      <c r="A31" s="6" t="s">
        <v>152</v>
      </c>
      <c r="B31" s="24">
        <v>10462</v>
      </c>
      <c r="C31" s="24">
        <v>5380</v>
      </c>
      <c r="D31" s="23">
        <v>20850</v>
      </c>
    </row>
    <row r="32" spans="1:4" ht="13.5">
      <c r="A32" s="6" t="s">
        <v>153</v>
      </c>
      <c r="B32" s="24">
        <v>-42870</v>
      </c>
      <c r="C32" s="24">
        <v>-35442</v>
      </c>
      <c r="D32" s="23">
        <v>-153135</v>
      </c>
    </row>
    <row r="33" spans="1:4" ht="13.5">
      <c r="A33" s="6" t="s">
        <v>154</v>
      </c>
      <c r="B33" s="24">
        <v>51257</v>
      </c>
      <c r="C33" s="24">
        <v>132</v>
      </c>
      <c r="D33" s="23">
        <v>92</v>
      </c>
    </row>
    <row r="34" spans="1:4" ht="13.5">
      <c r="A34" s="6" t="s">
        <v>155</v>
      </c>
      <c r="B34" s="24">
        <v>-130654</v>
      </c>
      <c r="C34" s="24">
        <v>-310</v>
      </c>
      <c r="D34" s="23">
        <v>-534758</v>
      </c>
    </row>
    <row r="35" spans="1:4" ht="13.5">
      <c r="A35" s="6" t="s">
        <v>156</v>
      </c>
      <c r="B35" s="24">
        <v>196637</v>
      </c>
      <c r="C35" s="24">
        <v>128</v>
      </c>
      <c r="D35" s="23">
        <v>503337</v>
      </c>
    </row>
    <row r="36" spans="1:4" ht="13.5">
      <c r="A36" s="6" t="s">
        <v>157</v>
      </c>
      <c r="B36" s="24">
        <v>-13200</v>
      </c>
      <c r="C36" s="24">
        <v>-10200</v>
      </c>
      <c r="D36" s="23"/>
    </row>
    <row r="37" spans="1:4" ht="13.5">
      <c r="A37" s="6" t="s">
        <v>158</v>
      </c>
      <c r="B37" s="24">
        <v>-20540</v>
      </c>
      <c r="C37" s="24">
        <v>-13540</v>
      </c>
      <c r="D37" s="23">
        <v>-64340</v>
      </c>
    </row>
    <row r="38" spans="1:4" ht="13.5">
      <c r="A38" s="6" t="s">
        <v>159</v>
      </c>
      <c r="B38" s="24">
        <v>30270</v>
      </c>
      <c r="C38" s="24">
        <v>12280</v>
      </c>
      <c r="D38" s="23">
        <v>49331</v>
      </c>
    </row>
    <row r="39" spans="1:4" ht="13.5">
      <c r="A39" s="6" t="s">
        <v>55</v>
      </c>
      <c r="B39" s="24">
        <v>2105</v>
      </c>
      <c r="C39" s="24">
        <v>-1684</v>
      </c>
      <c r="D39" s="23"/>
    </row>
    <row r="40" spans="1:4" ht="14.25" thickBot="1">
      <c r="A40" s="5" t="s">
        <v>160</v>
      </c>
      <c r="B40" s="26">
        <v>73005</v>
      </c>
      <c r="C40" s="26">
        <v>-48635</v>
      </c>
      <c r="D40" s="25">
        <v>-476935</v>
      </c>
    </row>
    <row r="41" spans="1:4" ht="14.25" thickTop="1">
      <c r="A41" s="6" t="s">
        <v>161</v>
      </c>
      <c r="B41" s="24">
        <v>-368</v>
      </c>
      <c r="C41" s="24">
        <v>-355</v>
      </c>
      <c r="D41" s="23">
        <v>-1156</v>
      </c>
    </row>
    <row r="42" spans="1:4" ht="13.5">
      <c r="A42" s="6" t="s">
        <v>162</v>
      </c>
      <c r="B42" s="24">
        <v>-94495</v>
      </c>
      <c r="C42" s="24">
        <v>-94737</v>
      </c>
      <c r="D42" s="23">
        <v>-83024</v>
      </c>
    </row>
    <row r="43" spans="1:4" ht="14.25" thickBot="1">
      <c r="A43" s="5" t="s">
        <v>163</v>
      </c>
      <c r="B43" s="26">
        <v>-94863</v>
      </c>
      <c r="C43" s="26">
        <v>-95092</v>
      </c>
      <c r="D43" s="25">
        <v>-84181</v>
      </c>
    </row>
    <row r="44" spans="1:4" ht="14.25" thickTop="1">
      <c r="A44" s="7" t="s">
        <v>164</v>
      </c>
      <c r="B44" s="24">
        <v>-24426</v>
      </c>
      <c r="C44" s="24">
        <v>-122107</v>
      </c>
      <c r="D44" s="23">
        <v>473296</v>
      </c>
    </row>
    <row r="45" spans="1:4" ht="13.5">
      <c r="A45" s="7" t="s">
        <v>165</v>
      </c>
      <c r="B45" s="24">
        <v>2632386</v>
      </c>
      <c r="C45" s="24">
        <v>2632386</v>
      </c>
      <c r="D45" s="23">
        <v>2159090</v>
      </c>
    </row>
    <row r="46" spans="1:4" ht="14.25" thickBot="1">
      <c r="A46" s="7" t="s">
        <v>165</v>
      </c>
      <c r="B46" s="24">
        <v>2607960</v>
      </c>
      <c r="C46" s="24">
        <v>2510279</v>
      </c>
      <c r="D46" s="23">
        <v>2632386</v>
      </c>
    </row>
    <row r="47" spans="1:4" ht="14.25" thickTop="1">
      <c r="A47" s="8"/>
      <c r="B47" s="27"/>
      <c r="C47" s="27"/>
      <c r="D47" s="27"/>
    </row>
    <row r="49" ht="13.5">
      <c r="A49" s="20" t="s">
        <v>125</v>
      </c>
    </row>
    <row r="50" ht="13.5">
      <c r="A50" s="20" t="s">
        <v>126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I10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10" t="s">
        <v>121</v>
      </c>
      <c r="B2" s="14">
        <v>1981</v>
      </c>
      <c r="C2" s="14"/>
      <c r="D2" s="14"/>
      <c r="E2" s="14"/>
      <c r="F2" s="14"/>
      <c r="G2" s="14"/>
      <c r="H2" s="14"/>
      <c r="I2" s="14"/>
    </row>
    <row r="3" spans="1:9" ht="14.25" thickBot="1">
      <c r="A3" s="11" t="s">
        <v>122</v>
      </c>
      <c r="B3" s="1" t="s">
        <v>123</v>
      </c>
      <c r="C3" s="1"/>
      <c r="D3" s="1"/>
      <c r="E3" s="1"/>
      <c r="F3" s="1"/>
      <c r="G3" s="1"/>
      <c r="H3" s="1"/>
      <c r="I3" s="1"/>
    </row>
    <row r="4" spans="1:9" ht="14.25" thickTop="1">
      <c r="A4" s="10" t="s">
        <v>19</v>
      </c>
      <c r="B4" s="15" t="str">
        <f>HYPERLINK("http://www.kabupro.jp/mark/20130627/S000DRR0.htm","有価証券報告書")</f>
        <v>有価証券報告書</v>
      </c>
      <c r="C4" s="15" t="str">
        <f>HYPERLINK("http://www.kabupro.jp/mark/20130627/S000DRR0.htm","有価証券報告書")</f>
        <v>有価証券報告書</v>
      </c>
      <c r="D4" s="15" t="str">
        <f>HYPERLINK("http://www.kabupro.jp/mark/20120628/S000B820.htm","有価証券報告書")</f>
        <v>有価証券報告書</v>
      </c>
      <c r="E4" s="15" t="str">
        <f>HYPERLINK("http://www.kabupro.jp/mark/20110629/S0008KW8.htm","有価証券報告書")</f>
        <v>有価証券報告書</v>
      </c>
      <c r="F4" s="15" t="str">
        <f>HYPERLINK("http://www.kabupro.jp/mark/20100629/S00064DU.htm","有価証券報告書")</f>
        <v>有価証券報告書</v>
      </c>
      <c r="G4" s="15" t="str">
        <f>HYPERLINK("http://www.kabupro.jp/mark/20081114/S0001UKD.htm","四半期報告書")</f>
        <v>四半期報告書</v>
      </c>
      <c r="H4" s="15" t="str">
        <f>HYPERLINK("http://www.kabupro.jp/mark/20080813/S00015LS.htm","四半期報告書")</f>
        <v>四半期報告書</v>
      </c>
      <c r="I4" s="15" t="str">
        <f>HYPERLINK("http://www.kabupro.jp/mark/20090626/S0003HU7.htm","有価証券報告書")</f>
        <v>有価証券報告書</v>
      </c>
    </row>
    <row r="5" spans="1:9" ht="14.25" thickBot="1">
      <c r="A5" s="11" t="s">
        <v>20</v>
      </c>
      <c r="B5" s="1" t="s">
        <v>26</v>
      </c>
      <c r="C5" s="1" t="s">
        <v>26</v>
      </c>
      <c r="D5" s="1" t="s">
        <v>30</v>
      </c>
      <c r="E5" s="1" t="s">
        <v>32</v>
      </c>
      <c r="F5" s="1" t="s">
        <v>34</v>
      </c>
      <c r="G5" s="1" t="s">
        <v>36</v>
      </c>
      <c r="H5" s="1" t="s">
        <v>39</v>
      </c>
      <c r="I5" s="1" t="s">
        <v>41</v>
      </c>
    </row>
    <row r="6" spans="1:9" ht="15" thickBot="1" thickTop="1">
      <c r="A6" s="10" t="s">
        <v>21</v>
      </c>
      <c r="B6" s="18" t="s">
        <v>124</v>
      </c>
      <c r="C6" s="19"/>
      <c r="D6" s="19"/>
      <c r="E6" s="19"/>
      <c r="F6" s="19"/>
      <c r="G6" s="19"/>
      <c r="H6" s="19"/>
      <c r="I6" s="19"/>
    </row>
    <row r="7" spans="1:9" ht="14.25" thickTop="1">
      <c r="A7" s="12" t="s">
        <v>22</v>
      </c>
      <c r="B7" s="16" t="s">
        <v>27</v>
      </c>
      <c r="C7" s="16" t="s">
        <v>27</v>
      </c>
      <c r="D7" s="16" t="s">
        <v>27</v>
      </c>
      <c r="E7" s="16" t="s">
        <v>27</v>
      </c>
      <c r="F7" s="16" t="s">
        <v>27</v>
      </c>
      <c r="G7" s="14" t="s">
        <v>37</v>
      </c>
      <c r="H7" s="14" t="s">
        <v>37</v>
      </c>
      <c r="I7" s="16" t="s">
        <v>27</v>
      </c>
    </row>
    <row r="8" spans="1:9" ht="13.5">
      <c r="A8" s="13" t="s">
        <v>23</v>
      </c>
      <c r="B8" s="17"/>
      <c r="C8" s="17"/>
      <c r="D8" s="17"/>
      <c r="E8" s="17"/>
      <c r="F8" s="17"/>
      <c r="G8" s="1"/>
      <c r="H8" s="1"/>
      <c r="I8" s="17"/>
    </row>
    <row r="9" spans="1:9" ht="13.5">
      <c r="A9" s="13" t="s">
        <v>24</v>
      </c>
      <c r="B9" s="17" t="s">
        <v>28</v>
      </c>
      <c r="C9" s="17" t="s">
        <v>29</v>
      </c>
      <c r="D9" s="17" t="s">
        <v>31</v>
      </c>
      <c r="E9" s="17" t="s">
        <v>33</v>
      </c>
      <c r="F9" s="17" t="s">
        <v>35</v>
      </c>
      <c r="G9" s="1" t="s">
        <v>38</v>
      </c>
      <c r="H9" s="1" t="s">
        <v>40</v>
      </c>
      <c r="I9" s="17" t="s">
        <v>42</v>
      </c>
    </row>
    <row r="10" spans="1:9" ht="14.25" thickBot="1">
      <c r="A10" s="13" t="s">
        <v>25</v>
      </c>
      <c r="B10" s="17" t="s">
        <v>44</v>
      </c>
      <c r="C10" s="17" t="s">
        <v>44</v>
      </c>
      <c r="D10" s="17" t="s">
        <v>44</v>
      </c>
      <c r="E10" s="17" t="s">
        <v>44</v>
      </c>
      <c r="F10" s="17" t="s">
        <v>44</v>
      </c>
      <c r="G10" s="1" t="s">
        <v>44</v>
      </c>
      <c r="H10" s="1" t="s">
        <v>44</v>
      </c>
      <c r="I10" s="17" t="s">
        <v>44</v>
      </c>
    </row>
    <row r="11" spans="1:9" ht="14.25" thickTop="1">
      <c r="A11" s="9" t="s">
        <v>43</v>
      </c>
      <c r="B11" s="21">
        <v>4250036</v>
      </c>
      <c r="C11" s="21">
        <v>3661185</v>
      </c>
      <c r="D11" s="21">
        <v>4224089</v>
      </c>
      <c r="E11" s="21">
        <v>3330557</v>
      </c>
      <c r="F11" s="21">
        <v>3013133</v>
      </c>
      <c r="G11" s="22">
        <v>2607960</v>
      </c>
      <c r="H11" s="22">
        <v>2510279</v>
      </c>
      <c r="I11" s="21">
        <v>2632386</v>
      </c>
    </row>
    <row r="12" spans="1:9" ht="13.5">
      <c r="A12" s="2" t="s">
        <v>45</v>
      </c>
      <c r="B12" s="23">
        <v>568471</v>
      </c>
      <c r="C12" s="23">
        <v>445080</v>
      </c>
      <c r="D12" s="23">
        <v>333501</v>
      </c>
      <c r="E12" s="23">
        <v>522734</v>
      </c>
      <c r="F12" s="23">
        <v>419642</v>
      </c>
      <c r="G12" s="24">
        <v>552347</v>
      </c>
      <c r="H12" s="24">
        <v>610568</v>
      </c>
      <c r="I12" s="23">
        <v>621845</v>
      </c>
    </row>
    <row r="13" spans="1:9" ht="13.5">
      <c r="A13" s="2" t="s">
        <v>46</v>
      </c>
      <c r="B13" s="23">
        <v>5395300</v>
      </c>
      <c r="C13" s="23">
        <v>5752635</v>
      </c>
      <c r="D13" s="23">
        <v>4295565</v>
      </c>
      <c r="E13" s="23">
        <v>5122870</v>
      </c>
      <c r="F13" s="23">
        <v>4819698</v>
      </c>
      <c r="G13" s="24">
        <v>3569229</v>
      </c>
      <c r="H13" s="24">
        <v>3012603</v>
      </c>
      <c r="I13" s="23">
        <v>5375147</v>
      </c>
    </row>
    <row r="14" spans="1:9" ht="13.5">
      <c r="A14" s="2" t="s">
        <v>47</v>
      </c>
      <c r="B14" s="23">
        <v>15594</v>
      </c>
      <c r="C14" s="23">
        <v>38560</v>
      </c>
      <c r="D14" s="23">
        <v>40748</v>
      </c>
      <c r="E14" s="23">
        <v>20867</v>
      </c>
      <c r="F14" s="23">
        <v>20834</v>
      </c>
      <c r="G14" s="24">
        <v>20825</v>
      </c>
      <c r="H14" s="24">
        <v>20825</v>
      </c>
      <c r="I14" s="23">
        <v>20825</v>
      </c>
    </row>
    <row r="15" spans="1:9" ht="13.5">
      <c r="A15" s="2" t="s">
        <v>48</v>
      </c>
      <c r="B15" s="23">
        <v>2237434</v>
      </c>
      <c r="C15" s="23">
        <v>2230026</v>
      </c>
      <c r="D15" s="23">
        <v>1573589</v>
      </c>
      <c r="E15" s="23">
        <v>1919086</v>
      </c>
      <c r="F15" s="23">
        <v>1826790</v>
      </c>
      <c r="G15" s="24">
        <v>3513204</v>
      </c>
      <c r="H15" s="24">
        <v>4144782</v>
      </c>
      <c r="I15" s="23">
        <v>2433917</v>
      </c>
    </row>
    <row r="16" spans="1:9" ht="13.5">
      <c r="A16" s="2" t="s">
        <v>49</v>
      </c>
      <c r="B16" s="23">
        <v>1588</v>
      </c>
      <c r="C16" s="23">
        <v>3044</v>
      </c>
      <c r="D16" s="23">
        <v>3870</v>
      </c>
      <c r="E16" s="23">
        <v>3174</v>
      </c>
      <c r="F16" s="23">
        <v>3606</v>
      </c>
      <c r="G16" s="24">
        <v>10729</v>
      </c>
      <c r="H16" s="24"/>
      <c r="I16" s="23"/>
    </row>
    <row r="17" spans="1:9" ht="13.5">
      <c r="A17" s="2" t="s">
        <v>50</v>
      </c>
      <c r="B17" s="23">
        <v>52680</v>
      </c>
      <c r="C17" s="23">
        <v>53847</v>
      </c>
      <c r="D17" s="23">
        <v>68104</v>
      </c>
      <c r="E17" s="23">
        <v>66008</v>
      </c>
      <c r="F17" s="23">
        <v>71602</v>
      </c>
      <c r="G17" s="24">
        <v>76060</v>
      </c>
      <c r="H17" s="24"/>
      <c r="I17" s="23"/>
    </row>
    <row r="18" spans="1:9" ht="13.5">
      <c r="A18" s="2" t="s">
        <v>51</v>
      </c>
      <c r="B18" s="23">
        <v>70870</v>
      </c>
      <c r="C18" s="23">
        <v>66160</v>
      </c>
      <c r="D18" s="23">
        <v>67277</v>
      </c>
      <c r="E18" s="23">
        <v>68792</v>
      </c>
      <c r="F18" s="23">
        <v>65858</v>
      </c>
      <c r="G18" s="24"/>
      <c r="H18" s="24"/>
      <c r="I18" s="23">
        <v>76487</v>
      </c>
    </row>
    <row r="19" spans="1:9" ht="13.5">
      <c r="A19" s="2" t="s">
        <v>52</v>
      </c>
      <c r="B19" s="23">
        <v>305360</v>
      </c>
      <c r="C19" s="23">
        <v>304471</v>
      </c>
      <c r="D19" s="23">
        <v>303229</v>
      </c>
      <c r="E19" s="23">
        <v>287528</v>
      </c>
      <c r="F19" s="23">
        <v>296831</v>
      </c>
      <c r="G19" s="24"/>
      <c r="H19" s="24"/>
      <c r="I19" s="23">
        <v>351929</v>
      </c>
    </row>
    <row r="20" spans="1:9" ht="13.5">
      <c r="A20" s="2" t="s">
        <v>53</v>
      </c>
      <c r="B20" s="23">
        <v>48802</v>
      </c>
      <c r="C20" s="23">
        <v>44198</v>
      </c>
      <c r="D20" s="23">
        <v>12457</v>
      </c>
      <c r="E20" s="23">
        <v>7940</v>
      </c>
      <c r="F20" s="23">
        <v>13690</v>
      </c>
      <c r="G20" s="24"/>
      <c r="H20" s="24"/>
      <c r="I20" s="23">
        <v>15618</v>
      </c>
    </row>
    <row r="21" spans="1:9" ht="13.5">
      <c r="A21" s="2" t="s">
        <v>54</v>
      </c>
      <c r="B21" s="23">
        <v>286299</v>
      </c>
      <c r="C21" s="23">
        <v>295407</v>
      </c>
      <c r="D21" s="23">
        <v>343656</v>
      </c>
      <c r="E21" s="23">
        <v>395094</v>
      </c>
      <c r="F21" s="23">
        <v>293716</v>
      </c>
      <c r="G21" s="24"/>
      <c r="H21" s="24"/>
      <c r="I21" s="23">
        <v>330233</v>
      </c>
    </row>
    <row r="22" spans="1:9" ht="13.5">
      <c r="A22" s="2" t="s">
        <v>55</v>
      </c>
      <c r="B22" s="23">
        <v>61696</v>
      </c>
      <c r="C22" s="23">
        <v>106935</v>
      </c>
      <c r="D22" s="23">
        <v>64884</v>
      </c>
      <c r="E22" s="23">
        <v>119521</v>
      </c>
      <c r="F22" s="23">
        <v>62331</v>
      </c>
      <c r="G22" s="24">
        <v>1603141</v>
      </c>
      <c r="H22" s="24">
        <v>1233802</v>
      </c>
      <c r="I22" s="23">
        <v>68684</v>
      </c>
    </row>
    <row r="23" spans="1:9" ht="13.5">
      <c r="A23" s="2" t="s">
        <v>56</v>
      </c>
      <c r="B23" s="23">
        <v>-61250</v>
      </c>
      <c r="C23" s="23">
        <v>-88905</v>
      </c>
      <c r="D23" s="23">
        <v>-72682</v>
      </c>
      <c r="E23" s="23">
        <v>-97698</v>
      </c>
      <c r="F23" s="23">
        <v>-65482</v>
      </c>
      <c r="G23" s="24">
        <v>-35901</v>
      </c>
      <c r="H23" s="24">
        <v>-33541</v>
      </c>
      <c r="I23" s="23">
        <v>-121962</v>
      </c>
    </row>
    <row r="24" spans="1:9" ht="13.5">
      <c r="A24" s="2" t="s">
        <v>57</v>
      </c>
      <c r="B24" s="23">
        <v>13232885</v>
      </c>
      <c r="C24" s="23">
        <v>12912648</v>
      </c>
      <c r="D24" s="23">
        <v>11258292</v>
      </c>
      <c r="E24" s="23">
        <v>11766478</v>
      </c>
      <c r="F24" s="23">
        <v>10842253</v>
      </c>
      <c r="G24" s="24">
        <v>11917597</v>
      </c>
      <c r="H24" s="24">
        <v>11595374</v>
      </c>
      <c r="I24" s="23">
        <v>11902580</v>
      </c>
    </row>
    <row r="25" spans="1:9" ht="13.5">
      <c r="A25" s="3" t="s">
        <v>58</v>
      </c>
      <c r="B25" s="23">
        <v>2579362</v>
      </c>
      <c r="C25" s="23">
        <v>1398882</v>
      </c>
      <c r="D25" s="23">
        <v>1402196</v>
      </c>
      <c r="E25" s="23">
        <v>1366643</v>
      </c>
      <c r="F25" s="23">
        <v>1364974</v>
      </c>
      <c r="G25" s="24"/>
      <c r="H25" s="24"/>
      <c r="I25" s="23">
        <v>1457537</v>
      </c>
    </row>
    <row r="26" spans="1:9" ht="13.5">
      <c r="A26" s="4" t="s">
        <v>59</v>
      </c>
      <c r="B26" s="23">
        <v>-899567</v>
      </c>
      <c r="C26" s="23">
        <v>-837521</v>
      </c>
      <c r="D26" s="23">
        <v>-811923</v>
      </c>
      <c r="E26" s="23">
        <v>-757802</v>
      </c>
      <c r="F26" s="23">
        <v>-728816</v>
      </c>
      <c r="G26" s="24"/>
      <c r="H26" s="24"/>
      <c r="I26" s="23">
        <v>-728945</v>
      </c>
    </row>
    <row r="27" spans="1:9" ht="13.5">
      <c r="A27" s="4" t="s">
        <v>60</v>
      </c>
      <c r="B27" s="23">
        <v>1679794</v>
      </c>
      <c r="C27" s="23">
        <v>561360</v>
      </c>
      <c r="D27" s="23">
        <v>590273</v>
      </c>
      <c r="E27" s="23">
        <v>608840</v>
      </c>
      <c r="F27" s="23">
        <v>636158</v>
      </c>
      <c r="G27" s="24"/>
      <c r="H27" s="24"/>
      <c r="I27" s="23">
        <v>728592</v>
      </c>
    </row>
    <row r="28" spans="1:9" ht="13.5">
      <c r="A28" s="3" t="s">
        <v>61</v>
      </c>
      <c r="B28" s="23">
        <v>204300</v>
      </c>
      <c r="C28" s="23">
        <v>211727</v>
      </c>
      <c r="D28" s="23">
        <v>210734</v>
      </c>
      <c r="E28" s="23">
        <v>213138</v>
      </c>
      <c r="F28" s="23">
        <v>212904</v>
      </c>
      <c r="G28" s="24"/>
      <c r="H28" s="24"/>
      <c r="I28" s="23">
        <v>223061</v>
      </c>
    </row>
    <row r="29" spans="1:9" ht="13.5">
      <c r="A29" s="4" t="s">
        <v>59</v>
      </c>
      <c r="B29" s="23">
        <v>-174963</v>
      </c>
      <c r="C29" s="23">
        <v>-175938</v>
      </c>
      <c r="D29" s="23">
        <v>-170750</v>
      </c>
      <c r="E29" s="23">
        <v>-167830</v>
      </c>
      <c r="F29" s="23">
        <v>-162612</v>
      </c>
      <c r="G29" s="24"/>
      <c r="H29" s="24"/>
      <c r="I29" s="23">
        <v>-164878</v>
      </c>
    </row>
    <row r="30" spans="1:9" ht="13.5">
      <c r="A30" s="4" t="s">
        <v>62</v>
      </c>
      <c r="B30" s="23">
        <v>29337</v>
      </c>
      <c r="C30" s="23">
        <v>35789</v>
      </c>
      <c r="D30" s="23">
        <v>39984</v>
      </c>
      <c r="E30" s="23">
        <v>45307</v>
      </c>
      <c r="F30" s="23">
        <v>50292</v>
      </c>
      <c r="G30" s="24"/>
      <c r="H30" s="24"/>
      <c r="I30" s="23">
        <v>58183</v>
      </c>
    </row>
    <row r="31" spans="1:9" ht="13.5">
      <c r="A31" s="3" t="s">
        <v>63</v>
      </c>
      <c r="B31" s="23">
        <v>48380</v>
      </c>
      <c r="C31" s="23">
        <v>36755</v>
      </c>
      <c r="D31" s="23">
        <v>36912</v>
      </c>
      <c r="E31" s="23">
        <v>34464</v>
      </c>
      <c r="F31" s="23">
        <v>69831</v>
      </c>
      <c r="G31" s="24"/>
      <c r="H31" s="24"/>
      <c r="I31" s="23">
        <v>84526</v>
      </c>
    </row>
    <row r="32" spans="1:9" ht="13.5">
      <c r="A32" s="4" t="s">
        <v>59</v>
      </c>
      <c r="B32" s="23">
        <v>-31638</v>
      </c>
      <c r="C32" s="23">
        <v>-27341</v>
      </c>
      <c r="D32" s="23">
        <v>-24382</v>
      </c>
      <c r="E32" s="23">
        <v>-25454</v>
      </c>
      <c r="F32" s="23">
        <v>-59479</v>
      </c>
      <c r="G32" s="24"/>
      <c r="H32" s="24"/>
      <c r="I32" s="23">
        <v>-72890</v>
      </c>
    </row>
    <row r="33" spans="1:9" ht="13.5">
      <c r="A33" s="4" t="s">
        <v>64</v>
      </c>
      <c r="B33" s="23">
        <v>16742</v>
      </c>
      <c r="C33" s="23">
        <v>9413</v>
      </c>
      <c r="D33" s="23">
        <v>12529</v>
      </c>
      <c r="E33" s="23">
        <v>9009</v>
      </c>
      <c r="F33" s="23">
        <v>10351</v>
      </c>
      <c r="G33" s="24"/>
      <c r="H33" s="24"/>
      <c r="I33" s="23">
        <v>11636</v>
      </c>
    </row>
    <row r="34" spans="1:9" ht="13.5">
      <c r="A34" s="3" t="s">
        <v>65</v>
      </c>
      <c r="B34" s="23">
        <v>4628</v>
      </c>
      <c r="C34" s="23">
        <v>7106</v>
      </c>
      <c r="D34" s="23">
        <v>11735</v>
      </c>
      <c r="E34" s="23">
        <v>29900</v>
      </c>
      <c r="F34" s="23">
        <v>53854</v>
      </c>
      <c r="G34" s="24"/>
      <c r="H34" s="24"/>
      <c r="I34" s="23">
        <v>117393</v>
      </c>
    </row>
    <row r="35" spans="1:9" ht="13.5">
      <c r="A35" s="4" t="s">
        <v>59</v>
      </c>
      <c r="B35" s="23">
        <v>-4628</v>
      </c>
      <c r="C35" s="23">
        <v>-7080</v>
      </c>
      <c r="D35" s="23">
        <v>-11530</v>
      </c>
      <c r="E35" s="23">
        <v>-28995</v>
      </c>
      <c r="F35" s="23">
        <v>-51202</v>
      </c>
      <c r="G35" s="24"/>
      <c r="H35" s="24"/>
      <c r="I35" s="23">
        <v>-110876</v>
      </c>
    </row>
    <row r="36" spans="1:9" ht="13.5">
      <c r="A36" s="4" t="s">
        <v>66</v>
      </c>
      <c r="B36" s="23">
        <v>0</v>
      </c>
      <c r="C36" s="23">
        <v>25</v>
      </c>
      <c r="D36" s="23">
        <v>205</v>
      </c>
      <c r="E36" s="23">
        <v>904</v>
      </c>
      <c r="F36" s="23">
        <v>2651</v>
      </c>
      <c r="G36" s="24"/>
      <c r="H36" s="24"/>
      <c r="I36" s="23">
        <v>6516</v>
      </c>
    </row>
    <row r="37" spans="1:9" ht="13.5">
      <c r="A37" s="3" t="s">
        <v>67</v>
      </c>
      <c r="B37" s="23">
        <v>377390</v>
      </c>
      <c r="C37" s="23">
        <v>362940</v>
      </c>
      <c r="D37" s="23">
        <v>351604</v>
      </c>
      <c r="E37" s="23">
        <v>357256</v>
      </c>
      <c r="F37" s="23">
        <v>359331</v>
      </c>
      <c r="G37" s="24"/>
      <c r="H37" s="24">
        <v>143691</v>
      </c>
      <c r="I37" s="23">
        <v>355647</v>
      </c>
    </row>
    <row r="38" spans="1:9" ht="13.5">
      <c r="A38" s="4" t="s">
        <v>59</v>
      </c>
      <c r="B38" s="23">
        <v>-300870</v>
      </c>
      <c r="C38" s="23">
        <v>-284055</v>
      </c>
      <c r="D38" s="23">
        <v>-272692</v>
      </c>
      <c r="E38" s="23">
        <v>-269211</v>
      </c>
      <c r="F38" s="23">
        <v>-262304</v>
      </c>
      <c r="G38" s="24"/>
      <c r="H38" s="24"/>
      <c r="I38" s="23">
        <v>-228350</v>
      </c>
    </row>
    <row r="39" spans="1:9" ht="13.5">
      <c r="A39" s="4" t="s">
        <v>68</v>
      </c>
      <c r="B39" s="23">
        <v>76519</v>
      </c>
      <c r="C39" s="23">
        <v>78884</v>
      </c>
      <c r="D39" s="23">
        <v>78912</v>
      </c>
      <c r="E39" s="23">
        <v>88045</v>
      </c>
      <c r="F39" s="23">
        <v>97027</v>
      </c>
      <c r="G39" s="24">
        <v>128060</v>
      </c>
      <c r="H39" s="24"/>
      <c r="I39" s="23">
        <v>127296</v>
      </c>
    </row>
    <row r="40" spans="1:9" ht="13.5">
      <c r="A40" s="3" t="s">
        <v>69</v>
      </c>
      <c r="B40" s="23">
        <v>1903457</v>
      </c>
      <c r="C40" s="23">
        <v>1198971</v>
      </c>
      <c r="D40" s="23">
        <v>1048971</v>
      </c>
      <c r="E40" s="23">
        <v>1048971</v>
      </c>
      <c r="F40" s="23">
        <v>1048971</v>
      </c>
      <c r="G40" s="24">
        <v>1048971</v>
      </c>
      <c r="H40" s="24">
        <v>1048971</v>
      </c>
      <c r="I40" s="23">
        <v>1048971</v>
      </c>
    </row>
    <row r="41" spans="1:9" ht="13.5">
      <c r="A41" s="3" t="s">
        <v>70</v>
      </c>
      <c r="B41" s="23">
        <v>20010</v>
      </c>
      <c r="C41" s="23">
        <v>5284</v>
      </c>
      <c r="D41" s="23">
        <v>5284</v>
      </c>
      <c r="E41" s="23">
        <v>11460</v>
      </c>
      <c r="F41" s="23"/>
      <c r="G41" s="24"/>
      <c r="H41" s="24"/>
      <c r="I41" s="23"/>
    </row>
    <row r="42" spans="1:9" ht="13.5">
      <c r="A42" s="4" t="s">
        <v>59</v>
      </c>
      <c r="B42" s="23">
        <v>-4115</v>
      </c>
      <c r="C42" s="23">
        <v>-1688</v>
      </c>
      <c r="D42" s="23">
        <v>-807</v>
      </c>
      <c r="E42" s="23">
        <v>-1910</v>
      </c>
      <c r="F42" s="23"/>
      <c r="G42" s="24"/>
      <c r="H42" s="24"/>
      <c r="I42" s="23"/>
    </row>
    <row r="43" spans="1:9" ht="13.5">
      <c r="A43" s="4" t="s">
        <v>70</v>
      </c>
      <c r="B43" s="23">
        <v>15894</v>
      </c>
      <c r="C43" s="23">
        <v>3596</v>
      </c>
      <c r="D43" s="23">
        <v>4477</v>
      </c>
      <c r="E43" s="23">
        <v>9550</v>
      </c>
      <c r="F43" s="23"/>
      <c r="G43" s="24"/>
      <c r="H43" s="24"/>
      <c r="I43" s="23"/>
    </row>
    <row r="44" spans="1:9" ht="13.5">
      <c r="A44" s="3" t="s">
        <v>71</v>
      </c>
      <c r="B44" s="23">
        <v>13430</v>
      </c>
      <c r="C44" s="23">
        <v>1955</v>
      </c>
      <c r="D44" s="23"/>
      <c r="E44" s="23"/>
      <c r="F44" s="23"/>
      <c r="G44" s="24"/>
      <c r="H44" s="24"/>
      <c r="I44" s="23"/>
    </row>
    <row r="45" spans="1:9" ht="13.5">
      <c r="A45" s="3" t="s">
        <v>72</v>
      </c>
      <c r="B45" s="23">
        <v>3735175</v>
      </c>
      <c r="C45" s="23">
        <v>1889997</v>
      </c>
      <c r="D45" s="23">
        <v>1775354</v>
      </c>
      <c r="E45" s="23">
        <v>1810630</v>
      </c>
      <c r="F45" s="23">
        <v>1845452</v>
      </c>
      <c r="G45" s="24">
        <v>1903416</v>
      </c>
      <c r="H45" s="24">
        <v>1984692</v>
      </c>
      <c r="I45" s="23">
        <v>1981196</v>
      </c>
    </row>
    <row r="46" spans="1:9" ht="13.5">
      <c r="A46" s="3" t="s">
        <v>70</v>
      </c>
      <c r="B46" s="23">
        <v>2674</v>
      </c>
      <c r="C46" s="23">
        <v>4966</v>
      </c>
      <c r="D46" s="23">
        <v>7258</v>
      </c>
      <c r="E46" s="23"/>
      <c r="F46" s="23"/>
      <c r="G46" s="24"/>
      <c r="H46" s="24"/>
      <c r="I46" s="23"/>
    </row>
    <row r="47" spans="1:9" ht="13.5">
      <c r="A47" s="3" t="s">
        <v>55</v>
      </c>
      <c r="B47" s="23">
        <v>27345</v>
      </c>
      <c r="C47" s="23">
        <v>27348</v>
      </c>
      <c r="D47" s="23">
        <v>27351</v>
      </c>
      <c r="E47" s="23">
        <v>27354</v>
      </c>
      <c r="F47" s="23">
        <v>27358</v>
      </c>
      <c r="G47" s="24"/>
      <c r="H47" s="24"/>
      <c r="I47" s="23">
        <v>28561</v>
      </c>
    </row>
    <row r="48" spans="1:9" ht="13.5">
      <c r="A48" s="3" t="s">
        <v>73</v>
      </c>
      <c r="B48" s="23">
        <v>30019</v>
      </c>
      <c r="C48" s="23">
        <v>32314</v>
      </c>
      <c r="D48" s="23">
        <v>34609</v>
      </c>
      <c r="E48" s="23">
        <v>27354</v>
      </c>
      <c r="F48" s="23">
        <v>27358</v>
      </c>
      <c r="G48" s="24">
        <v>27759</v>
      </c>
      <c r="H48" s="24">
        <v>28560</v>
      </c>
      <c r="I48" s="23">
        <v>28561</v>
      </c>
    </row>
    <row r="49" spans="1:9" ht="13.5">
      <c r="A49" s="3" t="s">
        <v>74</v>
      </c>
      <c r="B49" s="23">
        <v>1450340</v>
      </c>
      <c r="C49" s="23">
        <v>1113185</v>
      </c>
      <c r="D49" s="23">
        <v>1034037</v>
      </c>
      <c r="E49" s="23">
        <v>1205903</v>
      </c>
      <c r="F49" s="23">
        <v>1117744</v>
      </c>
      <c r="G49" s="24">
        <v>1442084</v>
      </c>
      <c r="H49" s="24">
        <v>1650964</v>
      </c>
      <c r="I49" s="23">
        <v>1532231</v>
      </c>
    </row>
    <row r="50" spans="1:9" ht="13.5">
      <c r="A50" s="3" t="s">
        <v>75</v>
      </c>
      <c r="B50" s="23">
        <v>391250</v>
      </c>
      <c r="C50" s="23">
        <v>391250</v>
      </c>
      <c r="D50" s="23">
        <v>391250</v>
      </c>
      <c r="E50" s="23">
        <v>391250</v>
      </c>
      <c r="F50" s="23">
        <v>411250</v>
      </c>
      <c r="G50" s="24"/>
      <c r="H50" s="24"/>
      <c r="I50" s="23">
        <v>271269</v>
      </c>
    </row>
    <row r="51" spans="1:9" ht="13.5">
      <c r="A51" s="3" t="s">
        <v>76</v>
      </c>
      <c r="B51" s="23">
        <v>31177</v>
      </c>
      <c r="C51" s="23">
        <v>46284</v>
      </c>
      <c r="D51" s="23">
        <v>73428</v>
      </c>
      <c r="E51" s="23">
        <v>64600</v>
      </c>
      <c r="F51" s="23">
        <v>25375</v>
      </c>
      <c r="G51" s="24"/>
      <c r="H51" s="24"/>
      <c r="I51" s="23">
        <v>33455</v>
      </c>
    </row>
    <row r="52" spans="1:9" ht="13.5">
      <c r="A52" s="3" t="s">
        <v>77</v>
      </c>
      <c r="B52" s="23">
        <v>3290</v>
      </c>
      <c r="C52" s="23">
        <v>4919</v>
      </c>
      <c r="D52" s="23">
        <v>9261</v>
      </c>
      <c r="E52" s="23">
        <v>12555</v>
      </c>
      <c r="F52" s="23">
        <v>11796</v>
      </c>
      <c r="G52" s="24"/>
      <c r="H52" s="24"/>
      <c r="I52" s="23">
        <v>14902</v>
      </c>
    </row>
    <row r="53" spans="1:9" ht="13.5">
      <c r="A53" s="3" t="s">
        <v>78</v>
      </c>
      <c r="B53" s="23">
        <v>88986</v>
      </c>
      <c r="C53" s="23">
        <v>98567</v>
      </c>
      <c r="D53" s="23">
        <v>85119</v>
      </c>
      <c r="E53" s="23">
        <v>180403</v>
      </c>
      <c r="F53" s="23">
        <v>230543</v>
      </c>
      <c r="G53" s="24"/>
      <c r="H53" s="24"/>
      <c r="I53" s="23">
        <v>228954</v>
      </c>
    </row>
    <row r="54" spans="1:9" ht="13.5">
      <c r="A54" s="3" t="s">
        <v>52</v>
      </c>
      <c r="B54" s="23">
        <v>111451</v>
      </c>
      <c r="C54" s="23">
        <v>253758</v>
      </c>
      <c r="D54" s="23">
        <v>328288</v>
      </c>
      <c r="E54" s="23">
        <v>327393</v>
      </c>
      <c r="F54" s="23">
        <v>390842</v>
      </c>
      <c r="G54" s="24"/>
      <c r="H54" s="24"/>
      <c r="I54" s="23">
        <v>333454</v>
      </c>
    </row>
    <row r="55" spans="1:9" ht="13.5">
      <c r="A55" s="3" t="s">
        <v>79</v>
      </c>
      <c r="B55" s="23">
        <v>136255</v>
      </c>
      <c r="C55" s="23">
        <v>141845</v>
      </c>
      <c r="D55" s="23">
        <v>146028</v>
      </c>
      <c r="E55" s="23">
        <v>154570</v>
      </c>
      <c r="F55" s="23">
        <v>157514</v>
      </c>
      <c r="G55" s="24"/>
      <c r="H55" s="24"/>
      <c r="I55" s="23">
        <v>183221</v>
      </c>
    </row>
    <row r="56" spans="1:9" ht="13.5">
      <c r="A56" s="3" t="s">
        <v>80</v>
      </c>
      <c r="B56" s="23">
        <v>33319</v>
      </c>
      <c r="C56" s="23">
        <v>28719</v>
      </c>
      <c r="D56" s="23">
        <v>55119</v>
      </c>
      <c r="E56" s="23">
        <v>55119</v>
      </c>
      <c r="F56" s="23">
        <v>55119</v>
      </c>
      <c r="G56" s="24"/>
      <c r="H56" s="24"/>
      <c r="I56" s="23">
        <v>49119</v>
      </c>
    </row>
    <row r="57" spans="1:9" ht="13.5">
      <c r="A57" s="3" t="s">
        <v>81</v>
      </c>
      <c r="B57" s="23">
        <v>100000</v>
      </c>
      <c r="C57" s="23">
        <v>600000</v>
      </c>
      <c r="D57" s="23">
        <v>500000</v>
      </c>
      <c r="E57" s="23">
        <v>400000</v>
      </c>
      <c r="F57" s="23">
        <v>390000</v>
      </c>
      <c r="G57" s="24"/>
      <c r="H57" s="24"/>
      <c r="I57" s="23">
        <v>690000</v>
      </c>
    </row>
    <row r="58" spans="1:9" ht="13.5">
      <c r="A58" s="3" t="s">
        <v>55</v>
      </c>
      <c r="B58" s="23">
        <v>142092</v>
      </c>
      <c r="C58" s="23">
        <v>143114</v>
      </c>
      <c r="D58" s="23">
        <v>135066</v>
      </c>
      <c r="E58" s="23">
        <v>121583</v>
      </c>
      <c r="F58" s="23">
        <v>128623</v>
      </c>
      <c r="G58" s="24">
        <v>2116031</v>
      </c>
      <c r="H58" s="24">
        <v>1971358</v>
      </c>
      <c r="I58" s="23">
        <v>131876</v>
      </c>
    </row>
    <row r="59" spans="1:9" ht="13.5">
      <c r="A59" s="3" t="s">
        <v>56</v>
      </c>
      <c r="B59" s="23">
        <v>-92272</v>
      </c>
      <c r="C59" s="23">
        <v>-102177</v>
      </c>
      <c r="D59" s="23">
        <v>-115535</v>
      </c>
      <c r="E59" s="23">
        <v>-210618</v>
      </c>
      <c r="F59" s="23">
        <v>-253554</v>
      </c>
      <c r="G59" s="24">
        <v>-299208</v>
      </c>
      <c r="H59" s="24">
        <v>-328898</v>
      </c>
      <c r="I59" s="23">
        <v>-257297</v>
      </c>
    </row>
    <row r="60" spans="1:9" ht="13.5">
      <c r="A60" s="3" t="s">
        <v>82</v>
      </c>
      <c r="B60" s="23">
        <v>2395888</v>
      </c>
      <c r="C60" s="23">
        <v>2719466</v>
      </c>
      <c r="D60" s="23">
        <v>2642062</v>
      </c>
      <c r="E60" s="23">
        <v>2702761</v>
      </c>
      <c r="F60" s="23">
        <v>2665254</v>
      </c>
      <c r="G60" s="24">
        <v>3258907</v>
      </c>
      <c r="H60" s="24">
        <v>3293424</v>
      </c>
      <c r="I60" s="23">
        <v>3211187</v>
      </c>
    </row>
    <row r="61" spans="1:9" ht="13.5">
      <c r="A61" s="2" t="s">
        <v>83</v>
      </c>
      <c r="B61" s="23">
        <v>6161083</v>
      </c>
      <c r="C61" s="23">
        <v>4641777</v>
      </c>
      <c r="D61" s="23">
        <v>4452026</v>
      </c>
      <c r="E61" s="23">
        <v>4540746</v>
      </c>
      <c r="F61" s="23">
        <v>4538065</v>
      </c>
      <c r="G61" s="24">
        <v>5190083</v>
      </c>
      <c r="H61" s="24">
        <v>5306678</v>
      </c>
      <c r="I61" s="23">
        <v>5220944</v>
      </c>
    </row>
    <row r="62" spans="1:9" ht="14.25" thickBot="1">
      <c r="A62" s="5" t="s">
        <v>84</v>
      </c>
      <c r="B62" s="25">
        <v>19393969</v>
      </c>
      <c r="C62" s="25">
        <v>17554426</v>
      </c>
      <c r="D62" s="25">
        <v>15710318</v>
      </c>
      <c r="E62" s="25">
        <v>16307225</v>
      </c>
      <c r="F62" s="25">
        <v>15380318</v>
      </c>
      <c r="G62" s="26">
        <v>17107681</v>
      </c>
      <c r="H62" s="26">
        <v>16902052</v>
      </c>
      <c r="I62" s="25">
        <v>17123525</v>
      </c>
    </row>
    <row r="63" spans="1:9" ht="14.25" thickTop="1">
      <c r="A63" s="2" t="s">
        <v>85</v>
      </c>
      <c r="B63" s="23">
        <v>131385</v>
      </c>
      <c r="C63" s="23">
        <v>190221</v>
      </c>
      <c r="D63" s="23">
        <v>189978</v>
      </c>
      <c r="E63" s="23">
        <v>181284</v>
      </c>
      <c r="F63" s="23">
        <v>225443</v>
      </c>
      <c r="G63" s="24">
        <v>278644</v>
      </c>
      <c r="H63" s="24">
        <v>264955</v>
      </c>
      <c r="I63" s="23">
        <v>314536</v>
      </c>
    </row>
    <row r="64" spans="1:9" ht="13.5">
      <c r="A64" s="2" t="s">
        <v>86</v>
      </c>
      <c r="B64" s="23">
        <v>4587911</v>
      </c>
      <c r="C64" s="23">
        <v>4251397</v>
      </c>
      <c r="D64" s="23">
        <v>3384971</v>
      </c>
      <c r="E64" s="23">
        <v>4238370</v>
      </c>
      <c r="F64" s="23">
        <v>3539490</v>
      </c>
      <c r="G64" s="24">
        <v>3413217</v>
      </c>
      <c r="H64" s="24">
        <v>3040056</v>
      </c>
      <c r="I64" s="23">
        <v>4618042</v>
      </c>
    </row>
    <row r="65" spans="1:9" ht="13.5">
      <c r="A65" s="2" t="s">
        <v>87</v>
      </c>
      <c r="B65" s="23">
        <v>239592</v>
      </c>
      <c r="C65" s="23"/>
      <c r="D65" s="23"/>
      <c r="E65" s="23"/>
      <c r="F65" s="23"/>
      <c r="G65" s="24"/>
      <c r="H65" s="24"/>
      <c r="I65" s="23"/>
    </row>
    <row r="66" spans="1:9" ht="13.5">
      <c r="A66" s="2" t="s">
        <v>88</v>
      </c>
      <c r="B66" s="23">
        <v>6155</v>
      </c>
      <c r="C66" s="23">
        <v>3331</v>
      </c>
      <c r="D66" s="23">
        <v>3331</v>
      </c>
      <c r="E66" s="23">
        <v>2406</v>
      </c>
      <c r="F66" s="23"/>
      <c r="G66" s="24"/>
      <c r="H66" s="24"/>
      <c r="I66" s="23"/>
    </row>
    <row r="67" spans="1:9" ht="13.5">
      <c r="A67" s="2" t="s">
        <v>89</v>
      </c>
      <c r="B67" s="23">
        <v>197113</v>
      </c>
      <c r="C67" s="23">
        <v>211489</v>
      </c>
      <c r="D67" s="23">
        <v>219781</v>
      </c>
      <c r="E67" s="23">
        <v>167111</v>
      </c>
      <c r="F67" s="23">
        <v>153490</v>
      </c>
      <c r="G67" s="24"/>
      <c r="H67" s="24"/>
      <c r="I67" s="23">
        <v>159233</v>
      </c>
    </row>
    <row r="68" spans="1:9" ht="13.5">
      <c r="A68" s="2" t="s">
        <v>90</v>
      </c>
      <c r="B68" s="23">
        <v>301907</v>
      </c>
      <c r="C68" s="23">
        <v>286307</v>
      </c>
      <c r="D68" s="23">
        <v>254702</v>
      </c>
      <c r="E68" s="23">
        <v>245621</v>
      </c>
      <c r="F68" s="23">
        <v>234541</v>
      </c>
      <c r="G68" s="24"/>
      <c r="H68" s="24"/>
      <c r="I68" s="23">
        <v>221749</v>
      </c>
    </row>
    <row r="69" spans="1:9" ht="13.5">
      <c r="A69" s="2" t="s">
        <v>91</v>
      </c>
      <c r="B69" s="23">
        <v>209220</v>
      </c>
      <c r="C69" s="23">
        <v>328470</v>
      </c>
      <c r="D69" s="23">
        <v>173817</v>
      </c>
      <c r="E69" s="23">
        <v>58862</v>
      </c>
      <c r="F69" s="23">
        <v>135530</v>
      </c>
      <c r="G69" s="24">
        <v>124592</v>
      </c>
      <c r="H69" s="24">
        <v>190130</v>
      </c>
      <c r="I69" s="23">
        <v>288799</v>
      </c>
    </row>
    <row r="70" spans="1:9" ht="13.5">
      <c r="A70" s="2" t="s">
        <v>92</v>
      </c>
      <c r="B70" s="23">
        <v>10336</v>
      </c>
      <c r="C70" s="23"/>
      <c r="D70" s="23">
        <v>53476</v>
      </c>
      <c r="E70" s="23"/>
      <c r="F70" s="23">
        <v>45352</v>
      </c>
      <c r="G70" s="24"/>
      <c r="H70" s="24"/>
      <c r="I70" s="23">
        <v>92030</v>
      </c>
    </row>
    <row r="71" spans="1:9" ht="13.5">
      <c r="A71" s="2" t="s">
        <v>93</v>
      </c>
      <c r="B71" s="23">
        <v>788830</v>
      </c>
      <c r="C71" s="23">
        <v>1035161</v>
      </c>
      <c r="D71" s="23">
        <v>666662</v>
      </c>
      <c r="E71" s="23">
        <v>970145</v>
      </c>
      <c r="F71" s="23">
        <v>911174</v>
      </c>
      <c r="G71" s="24">
        <v>1897494</v>
      </c>
      <c r="H71" s="24">
        <v>2056136</v>
      </c>
      <c r="I71" s="23">
        <v>1229633</v>
      </c>
    </row>
    <row r="72" spans="1:9" ht="13.5">
      <c r="A72" s="2" t="s">
        <v>94</v>
      </c>
      <c r="B72" s="23">
        <v>142200</v>
      </c>
      <c r="C72" s="23">
        <v>102784</v>
      </c>
      <c r="D72" s="23">
        <v>89845</v>
      </c>
      <c r="E72" s="23">
        <v>93209</v>
      </c>
      <c r="F72" s="23">
        <v>92188</v>
      </c>
      <c r="G72" s="24"/>
      <c r="H72" s="24"/>
      <c r="I72" s="23">
        <v>112705</v>
      </c>
    </row>
    <row r="73" spans="1:9" ht="13.5">
      <c r="A73" s="2" t="s">
        <v>95</v>
      </c>
      <c r="B73" s="23">
        <v>70617</v>
      </c>
      <c r="C73" s="23"/>
      <c r="D73" s="23"/>
      <c r="E73" s="23"/>
      <c r="F73" s="23"/>
      <c r="G73" s="24"/>
      <c r="H73" s="24"/>
      <c r="I73" s="23"/>
    </row>
    <row r="74" spans="1:9" ht="13.5">
      <c r="A74" s="2" t="s">
        <v>96</v>
      </c>
      <c r="B74" s="23">
        <v>616138</v>
      </c>
      <c r="C74" s="23">
        <v>612257</v>
      </c>
      <c r="D74" s="23">
        <v>589026</v>
      </c>
      <c r="E74" s="23">
        <v>594776</v>
      </c>
      <c r="F74" s="23">
        <v>617109</v>
      </c>
      <c r="G74" s="24">
        <v>635043</v>
      </c>
      <c r="H74" s="24">
        <v>1044703</v>
      </c>
      <c r="I74" s="23">
        <v>705191</v>
      </c>
    </row>
    <row r="75" spans="1:9" ht="13.5">
      <c r="A75" s="2" t="s">
        <v>97</v>
      </c>
      <c r="B75" s="23">
        <v>7301409</v>
      </c>
      <c r="C75" s="23">
        <v>7021421</v>
      </c>
      <c r="D75" s="23">
        <v>5625594</v>
      </c>
      <c r="E75" s="23">
        <v>6551787</v>
      </c>
      <c r="F75" s="23">
        <v>5954320</v>
      </c>
      <c r="G75" s="24">
        <v>7627947</v>
      </c>
      <c r="H75" s="24">
        <v>7457866</v>
      </c>
      <c r="I75" s="23">
        <v>7741922</v>
      </c>
    </row>
    <row r="76" spans="1:9" ht="13.5">
      <c r="A76" s="2" t="s">
        <v>98</v>
      </c>
      <c r="B76" s="23">
        <v>820646</v>
      </c>
      <c r="C76" s="23"/>
      <c r="D76" s="23"/>
      <c r="E76" s="23"/>
      <c r="F76" s="23"/>
      <c r="G76" s="24"/>
      <c r="H76" s="24"/>
      <c r="I76" s="23"/>
    </row>
    <row r="77" spans="1:9" ht="13.5">
      <c r="A77" s="2" t="s">
        <v>88</v>
      </c>
      <c r="B77" s="23">
        <v>13341</v>
      </c>
      <c r="C77" s="23">
        <v>5659</v>
      </c>
      <c r="D77" s="23">
        <v>8990</v>
      </c>
      <c r="E77" s="23">
        <v>7620</v>
      </c>
      <c r="F77" s="23"/>
      <c r="G77" s="24"/>
      <c r="H77" s="24"/>
      <c r="I77" s="23"/>
    </row>
    <row r="78" spans="1:9" ht="13.5">
      <c r="A78" s="2" t="s">
        <v>99</v>
      </c>
      <c r="B78" s="23">
        <v>135684</v>
      </c>
      <c r="C78" s="23">
        <v>179846</v>
      </c>
      <c r="D78" s="23">
        <v>227686</v>
      </c>
      <c r="E78" s="23"/>
      <c r="F78" s="23"/>
      <c r="G78" s="24"/>
      <c r="H78" s="24"/>
      <c r="I78" s="23"/>
    </row>
    <row r="79" spans="1:9" ht="13.5">
      <c r="A79" s="2" t="s">
        <v>100</v>
      </c>
      <c r="B79" s="23">
        <v>892559</v>
      </c>
      <c r="C79" s="23">
        <v>890865</v>
      </c>
      <c r="D79" s="23">
        <v>866776</v>
      </c>
      <c r="E79" s="23">
        <v>1103079</v>
      </c>
      <c r="F79" s="23">
        <v>1125006</v>
      </c>
      <c r="G79" s="24">
        <v>1144502</v>
      </c>
      <c r="H79" s="24">
        <v>1177112</v>
      </c>
      <c r="I79" s="23">
        <v>1177812</v>
      </c>
    </row>
    <row r="80" spans="1:9" ht="13.5">
      <c r="A80" s="2" t="s">
        <v>101</v>
      </c>
      <c r="B80" s="23">
        <v>189551</v>
      </c>
      <c r="C80" s="23">
        <v>162315</v>
      </c>
      <c r="D80" s="23">
        <v>133112</v>
      </c>
      <c r="E80" s="23">
        <v>112671</v>
      </c>
      <c r="F80" s="23">
        <v>110859</v>
      </c>
      <c r="G80" s="24">
        <v>96662</v>
      </c>
      <c r="H80" s="24">
        <v>91344</v>
      </c>
      <c r="I80" s="23">
        <v>86025</v>
      </c>
    </row>
    <row r="81" spans="1:9" ht="13.5">
      <c r="A81" s="2" t="s">
        <v>102</v>
      </c>
      <c r="B81" s="23">
        <v>38742</v>
      </c>
      <c r="C81" s="23">
        <v>37898</v>
      </c>
      <c r="D81" s="23">
        <v>37072</v>
      </c>
      <c r="E81" s="23"/>
      <c r="F81" s="23"/>
      <c r="G81" s="24"/>
      <c r="H81" s="24"/>
      <c r="I81" s="23"/>
    </row>
    <row r="82" spans="1:9" ht="13.5">
      <c r="A82" s="2" t="s">
        <v>103</v>
      </c>
      <c r="B82" s="23">
        <v>99848</v>
      </c>
      <c r="C82" s="23"/>
      <c r="D82" s="23"/>
      <c r="E82" s="23"/>
      <c r="F82" s="23"/>
      <c r="G82" s="24"/>
      <c r="H82" s="24"/>
      <c r="I82" s="23"/>
    </row>
    <row r="83" spans="1:9" ht="13.5">
      <c r="A83" s="2" t="s">
        <v>104</v>
      </c>
      <c r="B83" s="23">
        <v>2190373</v>
      </c>
      <c r="C83" s="23">
        <v>1276584</v>
      </c>
      <c r="D83" s="23">
        <v>1273638</v>
      </c>
      <c r="E83" s="23">
        <v>1223371</v>
      </c>
      <c r="F83" s="23">
        <v>1235866</v>
      </c>
      <c r="G83" s="24">
        <v>1241165</v>
      </c>
      <c r="H83" s="24">
        <v>1268456</v>
      </c>
      <c r="I83" s="23">
        <v>1263838</v>
      </c>
    </row>
    <row r="84" spans="1:9" ht="14.25" thickBot="1">
      <c r="A84" s="5" t="s">
        <v>105</v>
      </c>
      <c r="B84" s="25">
        <v>9491782</v>
      </c>
      <c r="C84" s="25">
        <v>8298005</v>
      </c>
      <c r="D84" s="25">
        <v>6899233</v>
      </c>
      <c r="E84" s="25">
        <v>7775158</v>
      </c>
      <c r="F84" s="25">
        <v>7190186</v>
      </c>
      <c r="G84" s="26">
        <v>8869113</v>
      </c>
      <c r="H84" s="26">
        <v>8726323</v>
      </c>
      <c r="I84" s="25">
        <v>9005761</v>
      </c>
    </row>
    <row r="85" spans="1:9" ht="14.25" thickTop="1">
      <c r="A85" s="2" t="s">
        <v>106</v>
      </c>
      <c r="B85" s="23">
        <v>590000</v>
      </c>
      <c r="C85" s="23">
        <v>590000</v>
      </c>
      <c r="D85" s="23">
        <v>590000</v>
      </c>
      <c r="E85" s="23">
        <v>590000</v>
      </c>
      <c r="F85" s="23">
        <v>590000</v>
      </c>
      <c r="G85" s="24">
        <v>590000</v>
      </c>
      <c r="H85" s="24">
        <v>590000</v>
      </c>
      <c r="I85" s="23">
        <v>590000</v>
      </c>
    </row>
    <row r="86" spans="1:9" ht="13.5">
      <c r="A86" s="3" t="s">
        <v>107</v>
      </c>
      <c r="B86" s="23">
        <v>1909</v>
      </c>
      <c r="C86" s="23">
        <v>1909</v>
      </c>
      <c r="D86" s="23">
        <v>1909</v>
      </c>
      <c r="E86" s="23">
        <v>1909</v>
      </c>
      <c r="F86" s="23">
        <v>1909</v>
      </c>
      <c r="G86" s="24"/>
      <c r="H86" s="24"/>
      <c r="I86" s="23">
        <v>1909</v>
      </c>
    </row>
    <row r="87" spans="1:9" ht="13.5">
      <c r="A87" s="3" t="s">
        <v>108</v>
      </c>
      <c r="B87" s="23">
        <v>9</v>
      </c>
      <c r="C87" s="23">
        <v>9</v>
      </c>
      <c r="D87" s="23">
        <v>9</v>
      </c>
      <c r="E87" s="23"/>
      <c r="F87" s="23"/>
      <c r="G87" s="24"/>
      <c r="H87" s="24"/>
      <c r="I87" s="23"/>
    </row>
    <row r="88" spans="1:9" ht="13.5">
      <c r="A88" s="3" t="s">
        <v>109</v>
      </c>
      <c r="B88" s="23">
        <v>1918</v>
      </c>
      <c r="C88" s="23">
        <v>1918</v>
      </c>
      <c r="D88" s="23">
        <v>1918</v>
      </c>
      <c r="E88" s="23">
        <v>1909</v>
      </c>
      <c r="F88" s="23">
        <v>1909</v>
      </c>
      <c r="G88" s="24">
        <v>1909</v>
      </c>
      <c r="H88" s="24">
        <v>1909</v>
      </c>
      <c r="I88" s="23">
        <v>1909</v>
      </c>
    </row>
    <row r="89" spans="1:9" ht="13.5">
      <c r="A89" s="3" t="s">
        <v>110</v>
      </c>
      <c r="B89" s="23">
        <v>145591</v>
      </c>
      <c r="C89" s="23">
        <v>145591</v>
      </c>
      <c r="D89" s="23">
        <v>145591</v>
      </c>
      <c r="E89" s="23">
        <v>145591</v>
      </c>
      <c r="F89" s="23">
        <v>145591</v>
      </c>
      <c r="G89" s="24"/>
      <c r="H89" s="24"/>
      <c r="I89" s="23">
        <v>145591</v>
      </c>
    </row>
    <row r="90" spans="1:9" ht="13.5">
      <c r="A90" s="4" t="s">
        <v>111</v>
      </c>
      <c r="B90" s="23">
        <v>5300000</v>
      </c>
      <c r="C90" s="23">
        <v>5300000</v>
      </c>
      <c r="D90" s="23">
        <v>5300000</v>
      </c>
      <c r="E90" s="23">
        <v>5300000</v>
      </c>
      <c r="F90" s="23">
        <v>5300000</v>
      </c>
      <c r="G90" s="24"/>
      <c r="H90" s="24"/>
      <c r="I90" s="23">
        <v>5300000</v>
      </c>
    </row>
    <row r="91" spans="1:9" ht="13.5">
      <c r="A91" s="4" t="s">
        <v>112</v>
      </c>
      <c r="B91" s="23">
        <v>184045</v>
      </c>
      <c r="C91" s="23">
        <v>185491</v>
      </c>
      <c r="D91" s="23">
        <v>172268</v>
      </c>
      <c r="E91" s="23">
        <v>173601</v>
      </c>
      <c r="F91" s="23">
        <v>174933</v>
      </c>
      <c r="G91" s="24"/>
      <c r="H91" s="24"/>
      <c r="I91" s="23">
        <v>176265</v>
      </c>
    </row>
    <row r="92" spans="1:9" ht="13.5">
      <c r="A92" s="4" t="s">
        <v>113</v>
      </c>
      <c r="B92" s="23">
        <v>3425493</v>
      </c>
      <c r="C92" s="23">
        <v>2987728</v>
      </c>
      <c r="D92" s="23">
        <v>2608032</v>
      </c>
      <c r="E92" s="23">
        <v>2293052</v>
      </c>
      <c r="F92" s="23">
        <v>2019929</v>
      </c>
      <c r="G92" s="24"/>
      <c r="H92" s="24"/>
      <c r="I92" s="23">
        <v>1254323</v>
      </c>
    </row>
    <row r="93" spans="1:9" ht="13.5">
      <c r="A93" s="3" t="s">
        <v>114</v>
      </c>
      <c r="B93" s="23">
        <v>9055130</v>
      </c>
      <c r="C93" s="23">
        <v>8618811</v>
      </c>
      <c r="D93" s="23">
        <v>8225892</v>
      </c>
      <c r="E93" s="23">
        <v>7912244</v>
      </c>
      <c r="F93" s="23">
        <v>7640453</v>
      </c>
      <c r="G93" s="24">
        <v>7562900</v>
      </c>
      <c r="H93" s="24">
        <v>7389190</v>
      </c>
      <c r="I93" s="23">
        <v>7401182</v>
      </c>
    </row>
    <row r="94" spans="1:9" ht="13.5">
      <c r="A94" s="2" t="s">
        <v>115</v>
      </c>
      <c r="B94" s="23">
        <v>-33926</v>
      </c>
      <c r="C94" s="23">
        <v>-33760</v>
      </c>
      <c r="D94" s="23">
        <v>-33527</v>
      </c>
      <c r="E94" s="23">
        <v>-32650</v>
      </c>
      <c r="F94" s="23">
        <v>-32650</v>
      </c>
      <c r="G94" s="24">
        <v>-32316</v>
      </c>
      <c r="H94" s="24">
        <v>-32304</v>
      </c>
      <c r="I94" s="23">
        <v>-31948</v>
      </c>
    </row>
    <row r="95" spans="1:9" ht="13.5">
      <c r="A95" s="2" t="s">
        <v>116</v>
      </c>
      <c r="B95" s="23">
        <v>9613122</v>
      </c>
      <c r="C95" s="23">
        <v>9176969</v>
      </c>
      <c r="D95" s="23">
        <v>8784283</v>
      </c>
      <c r="E95" s="23">
        <v>8471503</v>
      </c>
      <c r="F95" s="23">
        <v>8199712</v>
      </c>
      <c r="G95" s="24">
        <v>8122493</v>
      </c>
      <c r="H95" s="24">
        <v>7948795</v>
      </c>
      <c r="I95" s="23">
        <v>7961143</v>
      </c>
    </row>
    <row r="96" spans="1:9" ht="13.5">
      <c r="A96" s="2" t="s">
        <v>117</v>
      </c>
      <c r="B96" s="23">
        <v>289064</v>
      </c>
      <c r="C96" s="23">
        <v>79450</v>
      </c>
      <c r="D96" s="23">
        <v>26801</v>
      </c>
      <c r="E96" s="23">
        <v>60562</v>
      </c>
      <c r="F96" s="23">
        <v>-9579</v>
      </c>
      <c r="G96" s="24">
        <v>116074</v>
      </c>
      <c r="H96" s="24">
        <v>226933</v>
      </c>
      <c r="I96" s="23">
        <v>156621</v>
      </c>
    </row>
    <row r="97" spans="1:9" ht="13.5">
      <c r="A97" s="2" t="s">
        <v>118</v>
      </c>
      <c r="B97" s="23">
        <v>289064</v>
      </c>
      <c r="C97" s="23">
        <v>79450</v>
      </c>
      <c r="D97" s="23">
        <v>26801</v>
      </c>
      <c r="E97" s="23">
        <v>60562</v>
      </c>
      <c r="F97" s="23">
        <v>-9579</v>
      </c>
      <c r="G97" s="24">
        <v>116074</v>
      </c>
      <c r="H97" s="24">
        <v>226933</v>
      </c>
      <c r="I97" s="23">
        <v>156621</v>
      </c>
    </row>
    <row r="98" spans="1:9" ht="13.5">
      <c r="A98" s="6" t="s">
        <v>119</v>
      </c>
      <c r="B98" s="23">
        <v>9902187</v>
      </c>
      <c r="C98" s="23">
        <v>9256420</v>
      </c>
      <c r="D98" s="23">
        <v>8811085</v>
      </c>
      <c r="E98" s="23">
        <v>8532066</v>
      </c>
      <c r="F98" s="23">
        <v>8190132</v>
      </c>
      <c r="G98" s="24">
        <v>8238567</v>
      </c>
      <c r="H98" s="24">
        <v>8175729</v>
      </c>
      <c r="I98" s="23">
        <v>8117764</v>
      </c>
    </row>
    <row r="99" spans="1:9" ht="14.25" thickBot="1">
      <c r="A99" s="7" t="s">
        <v>120</v>
      </c>
      <c r="B99" s="23">
        <v>19393969</v>
      </c>
      <c r="C99" s="23">
        <v>17554426</v>
      </c>
      <c r="D99" s="23">
        <v>15710318</v>
      </c>
      <c r="E99" s="23">
        <v>16307225</v>
      </c>
      <c r="F99" s="23">
        <v>15380318</v>
      </c>
      <c r="G99" s="24">
        <v>17107681</v>
      </c>
      <c r="H99" s="24">
        <v>16902052</v>
      </c>
      <c r="I99" s="23">
        <v>17123525</v>
      </c>
    </row>
    <row r="100" spans="1:9" ht="14.25" thickTop="1">
      <c r="A100" s="8"/>
      <c r="B100" s="27"/>
      <c r="C100" s="27"/>
      <c r="D100" s="27"/>
      <c r="E100" s="27"/>
      <c r="F100" s="27"/>
      <c r="G100" s="27"/>
      <c r="H100" s="27"/>
      <c r="I100" s="27"/>
    </row>
    <row r="102" ht="13.5">
      <c r="A102" s="20" t="s">
        <v>125</v>
      </c>
    </row>
    <row r="103" ht="13.5">
      <c r="A103" s="20" t="s">
        <v>126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2014-02-14T15:26:38Z</dcterms:created>
  <dcterms:modified xsi:type="dcterms:W3CDTF">2014-02-14T15:26:45Z</dcterms:modified>
  <cp:category/>
  <cp:version/>
  <cp:contentType/>
  <cp:contentStatus/>
</cp:coreProperties>
</file>