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<sst xmlns="http://schemas.openxmlformats.org/spreadsheetml/2006/main" count="696" uniqueCount="280">
  <si>
    <t>受取地代家賃</t>
  </si>
  <si>
    <t>持分法による投資利益</t>
  </si>
  <si>
    <t>持分法による投資損失</t>
  </si>
  <si>
    <t>手形売却損</t>
  </si>
  <si>
    <t>投資有価証券売却損</t>
  </si>
  <si>
    <t>少数株主損益調整前四半期純利益</t>
  </si>
  <si>
    <t>賃貸事業等売上高</t>
  </si>
  <si>
    <t>連結・損益計算書</t>
  </si>
  <si>
    <t>資産</t>
  </si>
  <si>
    <t>短期借入金</t>
  </si>
  <si>
    <t>工事損失引当金</t>
  </si>
  <si>
    <t>長期未払金</t>
  </si>
  <si>
    <t>負債</t>
  </si>
  <si>
    <t>資本剰余金</t>
  </si>
  <si>
    <t>株主資本</t>
  </si>
  <si>
    <t>評価・換算差額等</t>
  </si>
  <si>
    <t>少数株主持分</t>
  </si>
  <si>
    <t>連結・貸借対照表</t>
  </si>
  <si>
    <t>累積四半期</t>
  </si>
  <si>
    <t>2013/04/01</t>
  </si>
  <si>
    <t>負ののれん償却額</t>
  </si>
  <si>
    <t>負ののれん発生益</t>
  </si>
  <si>
    <t>貸倒引当金の増減額（△は減少）</t>
  </si>
  <si>
    <t>工事損失引当金の増減額（△は減少）</t>
  </si>
  <si>
    <t>賞与引当金の増減額（△は減少）</t>
  </si>
  <si>
    <t>退職給付引当金の増減額（△は減少）</t>
  </si>
  <si>
    <t>その他の引当金の増減額（△は減少）</t>
  </si>
  <si>
    <t>受取利息及び受取配当金</t>
  </si>
  <si>
    <t>投資有価証券売却損益（△は益）</t>
  </si>
  <si>
    <t>投資有価証券評価損益（△は益）</t>
  </si>
  <si>
    <t>持分法による投資損益（△は益）</t>
  </si>
  <si>
    <t>保険返戻金</t>
  </si>
  <si>
    <t>その他の損益（△は益）</t>
  </si>
  <si>
    <t>売上債権の増減額（△は増加）</t>
  </si>
  <si>
    <t>未成工事支出金の増減額（△は増加）</t>
  </si>
  <si>
    <t>仕入債務の増減額（△は減少）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</si>
  <si>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</si>
  <si>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</si>
  <si>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</si>
  <si>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</si>
  <si>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</si>
  <si>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</si>
  <si>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</si>
  <si>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定期預金の増減額（△は増加）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</si>
  <si>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</si>
  <si>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</si>
  <si>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</si>
  <si>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</si>
  <si>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投資有価証券の売却による収入</t>
  </si>
  <si>
    <t>関係会社株式の売却による収入</t>
  </si>
  <si>
    <t>連結の範囲の変更を伴う子会社株式の取得による収入</t>
  </si>
  <si>
    <t>短期貸付金の増減額（△は増加）</t>
  </si>
  <si>
    <t>長期貸付けによる支出</t>
  </si>
  <si>
    <t>長期貸付金の回収による収入</t>
  </si>
  <si>
    <t>保険積立金の積立による支出</t>
  </si>
  <si>
    <t>保険積立金の払戻による収入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</si>
  <si>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</si>
  <si>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</si>
  <si>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</si>
  <si>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</si>
  <si>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自己株式の売却による収入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</si>
  <si>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</si>
  <si>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</si>
  <si>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</si>
  <si>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</si>
  <si>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</si>
  <si>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</si>
  <si>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</si>
  <si>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</si>
  <si>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</si>
  <si>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</si>
  <si>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</si>
  <si>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</si>
  <si>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</si>
  <si>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</si>
  <si>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</si>
  <si>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</si>
  <si>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</si>
  <si>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</si>
  <si>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</si>
  <si>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</si>
  <si>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</si>
  <si>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</si>
  <si>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</si>
  <si>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</si>
  <si>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</si>
  <si>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</si>
  <si>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千円</t>
  </si>
  <si>
    <t>受取手形</t>
  </si>
  <si>
    <t>完成工事未収入金</t>
  </si>
  <si>
    <t>有価証券</t>
  </si>
  <si>
    <t>未成工事支出金</t>
  </si>
  <si>
    <t>材料貯蔵品</t>
  </si>
  <si>
    <t>短期貸付金</t>
  </si>
  <si>
    <t>未収入金</t>
  </si>
  <si>
    <t>繰延税金資産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</si>
  <si>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</si>
  <si>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</si>
  <si>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</si>
  <si>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</si>
  <si>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</si>
  <si>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</si>
  <si>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</si>
  <si>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</si>
  <si>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</si>
  <si>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</si>
  <si>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</si>
  <si>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</si>
  <si>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</si>
  <si>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</si>
  <si>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</si>
  <si>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</si>
  <si>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</si>
  <si>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</si>
  <si>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</si>
  <si>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電話加入権</t>
  </si>
  <si>
    <t>ソフトウエア</t>
  </si>
  <si>
    <t>その他</t>
  </si>
  <si>
    <t>無形固定資産</t>
  </si>
  <si>
    <t>投資有価証券</t>
  </si>
  <si>
    <t>関係会社株式</t>
  </si>
  <si>
    <t>従業員長期貸付金</t>
  </si>
  <si>
    <t>関係会社長期貸付金</t>
  </si>
  <si>
    <t>保険積立金</t>
  </si>
  <si>
    <t>長期貸付金</t>
  </si>
  <si>
    <t>繰延税金資産</t>
  </si>
  <si>
    <t>投資その他の資産</t>
  </si>
  <si>
    <t>固定資産</t>
  </si>
  <si>
    <t>資産</t>
  </si>
  <si>
    <t>工事未払金</t>
  </si>
  <si>
    <t>工事未払金</t>
  </si>
  <si>
    <t>未払金</t>
  </si>
  <si>
    <t>未払費用</t>
  </si>
  <si>
    <t>未払法人税等</t>
  </si>
  <si>
    <t>未払消費税等</t>
  </si>
  <si>
    <t>未成工事受入金</t>
  </si>
  <si>
    <t>未成工事受入金</t>
  </si>
  <si>
    <t>預り金</t>
  </si>
  <si>
    <t>賞与引当金</t>
  </si>
  <si>
    <t>完成工事補償引当金</t>
  </si>
  <si>
    <t>その他</t>
  </si>
  <si>
    <t>流動負債</t>
  </si>
  <si>
    <t>退職給付引当金</t>
  </si>
  <si>
    <t>役員退職慰労引当金</t>
  </si>
  <si>
    <t>長期未払金</t>
  </si>
  <si>
    <t>長期借入金</t>
  </si>
  <si>
    <t>負ののれん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</si>
  <si>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</si>
  <si>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</si>
  <si>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</si>
  <si>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</si>
  <si>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</si>
  <si>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</si>
  <si>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</si>
  <si>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</si>
  <si>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</si>
  <si>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</si>
  <si>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</si>
  <si>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</si>
  <si>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</si>
  <si>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</si>
  <si>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</si>
  <si>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</si>
  <si>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</si>
  <si>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</si>
  <si>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</si>
  <si>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</si>
  <si>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北陸電話工事株式会社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</si>
  <si>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</si>
  <si>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</si>
  <si>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</si>
  <si>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</si>
  <si>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</si>
  <si>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</si>
  <si>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</si>
  <si>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</si>
  <si>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</si>
  <si>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完成工事高</t>
  </si>
  <si>
    <t>完成工事原価</t>
  </si>
  <si>
    <t>完成工事総利益及び完成工事総損失（△）</t>
  </si>
  <si>
    <t>役員報酬</t>
  </si>
  <si>
    <t>従業員給料手当</t>
  </si>
  <si>
    <t>（うち賞与引当金繰入額）</t>
  </si>
  <si>
    <t>退職金</t>
  </si>
  <si>
    <t>（うち退職給付費用）</t>
  </si>
  <si>
    <t>（うち役員退職慰労引当金繰入額）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</si>
  <si>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</si>
  <si>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</si>
  <si>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</si>
  <si>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</si>
  <si>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</si>
  <si>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</si>
  <si>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調査研究費</t>
  </si>
  <si>
    <t>広告宣伝費</t>
  </si>
  <si>
    <t>貸倒引当金繰入額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</si>
  <si>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</si>
  <si>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</si>
  <si>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</si>
  <si>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</si>
  <si>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</si>
  <si>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</si>
  <si>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</si>
  <si>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販売費・一般管理費</t>
  </si>
  <si>
    <t>販売費・一般管理費</t>
  </si>
  <si>
    <t>営業利益</t>
  </si>
  <si>
    <t>受取利息</t>
  </si>
  <si>
    <t>有価証券利息</t>
  </si>
  <si>
    <t>受取配当金</t>
  </si>
  <si>
    <t>受取地代家賃</t>
  </si>
  <si>
    <t>保険返戻金</t>
  </si>
  <si>
    <t>雑収益</t>
  </si>
  <si>
    <t>営業外収益</t>
  </si>
  <si>
    <t>営業外収益</t>
  </si>
  <si>
    <t>雑支出</t>
  </si>
  <si>
    <t>支払利息</t>
  </si>
  <si>
    <t>営業外費用</t>
  </si>
  <si>
    <t>営業外費用</t>
  </si>
  <si>
    <t>経常利益</t>
  </si>
  <si>
    <t>固定資産売却益</t>
  </si>
  <si>
    <t>投資有価証券売却益</t>
  </si>
  <si>
    <t>貸倒引当金戻入額</t>
  </si>
  <si>
    <t>特別利益</t>
  </si>
  <si>
    <t>特別利益</t>
  </si>
  <si>
    <t>固定資産売却損</t>
  </si>
  <si>
    <t>固定資産除却損</t>
  </si>
  <si>
    <t>投資有価証券評価損</t>
  </si>
  <si>
    <t>関係会社株式評価損</t>
  </si>
  <si>
    <t>退職給付制度改定損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</si>
  <si>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</si>
  <si>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</si>
  <si>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</si>
  <si>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</si>
  <si>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</si>
  <si>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</si>
  <si>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</si>
  <si>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</si>
  <si>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</si>
  <si>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</si>
  <si>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</si>
  <si>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</si>
  <si>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</si>
  <si>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</si>
  <si>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</si>
  <si>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</si>
  <si>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</si>
  <si>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</si>
  <si>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</si>
  <si>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</si>
  <si>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</si>
  <si>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</si>
  <si>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</si>
  <si>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</si>
  <si>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</si>
  <si>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</si>
  <si>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2011/02/14</t>
  </si>
  <si>
    <t>2010/12/31</t>
  </si>
  <si>
    <t>2010/11/15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</si>
  <si>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</si>
  <si>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</si>
  <si>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</si>
  <si>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</si>
  <si>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</si>
  <si>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</si>
  <si>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</si>
  <si>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</si>
  <si>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</si>
  <si>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</si>
  <si>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</si>
  <si>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</si>
  <si>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</si>
  <si>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</si>
  <si>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</si>
  <si>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受取手形・完成工事未収入金</t>
  </si>
  <si>
    <t>有価証券</t>
  </si>
  <si>
    <t>材料貯蔵品</t>
  </si>
  <si>
    <t>繰延税金資産</t>
  </si>
  <si>
    <t>建物及び構築物</t>
  </si>
  <si>
    <t>建物及び構築物（純額）</t>
  </si>
  <si>
    <t>機械装置及び運搬具（純額）</t>
  </si>
  <si>
    <t>土地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</si>
</sst>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165</v>
      </c>
      <c r="B2" s="14">
        <v>1989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68</v>
      </c>
      <c r="B4" s="15" t="str">
        <f>HYPERLINK("http://www.kabupro.jp/mark/20140214/S10011OV.htm","四半期報告書")</f>
        <v>四半期報告書</v>
      </c>
      <c r="C4" s="15" t="str">
        <f>HYPERLINK("http://www.kabupro.jp/mark/20131114/S1000FL6.htm","四半期報告書")</f>
        <v>四半期報告書</v>
      </c>
      <c r="D4" s="15" t="str">
        <f>HYPERLINK("http://www.kabupro.jp/mark/20130812/S000E65M.htm","四半期報告書")</f>
        <v>四半期報告書</v>
      </c>
      <c r="E4" s="15" t="str">
        <f>HYPERLINK("http://www.kabupro.jp/mark/20130627/S000DQ74.htm","有価証券報告書")</f>
        <v>有価証券報告書</v>
      </c>
      <c r="F4" s="15" t="str">
        <f>HYPERLINK("http://www.kabupro.jp/mark/20140214/S10011OV.htm","四半期報告書")</f>
        <v>四半期報告書</v>
      </c>
      <c r="G4" s="15" t="str">
        <f>HYPERLINK("http://www.kabupro.jp/mark/20131114/S1000FL6.htm","四半期報告書")</f>
        <v>四半期報告書</v>
      </c>
      <c r="H4" s="15" t="str">
        <f>HYPERLINK("http://www.kabupro.jp/mark/20130812/S000E65M.htm","四半期報告書")</f>
        <v>四半期報告書</v>
      </c>
      <c r="I4" s="15" t="str">
        <f>HYPERLINK("http://www.kabupro.jp/mark/20130627/S000DQ74.htm","有価証券報告書")</f>
        <v>有価証券報告書</v>
      </c>
      <c r="J4" s="15" t="str">
        <f>HYPERLINK("http://www.kabupro.jp/mark/20130214/S000CSPM.htm","四半期報告書")</f>
        <v>四半期報告書</v>
      </c>
      <c r="K4" s="15" t="str">
        <f>HYPERLINK("http://www.kabupro.jp/mark/20121114/S000C88W.htm","四半期報告書")</f>
        <v>四半期報告書</v>
      </c>
      <c r="L4" s="15" t="str">
        <f>HYPERLINK("http://www.kabupro.jp/mark/20120810/S000BNIE.htm","四半期報告書")</f>
        <v>四半期報告書</v>
      </c>
      <c r="M4" s="15" t="str">
        <f>HYPERLINK("http://www.kabupro.jp/mark/20120628/S000B5PT.htm","有価証券報告書")</f>
        <v>有価証券報告書</v>
      </c>
      <c r="N4" s="15" t="str">
        <f>HYPERLINK("http://www.kabupro.jp/mark/20120213/S000AAV1.htm","四半期報告書")</f>
        <v>四半期報告書</v>
      </c>
      <c r="O4" s="15" t="str">
        <f>HYPERLINK("http://www.kabupro.jp/mark/20111111/S0009OJ6.htm","四半期報告書")</f>
        <v>四半期報告書</v>
      </c>
      <c r="P4" s="15" t="str">
        <f>HYPERLINK("http://www.kabupro.jp/mark/20110812/S000958N.htm","四半期報告書")</f>
        <v>四半期報告書</v>
      </c>
      <c r="Q4" s="15" t="str">
        <f>HYPERLINK("http://www.kabupro.jp/mark/20110629/S0008P79.htm","有価証券報告書")</f>
        <v>有価証券報告書</v>
      </c>
      <c r="R4" s="15" t="str">
        <f>HYPERLINK("http://www.kabupro.jp/mark/20110214/S0007SN1.htm","四半期報告書")</f>
        <v>四半期報告書</v>
      </c>
      <c r="S4" s="15" t="str">
        <f>HYPERLINK("http://www.kabupro.jp/mark/20101115/S00070U1.htm","四半期報告書")</f>
        <v>四半期報告書</v>
      </c>
      <c r="T4" s="15" t="str">
        <f>HYPERLINK("http://www.kabupro.jp/mark/20100813/S0006N1J.htm","四半期報告書")</f>
        <v>四半期報告書</v>
      </c>
      <c r="U4" s="15" t="str">
        <f>HYPERLINK("http://www.kabupro.jp/mark/20090626/S0003GYG.htm","有価証券報告書")</f>
        <v>有価証券報告書</v>
      </c>
      <c r="V4" s="15" t="str">
        <f>HYPERLINK("http://www.kabupro.jp/mark/20100212/S00053MG.htm","四半期報告書")</f>
        <v>四半期報告書</v>
      </c>
      <c r="W4" s="15" t="str">
        <f>HYPERLINK("http://www.kabupro.jp/mark/20091113/S0004HUY.htm","四半期報告書")</f>
        <v>四半期報告書</v>
      </c>
      <c r="X4" s="15" t="str">
        <f>HYPERLINK("http://www.kabupro.jp/mark/20090814/S0003YU4.htm","四半期報告書")</f>
        <v>四半期報告書</v>
      </c>
      <c r="Y4" s="15" t="str">
        <f>HYPERLINK("http://www.kabupro.jp/mark/20090626/S0003GYG.htm","有価証券報告書")</f>
        <v>有価証券報告書</v>
      </c>
    </row>
    <row r="5" spans="1:25" ht="14.25" thickBot="1">
      <c r="A5" s="11" t="s">
        <v>69</v>
      </c>
      <c r="B5" s="1" t="s">
        <v>235</v>
      </c>
      <c r="C5" s="1" t="s">
        <v>238</v>
      </c>
      <c r="D5" s="1" t="s">
        <v>240</v>
      </c>
      <c r="E5" s="1" t="s">
        <v>75</v>
      </c>
      <c r="F5" s="1" t="s">
        <v>235</v>
      </c>
      <c r="G5" s="1" t="s">
        <v>238</v>
      </c>
      <c r="H5" s="1" t="s">
        <v>240</v>
      </c>
      <c r="I5" s="1" t="s">
        <v>75</v>
      </c>
      <c r="J5" s="1" t="s">
        <v>242</v>
      </c>
      <c r="K5" s="1" t="s">
        <v>244</v>
      </c>
      <c r="L5" s="1" t="s">
        <v>246</v>
      </c>
      <c r="M5" s="1" t="s">
        <v>79</v>
      </c>
      <c r="N5" s="1" t="s">
        <v>248</v>
      </c>
      <c r="O5" s="1" t="s">
        <v>250</v>
      </c>
      <c r="P5" s="1" t="s">
        <v>252</v>
      </c>
      <c r="Q5" s="1" t="s">
        <v>81</v>
      </c>
      <c r="R5" s="1" t="s">
        <v>254</v>
      </c>
      <c r="S5" s="1" t="s">
        <v>256</v>
      </c>
      <c r="T5" s="1" t="s">
        <v>258</v>
      </c>
      <c r="U5" s="1" t="s">
        <v>83</v>
      </c>
      <c r="V5" s="1" t="s">
        <v>260</v>
      </c>
      <c r="W5" s="1" t="s">
        <v>262</v>
      </c>
      <c r="X5" s="1" t="s">
        <v>264</v>
      </c>
      <c r="Y5" s="1" t="s">
        <v>83</v>
      </c>
    </row>
    <row r="6" spans="1:25" ht="15" thickBot="1" thickTop="1">
      <c r="A6" s="10" t="s">
        <v>70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71</v>
      </c>
      <c r="B7" s="14" t="s">
        <v>18</v>
      </c>
      <c r="C7" s="14" t="s">
        <v>18</v>
      </c>
      <c r="D7" s="14" t="s">
        <v>18</v>
      </c>
      <c r="E7" s="16" t="s">
        <v>76</v>
      </c>
      <c r="F7" s="14" t="s">
        <v>18</v>
      </c>
      <c r="G7" s="14" t="s">
        <v>18</v>
      </c>
      <c r="H7" s="14" t="s">
        <v>18</v>
      </c>
      <c r="I7" s="16" t="s">
        <v>76</v>
      </c>
      <c r="J7" s="14" t="s">
        <v>18</v>
      </c>
      <c r="K7" s="14" t="s">
        <v>18</v>
      </c>
      <c r="L7" s="14" t="s">
        <v>18</v>
      </c>
      <c r="M7" s="16" t="s">
        <v>76</v>
      </c>
      <c r="N7" s="14" t="s">
        <v>18</v>
      </c>
      <c r="O7" s="14" t="s">
        <v>18</v>
      </c>
      <c r="P7" s="14" t="s">
        <v>18</v>
      </c>
      <c r="Q7" s="16" t="s">
        <v>76</v>
      </c>
      <c r="R7" s="14" t="s">
        <v>18</v>
      </c>
      <c r="S7" s="14" t="s">
        <v>18</v>
      </c>
      <c r="T7" s="14" t="s">
        <v>18</v>
      </c>
      <c r="U7" s="16" t="s">
        <v>76</v>
      </c>
      <c r="V7" s="14" t="s">
        <v>18</v>
      </c>
      <c r="W7" s="14" t="s">
        <v>18</v>
      </c>
      <c r="X7" s="14" t="s">
        <v>18</v>
      </c>
      <c r="Y7" s="16" t="s">
        <v>76</v>
      </c>
    </row>
    <row r="8" spans="1:25" ht="13.5">
      <c r="A8" s="13" t="s">
        <v>72</v>
      </c>
      <c r="B8" s="1" t="s">
        <v>19</v>
      </c>
      <c r="C8" s="1" t="s">
        <v>19</v>
      </c>
      <c r="D8" s="1" t="s">
        <v>19</v>
      </c>
      <c r="E8" s="17" t="s">
        <v>171</v>
      </c>
      <c r="F8" s="1" t="s">
        <v>171</v>
      </c>
      <c r="G8" s="1" t="s">
        <v>171</v>
      </c>
      <c r="H8" s="1" t="s">
        <v>171</v>
      </c>
      <c r="I8" s="17" t="s">
        <v>172</v>
      </c>
      <c r="J8" s="1" t="s">
        <v>172</v>
      </c>
      <c r="K8" s="1" t="s">
        <v>172</v>
      </c>
      <c r="L8" s="1" t="s">
        <v>172</v>
      </c>
      <c r="M8" s="17" t="s">
        <v>173</v>
      </c>
      <c r="N8" s="1" t="s">
        <v>173</v>
      </c>
      <c r="O8" s="1" t="s">
        <v>173</v>
      </c>
      <c r="P8" s="1" t="s">
        <v>173</v>
      </c>
      <c r="Q8" s="17" t="s">
        <v>174</v>
      </c>
      <c r="R8" s="1" t="s">
        <v>174</v>
      </c>
      <c r="S8" s="1" t="s">
        <v>174</v>
      </c>
      <c r="T8" s="1" t="s">
        <v>174</v>
      </c>
      <c r="U8" s="17" t="s">
        <v>175</v>
      </c>
      <c r="V8" s="1" t="s">
        <v>175</v>
      </c>
      <c r="W8" s="1" t="s">
        <v>175</v>
      </c>
      <c r="X8" s="1" t="s">
        <v>175</v>
      </c>
      <c r="Y8" s="17" t="s">
        <v>176</v>
      </c>
    </row>
    <row r="9" spans="1:25" ht="13.5">
      <c r="A9" s="13" t="s">
        <v>73</v>
      </c>
      <c r="B9" s="1" t="s">
        <v>237</v>
      </c>
      <c r="C9" s="1" t="s">
        <v>239</v>
      </c>
      <c r="D9" s="1" t="s">
        <v>241</v>
      </c>
      <c r="E9" s="17" t="s">
        <v>77</v>
      </c>
      <c r="F9" s="1" t="s">
        <v>243</v>
      </c>
      <c r="G9" s="1" t="s">
        <v>245</v>
      </c>
      <c r="H9" s="1" t="s">
        <v>247</v>
      </c>
      <c r="I9" s="17" t="s">
        <v>78</v>
      </c>
      <c r="J9" s="1" t="s">
        <v>249</v>
      </c>
      <c r="K9" s="1" t="s">
        <v>251</v>
      </c>
      <c r="L9" s="1" t="s">
        <v>253</v>
      </c>
      <c r="M9" s="17" t="s">
        <v>80</v>
      </c>
      <c r="N9" s="1" t="s">
        <v>255</v>
      </c>
      <c r="O9" s="1" t="s">
        <v>257</v>
      </c>
      <c r="P9" s="1" t="s">
        <v>259</v>
      </c>
      <c r="Q9" s="17" t="s">
        <v>82</v>
      </c>
      <c r="R9" s="1" t="s">
        <v>261</v>
      </c>
      <c r="S9" s="1" t="s">
        <v>263</v>
      </c>
      <c r="T9" s="1" t="s">
        <v>265</v>
      </c>
      <c r="U9" s="17" t="s">
        <v>84</v>
      </c>
      <c r="V9" s="1" t="s">
        <v>267</v>
      </c>
      <c r="W9" s="1" t="s">
        <v>269</v>
      </c>
      <c r="X9" s="1" t="s">
        <v>271</v>
      </c>
      <c r="Y9" s="17" t="s">
        <v>85</v>
      </c>
    </row>
    <row r="10" spans="1:25" ht="14.25" thickBot="1">
      <c r="A10" s="13" t="s">
        <v>74</v>
      </c>
      <c r="B10" s="1" t="s">
        <v>87</v>
      </c>
      <c r="C10" s="1" t="s">
        <v>87</v>
      </c>
      <c r="D10" s="1" t="s">
        <v>87</v>
      </c>
      <c r="E10" s="17" t="s">
        <v>87</v>
      </c>
      <c r="F10" s="1" t="s">
        <v>87</v>
      </c>
      <c r="G10" s="1" t="s">
        <v>87</v>
      </c>
      <c r="H10" s="1" t="s">
        <v>87</v>
      </c>
      <c r="I10" s="17" t="s">
        <v>87</v>
      </c>
      <c r="J10" s="1" t="s">
        <v>87</v>
      </c>
      <c r="K10" s="1" t="s">
        <v>87</v>
      </c>
      <c r="L10" s="1" t="s">
        <v>87</v>
      </c>
      <c r="M10" s="17" t="s">
        <v>87</v>
      </c>
      <c r="N10" s="1" t="s">
        <v>87</v>
      </c>
      <c r="O10" s="1" t="s">
        <v>87</v>
      </c>
      <c r="P10" s="1" t="s">
        <v>87</v>
      </c>
      <c r="Q10" s="17" t="s">
        <v>87</v>
      </c>
      <c r="R10" s="1" t="s">
        <v>87</v>
      </c>
      <c r="S10" s="1" t="s">
        <v>87</v>
      </c>
      <c r="T10" s="1" t="s">
        <v>87</v>
      </c>
      <c r="U10" s="17" t="s">
        <v>87</v>
      </c>
      <c r="V10" s="1" t="s">
        <v>87</v>
      </c>
      <c r="W10" s="1" t="s">
        <v>87</v>
      </c>
      <c r="X10" s="1" t="s">
        <v>87</v>
      </c>
      <c r="Y10" s="17" t="s">
        <v>87</v>
      </c>
    </row>
    <row r="11" spans="1:25" ht="14.25" thickTop="1">
      <c r="A11" s="26" t="s">
        <v>177</v>
      </c>
      <c r="B11" s="27">
        <v>10751812</v>
      </c>
      <c r="C11" s="27">
        <v>7036489</v>
      </c>
      <c r="D11" s="27">
        <v>3449119</v>
      </c>
      <c r="E11" s="21">
        <v>13688680</v>
      </c>
      <c r="F11" s="27">
        <v>9791896</v>
      </c>
      <c r="G11" s="27">
        <v>6251117</v>
      </c>
      <c r="H11" s="27">
        <v>2867847</v>
      </c>
      <c r="I11" s="21">
        <v>12469659</v>
      </c>
      <c r="J11" s="27">
        <v>9196904</v>
      </c>
      <c r="K11" s="27">
        <v>5929574</v>
      </c>
      <c r="L11" s="27">
        <v>2981392</v>
      </c>
      <c r="M11" s="21">
        <v>13072033</v>
      </c>
      <c r="N11" s="27">
        <v>9380028</v>
      </c>
      <c r="O11" s="27">
        <v>5918350</v>
      </c>
      <c r="P11" s="27">
        <v>2786335</v>
      </c>
      <c r="Q11" s="21">
        <v>13222994</v>
      </c>
      <c r="R11" s="27">
        <v>9277259</v>
      </c>
      <c r="S11" s="27">
        <v>6037016</v>
      </c>
      <c r="T11" s="27">
        <v>2757783</v>
      </c>
      <c r="U11" s="21">
        <v>13525909</v>
      </c>
      <c r="V11" s="27">
        <v>9240418</v>
      </c>
      <c r="W11" s="27">
        <v>5813087</v>
      </c>
      <c r="X11" s="27">
        <v>2929361</v>
      </c>
      <c r="Y11" s="21">
        <v>14820838</v>
      </c>
    </row>
    <row r="12" spans="1:25" ht="13.5">
      <c r="A12" s="7" t="s">
        <v>178</v>
      </c>
      <c r="B12" s="28">
        <v>9384030</v>
      </c>
      <c r="C12" s="28">
        <v>6169754</v>
      </c>
      <c r="D12" s="28">
        <v>3055665</v>
      </c>
      <c r="E12" s="22">
        <v>11951104</v>
      </c>
      <c r="F12" s="28">
        <v>8515468</v>
      </c>
      <c r="G12" s="28">
        <v>5394261</v>
      </c>
      <c r="H12" s="28">
        <v>2494822</v>
      </c>
      <c r="I12" s="22">
        <v>10783335</v>
      </c>
      <c r="J12" s="28">
        <v>7924999</v>
      </c>
      <c r="K12" s="28">
        <v>5130190</v>
      </c>
      <c r="L12" s="28">
        <v>2556093</v>
      </c>
      <c r="M12" s="22">
        <v>11228447</v>
      </c>
      <c r="N12" s="28">
        <v>8099154</v>
      </c>
      <c r="O12" s="28">
        <v>5123527</v>
      </c>
      <c r="P12" s="28">
        <v>2426144</v>
      </c>
      <c r="Q12" s="22">
        <v>11496862</v>
      </c>
      <c r="R12" s="28">
        <v>8102605</v>
      </c>
      <c r="S12" s="28">
        <v>5253698</v>
      </c>
      <c r="T12" s="28">
        <v>2358628</v>
      </c>
      <c r="U12" s="22">
        <v>11888010</v>
      </c>
      <c r="V12" s="28">
        <v>8133589</v>
      </c>
      <c r="W12" s="28">
        <v>5151888</v>
      </c>
      <c r="X12" s="28">
        <v>2534028</v>
      </c>
      <c r="Y12" s="22">
        <v>13065294</v>
      </c>
    </row>
    <row r="13" spans="1:25" ht="13.5">
      <c r="A13" s="7" t="s">
        <v>179</v>
      </c>
      <c r="B13" s="28">
        <v>1367781</v>
      </c>
      <c r="C13" s="28">
        <v>866735</v>
      </c>
      <c r="D13" s="28">
        <v>393453</v>
      </c>
      <c r="E13" s="22">
        <v>1737576</v>
      </c>
      <c r="F13" s="28">
        <v>1276427</v>
      </c>
      <c r="G13" s="28">
        <v>856855</v>
      </c>
      <c r="H13" s="28">
        <v>373025</v>
      </c>
      <c r="I13" s="22">
        <v>1686324</v>
      </c>
      <c r="J13" s="28">
        <v>1271905</v>
      </c>
      <c r="K13" s="28">
        <v>799384</v>
      </c>
      <c r="L13" s="28">
        <v>425298</v>
      </c>
      <c r="M13" s="22">
        <v>1843586</v>
      </c>
      <c r="N13" s="28">
        <v>1280874</v>
      </c>
      <c r="O13" s="28">
        <v>794822</v>
      </c>
      <c r="P13" s="28">
        <v>360190</v>
      </c>
      <c r="Q13" s="22">
        <v>1726132</v>
      </c>
      <c r="R13" s="28">
        <v>1174653</v>
      </c>
      <c r="S13" s="28">
        <v>783317</v>
      </c>
      <c r="T13" s="28">
        <v>399154</v>
      </c>
      <c r="U13" s="22">
        <v>1637899</v>
      </c>
      <c r="V13" s="28">
        <v>1106829</v>
      </c>
      <c r="W13" s="28">
        <v>661199</v>
      </c>
      <c r="X13" s="28">
        <v>395333</v>
      </c>
      <c r="Y13" s="22">
        <v>1755543</v>
      </c>
    </row>
    <row r="14" spans="1:25" ht="13.5">
      <c r="A14" s="7" t="s">
        <v>202</v>
      </c>
      <c r="B14" s="28">
        <v>1058803</v>
      </c>
      <c r="C14" s="28">
        <v>715053</v>
      </c>
      <c r="D14" s="28">
        <v>354047</v>
      </c>
      <c r="E14" s="22">
        <v>1390374</v>
      </c>
      <c r="F14" s="28">
        <v>1050654</v>
      </c>
      <c r="G14" s="28">
        <v>698532</v>
      </c>
      <c r="H14" s="28">
        <v>355542</v>
      </c>
      <c r="I14" s="22">
        <v>1353177</v>
      </c>
      <c r="J14" s="28">
        <v>1020510</v>
      </c>
      <c r="K14" s="28">
        <v>687118</v>
      </c>
      <c r="L14" s="28">
        <v>351430</v>
      </c>
      <c r="M14" s="22">
        <v>1368509</v>
      </c>
      <c r="N14" s="28">
        <v>1015367</v>
      </c>
      <c r="O14" s="28">
        <v>686904</v>
      </c>
      <c r="P14" s="28">
        <v>346316</v>
      </c>
      <c r="Q14" s="22">
        <v>1349461</v>
      </c>
      <c r="R14" s="28">
        <v>1019782</v>
      </c>
      <c r="S14" s="28">
        <v>681908</v>
      </c>
      <c r="T14" s="28">
        <v>336421</v>
      </c>
      <c r="U14" s="22">
        <v>1331031</v>
      </c>
      <c r="V14" s="28">
        <v>1012433</v>
      </c>
      <c r="W14" s="28">
        <v>673337</v>
      </c>
      <c r="X14" s="28">
        <v>332270</v>
      </c>
      <c r="Y14" s="22">
        <v>1364138</v>
      </c>
    </row>
    <row r="15" spans="1:25" ht="14.25" thickBot="1">
      <c r="A15" s="25" t="s">
        <v>204</v>
      </c>
      <c r="B15" s="29">
        <v>308978</v>
      </c>
      <c r="C15" s="29">
        <v>151682</v>
      </c>
      <c r="D15" s="29">
        <v>39405</v>
      </c>
      <c r="E15" s="23">
        <v>347201</v>
      </c>
      <c r="F15" s="29">
        <v>225773</v>
      </c>
      <c r="G15" s="29">
        <v>158323</v>
      </c>
      <c r="H15" s="29">
        <v>17483</v>
      </c>
      <c r="I15" s="23">
        <v>333146</v>
      </c>
      <c r="J15" s="29">
        <v>251395</v>
      </c>
      <c r="K15" s="29">
        <v>112265</v>
      </c>
      <c r="L15" s="29">
        <v>73868</v>
      </c>
      <c r="M15" s="23">
        <v>475076</v>
      </c>
      <c r="N15" s="29">
        <v>265506</v>
      </c>
      <c r="O15" s="29">
        <v>107918</v>
      </c>
      <c r="P15" s="29">
        <v>13873</v>
      </c>
      <c r="Q15" s="23">
        <v>376671</v>
      </c>
      <c r="R15" s="29">
        <v>154871</v>
      </c>
      <c r="S15" s="29">
        <v>101408</v>
      </c>
      <c r="T15" s="29">
        <v>62732</v>
      </c>
      <c r="U15" s="23">
        <v>306867</v>
      </c>
      <c r="V15" s="29">
        <v>94395</v>
      </c>
      <c r="W15" s="29">
        <v>-12138</v>
      </c>
      <c r="X15" s="29">
        <v>63062</v>
      </c>
      <c r="Y15" s="23">
        <v>391405</v>
      </c>
    </row>
    <row r="16" spans="1:25" ht="14.25" thickTop="1">
      <c r="A16" s="6" t="s">
        <v>205</v>
      </c>
      <c r="B16" s="28">
        <v>939</v>
      </c>
      <c r="C16" s="28">
        <v>646</v>
      </c>
      <c r="D16" s="28">
        <v>318</v>
      </c>
      <c r="E16" s="22">
        <v>1569</v>
      </c>
      <c r="F16" s="28">
        <v>1188</v>
      </c>
      <c r="G16" s="28">
        <v>762</v>
      </c>
      <c r="H16" s="28">
        <v>385</v>
      </c>
      <c r="I16" s="22">
        <v>1552</v>
      </c>
      <c r="J16" s="28">
        <v>1183</v>
      </c>
      <c r="K16" s="28">
        <v>833</v>
      </c>
      <c r="L16" s="28">
        <v>405</v>
      </c>
      <c r="M16" s="22">
        <v>2145</v>
      </c>
      <c r="N16" s="28">
        <v>1734</v>
      </c>
      <c r="O16" s="28">
        <v>1317</v>
      </c>
      <c r="P16" s="28">
        <v>707</v>
      </c>
      <c r="Q16" s="22">
        <v>3871</v>
      </c>
      <c r="R16" s="28">
        <v>3187</v>
      </c>
      <c r="S16" s="28">
        <v>2386</v>
      </c>
      <c r="T16" s="28">
        <v>1270</v>
      </c>
      <c r="U16" s="22">
        <v>7119</v>
      </c>
      <c r="V16" s="28">
        <v>5543</v>
      </c>
      <c r="W16" s="28">
        <v>4027</v>
      </c>
      <c r="X16" s="28">
        <v>1538</v>
      </c>
      <c r="Y16" s="22">
        <v>6482</v>
      </c>
    </row>
    <row r="17" spans="1:25" ht="13.5">
      <c r="A17" s="6" t="s">
        <v>207</v>
      </c>
      <c r="B17" s="28">
        <v>12047</v>
      </c>
      <c r="C17" s="28">
        <v>7964</v>
      </c>
      <c r="D17" s="28">
        <v>6812</v>
      </c>
      <c r="E17" s="22">
        <v>9812</v>
      </c>
      <c r="F17" s="28">
        <v>9612</v>
      </c>
      <c r="G17" s="28">
        <v>6250</v>
      </c>
      <c r="H17" s="28">
        <v>5783</v>
      </c>
      <c r="I17" s="22">
        <v>8783</v>
      </c>
      <c r="J17" s="28">
        <v>8583</v>
      </c>
      <c r="K17" s="28">
        <v>5233</v>
      </c>
      <c r="L17" s="28">
        <v>4724</v>
      </c>
      <c r="M17" s="22">
        <v>7872</v>
      </c>
      <c r="N17" s="28">
        <v>7672</v>
      </c>
      <c r="O17" s="28">
        <v>5159</v>
      </c>
      <c r="P17" s="28">
        <v>4649</v>
      </c>
      <c r="Q17" s="22">
        <v>8639</v>
      </c>
      <c r="R17" s="28">
        <v>8439</v>
      </c>
      <c r="S17" s="28">
        <v>5663</v>
      </c>
      <c r="T17" s="28">
        <v>5663</v>
      </c>
      <c r="U17" s="22">
        <v>9243</v>
      </c>
      <c r="V17" s="28">
        <v>9042</v>
      </c>
      <c r="W17" s="28">
        <v>6317</v>
      </c>
      <c r="X17" s="28">
        <v>6317</v>
      </c>
      <c r="Y17" s="22">
        <v>9258</v>
      </c>
    </row>
    <row r="18" spans="1:25" ht="13.5">
      <c r="A18" s="6" t="s">
        <v>0</v>
      </c>
      <c r="B18" s="28">
        <v>1403</v>
      </c>
      <c r="C18" s="28">
        <v>728</v>
      </c>
      <c r="D18" s="28">
        <v>496</v>
      </c>
      <c r="E18" s="22">
        <v>7869</v>
      </c>
      <c r="F18" s="28">
        <v>7084</v>
      </c>
      <c r="G18" s="28">
        <v>5088</v>
      </c>
      <c r="H18" s="28">
        <v>2602</v>
      </c>
      <c r="I18" s="22">
        <v>9979</v>
      </c>
      <c r="J18" s="28">
        <v>7906</v>
      </c>
      <c r="K18" s="28">
        <v>5343</v>
      </c>
      <c r="L18" s="28">
        <v>2229</v>
      </c>
      <c r="M18" s="22">
        <v>8989</v>
      </c>
      <c r="N18" s="28">
        <v>6883</v>
      </c>
      <c r="O18" s="28">
        <v>4335</v>
      </c>
      <c r="P18" s="28">
        <v>2189</v>
      </c>
      <c r="Q18" s="22">
        <v>9353</v>
      </c>
      <c r="R18" s="28">
        <v>7376</v>
      </c>
      <c r="S18" s="28">
        <v>4845</v>
      </c>
      <c r="T18" s="28">
        <v>2482</v>
      </c>
      <c r="U18" s="22">
        <v>9707</v>
      </c>
      <c r="V18" s="28">
        <v>7455</v>
      </c>
      <c r="W18" s="28">
        <v>4666</v>
      </c>
      <c r="X18" s="28">
        <v>2290</v>
      </c>
      <c r="Y18" s="22">
        <v>9407</v>
      </c>
    </row>
    <row r="19" spans="1:25" ht="13.5">
      <c r="A19" s="6" t="s">
        <v>1</v>
      </c>
      <c r="B19" s="28">
        <v>1211</v>
      </c>
      <c r="C19" s="28">
        <v>1519</v>
      </c>
      <c r="D19" s="28">
        <v>2608</v>
      </c>
      <c r="E19" s="22">
        <v>6268</v>
      </c>
      <c r="F19" s="28">
        <v>6079</v>
      </c>
      <c r="G19" s="28">
        <v>4884</v>
      </c>
      <c r="H19" s="28">
        <v>4652</v>
      </c>
      <c r="I19" s="22">
        <v>5000</v>
      </c>
      <c r="J19" s="28">
        <v>6861</v>
      </c>
      <c r="K19" s="28">
        <v>6233</v>
      </c>
      <c r="L19" s="28">
        <v>4418</v>
      </c>
      <c r="M19" s="22">
        <v>3597</v>
      </c>
      <c r="N19" s="28">
        <v>11173</v>
      </c>
      <c r="O19" s="28">
        <v>8095</v>
      </c>
      <c r="P19" s="28">
        <v>5853</v>
      </c>
      <c r="Q19" s="22">
        <v>6240</v>
      </c>
      <c r="R19" s="28">
        <v>10428</v>
      </c>
      <c r="S19" s="28">
        <v>5666</v>
      </c>
      <c r="T19" s="28"/>
      <c r="U19" s="22"/>
      <c r="V19" s="28">
        <v>7462</v>
      </c>
      <c r="W19" s="28">
        <v>2533</v>
      </c>
      <c r="X19" s="28"/>
      <c r="Y19" s="22">
        <v>4527</v>
      </c>
    </row>
    <row r="20" spans="1:25" ht="13.5">
      <c r="A20" s="6" t="s">
        <v>210</v>
      </c>
      <c r="B20" s="28"/>
      <c r="C20" s="28"/>
      <c r="D20" s="28"/>
      <c r="E20" s="22">
        <v>26370</v>
      </c>
      <c r="F20" s="28"/>
      <c r="G20" s="28"/>
      <c r="H20" s="28"/>
      <c r="I20" s="22">
        <v>20043</v>
      </c>
      <c r="J20" s="28"/>
      <c r="K20" s="28"/>
      <c r="L20" s="28"/>
      <c r="M20" s="22">
        <v>19889</v>
      </c>
      <c r="N20" s="28"/>
      <c r="O20" s="28"/>
      <c r="P20" s="28"/>
      <c r="Q20" s="22">
        <v>19034</v>
      </c>
      <c r="R20" s="28"/>
      <c r="S20" s="28"/>
      <c r="T20" s="28"/>
      <c r="U20" s="22">
        <v>19945</v>
      </c>
      <c r="V20" s="28"/>
      <c r="W20" s="28"/>
      <c r="X20" s="28"/>
      <c r="Y20" s="22">
        <v>23307</v>
      </c>
    </row>
    <row r="21" spans="1:25" ht="13.5">
      <c r="A21" s="6" t="s">
        <v>97</v>
      </c>
      <c r="B21" s="28">
        <v>14978</v>
      </c>
      <c r="C21" s="28">
        <v>10054</v>
      </c>
      <c r="D21" s="28">
        <v>6679</v>
      </c>
      <c r="E21" s="22"/>
      <c r="F21" s="28">
        <v>17440</v>
      </c>
      <c r="G21" s="28">
        <v>10266</v>
      </c>
      <c r="H21" s="28">
        <v>5905</v>
      </c>
      <c r="I21" s="22"/>
      <c r="J21" s="28">
        <v>14474</v>
      </c>
      <c r="K21" s="28">
        <v>9718</v>
      </c>
      <c r="L21" s="28">
        <v>5646</v>
      </c>
      <c r="M21" s="22"/>
      <c r="N21" s="28">
        <v>16112</v>
      </c>
      <c r="O21" s="28">
        <v>11451</v>
      </c>
      <c r="P21" s="28">
        <v>7650</v>
      </c>
      <c r="Q21" s="22"/>
      <c r="R21" s="28">
        <v>14691</v>
      </c>
      <c r="S21" s="28">
        <v>10689</v>
      </c>
      <c r="T21" s="28">
        <v>6430</v>
      </c>
      <c r="U21" s="22"/>
      <c r="V21" s="28">
        <v>16530</v>
      </c>
      <c r="W21" s="28">
        <v>12910</v>
      </c>
      <c r="X21" s="28">
        <v>6413</v>
      </c>
      <c r="Y21" s="22"/>
    </row>
    <row r="22" spans="1:25" ht="13.5">
      <c r="A22" s="6" t="s">
        <v>211</v>
      </c>
      <c r="B22" s="28">
        <v>30580</v>
      </c>
      <c r="C22" s="28">
        <v>20914</v>
      </c>
      <c r="D22" s="28">
        <v>16915</v>
      </c>
      <c r="E22" s="22">
        <v>51890</v>
      </c>
      <c r="F22" s="28">
        <v>41405</v>
      </c>
      <c r="G22" s="28">
        <v>27252</v>
      </c>
      <c r="H22" s="28">
        <v>19330</v>
      </c>
      <c r="I22" s="22">
        <v>45359</v>
      </c>
      <c r="J22" s="28">
        <v>39010</v>
      </c>
      <c r="K22" s="28">
        <v>27362</v>
      </c>
      <c r="L22" s="28">
        <v>17424</v>
      </c>
      <c r="M22" s="22">
        <v>59311</v>
      </c>
      <c r="N22" s="28">
        <v>60393</v>
      </c>
      <c r="O22" s="28">
        <v>46484</v>
      </c>
      <c r="P22" s="28">
        <v>21050</v>
      </c>
      <c r="Q22" s="22">
        <v>47139</v>
      </c>
      <c r="R22" s="28">
        <v>44123</v>
      </c>
      <c r="S22" s="28">
        <v>29251</v>
      </c>
      <c r="T22" s="28">
        <v>15847</v>
      </c>
      <c r="U22" s="22">
        <v>46015</v>
      </c>
      <c r="V22" s="28">
        <v>46034</v>
      </c>
      <c r="W22" s="28">
        <v>30455</v>
      </c>
      <c r="X22" s="28">
        <v>16559</v>
      </c>
      <c r="Y22" s="22">
        <v>52983</v>
      </c>
    </row>
    <row r="23" spans="1:25" ht="13.5">
      <c r="A23" s="6" t="s">
        <v>214</v>
      </c>
      <c r="B23" s="28">
        <v>624</v>
      </c>
      <c r="C23" s="28">
        <v>377</v>
      </c>
      <c r="D23" s="28">
        <v>218</v>
      </c>
      <c r="E23" s="22">
        <v>681</v>
      </c>
      <c r="F23" s="28">
        <v>440</v>
      </c>
      <c r="G23" s="28">
        <v>235</v>
      </c>
      <c r="H23" s="28">
        <v>78</v>
      </c>
      <c r="I23" s="22">
        <v>549</v>
      </c>
      <c r="J23" s="28">
        <v>440</v>
      </c>
      <c r="K23" s="28">
        <v>301</v>
      </c>
      <c r="L23" s="28">
        <v>149</v>
      </c>
      <c r="M23" s="22">
        <v>830</v>
      </c>
      <c r="N23" s="28">
        <v>645</v>
      </c>
      <c r="O23" s="28">
        <v>425</v>
      </c>
      <c r="P23" s="28">
        <v>241</v>
      </c>
      <c r="Q23" s="22">
        <v>1013</v>
      </c>
      <c r="R23" s="28">
        <v>810</v>
      </c>
      <c r="S23" s="28">
        <v>518</v>
      </c>
      <c r="T23" s="28">
        <v>248</v>
      </c>
      <c r="U23" s="22">
        <v>1220</v>
      </c>
      <c r="V23" s="28">
        <v>910</v>
      </c>
      <c r="W23" s="28">
        <v>605</v>
      </c>
      <c r="X23" s="28">
        <v>317</v>
      </c>
      <c r="Y23" s="22">
        <v>909</v>
      </c>
    </row>
    <row r="24" spans="1:25" ht="13.5">
      <c r="A24" s="6" t="s">
        <v>2</v>
      </c>
      <c r="B24" s="28"/>
      <c r="C24" s="28"/>
      <c r="D24" s="28"/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>
        <v>14135</v>
      </c>
      <c r="V24" s="28"/>
      <c r="W24" s="28"/>
      <c r="X24" s="28"/>
      <c r="Y24" s="22"/>
    </row>
    <row r="25" spans="1:25" ht="13.5">
      <c r="A25" s="6" t="s">
        <v>3</v>
      </c>
      <c r="B25" s="28">
        <v>143</v>
      </c>
      <c r="C25" s="28">
        <v>111</v>
      </c>
      <c r="D25" s="28">
        <v>35</v>
      </c>
      <c r="E25" s="22">
        <v>92</v>
      </c>
      <c r="F25" s="28">
        <v>92</v>
      </c>
      <c r="G25" s="28">
        <v>22</v>
      </c>
      <c r="H25" s="28">
        <v>22</v>
      </c>
      <c r="I25" s="22">
        <v>132</v>
      </c>
      <c r="J25" s="28">
        <v>93</v>
      </c>
      <c r="K25" s="28">
        <v>33</v>
      </c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213</v>
      </c>
      <c r="B26" s="28"/>
      <c r="C26" s="28"/>
      <c r="D26" s="28"/>
      <c r="E26" s="22">
        <v>3331</v>
      </c>
      <c r="F26" s="28"/>
      <c r="G26" s="28"/>
      <c r="H26" s="28"/>
      <c r="I26" s="22">
        <v>3008</v>
      </c>
      <c r="J26" s="28"/>
      <c r="K26" s="28"/>
      <c r="L26" s="28"/>
      <c r="M26" s="22">
        <v>3272</v>
      </c>
      <c r="N26" s="28"/>
      <c r="O26" s="28"/>
      <c r="P26" s="28"/>
      <c r="Q26" s="22">
        <v>4235</v>
      </c>
      <c r="R26" s="28"/>
      <c r="S26" s="28"/>
      <c r="T26" s="28"/>
      <c r="U26" s="22">
        <v>4047</v>
      </c>
      <c r="V26" s="28"/>
      <c r="W26" s="28"/>
      <c r="X26" s="28"/>
      <c r="Y26" s="22">
        <v>3853</v>
      </c>
    </row>
    <row r="27" spans="1:25" ht="13.5">
      <c r="A27" s="6" t="s">
        <v>97</v>
      </c>
      <c r="B27" s="28"/>
      <c r="C27" s="28"/>
      <c r="D27" s="28"/>
      <c r="E27" s="22"/>
      <c r="F27" s="28">
        <v>3017</v>
      </c>
      <c r="G27" s="28">
        <v>2145</v>
      </c>
      <c r="H27" s="28">
        <v>1293</v>
      </c>
      <c r="I27" s="22"/>
      <c r="J27" s="28">
        <v>2290</v>
      </c>
      <c r="K27" s="28">
        <v>1510</v>
      </c>
      <c r="L27" s="28">
        <v>790</v>
      </c>
      <c r="M27" s="22"/>
      <c r="N27" s="28">
        <v>2475</v>
      </c>
      <c r="O27" s="28">
        <v>1618</v>
      </c>
      <c r="P27" s="28">
        <v>828</v>
      </c>
      <c r="Q27" s="22"/>
      <c r="R27" s="28">
        <v>3521</v>
      </c>
      <c r="S27" s="28">
        <v>2326</v>
      </c>
      <c r="T27" s="28">
        <v>861</v>
      </c>
      <c r="U27" s="22"/>
      <c r="V27" s="28">
        <v>2877</v>
      </c>
      <c r="W27" s="28">
        <v>2010</v>
      </c>
      <c r="X27" s="28">
        <v>1034</v>
      </c>
      <c r="Y27" s="22"/>
    </row>
    <row r="28" spans="1:25" ht="13.5">
      <c r="A28" s="6" t="s">
        <v>215</v>
      </c>
      <c r="B28" s="28">
        <v>767</v>
      </c>
      <c r="C28" s="28">
        <v>489</v>
      </c>
      <c r="D28" s="28">
        <v>254</v>
      </c>
      <c r="E28" s="22">
        <v>4105</v>
      </c>
      <c r="F28" s="28">
        <v>3549</v>
      </c>
      <c r="G28" s="28">
        <v>2403</v>
      </c>
      <c r="H28" s="28">
        <v>1394</v>
      </c>
      <c r="I28" s="22">
        <v>3690</v>
      </c>
      <c r="J28" s="28">
        <v>2825</v>
      </c>
      <c r="K28" s="28">
        <v>1845</v>
      </c>
      <c r="L28" s="28">
        <v>939</v>
      </c>
      <c r="M28" s="22">
        <v>4103</v>
      </c>
      <c r="N28" s="28">
        <v>3120</v>
      </c>
      <c r="O28" s="28">
        <v>2044</v>
      </c>
      <c r="P28" s="28">
        <v>1070</v>
      </c>
      <c r="Q28" s="22">
        <v>5249</v>
      </c>
      <c r="R28" s="28">
        <v>4331</v>
      </c>
      <c r="S28" s="28">
        <v>2845</v>
      </c>
      <c r="T28" s="28">
        <v>1109</v>
      </c>
      <c r="U28" s="22">
        <v>19403</v>
      </c>
      <c r="V28" s="28">
        <v>3788</v>
      </c>
      <c r="W28" s="28">
        <v>2616</v>
      </c>
      <c r="X28" s="28">
        <v>1351</v>
      </c>
      <c r="Y28" s="22">
        <v>4763</v>
      </c>
    </row>
    <row r="29" spans="1:25" ht="14.25" thickBot="1">
      <c r="A29" s="25" t="s">
        <v>217</v>
      </c>
      <c r="B29" s="29">
        <v>338790</v>
      </c>
      <c r="C29" s="29">
        <v>172107</v>
      </c>
      <c r="D29" s="29">
        <v>56067</v>
      </c>
      <c r="E29" s="23">
        <v>394986</v>
      </c>
      <c r="F29" s="29">
        <v>263629</v>
      </c>
      <c r="G29" s="29">
        <v>183171</v>
      </c>
      <c r="H29" s="29">
        <v>35419</v>
      </c>
      <c r="I29" s="23">
        <v>374814</v>
      </c>
      <c r="J29" s="29">
        <v>287580</v>
      </c>
      <c r="K29" s="29">
        <v>137782</v>
      </c>
      <c r="L29" s="29">
        <v>90353</v>
      </c>
      <c r="M29" s="23">
        <v>530284</v>
      </c>
      <c r="N29" s="29">
        <v>322779</v>
      </c>
      <c r="O29" s="29">
        <v>152358</v>
      </c>
      <c r="P29" s="29">
        <v>33853</v>
      </c>
      <c r="Q29" s="23">
        <v>418561</v>
      </c>
      <c r="R29" s="29">
        <v>194663</v>
      </c>
      <c r="S29" s="29">
        <v>127815</v>
      </c>
      <c r="T29" s="29">
        <v>77470</v>
      </c>
      <c r="U29" s="23">
        <v>333479</v>
      </c>
      <c r="V29" s="29">
        <v>136642</v>
      </c>
      <c r="W29" s="29">
        <v>15701</v>
      </c>
      <c r="X29" s="29">
        <v>78269</v>
      </c>
      <c r="Y29" s="23">
        <v>439626</v>
      </c>
    </row>
    <row r="30" spans="1:25" ht="14.25" thickTop="1">
      <c r="A30" s="6" t="s">
        <v>218</v>
      </c>
      <c r="B30" s="28">
        <v>631</v>
      </c>
      <c r="C30" s="28">
        <v>272</v>
      </c>
      <c r="D30" s="28"/>
      <c r="E30" s="22">
        <v>2410</v>
      </c>
      <c r="F30" s="28">
        <v>1810</v>
      </c>
      <c r="G30" s="28">
        <v>1429</v>
      </c>
      <c r="H30" s="28">
        <v>499</v>
      </c>
      <c r="I30" s="22">
        <v>26349</v>
      </c>
      <c r="J30" s="28">
        <v>26246</v>
      </c>
      <c r="K30" s="28">
        <v>803</v>
      </c>
      <c r="L30" s="28">
        <v>195</v>
      </c>
      <c r="M30" s="22">
        <v>2416</v>
      </c>
      <c r="N30" s="28">
        <v>1805</v>
      </c>
      <c r="O30" s="28">
        <v>1059</v>
      </c>
      <c r="P30" s="28">
        <v>159</v>
      </c>
      <c r="Q30" s="22">
        <v>34</v>
      </c>
      <c r="R30" s="28">
        <v>34</v>
      </c>
      <c r="S30" s="28">
        <v>34</v>
      </c>
      <c r="T30" s="28">
        <v>34</v>
      </c>
      <c r="U30" s="22">
        <v>1928</v>
      </c>
      <c r="V30" s="28">
        <v>1928</v>
      </c>
      <c r="W30" s="28">
        <v>1835</v>
      </c>
      <c r="X30" s="28">
        <v>1783</v>
      </c>
      <c r="Y30" s="22">
        <v>1013</v>
      </c>
    </row>
    <row r="31" spans="1:25" ht="13.5">
      <c r="A31" s="6" t="s">
        <v>219</v>
      </c>
      <c r="B31" s="28"/>
      <c r="C31" s="28"/>
      <c r="D31" s="28"/>
      <c r="E31" s="22"/>
      <c r="F31" s="28"/>
      <c r="G31" s="28"/>
      <c r="H31" s="28"/>
      <c r="I31" s="22">
        <v>257</v>
      </c>
      <c r="J31" s="28">
        <v>257</v>
      </c>
      <c r="K31" s="28">
        <v>241</v>
      </c>
      <c r="L31" s="28">
        <v>135</v>
      </c>
      <c r="M31" s="22">
        <v>513</v>
      </c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>
        <v>84000</v>
      </c>
    </row>
    <row r="32" spans="1:25" ht="13.5">
      <c r="A32" s="6" t="s">
        <v>21</v>
      </c>
      <c r="B32" s="28"/>
      <c r="C32" s="28"/>
      <c r="D32" s="28"/>
      <c r="E32" s="22">
        <v>1506</v>
      </c>
      <c r="F32" s="28">
        <v>1506</v>
      </c>
      <c r="G32" s="28">
        <v>1506</v>
      </c>
      <c r="H32" s="28">
        <v>1506</v>
      </c>
      <c r="I32" s="22">
        <v>24931</v>
      </c>
      <c r="J32" s="28">
        <v>24931</v>
      </c>
      <c r="K32" s="28">
        <v>24931</v>
      </c>
      <c r="L32" s="28">
        <v>24931</v>
      </c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220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/>
      <c r="N33" s="28">
        <v>1287</v>
      </c>
      <c r="O33" s="28">
        <v>2092</v>
      </c>
      <c r="P33" s="28">
        <v>2898</v>
      </c>
      <c r="Q33" s="22"/>
      <c r="R33" s="28"/>
      <c r="S33" s="28">
        <v>986</v>
      </c>
      <c r="T33" s="28">
        <v>2098</v>
      </c>
      <c r="U33" s="22">
        <v>1585</v>
      </c>
      <c r="V33" s="28">
        <v>3526</v>
      </c>
      <c r="W33" s="28">
        <v>4115</v>
      </c>
      <c r="X33" s="28">
        <v>4243</v>
      </c>
      <c r="Y33" s="22">
        <v>3397</v>
      </c>
    </row>
    <row r="34" spans="1:25" ht="13.5">
      <c r="A34" s="6" t="s">
        <v>97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1034</v>
      </c>
      <c r="N34" s="28"/>
      <c r="O34" s="28"/>
      <c r="P34" s="28"/>
      <c r="Q34" s="22"/>
      <c r="R34" s="28">
        <v>23</v>
      </c>
      <c r="S34" s="28">
        <v>5</v>
      </c>
      <c r="T34" s="28">
        <v>16</v>
      </c>
      <c r="U34" s="22">
        <v>194</v>
      </c>
      <c r="V34" s="28">
        <v>109</v>
      </c>
      <c r="W34" s="28">
        <v>99</v>
      </c>
      <c r="X34" s="28">
        <v>55</v>
      </c>
      <c r="Y34" s="22"/>
    </row>
    <row r="35" spans="1:25" ht="13.5">
      <c r="A35" s="6" t="s">
        <v>221</v>
      </c>
      <c r="B35" s="28">
        <v>631</v>
      </c>
      <c r="C35" s="28">
        <v>272</v>
      </c>
      <c r="D35" s="28"/>
      <c r="E35" s="22">
        <v>3916</v>
      </c>
      <c r="F35" s="28">
        <v>3316</v>
      </c>
      <c r="G35" s="28">
        <v>2935</v>
      </c>
      <c r="H35" s="28">
        <v>2006</v>
      </c>
      <c r="I35" s="22">
        <v>51538</v>
      </c>
      <c r="J35" s="28">
        <v>51435</v>
      </c>
      <c r="K35" s="28">
        <v>25976</v>
      </c>
      <c r="L35" s="28">
        <v>25261</v>
      </c>
      <c r="M35" s="22">
        <v>3964</v>
      </c>
      <c r="N35" s="28">
        <v>3093</v>
      </c>
      <c r="O35" s="28">
        <v>3152</v>
      </c>
      <c r="P35" s="28">
        <v>3057</v>
      </c>
      <c r="Q35" s="22">
        <v>34</v>
      </c>
      <c r="R35" s="28">
        <v>57</v>
      </c>
      <c r="S35" s="28">
        <v>1026</v>
      </c>
      <c r="T35" s="28">
        <v>2149</v>
      </c>
      <c r="U35" s="22">
        <v>3708</v>
      </c>
      <c r="V35" s="28">
        <v>5564</v>
      </c>
      <c r="W35" s="28">
        <v>6050</v>
      </c>
      <c r="X35" s="28">
        <v>6083</v>
      </c>
      <c r="Y35" s="22">
        <v>88411</v>
      </c>
    </row>
    <row r="36" spans="1:25" ht="13.5">
      <c r="A36" s="6" t="s">
        <v>223</v>
      </c>
      <c r="B36" s="28"/>
      <c r="C36" s="28"/>
      <c r="D36" s="28"/>
      <c r="E36" s="22">
        <v>38</v>
      </c>
      <c r="F36" s="28"/>
      <c r="G36" s="28"/>
      <c r="H36" s="28"/>
      <c r="I36" s="22">
        <v>19</v>
      </c>
      <c r="J36" s="28">
        <v>19</v>
      </c>
      <c r="K36" s="28">
        <v>19</v>
      </c>
      <c r="L36" s="28"/>
      <c r="M36" s="22"/>
      <c r="N36" s="28"/>
      <c r="O36" s="28"/>
      <c r="P36" s="28"/>
      <c r="Q36" s="22">
        <v>37</v>
      </c>
      <c r="R36" s="28">
        <v>37</v>
      </c>
      <c r="S36" s="28">
        <v>37</v>
      </c>
      <c r="T36" s="28"/>
      <c r="U36" s="22">
        <v>48</v>
      </c>
      <c r="V36" s="28">
        <v>48</v>
      </c>
      <c r="W36" s="28"/>
      <c r="X36" s="28"/>
      <c r="Y36" s="22">
        <v>114</v>
      </c>
    </row>
    <row r="37" spans="1:25" ht="13.5">
      <c r="A37" s="6" t="s">
        <v>224</v>
      </c>
      <c r="B37" s="28">
        <v>409</v>
      </c>
      <c r="C37" s="28">
        <v>278</v>
      </c>
      <c r="D37" s="28">
        <v>100</v>
      </c>
      <c r="E37" s="22">
        <v>4800</v>
      </c>
      <c r="F37" s="28">
        <v>4486</v>
      </c>
      <c r="G37" s="28">
        <v>4209</v>
      </c>
      <c r="H37" s="28">
        <v>3889</v>
      </c>
      <c r="I37" s="22">
        <v>11174</v>
      </c>
      <c r="J37" s="28">
        <v>1189</v>
      </c>
      <c r="K37" s="28">
        <v>716</v>
      </c>
      <c r="L37" s="28">
        <v>84</v>
      </c>
      <c r="M37" s="22">
        <v>1392</v>
      </c>
      <c r="N37" s="28">
        <v>960</v>
      </c>
      <c r="O37" s="28">
        <v>806</v>
      </c>
      <c r="P37" s="28">
        <v>559</v>
      </c>
      <c r="Q37" s="22">
        <v>3772</v>
      </c>
      <c r="R37" s="28">
        <v>2300</v>
      </c>
      <c r="S37" s="28">
        <v>1462</v>
      </c>
      <c r="T37" s="28">
        <v>1322</v>
      </c>
      <c r="U37" s="22">
        <v>2799</v>
      </c>
      <c r="V37" s="28">
        <v>1993</v>
      </c>
      <c r="W37" s="28">
        <v>1564</v>
      </c>
      <c r="X37" s="28">
        <v>1014</v>
      </c>
      <c r="Y37" s="22">
        <v>13971</v>
      </c>
    </row>
    <row r="38" spans="1:25" ht="13.5">
      <c r="A38" s="6" t="s">
        <v>4</v>
      </c>
      <c r="B38" s="28">
        <v>2099</v>
      </c>
      <c r="C38" s="28">
        <v>2099</v>
      </c>
      <c r="D38" s="28">
        <v>2099</v>
      </c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225</v>
      </c>
      <c r="B39" s="28"/>
      <c r="C39" s="28"/>
      <c r="D39" s="28"/>
      <c r="E39" s="22">
        <v>53327</v>
      </c>
      <c r="F39" s="28">
        <v>63232</v>
      </c>
      <c r="G39" s="28">
        <v>57006</v>
      </c>
      <c r="H39" s="28">
        <v>57855</v>
      </c>
      <c r="I39" s="22"/>
      <c r="J39" s="28"/>
      <c r="K39" s="28"/>
      <c r="L39" s="28"/>
      <c r="M39" s="22">
        <v>51413</v>
      </c>
      <c r="N39" s="28">
        <v>51231</v>
      </c>
      <c r="O39" s="28"/>
      <c r="P39" s="28"/>
      <c r="Q39" s="22">
        <v>1340</v>
      </c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6" t="s">
        <v>97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>
        <v>1</v>
      </c>
      <c r="R40" s="28">
        <v>1341</v>
      </c>
      <c r="S40" s="28">
        <v>1</v>
      </c>
      <c r="T40" s="28"/>
      <c r="U40" s="22">
        <v>149</v>
      </c>
      <c r="V40" s="28">
        <v>135</v>
      </c>
      <c r="W40" s="28">
        <v>58</v>
      </c>
      <c r="X40" s="28"/>
      <c r="Y40" s="22">
        <v>471</v>
      </c>
    </row>
    <row r="41" spans="1:25" ht="13.5">
      <c r="A41" s="6" t="s">
        <v>228</v>
      </c>
      <c r="B41" s="28">
        <v>2508</v>
      </c>
      <c r="C41" s="28">
        <v>2377</v>
      </c>
      <c r="D41" s="28">
        <v>2199</v>
      </c>
      <c r="E41" s="22">
        <v>58167</v>
      </c>
      <c r="F41" s="28">
        <v>67719</v>
      </c>
      <c r="G41" s="28">
        <v>61216</v>
      </c>
      <c r="H41" s="28">
        <v>61745</v>
      </c>
      <c r="I41" s="22">
        <v>40817</v>
      </c>
      <c r="J41" s="28">
        <v>30832</v>
      </c>
      <c r="K41" s="28">
        <v>735</v>
      </c>
      <c r="L41" s="28">
        <v>84</v>
      </c>
      <c r="M41" s="22">
        <v>55968</v>
      </c>
      <c r="N41" s="28">
        <v>55354</v>
      </c>
      <c r="O41" s="28">
        <v>3969</v>
      </c>
      <c r="P41" s="28">
        <v>3722</v>
      </c>
      <c r="Q41" s="22">
        <v>5150</v>
      </c>
      <c r="R41" s="28">
        <v>3678</v>
      </c>
      <c r="S41" s="28">
        <v>1500</v>
      </c>
      <c r="T41" s="28">
        <v>1322</v>
      </c>
      <c r="U41" s="22">
        <v>2996</v>
      </c>
      <c r="V41" s="28">
        <v>2176</v>
      </c>
      <c r="W41" s="28">
        <v>1622</v>
      </c>
      <c r="X41" s="28">
        <v>1014</v>
      </c>
      <c r="Y41" s="22">
        <v>14557</v>
      </c>
    </row>
    <row r="42" spans="1:25" ht="13.5">
      <c r="A42" s="7" t="s">
        <v>229</v>
      </c>
      <c r="B42" s="28">
        <v>336913</v>
      </c>
      <c r="C42" s="28">
        <v>170002</v>
      </c>
      <c r="D42" s="28">
        <v>53867</v>
      </c>
      <c r="E42" s="22">
        <v>340736</v>
      </c>
      <c r="F42" s="28">
        <v>199226</v>
      </c>
      <c r="G42" s="28">
        <v>124891</v>
      </c>
      <c r="H42" s="28">
        <v>-24319</v>
      </c>
      <c r="I42" s="22">
        <v>385536</v>
      </c>
      <c r="J42" s="28">
        <v>308183</v>
      </c>
      <c r="K42" s="28">
        <v>163022</v>
      </c>
      <c r="L42" s="28">
        <v>115530</v>
      </c>
      <c r="M42" s="22">
        <v>478280</v>
      </c>
      <c r="N42" s="28">
        <v>270517</v>
      </c>
      <c r="O42" s="28">
        <v>151542</v>
      </c>
      <c r="P42" s="28">
        <v>33189</v>
      </c>
      <c r="Q42" s="22">
        <v>413445</v>
      </c>
      <c r="R42" s="28">
        <v>191042</v>
      </c>
      <c r="S42" s="28">
        <v>127340</v>
      </c>
      <c r="T42" s="28">
        <v>78297</v>
      </c>
      <c r="U42" s="22">
        <v>334191</v>
      </c>
      <c r="V42" s="28">
        <v>140030</v>
      </c>
      <c r="W42" s="28">
        <v>20128</v>
      </c>
      <c r="X42" s="28">
        <v>83338</v>
      </c>
      <c r="Y42" s="22">
        <v>513480</v>
      </c>
    </row>
    <row r="43" spans="1:25" ht="13.5">
      <c r="A43" s="7" t="s">
        <v>230</v>
      </c>
      <c r="B43" s="28">
        <v>75193</v>
      </c>
      <c r="C43" s="28">
        <v>45766</v>
      </c>
      <c r="D43" s="28">
        <v>13297</v>
      </c>
      <c r="E43" s="22">
        <v>51991</v>
      </c>
      <c r="F43" s="28">
        <v>26803</v>
      </c>
      <c r="G43" s="28">
        <v>33095</v>
      </c>
      <c r="H43" s="28">
        <v>11267</v>
      </c>
      <c r="I43" s="22">
        <v>74591</v>
      </c>
      <c r="J43" s="28">
        <v>18693</v>
      </c>
      <c r="K43" s="28">
        <v>25295</v>
      </c>
      <c r="L43" s="28">
        <v>19297</v>
      </c>
      <c r="M43" s="22">
        <v>96208</v>
      </c>
      <c r="N43" s="28">
        <v>33993</v>
      </c>
      <c r="O43" s="28">
        <v>32395</v>
      </c>
      <c r="P43" s="28">
        <v>21697</v>
      </c>
      <c r="Q43" s="22">
        <v>99973</v>
      </c>
      <c r="R43" s="28">
        <v>33130</v>
      </c>
      <c r="S43" s="28">
        <v>23386</v>
      </c>
      <c r="T43" s="28">
        <v>22243</v>
      </c>
      <c r="U43" s="22">
        <v>26473</v>
      </c>
      <c r="V43" s="28">
        <v>7646</v>
      </c>
      <c r="W43" s="28">
        <v>10188</v>
      </c>
      <c r="X43" s="28">
        <v>17942</v>
      </c>
      <c r="Y43" s="22">
        <v>31576</v>
      </c>
    </row>
    <row r="44" spans="1:25" ht="13.5">
      <c r="A44" s="7" t="s">
        <v>231</v>
      </c>
      <c r="B44" s="28">
        <v>80745</v>
      </c>
      <c r="C44" s="28">
        <v>41848</v>
      </c>
      <c r="D44" s="28">
        <v>19006</v>
      </c>
      <c r="E44" s="22">
        <v>127300</v>
      </c>
      <c r="F44" s="28">
        <v>65832</v>
      </c>
      <c r="G44" s="28">
        <v>30467</v>
      </c>
      <c r="H44" s="28">
        <v>-13579</v>
      </c>
      <c r="I44" s="22">
        <v>186951</v>
      </c>
      <c r="J44" s="28">
        <v>197184</v>
      </c>
      <c r="K44" s="28">
        <v>40476</v>
      </c>
      <c r="L44" s="28">
        <v>22734</v>
      </c>
      <c r="M44" s="22">
        <v>94545</v>
      </c>
      <c r="N44" s="28">
        <v>72198</v>
      </c>
      <c r="O44" s="28">
        <v>27696</v>
      </c>
      <c r="P44" s="28">
        <v>-872</v>
      </c>
      <c r="Q44" s="22">
        <v>53904</v>
      </c>
      <c r="R44" s="28">
        <v>42286</v>
      </c>
      <c r="S44" s="28">
        <v>35162</v>
      </c>
      <c r="T44" s="28">
        <v>13242</v>
      </c>
      <c r="U44" s="22">
        <v>119254</v>
      </c>
      <c r="V44" s="28">
        <v>63299</v>
      </c>
      <c r="W44" s="28">
        <v>19119</v>
      </c>
      <c r="X44" s="28">
        <v>24189</v>
      </c>
      <c r="Y44" s="22">
        <v>185604</v>
      </c>
    </row>
    <row r="45" spans="1:25" ht="13.5">
      <c r="A45" s="7" t="s">
        <v>232</v>
      </c>
      <c r="B45" s="28">
        <v>155938</v>
      </c>
      <c r="C45" s="28">
        <v>87614</v>
      </c>
      <c r="D45" s="28">
        <v>32304</v>
      </c>
      <c r="E45" s="22">
        <v>179291</v>
      </c>
      <c r="F45" s="28">
        <v>92635</v>
      </c>
      <c r="G45" s="28">
        <v>63562</v>
      </c>
      <c r="H45" s="28">
        <v>-2311</v>
      </c>
      <c r="I45" s="22">
        <v>261542</v>
      </c>
      <c r="J45" s="28">
        <v>215877</v>
      </c>
      <c r="K45" s="28">
        <v>65771</v>
      </c>
      <c r="L45" s="28">
        <v>42032</v>
      </c>
      <c r="M45" s="22">
        <v>190754</v>
      </c>
      <c r="N45" s="28">
        <v>106192</v>
      </c>
      <c r="O45" s="28">
        <v>60092</v>
      </c>
      <c r="P45" s="28">
        <v>20824</v>
      </c>
      <c r="Q45" s="22">
        <v>153877</v>
      </c>
      <c r="R45" s="28">
        <v>75416</v>
      </c>
      <c r="S45" s="28">
        <v>58549</v>
      </c>
      <c r="T45" s="28">
        <v>35485</v>
      </c>
      <c r="U45" s="22">
        <v>145727</v>
      </c>
      <c r="V45" s="28">
        <v>70945</v>
      </c>
      <c r="W45" s="28">
        <v>29307</v>
      </c>
      <c r="X45" s="28">
        <v>42132</v>
      </c>
      <c r="Y45" s="22">
        <v>217180</v>
      </c>
    </row>
    <row r="46" spans="1:25" ht="13.5">
      <c r="A46" s="7" t="s">
        <v>5</v>
      </c>
      <c r="B46" s="28">
        <v>180975</v>
      </c>
      <c r="C46" s="28">
        <v>82387</v>
      </c>
      <c r="D46" s="28">
        <v>21563</v>
      </c>
      <c r="E46" s="22">
        <v>161444</v>
      </c>
      <c r="F46" s="28">
        <v>106591</v>
      </c>
      <c r="G46" s="28">
        <v>61328</v>
      </c>
      <c r="H46" s="28">
        <v>-22007</v>
      </c>
      <c r="I46" s="22">
        <v>123993</v>
      </c>
      <c r="J46" s="28">
        <v>92306</v>
      </c>
      <c r="K46" s="28">
        <v>97251</v>
      </c>
      <c r="L46" s="28">
        <v>73498</v>
      </c>
      <c r="M46" s="22">
        <v>287526</v>
      </c>
      <c r="N46" s="28">
        <v>164325</v>
      </c>
      <c r="O46" s="28">
        <v>91449</v>
      </c>
      <c r="P46" s="28">
        <v>12364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6</v>
      </c>
      <c r="B47" s="28">
        <v>-11704</v>
      </c>
      <c r="C47" s="28">
        <v>-11211</v>
      </c>
      <c r="D47" s="28">
        <v>-10661</v>
      </c>
      <c r="E47" s="22">
        <v>-18189</v>
      </c>
      <c r="F47" s="28">
        <v>-12371</v>
      </c>
      <c r="G47" s="28">
        <v>-18987</v>
      </c>
      <c r="H47" s="28">
        <v>-15280</v>
      </c>
      <c r="I47" s="22">
        <v>-17150</v>
      </c>
      <c r="J47" s="28">
        <v>-11339</v>
      </c>
      <c r="K47" s="28">
        <v>-16458</v>
      </c>
      <c r="L47" s="28">
        <v>-12312</v>
      </c>
      <c r="M47" s="22">
        <v>18640</v>
      </c>
      <c r="N47" s="28">
        <v>7067</v>
      </c>
      <c r="O47" s="28">
        <v>4798</v>
      </c>
      <c r="P47" s="28">
        <v>-9914</v>
      </c>
      <c r="Q47" s="22">
        <v>27626</v>
      </c>
      <c r="R47" s="28">
        <v>10972</v>
      </c>
      <c r="S47" s="28">
        <v>3150</v>
      </c>
      <c r="T47" s="28">
        <v>421</v>
      </c>
      <c r="U47" s="22">
        <v>-7276</v>
      </c>
      <c r="V47" s="28">
        <v>-17347</v>
      </c>
      <c r="W47" s="28">
        <v>-18067</v>
      </c>
      <c r="X47" s="28">
        <v>-4375</v>
      </c>
      <c r="Y47" s="22">
        <v>4154</v>
      </c>
    </row>
    <row r="48" spans="1:25" ht="14.25" thickBot="1">
      <c r="A48" s="7" t="s">
        <v>233</v>
      </c>
      <c r="B48" s="28">
        <v>192680</v>
      </c>
      <c r="C48" s="28">
        <v>93599</v>
      </c>
      <c r="D48" s="28">
        <v>32224</v>
      </c>
      <c r="E48" s="22">
        <v>179634</v>
      </c>
      <c r="F48" s="28">
        <v>118962</v>
      </c>
      <c r="G48" s="28">
        <v>80315</v>
      </c>
      <c r="H48" s="28">
        <v>-6726</v>
      </c>
      <c r="I48" s="22">
        <v>141144</v>
      </c>
      <c r="J48" s="28">
        <v>103646</v>
      </c>
      <c r="K48" s="28">
        <v>113709</v>
      </c>
      <c r="L48" s="28">
        <v>85811</v>
      </c>
      <c r="M48" s="22">
        <v>268885</v>
      </c>
      <c r="N48" s="28">
        <v>157257</v>
      </c>
      <c r="O48" s="28">
        <v>86651</v>
      </c>
      <c r="P48" s="28">
        <v>22278</v>
      </c>
      <c r="Q48" s="22">
        <v>231941</v>
      </c>
      <c r="R48" s="28">
        <v>104652</v>
      </c>
      <c r="S48" s="28">
        <v>65641</v>
      </c>
      <c r="T48" s="28">
        <v>42391</v>
      </c>
      <c r="U48" s="22">
        <v>195739</v>
      </c>
      <c r="V48" s="28">
        <v>86433</v>
      </c>
      <c r="W48" s="28">
        <v>8888</v>
      </c>
      <c r="X48" s="28">
        <v>45582</v>
      </c>
      <c r="Y48" s="22">
        <v>292145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169</v>
      </c>
    </row>
    <row r="52" ht="13.5">
      <c r="A52" s="20" t="s">
        <v>170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165</v>
      </c>
      <c r="B2" s="14">
        <v>1989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68</v>
      </c>
      <c r="B4" s="15" t="str">
        <f>HYPERLINK("http://www.kabupro.jp/mark/20131114/S1000FL6.htm","四半期報告書")</f>
        <v>四半期報告書</v>
      </c>
      <c r="C4" s="15" t="str">
        <f>HYPERLINK("http://www.kabupro.jp/mark/20130627/S000DQ74.htm","有価証券報告書")</f>
        <v>有価証券報告書</v>
      </c>
      <c r="D4" s="15" t="str">
        <f>HYPERLINK("http://www.kabupro.jp/mark/20131114/S1000FL6.htm","四半期報告書")</f>
        <v>四半期報告書</v>
      </c>
      <c r="E4" s="15" t="str">
        <f>HYPERLINK("http://www.kabupro.jp/mark/20130627/S000DQ74.htm","有価証券報告書")</f>
        <v>有価証券報告書</v>
      </c>
      <c r="F4" s="15" t="str">
        <f>HYPERLINK("http://www.kabupro.jp/mark/20121114/S000C88W.htm","四半期報告書")</f>
        <v>四半期報告書</v>
      </c>
      <c r="G4" s="15" t="str">
        <f>HYPERLINK("http://www.kabupro.jp/mark/20120628/S000B5PT.htm","有価証券報告書")</f>
        <v>有価証券報告書</v>
      </c>
      <c r="H4" s="15" t="str">
        <f>HYPERLINK("http://www.kabupro.jp/mark/20110214/S0007SN1.htm","四半期報告書")</f>
        <v>四半期報告書</v>
      </c>
      <c r="I4" s="15" t="str">
        <f>HYPERLINK("http://www.kabupro.jp/mark/20111111/S0009OJ6.htm","四半期報告書")</f>
        <v>四半期報告書</v>
      </c>
      <c r="J4" s="15" t="str">
        <f>HYPERLINK("http://www.kabupro.jp/mark/20100813/S0006N1J.htm","四半期報告書")</f>
        <v>四半期報告書</v>
      </c>
      <c r="K4" s="15" t="str">
        <f>HYPERLINK("http://www.kabupro.jp/mark/20110629/S0008P79.htm","有価証券報告書")</f>
        <v>有価証券報告書</v>
      </c>
      <c r="L4" s="15" t="str">
        <f>HYPERLINK("http://www.kabupro.jp/mark/20110214/S0007SN1.htm","四半期報告書")</f>
        <v>四半期報告書</v>
      </c>
      <c r="M4" s="15" t="str">
        <f>HYPERLINK("http://www.kabupro.jp/mark/20101115/S00070U1.htm","四半期報告書")</f>
        <v>四半期報告書</v>
      </c>
      <c r="N4" s="15" t="str">
        <f>HYPERLINK("http://www.kabupro.jp/mark/20100813/S0006N1J.htm","四半期報告書")</f>
        <v>四半期報告書</v>
      </c>
      <c r="O4" s="15" t="str">
        <f>HYPERLINK("http://www.kabupro.jp/mark/20090626/S0003GYG.htm","有価証券報告書")</f>
        <v>有価証券報告書</v>
      </c>
      <c r="P4" s="15" t="str">
        <f>HYPERLINK("http://www.kabupro.jp/mark/20100212/S00053MG.htm","四半期報告書")</f>
        <v>四半期報告書</v>
      </c>
      <c r="Q4" s="15" t="str">
        <f>HYPERLINK("http://www.kabupro.jp/mark/20091113/S0004HUY.htm","四半期報告書")</f>
        <v>四半期報告書</v>
      </c>
      <c r="R4" s="15" t="str">
        <f>HYPERLINK("http://www.kabupro.jp/mark/20090814/S0003YU4.htm","四半期報告書")</f>
        <v>四半期報告書</v>
      </c>
      <c r="S4" s="15" t="str">
        <f>HYPERLINK("http://www.kabupro.jp/mark/20090626/S0003GYG.htm","有価証券報告書")</f>
        <v>有価証券報告書</v>
      </c>
    </row>
    <row r="5" spans="1:19" ht="14.25" thickBot="1">
      <c r="A5" s="11" t="s">
        <v>69</v>
      </c>
      <c r="B5" s="1" t="s">
        <v>238</v>
      </c>
      <c r="C5" s="1" t="s">
        <v>75</v>
      </c>
      <c r="D5" s="1" t="s">
        <v>238</v>
      </c>
      <c r="E5" s="1" t="s">
        <v>75</v>
      </c>
      <c r="F5" s="1" t="s">
        <v>244</v>
      </c>
      <c r="G5" s="1" t="s">
        <v>79</v>
      </c>
      <c r="H5" s="1" t="s">
        <v>254</v>
      </c>
      <c r="I5" s="1" t="s">
        <v>250</v>
      </c>
      <c r="J5" s="1" t="s">
        <v>258</v>
      </c>
      <c r="K5" s="1" t="s">
        <v>81</v>
      </c>
      <c r="L5" s="1" t="s">
        <v>254</v>
      </c>
      <c r="M5" s="1" t="s">
        <v>256</v>
      </c>
      <c r="N5" s="1" t="s">
        <v>258</v>
      </c>
      <c r="O5" s="1" t="s">
        <v>83</v>
      </c>
      <c r="P5" s="1" t="s">
        <v>260</v>
      </c>
      <c r="Q5" s="1" t="s">
        <v>262</v>
      </c>
      <c r="R5" s="1" t="s">
        <v>264</v>
      </c>
      <c r="S5" s="1" t="s">
        <v>83</v>
      </c>
    </row>
    <row r="6" spans="1:19" ht="15" thickBot="1" thickTop="1">
      <c r="A6" s="10" t="s">
        <v>70</v>
      </c>
      <c r="B6" s="18" t="s">
        <v>67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71</v>
      </c>
      <c r="B7" s="14" t="s">
        <v>18</v>
      </c>
      <c r="C7" s="16" t="s">
        <v>76</v>
      </c>
      <c r="D7" s="14" t="s">
        <v>18</v>
      </c>
      <c r="E7" s="16" t="s">
        <v>76</v>
      </c>
      <c r="F7" s="14" t="s">
        <v>18</v>
      </c>
      <c r="G7" s="16" t="s">
        <v>76</v>
      </c>
      <c r="H7" s="14" t="s">
        <v>18</v>
      </c>
      <c r="I7" s="14" t="s">
        <v>18</v>
      </c>
      <c r="J7" s="14" t="s">
        <v>18</v>
      </c>
      <c r="K7" s="16" t="s">
        <v>76</v>
      </c>
      <c r="L7" s="14" t="s">
        <v>18</v>
      </c>
      <c r="M7" s="14" t="s">
        <v>18</v>
      </c>
      <c r="N7" s="14" t="s">
        <v>18</v>
      </c>
      <c r="O7" s="16" t="s">
        <v>76</v>
      </c>
      <c r="P7" s="14" t="s">
        <v>18</v>
      </c>
      <c r="Q7" s="14" t="s">
        <v>18</v>
      </c>
      <c r="R7" s="14" t="s">
        <v>18</v>
      </c>
      <c r="S7" s="16" t="s">
        <v>76</v>
      </c>
    </row>
    <row r="8" spans="1:19" ht="13.5">
      <c r="A8" s="13" t="s">
        <v>72</v>
      </c>
      <c r="B8" s="1" t="s">
        <v>19</v>
      </c>
      <c r="C8" s="17" t="s">
        <v>171</v>
      </c>
      <c r="D8" s="1" t="s">
        <v>171</v>
      </c>
      <c r="E8" s="17" t="s">
        <v>172</v>
      </c>
      <c r="F8" s="1" t="s">
        <v>172</v>
      </c>
      <c r="G8" s="17" t="s">
        <v>173</v>
      </c>
      <c r="H8" s="1" t="s">
        <v>173</v>
      </c>
      <c r="I8" s="1" t="s">
        <v>173</v>
      </c>
      <c r="J8" s="1" t="s">
        <v>173</v>
      </c>
      <c r="K8" s="17" t="s">
        <v>174</v>
      </c>
      <c r="L8" s="1" t="s">
        <v>174</v>
      </c>
      <c r="M8" s="1" t="s">
        <v>174</v>
      </c>
      <c r="N8" s="1" t="s">
        <v>174</v>
      </c>
      <c r="O8" s="17" t="s">
        <v>175</v>
      </c>
      <c r="P8" s="1" t="s">
        <v>175</v>
      </c>
      <c r="Q8" s="1" t="s">
        <v>175</v>
      </c>
      <c r="R8" s="1" t="s">
        <v>175</v>
      </c>
      <c r="S8" s="17" t="s">
        <v>176</v>
      </c>
    </row>
    <row r="9" spans="1:19" ht="13.5">
      <c r="A9" s="13" t="s">
        <v>73</v>
      </c>
      <c r="B9" s="1" t="s">
        <v>239</v>
      </c>
      <c r="C9" s="17" t="s">
        <v>77</v>
      </c>
      <c r="D9" s="1" t="s">
        <v>245</v>
      </c>
      <c r="E9" s="17" t="s">
        <v>78</v>
      </c>
      <c r="F9" s="1" t="s">
        <v>251</v>
      </c>
      <c r="G9" s="17" t="s">
        <v>80</v>
      </c>
      <c r="H9" s="1" t="s">
        <v>255</v>
      </c>
      <c r="I9" s="1" t="s">
        <v>257</v>
      </c>
      <c r="J9" s="1" t="s">
        <v>259</v>
      </c>
      <c r="K9" s="17" t="s">
        <v>82</v>
      </c>
      <c r="L9" s="1" t="s">
        <v>261</v>
      </c>
      <c r="M9" s="1" t="s">
        <v>263</v>
      </c>
      <c r="N9" s="1" t="s">
        <v>265</v>
      </c>
      <c r="O9" s="17" t="s">
        <v>84</v>
      </c>
      <c r="P9" s="1" t="s">
        <v>267</v>
      </c>
      <c r="Q9" s="1" t="s">
        <v>269</v>
      </c>
      <c r="R9" s="1" t="s">
        <v>271</v>
      </c>
      <c r="S9" s="17" t="s">
        <v>85</v>
      </c>
    </row>
    <row r="10" spans="1:19" ht="14.25" thickBot="1">
      <c r="A10" s="13" t="s">
        <v>74</v>
      </c>
      <c r="B10" s="1" t="s">
        <v>87</v>
      </c>
      <c r="C10" s="17" t="s">
        <v>87</v>
      </c>
      <c r="D10" s="1" t="s">
        <v>87</v>
      </c>
      <c r="E10" s="17" t="s">
        <v>87</v>
      </c>
      <c r="F10" s="1" t="s">
        <v>87</v>
      </c>
      <c r="G10" s="17" t="s">
        <v>87</v>
      </c>
      <c r="H10" s="1" t="s">
        <v>87</v>
      </c>
      <c r="I10" s="1" t="s">
        <v>87</v>
      </c>
      <c r="J10" s="1" t="s">
        <v>87</v>
      </c>
      <c r="K10" s="17" t="s">
        <v>87</v>
      </c>
      <c r="L10" s="1" t="s">
        <v>87</v>
      </c>
      <c r="M10" s="1" t="s">
        <v>87</v>
      </c>
      <c r="N10" s="1" t="s">
        <v>87</v>
      </c>
      <c r="O10" s="17" t="s">
        <v>87</v>
      </c>
      <c r="P10" s="1" t="s">
        <v>87</v>
      </c>
      <c r="Q10" s="1" t="s">
        <v>87</v>
      </c>
      <c r="R10" s="1" t="s">
        <v>87</v>
      </c>
      <c r="S10" s="17" t="s">
        <v>87</v>
      </c>
    </row>
    <row r="11" spans="1:19" ht="14.25" thickTop="1">
      <c r="A11" s="30" t="s">
        <v>229</v>
      </c>
      <c r="B11" s="27">
        <v>170002</v>
      </c>
      <c r="C11" s="21">
        <v>340736</v>
      </c>
      <c r="D11" s="27">
        <v>124891</v>
      </c>
      <c r="E11" s="21">
        <v>385536</v>
      </c>
      <c r="F11" s="27">
        <v>163022</v>
      </c>
      <c r="G11" s="21">
        <v>478280</v>
      </c>
      <c r="H11" s="27">
        <v>270517</v>
      </c>
      <c r="I11" s="27">
        <v>151542</v>
      </c>
      <c r="J11" s="27">
        <v>33189</v>
      </c>
      <c r="K11" s="21">
        <v>413445</v>
      </c>
      <c r="L11" s="27">
        <v>191042</v>
      </c>
      <c r="M11" s="27">
        <v>127340</v>
      </c>
      <c r="N11" s="27">
        <v>78297</v>
      </c>
      <c r="O11" s="21">
        <v>334191</v>
      </c>
      <c r="P11" s="27">
        <v>140030</v>
      </c>
      <c r="Q11" s="27">
        <v>20128</v>
      </c>
      <c r="R11" s="27">
        <v>83338</v>
      </c>
      <c r="S11" s="21">
        <v>513480</v>
      </c>
    </row>
    <row r="12" spans="1:19" ht="13.5">
      <c r="A12" s="6" t="s">
        <v>198</v>
      </c>
      <c r="B12" s="28">
        <v>80152</v>
      </c>
      <c r="C12" s="22">
        <v>163219</v>
      </c>
      <c r="D12" s="28">
        <v>68979</v>
      </c>
      <c r="E12" s="22">
        <v>152992</v>
      </c>
      <c r="F12" s="28">
        <v>66052</v>
      </c>
      <c r="G12" s="22">
        <v>137822</v>
      </c>
      <c r="H12" s="28">
        <v>98417</v>
      </c>
      <c r="I12" s="28">
        <v>62825</v>
      </c>
      <c r="J12" s="28">
        <v>29055</v>
      </c>
      <c r="K12" s="22">
        <v>134157</v>
      </c>
      <c r="L12" s="28">
        <v>97010</v>
      </c>
      <c r="M12" s="28">
        <v>62765</v>
      </c>
      <c r="N12" s="28">
        <v>30432</v>
      </c>
      <c r="O12" s="22">
        <v>160210</v>
      </c>
      <c r="P12" s="28">
        <v>118302</v>
      </c>
      <c r="Q12" s="28">
        <v>77274</v>
      </c>
      <c r="R12" s="28">
        <v>37998</v>
      </c>
      <c r="S12" s="22">
        <v>172263</v>
      </c>
    </row>
    <row r="13" spans="1:19" ht="13.5">
      <c r="A13" s="6" t="s">
        <v>20</v>
      </c>
      <c r="B13" s="28">
        <v>-1273</v>
      </c>
      <c r="C13" s="22">
        <v>-2547</v>
      </c>
      <c r="D13" s="28">
        <v>-1273</v>
      </c>
      <c r="E13" s="22">
        <v>-2547</v>
      </c>
      <c r="F13" s="28">
        <v>-1273</v>
      </c>
      <c r="G13" s="22">
        <v>-2547</v>
      </c>
      <c r="H13" s="28">
        <v>-1910</v>
      </c>
      <c r="I13" s="28">
        <v>-1273</v>
      </c>
      <c r="J13" s="28">
        <v>-636</v>
      </c>
      <c r="K13" s="22">
        <v>-2547</v>
      </c>
      <c r="L13" s="28">
        <v>-1910</v>
      </c>
      <c r="M13" s="28">
        <v>-1273</v>
      </c>
      <c r="N13" s="28">
        <v>-636</v>
      </c>
      <c r="O13" s="22">
        <v>-2547</v>
      </c>
      <c r="P13" s="28">
        <v>-1910</v>
      </c>
      <c r="Q13" s="28">
        <v>-1273</v>
      </c>
      <c r="R13" s="28">
        <v>-636</v>
      </c>
      <c r="S13" s="22">
        <v>-2547</v>
      </c>
    </row>
    <row r="14" spans="1:19" ht="13.5">
      <c r="A14" s="6" t="s">
        <v>21</v>
      </c>
      <c r="B14" s="28"/>
      <c r="C14" s="22">
        <v>-1506</v>
      </c>
      <c r="D14" s="28">
        <v>-1506</v>
      </c>
      <c r="E14" s="22">
        <v>-24931</v>
      </c>
      <c r="F14" s="28">
        <v>-24931</v>
      </c>
      <c r="G14" s="22"/>
      <c r="H14" s="28"/>
      <c r="I14" s="28"/>
      <c r="J14" s="28"/>
      <c r="K14" s="22"/>
      <c r="L14" s="28"/>
      <c r="M14" s="28"/>
      <c r="N14" s="28"/>
      <c r="O14" s="22"/>
      <c r="P14" s="28"/>
      <c r="Q14" s="28"/>
      <c r="R14" s="28"/>
      <c r="S14" s="22"/>
    </row>
    <row r="15" spans="1:19" ht="13.5">
      <c r="A15" s="6" t="s">
        <v>22</v>
      </c>
      <c r="B15" s="28">
        <v>-4111</v>
      </c>
      <c r="C15" s="22">
        <v>3826</v>
      </c>
      <c r="D15" s="28">
        <v>3061</v>
      </c>
      <c r="E15" s="22">
        <v>-3312</v>
      </c>
      <c r="F15" s="28">
        <v>-1050</v>
      </c>
      <c r="G15" s="22">
        <v>-1029</v>
      </c>
      <c r="H15" s="28">
        <v>-1276</v>
      </c>
      <c r="I15" s="28">
        <v>-2092</v>
      </c>
      <c r="J15" s="28">
        <v>-2898</v>
      </c>
      <c r="K15" s="22">
        <v>3873</v>
      </c>
      <c r="L15" s="28">
        <v>1963</v>
      </c>
      <c r="M15" s="28">
        <v>-994</v>
      </c>
      <c r="N15" s="28">
        <v>-2106</v>
      </c>
      <c r="O15" s="22">
        <v>-1585</v>
      </c>
      <c r="P15" s="28">
        <v>-3526</v>
      </c>
      <c r="Q15" s="28">
        <v>-4115</v>
      </c>
      <c r="R15" s="28">
        <v>-4243</v>
      </c>
      <c r="S15" s="22">
        <v>-3653</v>
      </c>
    </row>
    <row r="16" spans="1:19" ht="13.5">
      <c r="A16" s="6" t="s">
        <v>23</v>
      </c>
      <c r="B16" s="28"/>
      <c r="C16" s="22"/>
      <c r="D16" s="28"/>
      <c r="E16" s="22"/>
      <c r="F16" s="28"/>
      <c r="G16" s="22"/>
      <c r="H16" s="28"/>
      <c r="I16" s="28"/>
      <c r="J16" s="28">
        <v>8202</v>
      </c>
      <c r="K16" s="22"/>
      <c r="L16" s="28"/>
      <c r="M16" s="28"/>
      <c r="N16" s="28"/>
      <c r="O16" s="22"/>
      <c r="P16" s="28"/>
      <c r="Q16" s="28"/>
      <c r="R16" s="28"/>
      <c r="S16" s="22"/>
    </row>
    <row r="17" spans="1:19" ht="13.5">
      <c r="A17" s="6" t="s">
        <v>24</v>
      </c>
      <c r="B17" s="28">
        <v>-11326</v>
      </c>
      <c r="C17" s="22">
        <v>-12770</v>
      </c>
      <c r="D17" s="28">
        <v>-19867</v>
      </c>
      <c r="E17" s="22">
        <v>-38669</v>
      </c>
      <c r="F17" s="28">
        <v>-56236</v>
      </c>
      <c r="G17" s="22">
        <v>58700</v>
      </c>
      <c r="H17" s="28">
        <v>-110011</v>
      </c>
      <c r="I17" s="28">
        <v>-4384</v>
      </c>
      <c r="J17" s="28">
        <v>-76828</v>
      </c>
      <c r="K17" s="22">
        <v>-8192</v>
      </c>
      <c r="L17" s="28">
        <v>-123390</v>
      </c>
      <c r="M17" s="28">
        <v>-6551</v>
      </c>
      <c r="N17" s="28">
        <v>-88886</v>
      </c>
      <c r="O17" s="22">
        <v>-52227</v>
      </c>
      <c r="P17" s="28">
        <v>-178367</v>
      </c>
      <c r="Q17" s="28">
        <v>-53547</v>
      </c>
      <c r="R17" s="28">
        <v>-133524</v>
      </c>
      <c r="S17" s="22">
        <v>-3134</v>
      </c>
    </row>
    <row r="18" spans="1:19" ht="13.5">
      <c r="A18" s="6" t="s">
        <v>25</v>
      </c>
      <c r="B18" s="28">
        <v>-78546</v>
      </c>
      <c r="C18" s="22">
        <v>-237955</v>
      </c>
      <c r="D18" s="28">
        <v>-156956</v>
      </c>
      <c r="E18" s="22">
        <v>-484460</v>
      </c>
      <c r="F18" s="28">
        <v>-55292</v>
      </c>
      <c r="G18" s="22">
        <v>-283844</v>
      </c>
      <c r="H18" s="28">
        <v>-131774</v>
      </c>
      <c r="I18" s="28">
        <v>-106558</v>
      </c>
      <c r="J18" s="28">
        <v>-23350</v>
      </c>
      <c r="K18" s="22">
        <v>-148652</v>
      </c>
      <c r="L18" s="28">
        <v>-95622</v>
      </c>
      <c r="M18" s="28">
        <v>-68422</v>
      </c>
      <c r="N18" s="28">
        <v>-56508</v>
      </c>
      <c r="O18" s="22">
        <v>-234304</v>
      </c>
      <c r="P18" s="28">
        <v>-125252</v>
      </c>
      <c r="Q18" s="28">
        <v>-53329</v>
      </c>
      <c r="R18" s="28">
        <v>-48586</v>
      </c>
      <c r="S18" s="22">
        <v>-449819</v>
      </c>
    </row>
    <row r="19" spans="1:19" ht="13.5">
      <c r="A19" s="6" t="s">
        <v>26</v>
      </c>
      <c r="B19" s="28">
        <v>382</v>
      </c>
      <c r="C19" s="22"/>
      <c r="D19" s="28">
        <v>112</v>
      </c>
      <c r="E19" s="22"/>
      <c r="F19" s="28">
        <v>-16</v>
      </c>
      <c r="G19" s="22"/>
      <c r="H19" s="28">
        <v>89</v>
      </c>
      <c r="I19" s="28">
        <v>-65</v>
      </c>
      <c r="J19" s="28"/>
      <c r="K19" s="22"/>
      <c r="L19" s="28">
        <v>147</v>
      </c>
      <c r="M19" s="28">
        <v>254</v>
      </c>
      <c r="N19" s="28"/>
      <c r="O19" s="22"/>
      <c r="P19" s="28">
        <v>1893</v>
      </c>
      <c r="Q19" s="28">
        <v>-7118</v>
      </c>
      <c r="R19" s="28">
        <v>-7030</v>
      </c>
      <c r="S19" s="22"/>
    </row>
    <row r="20" spans="1:19" ht="13.5">
      <c r="A20" s="6" t="s">
        <v>27</v>
      </c>
      <c r="B20" s="28">
        <v>-8611</v>
      </c>
      <c r="C20" s="22">
        <v>-11382</v>
      </c>
      <c r="D20" s="28">
        <v>-7013</v>
      </c>
      <c r="E20" s="22">
        <v>-10335</v>
      </c>
      <c r="F20" s="28">
        <v>-6067</v>
      </c>
      <c r="G20" s="22">
        <v>-10017</v>
      </c>
      <c r="H20" s="28">
        <v>-9407</v>
      </c>
      <c r="I20" s="28">
        <v>-6476</v>
      </c>
      <c r="J20" s="28">
        <v>-5356</v>
      </c>
      <c r="K20" s="22">
        <v>-12511</v>
      </c>
      <c r="L20" s="28">
        <v>-11627</v>
      </c>
      <c r="M20" s="28">
        <v>-8050</v>
      </c>
      <c r="N20" s="28">
        <v>-6933</v>
      </c>
      <c r="O20" s="22">
        <v>-16362</v>
      </c>
      <c r="P20" s="28">
        <v>-14585</v>
      </c>
      <c r="Q20" s="28">
        <v>-10345</v>
      </c>
      <c r="R20" s="28">
        <v>-7855</v>
      </c>
      <c r="S20" s="22">
        <v>-15741</v>
      </c>
    </row>
    <row r="21" spans="1:19" ht="13.5">
      <c r="A21" s="6" t="s">
        <v>214</v>
      </c>
      <c r="B21" s="28">
        <v>377</v>
      </c>
      <c r="C21" s="22">
        <v>681</v>
      </c>
      <c r="D21" s="28">
        <v>235</v>
      </c>
      <c r="E21" s="22">
        <v>549</v>
      </c>
      <c r="F21" s="28">
        <v>301</v>
      </c>
      <c r="G21" s="22">
        <v>830</v>
      </c>
      <c r="H21" s="28">
        <v>645</v>
      </c>
      <c r="I21" s="28">
        <v>425</v>
      </c>
      <c r="J21" s="28">
        <v>241</v>
      </c>
      <c r="K21" s="22">
        <v>1013</v>
      </c>
      <c r="L21" s="28">
        <v>810</v>
      </c>
      <c r="M21" s="28">
        <v>518</v>
      </c>
      <c r="N21" s="28">
        <v>248</v>
      </c>
      <c r="O21" s="22">
        <v>1220</v>
      </c>
      <c r="P21" s="28">
        <v>910</v>
      </c>
      <c r="Q21" s="28">
        <v>605</v>
      </c>
      <c r="R21" s="28">
        <v>317</v>
      </c>
      <c r="S21" s="22">
        <v>909</v>
      </c>
    </row>
    <row r="22" spans="1:19" ht="13.5">
      <c r="A22" s="6" t="s">
        <v>28</v>
      </c>
      <c r="B22" s="28">
        <v>2099</v>
      </c>
      <c r="C22" s="22"/>
      <c r="D22" s="28"/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>
        <v>-84000</v>
      </c>
    </row>
    <row r="23" spans="1:19" ht="13.5">
      <c r="A23" s="6" t="s">
        <v>29</v>
      </c>
      <c r="B23" s="28"/>
      <c r="C23" s="22">
        <v>53327</v>
      </c>
      <c r="D23" s="28">
        <v>57006</v>
      </c>
      <c r="E23" s="22"/>
      <c r="F23" s="28"/>
      <c r="G23" s="22">
        <v>51413</v>
      </c>
      <c r="H23" s="28">
        <v>51231</v>
      </c>
      <c r="I23" s="28"/>
      <c r="J23" s="28"/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30</v>
      </c>
      <c r="B24" s="28">
        <v>-1519</v>
      </c>
      <c r="C24" s="22">
        <v>-6268</v>
      </c>
      <c r="D24" s="28">
        <v>-4884</v>
      </c>
      <c r="E24" s="22">
        <v>-5000</v>
      </c>
      <c r="F24" s="28">
        <v>-6233</v>
      </c>
      <c r="G24" s="22">
        <v>-3597</v>
      </c>
      <c r="H24" s="28">
        <v>-11173</v>
      </c>
      <c r="I24" s="28">
        <v>-8095</v>
      </c>
      <c r="J24" s="28">
        <v>-5853</v>
      </c>
      <c r="K24" s="22">
        <v>-6240</v>
      </c>
      <c r="L24" s="28">
        <v>-10428</v>
      </c>
      <c r="M24" s="28">
        <v>-5666</v>
      </c>
      <c r="N24" s="28">
        <v>-3095</v>
      </c>
      <c r="O24" s="22">
        <v>14135</v>
      </c>
      <c r="P24" s="28">
        <v>-7462</v>
      </c>
      <c r="Q24" s="28">
        <v>-2533</v>
      </c>
      <c r="R24" s="28">
        <v>-30</v>
      </c>
      <c r="S24" s="22">
        <v>-4527</v>
      </c>
    </row>
    <row r="25" spans="1:19" ht="13.5">
      <c r="A25" s="6" t="s">
        <v>31</v>
      </c>
      <c r="B25" s="28"/>
      <c r="C25" s="22"/>
      <c r="D25" s="28"/>
      <c r="E25" s="22"/>
      <c r="F25" s="28"/>
      <c r="G25" s="22">
        <v>-16817</v>
      </c>
      <c r="H25" s="28">
        <v>-16817</v>
      </c>
      <c r="I25" s="28">
        <v>-16126</v>
      </c>
      <c r="J25" s="28"/>
      <c r="K25" s="22"/>
      <c r="L25" s="28"/>
      <c r="M25" s="28"/>
      <c r="N25" s="28"/>
      <c r="O25" s="22"/>
      <c r="P25" s="28"/>
      <c r="Q25" s="28"/>
      <c r="R25" s="28"/>
      <c r="S25" s="22"/>
    </row>
    <row r="26" spans="1:19" ht="13.5">
      <c r="A26" s="6" t="s">
        <v>32</v>
      </c>
      <c r="B26" s="28">
        <v>79</v>
      </c>
      <c r="C26" s="22">
        <v>2585</v>
      </c>
      <c r="D26" s="28">
        <v>2852</v>
      </c>
      <c r="E26" s="22">
        <v>-15273</v>
      </c>
      <c r="F26" s="28">
        <v>-240</v>
      </c>
      <c r="G26" s="22">
        <v>1748</v>
      </c>
      <c r="H26" s="28">
        <v>2409</v>
      </c>
      <c r="I26" s="28">
        <v>2970</v>
      </c>
      <c r="J26" s="28">
        <v>3593</v>
      </c>
      <c r="K26" s="22">
        <v>5525</v>
      </c>
      <c r="L26" s="28">
        <v>3886</v>
      </c>
      <c r="M26" s="28">
        <v>1466</v>
      </c>
      <c r="N26" s="28">
        <v>1287</v>
      </c>
      <c r="O26" s="22">
        <v>1068</v>
      </c>
      <c r="P26" s="28">
        <v>247</v>
      </c>
      <c r="Q26" s="28">
        <v>-212</v>
      </c>
      <c r="R26" s="28">
        <v>-769</v>
      </c>
      <c r="S26" s="22">
        <v>13143</v>
      </c>
    </row>
    <row r="27" spans="1:19" ht="13.5">
      <c r="A27" s="6" t="s">
        <v>33</v>
      </c>
      <c r="B27" s="28">
        <v>88249</v>
      </c>
      <c r="C27" s="22">
        <v>-308921</v>
      </c>
      <c r="D27" s="28">
        <v>183828</v>
      </c>
      <c r="E27" s="22">
        <v>307498</v>
      </c>
      <c r="F27" s="28">
        <v>514886</v>
      </c>
      <c r="G27" s="22">
        <v>424564</v>
      </c>
      <c r="H27" s="28">
        <v>529857</v>
      </c>
      <c r="I27" s="28">
        <v>993465</v>
      </c>
      <c r="J27" s="28">
        <v>1465644</v>
      </c>
      <c r="K27" s="22">
        <v>-511775</v>
      </c>
      <c r="L27" s="28">
        <v>437272</v>
      </c>
      <c r="M27" s="28">
        <v>623470</v>
      </c>
      <c r="N27" s="28">
        <v>1314896</v>
      </c>
      <c r="O27" s="22">
        <v>777056</v>
      </c>
      <c r="P27" s="28">
        <v>1894519</v>
      </c>
      <c r="Q27" s="28">
        <v>2233731</v>
      </c>
      <c r="R27" s="28">
        <v>2190459</v>
      </c>
      <c r="S27" s="22">
        <v>-496530</v>
      </c>
    </row>
    <row r="28" spans="1:19" ht="13.5">
      <c r="A28" s="6" t="s">
        <v>34</v>
      </c>
      <c r="B28" s="28">
        <v>-69641</v>
      </c>
      <c r="C28" s="22">
        <v>1729</v>
      </c>
      <c r="D28" s="28">
        <v>-92324</v>
      </c>
      <c r="E28" s="22">
        <v>3327</v>
      </c>
      <c r="F28" s="28">
        <v>-23307</v>
      </c>
      <c r="G28" s="22">
        <v>-24857</v>
      </c>
      <c r="H28" s="28">
        <v>-58680</v>
      </c>
      <c r="I28" s="28">
        <v>-47005</v>
      </c>
      <c r="J28" s="28">
        <v>-43721</v>
      </c>
      <c r="K28" s="22">
        <v>457610</v>
      </c>
      <c r="L28" s="28">
        <v>-35989</v>
      </c>
      <c r="M28" s="28">
        <v>29326</v>
      </c>
      <c r="N28" s="28">
        <v>-203235</v>
      </c>
      <c r="O28" s="22">
        <v>156432</v>
      </c>
      <c r="P28" s="28">
        <v>-444312</v>
      </c>
      <c r="Q28" s="28">
        <v>-555059</v>
      </c>
      <c r="R28" s="28">
        <v>-278292</v>
      </c>
      <c r="S28" s="22">
        <v>106675</v>
      </c>
    </row>
    <row r="29" spans="1:19" ht="13.5">
      <c r="A29" s="6" t="s">
        <v>35</v>
      </c>
      <c r="B29" s="28">
        <v>-37851</v>
      </c>
      <c r="C29" s="22">
        <v>275343</v>
      </c>
      <c r="D29" s="28">
        <v>-51174</v>
      </c>
      <c r="E29" s="22">
        <v>4309</v>
      </c>
      <c r="F29" s="28">
        <v>-255880</v>
      </c>
      <c r="G29" s="22">
        <v>-152986</v>
      </c>
      <c r="H29" s="28">
        <v>-261441</v>
      </c>
      <c r="I29" s="28">
        <v>-387416</v>
      </c>
      <c r="J29" s="28">
        <v>-445319</v>
      </c>
      <c r="K29" s="22">
        <v>81414</v>
      </c>
      <c r="L29" s="28">
        <v>-169963</v>
      </c>
      <c r="M29" s="28">
        <v>-286640</v>
      </c>
      <c r="N29" s="28">
        <v>-395683</v>
      </c>
      <c r="O29" s="22">
        <v>-227922</v>
      </c>
      <c r="P29" s="28">
        <v>-464610</v>
      </c>
      <c r="Q29" s="28">
        <v>-457136</v>
      </c>
      <c r="R29" s="28">
        <v>-467555</v>
      </c>
      <c r="S29" s="22">
        <v>99446</v>
      </c>
    </row>
    <row r="30" spans="1:19" ht="13.5">
      <c r="A30" s="6" t="s">
        <v>36</v>
      </c>
      <c r="B30" s="28">
        <v>38743</v>
      </c>
      <c r="C30" s="22">
        <v>-28456</v>
      </c>
      <c r="D30" s="28">
        <v>-21281</v>
      </c>
      <c r="E30" s="22">
        <v>91064</v>
      </c>
      <c r="F30" s="28">
        <v>93854</v>
      </c>
      <c r="G30" s="22">
        <v>-91076</v>
      </c>
      <c r="H30" s="28">
        <v>-100698</v>
      </c>
      <c r="I30" s="28">
        <v>-18312</v>
      </c>
      <c r="J30" s="28">
        <v>953</v>
      </c>
      <c r="K30" s="22">
        <v>7426</v>
      </c>
      <c r="L30" s="28">
        <v>11790</v>
      </c>
      <c r="M30" s="28">
        <v>27022</v>
      </c>
      <c r="N30" s="28">
        <v>10437</v>
      </c>
      <c r="O30" s="22">
        <v>70000</v>
      </c>
      <c r="P30" s="28">
        <v>37831</v>
      </c>
      <c r="Q30" s="28">
        <v>57869</v>
      </c>
      <c r="R30" s="28">
        <v>41924</v>
      </c>
      <c r="S30" s="22">
        <v>38015</v>
      </c>
    </row>
    <row r="31" spans="1:19" ht="13.5">
      <c r="A31" s="6" t="s">
        <v>37</v>
      </c>
      <c r="B31" s="28">
        <v>-123430</v>
      </c>
      <c r="C31" s="22">
        <v>-116687</v>
      </c>
      <c r="D31" s="28">
        <v>-25593</v>
      </c>
      <c r="E31" s="22">
        <v>330886</v>
      </c>
      <c r="F31" s="28">
        <v>-81346</v>
      </c>
      <c r="G31" s="22">
        <v>100649</v>
      </c>
      <c r="H31" s="28">
        <v>83468</v>
      </c>
      <c r="I31" s="28">
        <v>43076</v>
      </c>
      <c r="J31" s="28">
        <v>79816</v>
      </c>
      <c r="K31" s="22">
        <v>-10396</v>
      </c>
      <c r="L31" s="28">
        <v>123186</v>
      </c>
      <c r="M31" s="28">
        <v>-1580</v>
      </c>
      <c r="N31" s="28">
        <v>107186</v>
      </c>
      <c r="O31" s="22">
        <v>-212121</v>
      </c>
      <c r="P31" s="28">
        <v>-69474</v>
      </c>
      <c r="Q31" s="28">
        <v>-136276</v>
      </c>
      <c r="R31" s="28">
        <v>53307</v>
      </c>
      <c r="S31" s="22">
        <v>30945</v>
      </c>
    </row>
    <row r="32" spans="1:19" ht="13.5">
      <c r="A32" s="6" t="s">
        <v>38</v>
      </c>
      <c r="B32" s="28">
        <v>43772</v>
      </c>
      <c r="C32" s="22">
        <v>114954</v>
      </c>
      <c r="D32" s="28">
        <v>59089</v>
      </c>
      <c r="E32" s="22">
        <v>691634</v>
      </c>
      <c r="F32" s="28">
        <v>326241</v>
      </c>
      <c r="G32" s="22">
        <v>667233</v>
      </c>
      <c r="H32" s="28">
        <v>333443</v>
      </c>
      <c r="I32" s="28">
        <v>656496</v>
      </c>
      <c r="J32" s="28">
        <v>1016731</v>
      </c>
      <c r="K32" s="22">
        <v>404149</v>
      </c>
      <c r="L32" s="28">
        <v>418178</v>
      </c>
      <c r="M32" s="28">
        <v>492987</v>
      </c>
      <c r="N32" s="28">
        <v>785700</v>
      </c>
      <c r="O32" s="22">
        <v>767243</v>
      </c>
      <c r="P32" s="28">
        <v>884231</v>
      </c>
      <c r="Q32" s="28">
        <v>1108659</v>
      </c>
      <c r="R32" s="28">
        <v>1458821</v>
      </c>
      <c r="S32" s="22">
        <v>-85074</v>
      </c>
    </row>
    <row r="33" spans="1:19" ht="13.5">
      <c r="A33" s="6" t="s">
        <v>39</v>
      </c>
      <c r="B33" s="28">
        <v>10618</v>
      </c>
      <c r="C33" s="22">
        <v>13391</v>
      </c>
      <c r="D33" s="28">
        <v>9040</v>
      </c>
      <c r="E33" s="22">
        <v>12355</v>
      </c>
      <c r="F33" s="28">
        <v>8099</v>
      </c>
      <c r="G33" s="22">
        <v>12293</v>
      </c>
      <c r="H33" s="28">
        <v>11591</v>
      </c>
      <c r="I33" s="28">
        <v>8689</v>
      </c>
      <c r="J33" s="28">
        <v>7466</v>
      </c>
      <c r="K33" s="22">
        <v>14280</v>
      </c>
      <c r="L33" s="28">
        <v>13455</v>
      </c>
      <c r="M33" s="28">
        <v>9872</v>
      </c>
      <c r="N33" s="28">
        <v>8762</v>
      </c>
      <c r="O33" s="22">
        <v>19409</v>
      </c>
      <c r="P33" s="28">
        <v>17565</v>
      </c>
      <c r="Q33" s="28">
        <v>13124</v>
      </c>
      <c r="R33" s="28">
        <v>10544</v>
      </c>
      <c r="S33" s="22">
        <v>18672</v>
      </c>
    </row>
    <row r="34" spans="1:19" ht="13.5">
      <c r="A34" s="6" t="s">
        <v>40</v>
      </c>
      <c r="B34" s="28">
        <v>-403</v>
      </c>
      <c r="C34" s="22">
        <v>-753</v>
      </c>
      <c r="D34" s="28">
        <v>-259</v>
      </c>
      <c r="E34" s="22">
        <v>-527</v>
      </c>
      <c r="F34" s="28">
        <v>-319</v>
      </c>
      <c r="G34" s="22">
        <v>-822</v>
      </c>
      <c r="H34" s="28">
        <v>-631</v>
      </c>
      <c r="I34" s="28">
        <v>-450</v>
      </c>
      <c r="J34" s="28">
        <v>-238</v>
      </c>
      <c r="K34" s="22">
        <v>-1022</v>
      </c>
      <c r="L34" s="28">
        <v>-822</v>
      </c>
      <c r="M34" s="28">
        <v>-543</v>
      </c>
      <c r="N34" s="28">
        <v>-288</v>
      </c>
      <c r="O34" s="22">
        <v>-1220</v>
      </c>
      <c r="P34" s="28">
        <v>-910</v>
      </c>
      <c r="Q34" s="28">
        <v>-605</v>
      </c>
      <c r="R34" s="28">
        <v>-317</v>
      </c>
      <c r="S34" s="22">
        <v>-909</v>
      </c>
    </row>
    <row r="35" spans="1:19" ht="13.5">
      <c r="A35" s="6" t="s">
        <v>41</v>
      </c>
      <c r="B35" s="28">
        <v>-34299</v>
      </c>
      <c r="C35" s="22">
        <v>-51604</v>
      </c>
      <c r="D35" s="28">
        <v>-31869</v>
      </c>
      <c r="E35" s="22">
        <v>-96763</v>
      </c>
      <c r="F35" s="28">
        <v>-54617</v>
      </c>
      <c r="G35" s="22">
        <v>-109312</v>
      </c>
      <c r="H35" s="28">
        <v>-83745</v>
      </c>
      <c r="I35" s="28">
        <v>-66620</v>
      </c>
      <c r="J35" s="28">
        <v>-66603</v>
      </c>
      <c r="K35" s="22">
        <v>-45325</v>
      </c>
      <c r="L35" s="28">
        <v>-36756</v>
      </c>
      <c r="M35" s="28">
        <v>-17106</v>
      </c>
      <c r="N35" s="28">
        <v>-15469</v>
      </c>
      <c r="O35" s="22">
        <v>-20698</v>
      </c>
      <c r="P35" s="28">
        <v>-11685</v>
      </c>
      <c r="Q35" s="28">
        <v>-6728</v>
      </c>
      <c r="R35" s="28">
        <v>-10109</v>
      </c>
      <c r="S35" s="22">
        <v>-41340</v>
      </c>
    </row>
    <row r="36" spans="1:19" ht="14.25" thickBot="1">
      <c r="A36" s="5" t="s">
        <v>42</v>
      </c>
      <c r="B36" s="29">
        <v>19687</v>
      </c>
      <c r="C36" s="23">
        <v>75988</v>
      </c>
      <c r="D36" s="29">
        <v>36000</v>
      </c>
      <c r="E36" s="23">
        <v>606698</v>
      </c>
      <c r="F36" s="29">
        <v>279403</v>
      </c>
      <c r="G36" s="23">
        <v>569391</v>
      </c>
      <c r="H36" s="29">
        <v>260658</v>
      </c>
      <c r="I36" s="29">
        <v>598115</v>
      </c>
      <c r="J36" s="29">
        <v>957355</v>
      </c>
      <c r="K36" s="23">
        <v>372081</v>
      </c>
      <c r="L36" s="29">
        <v>394055</v>
      </c>
      <c r="M36" s="29">
        <v>485210</v>
      </c>
      <c r="N36" s="29">
        <v>778704</v>
      </c>
      <c r="O36" s="23">
        <v>764733</v>
      </c>
      <c r="P36" s="29">
        <v>889201</v>
      </c>
      <c r="Q36" s="29">
        <v>1114449</v>
      </c>
      <c r="R36" s="29">
        <v>1458940</v>
      </c>
      <c r="S36" s="23">
        <v>-108653</v>
      </c>
    </row>
    <row r="37" spans="1:19" ht="14.25" thickTop="1">
      <c r="A37" s="6" t="s">
        <v>43</v>
      </c>
      <c r="B37" s="28">
        <v>-4603</v>
      </c>
      <c r="C37" s="22">
        <v>62048</v>
      </c>
      <c r="D37" s="28">
        <v>-37751</v>
      </c>
      <c r="E37" s="22">
        <v>-7202</v>
      </c>
      <c r="F37" s="28">
        <v>-26002</v>
      </c>
      <c r="G37" s="22">
        <v>309112</v>
      </c>
      <c r="H37" s="28">
        <v>89595</v>
      </c>
      <c r="I37" s="28">
        <v>99000</v>
      </c>
      <c r="J37" s="28">
        <v>92000</v>
      </c>
      <c r="K37" s="22">
        <v>-326911</v>
      </c>
      <c r="L37" s="28">
        <v>-332011</v>
      </c>
      <c r="M37" s="28">
        <v>-129000</v>
      </c>
      <c r="N37" s="28">
        <v>-123000</v>
      </c>
      <c r="O37" s="22">
        <v>-28751</v>
      </c>
      <c r="P37" s="28">
        <v>-4051</v>
      </c>
      <c r="Q37" s="28">
        <v>-24150</v>
      </c>
      <c r="R37" s="28">
        <v>-27150</v>
      </c>
      <c r="S37" s="22">
        <v>-18350</v>
      </c>
    </row>
    <row r="38" spans="1:19" ht="13.5">
      <c r="A38" s="6" t="s">
        <v>44</v>
      </c>
      <c r="B38" s="28">
        <v>-138891</v>
      </c>
      <c r="C38" s="22">
        <v>-398681</v>
      </c>
      <c r="D38" s="28">
        <v>-134807</v>
      </c>
      <c r="E38" s="22">
        <v>-150994</v>
      </c>
      <c r="F38" s="28">
        <v>-94545</v>
      </c>
      <c r="G38" s="22">
        <v>-116816</v>
      </c>
      <c r="H38" s="28">
        <v>-88704</v>
      </c>
      <c r="I38" s="28">
        <v>-78657</v>
      </c>
      <c r="J38" s="28">
        <v>-43606</v>
      </c>
      <c r="K38" s="22">
        <v>-82006</v>
      </c>
      <c r="L38" s="28">
        <v>-62964</v>
      </c>
      <c r="M38" s="28">
        <v>-37368</v>
      </c>
      <c r="N38" s="28">
        <v>-21318</v>
      </c>
      <c r="O38" s="22">
        <v>-69727</v>
      </c>
      <c r="P38" s="28">
        <v>-62506</v>
      </c>
      <c r="Q38" s="28">
        <v>-48286</v>
      </c>
      <c r="R38" s="28">
        <v>-37071</v>
      </c>
      <c r="S38" s="22">
        <v>-88260</v>
      </c>
    </row>
    <row r="39" spans="1:19" ht="13.5">
      <c r="A39" s="6" t="s">
        <v>45</v>
      </c>
      <c r="B39" s="28">
        <v>408</v>
      </c>
      <c r="C39" s="22">
        <v>2429</v>
      </c>
      <c r="D39" s="28">
        <v>1438</v>
      </c>
      <c r="E39" s="22">
        <v>28707</v>
      </c>
      <c r="F39" s="28">
        <v>947</v>
      </c>
      <c r="G39" s="22">
        <v>3272</v>
      </c>
      <c r="H39" s="28">
        <v>2499</v>
      </c>
      <c r="I39" s="28">
        <v>1705</v>
      </c>
      <c r="J39" s="28">
        <v>602</v>
      </c>
      <c r="K39" s="22">
        <v>173</v>
      </c>
      <c r="L39" s="28">
        <v>173</v>
      </c>
      <c r="M39" s="28">
        <v>155</v>
      </c>
      <c r="N39" s="28">
        <v>150</v>
      </c>
      <c r="O39" s="22">
        <v>2385</v>
      </c>
      <c r="P39" s="28">
        <v>2385</v>
      </c>
      <c r="Q39" s="28">
        <v>2095</v>
      </c>
      <c r="R39" s="28">
        <v>2000</v>
      </c>
      <c r="S39" s="22">
        <v>1939</v>
      </c>
    </row>
    <row r="40" spans="1:19" ht="13.5">
      <c r="A40" s="6" t="s">
        <v>46</v>
      </c>
      <c r="B40" s="28"/>
      <c r="C40" s="22">
        <v>-1479</v>
      </c>
      <c r="D40" s="28">
        <v>-401</v>
      </c>
      <c r="E40" s="22">
        <v>-4616</v>
      </c>
      <c r="F40" s="28">
        <v>-1434</v>
      </c>
      <c r="G40" s="22">
        <v>-1340</v>
      </c>
      <c r="H40" s="28">
        <v>-936</v>
      </c>
      <c r="I40" s="28">
        <v>-936</v>
      </c>
      <c r="J40" s="28">
        <v>-460</v>
      </c>
      <c r="K40" s="22"/>
      <c r="L40" s="28"/>
      <c r="M40" s="28"/>
      <c r="N40" s="28"/>
      <c r="O40" s="22">
        <v>-4240</v>
      </c>
      <c r="P40" s="28">
        <v>-4032</v>
      </c>
      <c r="Q40" s="28">
        <v>-4032</v>
      </c>
      <c r="R40" s="28">
        <v>-3650</v>
      </c>
      <c r="S40" s="22">
        <v>-26274</v>
      </c>
    </row>
    <row r="41" spans="1:19" ht="13.5">
      <c r="A41" s="6" t="s">
        <v>47</v>
      </c>
      <c r="B41" s="28"/>
      <c r="C41" s="22">
        <v>-66402</v>
      </c>
      <c r="D41" s="28"/>
      <c r="E41" s="22"/>
      <c r="F41" s="28"/>
      <c r="G41" s="22">
        <v>-3000</v>
      </c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48</v>
      </c>
      <c r="B42" s="28"/>
      <c r="C42" s="22"/>
      <c r="D42" s="28"/>
      <c r="E42" s="22"/>
      <c r="F42" s="28">
        <v>2722</v>
      </c>
      <c r="G42" s="22"/>
      <c r="H42" s="28"/>
      <c r="I42" s="28"/>
      <c r="J42" s="28"/>
      <c r="K42" s="22"/>
      <c r="L42" s="28"/>
      <c r="M42" s="28"/>
      <c r="N42" s="28"/>
      <c r="O42" s="22"/>
      <c r="P42" s="28"/>
      <c r="Q42" s="28"/>
      <c r="R42" s="28"/>
      <c r="S42" s="22">
        <v>92400</v>
      </c>
    </row>
    <row r="43" spans="1:19" ht="13.5">
      <c r="A43" s="6" t="s">
        <v>49</v>
      </c>
      <c r="B43" s="28">
        <v>3016</v>
      </c>
      <c r="C43" s="22"/>
      <c r="D43" s="28"/>
      <c r="E43" s="22"/>
      <c r="F43" s="28"/>
      <c r="G43" s="22">
        <v>1780</v>
      </c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51</v>
      </c>
      <c r="B44" s="28">
        <v>60</v>
      </c>
      <c r="C44" s="22">
        <v>210</v>
      </c>
      <c r="D44" s="28">
        <v>150</v>
      </c>
      <c r="E44" s="22">
        <v>-90</v>
      </c>
      <c r="F44" s="28">
        <v>60</v>
      </c>
      <c r="G44" s="22">
        <v>80</v>
      </c>
      <c r="H44" s="28">
        <v>260</v>
      </c>
      <c r="I44" s="28">
        <v>190</v>
      </c>
      <c r="J44" s="28">
        <v>250</v>
      </c>
      <c r="K44" s="22">
        <v>-260</v>
      </c>
      <c r="L44" s="28">
        <v>-10</v>
      </c>
      <c r="M44" s="28"/>
      <c r="N44" s="28"/>
      <c r="O44" s="22">
        <v>20</v>
      </c>
      <c r="P44" s="28"/>
      <c r="Q44" s="28"/>
      <c r="R44" s="28"/>
      <c r="S44" s="22">
        <v>280</v>
      </c>
    </row>
    <row r="45" spans="1:19" ht="13.5">
      <c r="A45" s="6" t="s">
        <v>52</v>
      </c>
      <c r="B45" s="28"/>
      <c r="C45" s="22"/>
      <c r="D45" s="28"/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>
        <v>-3000</v>
      </c>
    </row>
    <row r="46" spans="1:19" ht="13.5">
      <c r="A46" s="6" t="s">
        <v>53</v>
      </c>
      <c r="B46" s="28">
        <v>568</v>
      </c>
      <c r="C46" s="22">
        <v>1277</v>
      </c>
      <c r="D46" s="28">
        <v>719</v>
      </c>
      <c r="E46" s="22">
        <v>1823</v>
      </c>
      <c r="F46" s="28">
        <v>967</v>
      </c>
      <c r="G46" s="22">
        <v>2385</v>
      </c>
      <c r="H46" s="28">
        <v>2000</v>
      </c>
      <c r="I46" s="28">
        <v>1319</v>
      </c>
      <c r="J46" s="28">
        <v>849</v>
      </c>
      <c r="K46" s="22">
        <v>3983</v>
      </c>
      <c r="L46" s="28">
        <v>3177</v>
      </c>
      <c r="M46" s="28">
        <v>2013</v>
      </c>
      <c r="N46" s="28">
        <v>1164</v>
      </c>
      <c r="O46" s="22">
        <v>4191</v>
      </c>
      <c r="P46" s="28">
        <v>3381</v>
      </c>
      <c r="Q46" s="28">
        <v>2108</v>
      </c>
      <c r="R46" s="28">
        <v>1262</v>
      </c>
      <c r="S46" s="22">
        <v>4935</v>
      </c>
    </row>
    <row r="47" spans="1:19" ht="13.5">
      <c r="A47" s="6" t="s">
        <v>54</v>
      </c>
      <c r="B47" s="28"/>
      <c r="C47" s="22">
        <v>-12567</v>
      </c>
      <c r="D47" s="28"/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  <c r="S47" s="22"/>
    </row>
    <row r="48" spans="1:19" ht="13.5">
      <c r="A48" s="6" t="s">
        <v>55</v>
      </c>
      <c r="B48" s="28"/>
      <c r="C48" s="22"/>
      <c r="D48" s="28"/>
      <c r="E48" s="22"/>
      <c r="F48" s="28"/>
      <c r="G48" s="22">
        <v>58092</v>
      </c>
      <c r="H48" s="28">
        <v>58092</v>
      </c>
      <c r="I48" s="28">
        <v>55664</v>
      </c>
      <c r="J48" s="28"/>
      <c r="K48" s="22"/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50</v>
      </c>
      <c r="B49" s="28"/>
      <c r="C49" s="22">
        <v>2842</v>
      </c>
      <c r="D49" s="28">
        <v>2842</v>
      </c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3.5">
      <c r="A50" s="6" t="s">
        <v>97</v>
      </c>
      <c r="B50" s="28">
        <v>-785</v>
      </c>
      <c r="C50" s="22">
        <v>-1050</v>
      </c>
      <c r="D50" s="28">
        <v>-13142</v>
      </c>
      <c r="E50" s="22">
        <v>4033</v>
      </c>
      <c r="F50" s="28">
        <v>-1153</v>
      </c>
      <c r="G50" s="22">
        <v>-2588</v>
      </c>
      <c r="H50" s="28">
        <v>-2665</v>
      </c>
      <c r="I50" s="28">
        <v>-2789</v>
      </c>
      <c r="J50" s="28">
        <v>-452</v>
      </c>
      <c r="K50" s="22">
        <v>5298</v>
      </c>
      <c r="L50" s="28">
        <v>4043</v>
      </c>
      <c r="M50" s="28">
        <v>2407</v>
      </c>
      <c r="N50" s="28">
        <v>1610</v>
      </c>
      <c r="O50" s="22">
        <v>8358</v>
      </c>
      <c r="P50" s="28">
        <v>7264</v>
      </c>
      <c r="Q50" s="28">
        <v>6470</v>
      </c>
      <c r="R50" s="28">
        <v>1127</v>
      </c>
      <c r="S50" s="22">
        <v>14330</v>
      </c>
    </row>
    <row r="51" spans="1:19" ht="14.25" thickBot="1">
      <c r="A51" s="5" t="s">
        <v>56</v>
      </c>
      <c r="B51" s="29">
        <v>-140228</v>
      </c>
      <c r="C51" s="23">
        <v>-410135</v>
      </c>
      <c r="D51" s="29">
        <v>-180952</v>
      </c>
      <c r="E51" s="23">
        <v>-128339</v>
      </c>
      <c r="F51" s="29">
        <v>-118439</v>
      </c>
      <c r="G51" s="23">
        <v>250979</v>
      </c>
      <c r="H51" s="29">
        <v>60141</v>
      </c>
      <c r="I51" s="29">
        <v>75494</v>
      </c>
      <c r="J51" s="29">
        <v>49182</v>
      </c>
      <c r="K51" s="23">
        <v>-399722</v>
      </c>
      <c r="L51" s="29">
        <v>-387590</v>
      </c>
      <c r="M51" s="29">
        <v>-161791</v>
      </c>
      <c r="N51" s="29">
        <v>-141393</v>
      </c>
      <c r="O51" s="23">
        <v>-87764</v>
      </c>
      <c r="P51" s="29">
        <v>-57558</v>
      </c>
      <c r="Q51" s="29">
        <v>-65794</v>
      </c>
      <c r="R51" s="29">
        <v>-63481</v>
      </c>
      <c r="S51" s="23">
        <v>-21998</v>
      </c>
    </row>
    <row r="52" spans="1:19" ht="14.25" thickTop="1">
      <c r="A52" s="6" t="s">
        <v>57</v>
      </c>
      <c r="B52" s="28">
        <v>-8428</v>
      </c>
      <c r="C52" s="22">
        <v>25428</v>
      </c>
      <c r="D52" s="28">
        <v>16856</v>
      </c>
      <c r="E52" s="22">
        <v>-13000</v>
      </c>
      <c r="F52" s="28">
        <v>6000</v>
      </c>
      <c r="G52" s="22">
        <v>3000</v>
      </c>
      <c r="H52" s="28"/>
      <c r="I52" s="28">
        <v>9000</v>
      </c>
      <c r="J52" s="28"/>
      <c r="K52" s="22">
        <v>-14000</v>
      </c>
      <c r="L52" s="28">
        <v>-10000</v>
      </c>
      <c r="M52" s="28">
        <v>-5000</v>
      </c>
      <c r="N52" s="28">
        <v>-5000</v>
      </c>
      <c r="O52" s="22">
        <v>-22000</v>
      </c>
      <c r="P52" s="28">
        <v>-13000</v>
      </c>
      <c r="Q52" s="28">
        <v>-22000</v>
      </c>
      <c r="R52" s="28">
        <v>13000</v>
      </c>
      <c r="S52" s="22">
        <v>15000</v>
      </c>
    </row>
    <row r="53" spans="1:19" ht="13.5">
      <c r="A53" s="6" t="s">
        <v>58</v>
      </c>
      <c r="B53" s="28"/>
      <c r="C53" s="22">
        <v>40000</v>
      </c>
      <c r="D53" s="28">
        <v>20000</v>
      </c>
      <c r="E53" s="22"/>
      <c r="F53" s="28"/>
      <c r="G53" s="22"/>
      <c r="H53" s="28"/>
      <c r="I53" s="28"/>
      <c r="J53" s="28"/>
      <c r="K53" s="22"/>
      <c r="L53" s="28"/>
      <c r="M53" s="28"/>
      <c r="N53" s="28"/>
      <c r="O53" s="22">
        <v>42500</v>
      </c>
      <c r="P53" s="28">
        <v>30000</v>
      </c>
      <c r="Q53" s="28">
        <v>30000</v>
      </c>
      <c r="R53" s="28">
        <v>24000</v>
      </c>
      <c r="S53" s="22"/>
    </row>
    <row r="54" spans="1:19" ht="13.5">
      <c r="A54" s="6" t="s">
        <v>59</v>
      </c>
      <c r="B54" s="28">
        <v>-4176</v>
      </c>
      <c r="C54" s="22">
        <v>-11590</v>
      </c>
      <c r="D54" s="28">
        <v>-7342</v>
      </c>
      <c r="E54" s="22">
        <v>-8496</v>
      </c>
      <c r="F54" s="28">
        <v>-4248</v>
      </c>
      <c r="G54" s="22">
        <v>-10496</v>
      </c>
      <c r="H54" s="28">
        <v>-8372</v>
      </c>
      <c r="I54" s="28">
        <v>-5748</v>
      </c>
      <c r="J54" s="28">
        <v>-2874</v>
      </c>
      <c r="K54" s="22">
        <v>-11496</v>
      </c>
      <c r="L54" s="28">
        <v>-8622</v>
      </c>
      <c r="M54" s="28">
        <v>-5748</v>
      </c>
      <c r="N54" s="28">
        <v>-2874</v>
      </c>
      <c r="O54" s="22">
        <v>-7708</v>
      </c>
      <c r="P54" s="28">
        <v>-5250</v>
      </c>
      <c r="Q54" s="28">
        <v>-3000</v>
      </c>
      <c r="R54" s="28">
        <v>-750</v>
      </c>
      <c r="S54" s="22">
        <v>-3000</v>
      </c>
    </row>
    <row r="55" spans="1:19" ht="13.5">
      <c r="A55" s="6" t="s">
        <v>60</v>
      </c>
      <c r="B55" s="28"/>
      <c r="C55" s="22"/>
      <c r="D55" s="28"/>
      <c r="E55" s="22">
        <v>2360</v>
      </c>
      <c r="F55" s="28">
        <v>2253</v>
      </c>
      <c r="G55" s="22">
        <v>213</v>
      </c>
      <c r="H55" s="28"/>
      <c r="I55" s="28"/>
      <c r="J55" s="28"/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61</v>
      </c>
      <c r="B56" s="28">
        <v>-263</v>
      </c>
      <c r="C56" s="22">
        <v>-851</v>
      </c>
      <c r="D56" s="28">
        <v>-217</v>
      </c>
      <c r="E56" s="22">
        <v>-484</v>
      </c>
      <c r="F56" s="28">
        <v>-290</v>
      </c>
      <c r="G56" s="22">
        <v>-566</v>
      </c>
      <c r="H56" s="28">
        <v>-230</v>
      </c>
      <c r="I56" s="28">
        <v>-161</v>
      </c>
      <c r="J56" s="28">
        <v>-83</v>
      </c>
      <c r="K56" s="22">
        <v>-878</v>
      </c>
      <c r="L56" s="28">
        <v>-772</v>
      </c>
      <c r="M56" s="28">
        <v>-666</v>
      </c>
      <c r="N56" s="28">
        <v>-300</v>
      </c>
      <c r="O56" s="22">
        <v>-103926</v>
      </c>
      <c r="P56" s="28">
        <v>-103800</v>
      </c>
      <c r="Q56" s="28">
        <v>-2555</v>
      </c>
      <c r="R56" s="28">
        <v>-242</v>
      </c>
      <c r="S56" s="22">
        <v>-1666</v>
      </c>
    </row>
    <row r="57" spans="1:19" ht="13.5">
      <c r="A57" s="6" t="s">
        <v>62</v>
      </c>
      <c r="B57" s="28">
        <v>-68346</v>
      </c>
      <c r="C57" s="22">
        <v>-68366</v>
      </c>
      <c r="D57" s="28">
        <v>-68366</v>
      </c>
      <c r="E57" s="22">
        <v>-67123</v>
      </c>
      <c r="F57" s="28">
        <v>-67123</v>
      </c>
      <c r="G57" s="22">
        <v>-67126</v>
      </c>
      <c r="H57" s="28">
        <v>-67126</v>
      </c>
      <c r="I57" s="28">
        <v>-67126</v>
      </c>
      <c r="J57" s="28">
        <v>-67126</v>
      </c>
      <c r="K57" s="22">
        <v>-67157</v>
      </c>
      <c r="L57" s="28">
        <v>-67157</v>
      </c>
      <c r="M57" s="28">
        <v>-67157</v>
      </c>
      <c r="N57" s="28">
        <v>-67157</v>
      </c>
      <c r="O57" s="22">
        <v>-71291</v>
      </c>
      <c r="P57" s="28">
        <v>-71277</v>
      </c>
      <c r="Q57" s="28">
        <v>-71277</v>
      </c>
      <c r="R57" s="28">
        <v>-71277</v>
      </c>
      <c r="S57" s="22">
        <v>-71321</v>
      </c>
    </row>
    <row r="58" spans="1:19" ht="13.5">
      <c r="A58" s="6" t="s">
        <v>63</v>
      </c>
      <c r="B58" s="28"/>
      <c r="C58" s="22"/>
      <c r="D58" s="28"/>
      <c r="E58" s="22">
        <v>-540</v>
      </c>
      <c r="F58" s="28">
        <v>-540</v>
      </c>
      <c r="G58" s="22">
        <v>-489</v>
      </c>
      <c r="H58" s="28">
        <v>-489</v>
      </c>
      <c r="I58" s="28">
        <v>-489</v>
      </c>
      <c r="J58" s="28">
        <v>-489</v>
      </c>
      <c r="K58" s="22">
        <v>-360</v>
      </c>
      <c r="L58" s="28">
        <v>-360</v>
      </c>
      <c r="M58" s="28">
        <v>-360</v>
      </c>
      <c r="N58" s="28">
        <v>-360</v>
      </c>
      <c r="O58" s="22">
        <v>-540</v>
      </c>
      <c r="P58" s="28">
        <v>-540</v>
      </c>
      <c r="Q58" s="28">
        <v>-540</v>
      </c>
      <c r="R58" s="28">
        <v>-540</v>
      </c>
      <c r="S58" s="22">
        <v>-445</v>
      </c>
    </row>
    <row r="59" spans="1:19" ht="14.25" thickBot="1">
      <c r="A59" s="5" t="s">
        <v>64</v>
      </c>
      <c r="B59" s="29">
        <v>-81214</v>
      </c>
      <c r="C59" s="23">
        <v>-15380</v>
      </c>
      <c r="D59" s="29">
        <v>-39069</v>
      </c>
      <c r="E59" s="23">
        <v>-87283</v>
      </c>
      <c r="F59" s="29">
        <v>-63947</v>
      </c>
      <c r="G59" s="23">
        <v>-75464</v>
      </c>
      <c r="H59" s="29">
        <v>-76217</v>
      </c>
      <c r="I59" s="29">
        <v>-64524</v>
      </c>
      <c r="J59" s="29">
        <v>-70573</v>
      </c>
      <c r="K59" s="23">
        <v>-93892</v>
      </c>
      <c r="L59" s="29">
        <v>-86912</v>
      </c>
      <c r="M59" s="29">
        <v>-78932</v>
      </c>
      <c r="N59" s="29">
        <v>-75692</v>
      </c>
      <c r="O59" s="23">
        <v>-162966</v>
      </c>
      <c r="P59" s="29">
        <v>-163868</v>
      </c>
      <c r="Q59" s="29">
        <v>-69372</v>
      </c>
      <c r="R59" s="29">
        <v>-35809</v>
      </c>
      <c r="S59" s="23">
        <v>-61433</v>
      </c>
    </row>
    <row r="60" spans="1:19" ht="14.25" thickTop="1">
      <c r="A60" s="7" t="s">
        <v>65</v>
      </c>
      <c r="B60" s="28">
        <v>-201755</v>
      </c>
      <c r="C60" s="22">
        <v>-349527</v>
      </c>
      <c r="D60" s="28">
        <v>-184021</v>
      </c>
      <c r="E60" s="22">
        <v>391075</v>
      </c>
      <c r="F60" s="28">
        <v>97016</v>
      </c>
      <c r="G60" s="22">
        <v>744907</v>
      </c>
      <c r="H60" s="28">
        <v>244582</v>
      </c>
      <c r="I60" s="28">
        <v>609085</v>
      </c>
      <c r="J60" s="28">
        <v>935964</v>
      </c>
      <c r="K60" s="22">
        <v>-121533</v>
      </c>
      <c r="L60" s="28">
        <v>-80447</v>
      </c>
      <c r="M60" s="28">
        <v>244486</v>
      </c>
      <c r="N60" s="28">
        <v>561617</v>
      </c>
      <c r="O60" s="22">
        <v>514003</v>
      </c>
      <c r="P60" s="28">
        <v>667774</v>
      </c>
      <c r="Q60" s="28">
        <v>979282</v>
      </c>
      <c r="R60" s="28">
        <v>1359649</v>
      </c>
      <c r="S60" s="22">
        <v>-192085</v>
      </c>
    </row>
    <row r="61" spans="1:19" ht="13.5">
      <c r="A61" s="7" t="s">
        <v>66</v>
      </c>
      <c r="B61" s="28">
        <v>2994166</v>
      </c>
      <c r="C61" s="22">
        <v>3343694</v>
      </c>
      <c r="D61" s="28">
        <v>3343694</v>
      </c>
      <c r="E61" s="22">
        <v>2952618</v>
      </c>
      <c r="F61" s="28">
        <v>2952618</v>
      </c>
      <c r="G61" s="22">
        <v>2207711</v>
      </c>
      <c r="H61" s="28">
        <v>2207711</v>
      </c>
      <c r="I61" s="28">
        <v>2207711</v>
      </c>
      <c r="J61" s="28">
        <v>2207711</v>
      </c>
      <c r="K61" s="22">
        <v>2329244</v>
      </c>
      <c r="L61" s="28">
        <v>2329244</v>
      </c>
      <c r="M61" s="28">
        <v>2329244</v>
      </c>
      <c r="N61" s="28">
        <v>2329244</v>
      </c>
      <c r="O61" s="22">
        <v>1815241</v>
      </c>
      <c r="P61" s="28">
        <v>1815241</v>
      </c>
      <c r="Q61" s="28">
        <v>1815241</v>
      </c>
      <c r="R61" s="28">
        <v>1815241</v>
      </c>
      <c r="S61" s="22">
        <v>2007326</v>
      </c>
    </row>
    <row r="62" spans="1:19" ht="14.25" thickBot="1">
      <c r="A62" s="7" t="s">
        <v>66</v>
      </c>
      <c r="B62" s="28">
        <v>2792411</v>
      </c>
      <c r="C62" s="22">
        <v>2994166</v>
      </c>
      <c r="D62" s="28">
        <v>3159672</v>
      </c>
      <c r="E62" s="22">
        <v>3343694</v>
      </c>
      <c r="F62" s="28">
        <v>3049634</v>
      </c>
      <c r="G62" s="22">
        <v>2952618</v>
      </c>
      <c r="H62" s="28">
        <v>2452293</v>
      </c>
      <c r="I62" s="28">
        <v>2816796</v>
      </c>
      <c r="J62" s="28">
        <v>3143676</v>
      </c>
      <c r="K62" s="22">
        <v>2207711</v>
      </c>
      <c r="L62" s="28">
        <v>2248797</v>
      </c>
      <c r="M62" s="28">
        <v>2573730</v>
      </c>
      <c r="N62" s="28">
        <v>2890862</v>
      </c>
      <c r="O62" s="22">
        <v>2329244</v>
      </c>
      <c r="P62" s="28">
        <v>2483016</v>
      </c>
      <c r="Q62" s="28">
        <v>2794523</v>
      </c>
      <c r="R62" s="28">
        <v>3174890</v>
      </c>
      <c r="S62" s="22">
        <v>1815241</v>
      </c>
    </row>
    <row r="63" spans="1:19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5" ht="13.5">
      <c r="A65" s="20" t="s">
        <v>169</v>
      </c>
    </row>
    <row r="66" ht="13.5">
      <c r="A66" s="20" t="s">
        <v>170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165</v>
      </c>
      <c r="B2" s="14">
        <v>1989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166</v>
      </c>
      <c r="B3" s="1" t="s">
        <v>167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68</v>
      </c>
      <c r="B4" s="15" t="str">
        <f>HYPERLINK("http://www.kabupro.jp/mark/20140214/S10011OV.htm","四半期報告書")</f>
        <v>四半期報告書</v>
      </c>
      <c r="C4" s="15" t="str">
        <f>HYPERLINK("http://www.kabupro.jp/mark/20131114/S1000FL6.htm","四半期報告書")</f>
        <v>四半期報告書</v>
      </c>
      <c r="D4" s="15" t="str">
        <f>HYPERLINK("http://www.kabupro.jp/mark/20130812/S000E65M.htm","四半期報告書")</f>
        <v>四半期報告書</v>
      </c>
      <c r="E4" s="15" t="str">
        <f>HYPERLINK("http://www.kabupro.jp/mark/20140214/S10011OV.htm","四半期報告書")</f>
        <v>四半期報告書</v>
      </c>
      <c r="F4" s="15" t="str">
        <f>HYPERLINK("http://www.kabupro.jp/mark/20130214/S000CSPM.htm","四半期報告書")</f>
        <v>四半期報告書</v>
      </c>
      <c r="G4" s="15" t="str">
        <f>HYPERLINK("http://www.kabupro.jp/mark/20121114/S000C88W.htm","四半期報告書")</f>
        <v>四半期報告書</v>
      </c>
      <c r="H4" s="15" t="str">
        <f>HYPERLINK("http://www.kabupro.jp/mark/20120810/S000BNIE.htm","四半期報告書")</f>
        <v>四半期報告書</v>
      </c>
      <c r="I4" s="15" t="str">
        <f>HYPERLINK("http://www.kabupro.jp/mark/20130627/S000DQ74.htm","有価証券報告書")</f>
        <v>有価証券報告書</v>
      </c>
      <c r="J4" s="15" t="str">
        <f>HYPERLINK("http://www.kabupro.jp/mark/20120213/S000AAV1.htm","四半期報告書")</f>
        <v>四半期報告書</v>
      </c>
      <c r="K4" s="15" t="str">
        <f>HYPERLINK("http://www.kabupro.jp/mark/20111111/S0009OJ6.htm","四半期報告書")</f>
        <v>四半期報告書</v>
      </c>
      <c r="L4" s="15" t="str">
        <f>HYPERLINK("http://www.kabupro.jp/mark/20110812/S000958N.htm","四半期報告書")</f>
        <v>四半期報告書</v>
      </c>
      <c r="M4" s="15" t="str">
        <f>HYPERLINK("http://www.kabupro.jp/mark/20120628/S000B5PT.htm","有価証券報告書")</f>
        <v>有価証券報告書</v>
      </c>
      <c r="N4" s="15" t="str">
        <f>HYPERLINK("http://www.kabupro.jp/mark/20110214/S0007SN1.htm","四半期報告書")</f>
        <v>四半期報告書</v>
      </c>
      <c r="O4" s="15" t="str">
        <f>HYPERLINK("http://www.kabupro.jp/mark/20101115/S00070U1.htm","四半期報告書")</f>
        <v>四半期報告書</v>
      </c>
      <c r="P4" s="15" t="str">
        <f>HYPERLINK("http://www.kabupro.jp/mark/20100813/S0006N1J.htm","四半期報告書")</f>
        <v>四半期報告書</v>
      </c>
      <c r="Q4" s="15" t="str">
        <f>HYPERLINK("http://www.kabupro.jp/mark/20110629/S0008P79.htm","有価証券報告書")</f>
        <v>有価証券報告書</v>
      </c>
      <c r="R4" s="15" t="str">
        <f>HYPERLINK("http://www.kabupro.jp/mark/20100212/S00053MG.htm","四半期報告書")</f>
        <v>四半期報告書</v>
      </c>
      <c r="S4" s="15" t="str">
        <f>HYPERLINK("http://www.kabupro.jp/mark/20091113/S0004HUY.htm","四半期報告書")</f>
        <v>四半期報告書</v>
      </c>
      <c r="T4" s="15" t="str">
        <f>HYPERLINK("http://www.kabupro.jp/mark/20090814/S0003YU4.htm","四半期報告書")</f>
        <v>四半期報告書</v>
      </c>
      <c r="U4" s="15" t="str">
        <f>HYPERLINK("http://www.kabupro.jp/mark/20100212/S00053MG.htm","四半期報告書")</f>
        <v>四半期報告書</v>
      </c>
      <c r="V4" s="15" t="str">
        <f>HYPERLINK("http://www.kabupro.jp/mark/20090213/S0002D0U.htm","四半期報告書")</f>
        <v>四半期報告書</v>
      </c>
      <c r="W4" s="15" t="str">
        <f>HYPERLINK("http://www.kabupro.jp/mark/20081114/S0001VXA.htm","四半期報告書")</f>
        <v>四半期報告書</v>
      </c>
      <c r="X4" s="15" t="str">
        <f>HYPERLINK("http://www.kabupro.jp/mark/20080814/S0000YRH.htm","四半期報告書")</f>
        <v>四半期報告書</v>
      </c>
      <c r="Y4" s="15" t="str">
        <f>HYPERLINK("http://www.kabupro.jp/mark/20090626/S0003GYG.htm","有価証券報告書")</f>
        <v>有価証券報告書</v>
      </c>
    </row>
    <row r="5" spans="1:25" ht="14.25" thickBot="1">
      <c r="A5" s="11" t="s">
        <v>69</v>
      </c>
      <c r="B5" s="1" t="s">
        <v>235</v>
      </c>
      <c r="C5" s="1" t="s">
        <v>238</v>
      </c>
      <c r="D5" s="1" t="s">
        <v>240</v>
      </c>
      <c r="E5" s="1" t="s">
        <v>235</v>
      </c>
      <c r="F5" s="1" t="s">
        <v>242</v>
      </c>
      <c r="G5" s="1" t="s">
        <v>244</v>
      </c>
      <c r="H5" s="1" t="s">
        <v>246</v>
      </c>
      <c r="I5" s="1" t="s">
        <v>75</v>
      </c>
      <c r="J5" s="1" t="s">
        <v>248</v>
      </c>
      <c r="K5" s="1" t="s">
        <v>250</v>
      </c>
      <c r="L5" s="1" t="s">
        <v>252</v>
      </c>
      <c r="M5" s="1" t="s">
        <v>79</v>
      </c>
      <c r="N5" s="1" t="s">
        <v>254</v>
      </c>
      <c r="O5" s="1" t="s">
        <v>256</v>
      </c>
      <c r="P5" s="1" t="s">
        <v>258</v>
      </c>
      <c r="Q5" s="1" t="s">
        <v>81</v>
      </c>
      <c r="R5" s="1" t="s">
        <v>260</v>
      </c>
      <c r="S5" s="1" t="s">
        <v>262</v>
      </c>
      <c r="T5" s="1" t="s">
        <v>264</v>
      </c>
      <c r="U5" s="1" t="s">
        <v>260</v>
      </c>
      <c r="V5" s="1" t="s">
        <v>266</v>
      </c>
      <c r="W5" s="1" t="s">
        <v>268</v>
      </c>
      <c r="X5" s="1" t="s">
        <v>270</v>
      </c>
      <c r="Y5" s="1" t="s">
        <v>83</v>
      </c>
    </row>
    <row r="6" spans="1:25" ht="15" thickBot="1" thickTop="1">
      <c r="A6" s="10" t="s">
        <v>70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71</v>
      </c>
      <c r="B7" s="14" t="s">
        <v>236</v>
      </c>
      <c r="C7" s="14" t="s">
        <v>236</v>
      </c>
      <c r="D7" s="14" t="s">
        <v>236</v>
      </c>
      <c r="E7" s="16" t="s">
        <v>76</v>
      </c>
      <c r="F7" s="14" t="s">
        <v>236</v>
      </c>
      <c r="G7" s="14" t="s">
        <v>236</v>
      </c>
      <c r="H7" s="14" t="s">
        <v>236</v>
      </c>
      <c r="I7" s="16" t="s">
        <v>76</v>
      </c>
      <c r="J7" s="14" t="s">
        <v>236</v>
      </c>
      <c r="K7" s="14" t="s">
        <v>236</v>
      </c>
      <c r="L7" s="14" t="s">
        <v>236</v>
      </c>
      <c r="M7" s="16" t="s">
        <v>76</v>
      </c>
      <c r="N7" s="14" t="s">
        <v>236</v>
      </c>
      <c r="O7" s="14" t="s">
        <v>236</v>
      </c>
      <c r="P7" s="14" t="s">
        <v>236</v>
      </c>
      <c r="Q7" s="16" t="s">
        <v>76</v>
      </c>
      <c r="R7" s="14" t="s">
        <v>236</v>
      </c>
      <c r="S7" s="14" t="s">
        <v>236</v>
      </c>
      <c r="T7" s="14" t="s">
        <v>236</v>
      </c>
      <c r="U7" s="16" t="s">
        <v>76</v>
      </c>
      <c r="V7" s="14" t="s">
        <v>236</v>
      </c>
      <c r="W7" s="14" t="s">
        <v>236</v>
      </c>
      <c r="X7" s="14" t="s">
        <v>236</v>
      </c>
      <c r="Y7" s="16" t="s">
        <v>76</v>
      </c>
    </row>
    <row r="8" spans="1:25" ht="13.5">
      <c r="A8" s="13" t="s">
        <v>72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73</v>
      </c>
      <c r="B9" s="1" t="s">
        <v>237</v>
      </c>
      <c r="C9" s="1" t="s">
        <v>239</v>
      </c>
      <c r="D9" s="1" t="s">
        <v>241</v>
      </c>
      <c r="E9" s="17" t="s">
        <v>77</v>
      </c>
      <c r="F9" s="1" t="s">
        <v>243</v>
      </c>
      <c r="G9" s="1" t="s">
        <v>245</v>
      </c>
      <c r="H9" s="1" t="s">
        <v>247</v>
      </c>
      <c r="I9" s="17" t="s">
        <v>78</v>
      </c>
      <c r="J9" s="1" t="s">
        <v>249</v>
      </c>
      <c r="K9" s="1" t="s">
        <v>251</v>
      </c>
      <c r="L9" s="1" t="s">
        <v>253</v>
      </c>
      <c r="M9" s="17" t="s">
        <v>80</v>
      </c>
      <c r="N9" s="1" t="s">
        <v>255</v>
      </c>
      <c r="O9" s="1" t="s">
        <v>257</v>
      </c>
      <c r="P9" s="1" t="s">
        <v>259</v>
      </c>
      <c r="Q9" s="17" t="s">
        <v>82</v>
      </c>
      <c r="R9" s="1" t="s">
        <v>261</v>
      </c>
      <c r="S9" s="1" t="s">
        <v>263</v>
      </c>
      <c r="T9" s="1" t="s">
        <v>265</v>
      </c>
      <c r="U9" s="17" t="s">
        <v>84</v>
      </c>
      <c r="V9" s="1" t="s">
        <v>267</v>
      </c>
      <c r="W9" s="1" t="s">
        <v>269</v>
      </c>
      <c r="X9" s="1" t="s">
        <v>271</v>
      </c>
      <c r="Y9" s="17" t="s">
        <v>85</v>
      </c>
    </row>
    <row r="10" spans="1:25" ht="14.25" thickBot="1">
      <c r="A10" s="13" t="s">
        <v>74</v>
      </c>
      <c r="B10" s="1" t="s">
        <v>87</v>
      </c>
      <c r="C10" s="1" t="s">
        <v>87</v>
      </c>
      <c r="D10" s="1" t="s">
        <v>87</v>
      </c>
      <c r="E10" s="17" t="s">
        <v>87</v>
      </c>
      <c r="F10" s="1" t="s">
        <v>87</v>
      </c>
      <c r="G10" s="1" t="s">
        <v>87</v>
      </c>
      <c r="H10" s="1" t="s">
        <v>87</v>
      </c>
      <c r="I10" s="17" t="s">
        <v>87</v>
      </c>
      <c r="J10" s="1" t="s">
        <v>87</v>
      </c>
      <c r="K10" s="1" t="s">
        <v>87</v>
      </c>
      <c r="L10" s="1" t="s">
        <v>87</v>
      </c>
      <c r="M10" s="17" t="s">
        <v>87</v>
      </c>
      <c r="N10" s="1" t="s">
        <v>87</v>
      </c>
      <c r="O10" s="1" t="s">
        <v>87</v>
      </c>
      <c r="P10" s="1" t="s">
        <v>87</v>
      </c>
      <c r="Q10" s="17" t="s">
        <v>87</v>
      </c>
      <c r="R10" s="1" t="s">
        <v>87</v>
      </c>
      <c r="S10" s="1" t="s">
        <v>87</v>
      </c>
      <c r="T10" s="1" t="s">
        <v>87</v>
      </c>
      <c r="U10" s="17" t="s">
        <v>87</v>
      </c>
      <c r="V10" s="1" t="s">
        <v>87</v>
      </c>
      <c r="W10" s="1" t="s">
        <v>87</v>
      </c>
      <c r="X10" s="1" t="s">
        <v>87</v>
      </c>
      <c r="Y10" s="17" t="s">
        <v>87</v>
      </c>
    </row>
    <row r="11" spans="1:25" ht="14.25" thickTop="1">
      <c r="A11" s="9" t="s">
        <v>86</v>
      </c>
      <c r="B11" s="27">
        <v>2924832</v>
      </c>
      <c r="C11" s="27">
        <v>2296364</v>
      </c>
      <c r="D11" s="27">
        <v>2526855</v>
      </c>
      <c r="E11" s="21">
        <v>2493667</v>
      </c>
      <c r="F11" s="27">
        <v>2535307</v>
      </c>
      <c r="G11" s="27">
        <v>2759169</v>
      </c>
      <c r="H11" s="27">
        <v>3088233</v>
      </c>
      <c r="I11" s="21">
        <v>2905652</v>
      </c>
      <c r="J11" s="27">
        <v>2620486</v>
      </c>
      <c r="K11" s="27">
        <v>2630627</v>
      </c>
      <c r="L11" s="27">
        <v>3112466</v>
      </c>
      <c r="M11" s="21">
        <v>2507857</v>
      </c>
      <c r="N11" s="27">
        <v>2227169</v>
      </c>
      <c r="O11" s="27">
        <v>2582383</v>
      </c>
      <c r="P11" s="27">
        <v>2916385</v>
      </c>
      <c r="Q11" s="21">
        <v>2372530</v>
      </c>
      <c r="R11" s="27">
        <v>2118840</v>
      </c>
      <c r="S11" s="27">
        <v>2240933</v>
      </c>
      <c r="T11" s="27">
        <v>2852250</v>
      </c>
      <c r="U11" s="21">
        <v>2167766</v>
      </c>
      <c r="V11" s="27">
        <v>2297048</v>
      </c>
      <c r="W11" s="27">
        <v>2628931</v>
      </c>
      <c r="X11" s="27">
        <v>3012566</v>
      </c>
      <c r="Y11" s="21">
        <v>1626037</v>
      </c>
    </row>
    <row r="12" spans="1:25" ht="13.5">
      <c r="A12" s="2" t="s">
        <v>272</v>
      </c>
      <c r="B12" s="28">
        <v>2638462</v>
      </c>
      <c r="C12" s="28">
        <v>3180722</v>
      </c>
      <c r="D12" s="28">
        <v>2897538</v>
      </c>
      <c r="E12" s="22">
        <v>3265255</v>
      </c>
      <c r="F12" s="28">
        <v>2893730</v>
      </c>
      <c r="G12" s="28">
        <v>2772504</v>
      </c>
      <c r="H12" s="28">
        <v>2315042</v>
      </c>
      <c r="I12" s="22">
        <v>2960050</v>
      </c>
      <c r="J12" s="28">
        <v>2909659</v>
      </c>
      <c r="K12" s="28">
        <v>2752662</v>
      </c>
      <c r="L12" s="28">
        <v>2362845</v>
      </c>
      <c r="M12" s="22">
        <v>3267548</v>
      </c>
      <c r="N12" s="28">
        <v>3162256</v>
      </c>
      <c r="O12" s="28">
        <v>2698647</v>
      </c>
      <c r="P12" s="28">
        <v>2223914</v>
      </c>
      <c r="Q12" s="22">
        <v>3692113</v>
      </c>
      <c r="R12" s="28">
        <v>2743065</v>
      </c>
      <c r="S12" s="28">
        <v>2556867</v>
      </c>
      <c r="T12" s="28">
        <v>1865441</v>
      </c>
      <c r="U12" s="22">
        <v>3180338</v>
      </c>
      <c r="V12" s="28">
        <v>2062874</v>
      </c>
      <c r="W12" s="28">
        <v>1723662</v>
      </c>
      <c r="X12" s="28">
        <v>1766934</v>
      </c>
      <c r="Y12" s="22">
        <v>3957394</v>
      </c>
    </row>
    <row r="13" spans="1:25" ht="13.5">
      <c r="A13" s="2" t="s">
        <v>273</v>
      </c>
      <c r="B13" s="28">
        <v>556131</v>
      </c>
      <c r="C13" s="28">
        <v>556053</v>
      </c>
      <c r="D13" s="28">
        <v>555977</v>
      </c>
      <c r="E13" s="22">
        <v>555902</v>
      </c>
      <c r="F13" s="28">
        <v>555808</v>
      </c>
      <c r="G13" s="28">
        <v>555706</v>
      </c>
      <c r="H13" s="28">
        <v>555603</v>
      </c>
      <c r="I13" s="22">
        <v>555494</v>
      </c>
      <c r="J13" s="28">
        <v>555378</v>
      </c>
      <c r="K13" s="28">
        <v>555259</v>
      </c>
      <c r="L13" s="28">
        <v>555137</v>
      </c>
      <c r="M13" s="22">
        <v>555011</v>
      </c>
      <c r="N13" s="28">
        <v>554892</v>
      </c>
      <c r="O13" s="28">
        <v>554776</v>
      </c>
      <c r="P13" s="28">
        <v>554653</v>
      </c>
      <c r="Q13" s="22">
        <v>254544</v>
      </c>
      <c r="R13" s="28">
        <v>554419</v>
      </c>
      <c r="S13" s="28">
        <v>554249</v>
      </c>
      <c r="T13" s="28">
        <v>254063</v>
      </c>
      <c r="U13" s="22">
        <v>253930</v>
      </c>
      <c r="V13" s="28">
        <v>253719</v>
      </c>
      <c r="W13" s="28">
        <v>253442</v>
      </c>
      <c r="X13" s="28">
        <v>253173</v>
      </c>
      <c r="Y13" s="22">
        <v>252903</v>
      </c>
    </row>
    <row r="14" spans="1:25" ht="13.5">
      <c r="A14" s="2" t="s">
        <v>91</v>
      </c>
      <c r="B14" s="28">
        <v>116748</v>
      </c>
      <c r="C14" s="28">
        <v>98632</v>
      </c>
      <c r="D14" s="28">
        <v>62824</v>
      </c>
      <c r="E14" s="22">
        <v>47552</v>
      </c>
      <c r="F14" s="28">
        <v>153071</v>
      </c>
      <c r="G14" s="28">
        <v>121299</v>
      </c>
      <c r="H14" s="28">
        <v>94590</v>
      </c>
      <c r="I14" s="22">
        <v>36725</v>
      </c>
      <c r="J14" s="28">
        <v>72926</v>
      </c>
      <c r="K14" s="28">
        <v>55197</v>
      </c>
      <c r="L14" s="28">
        <v>36516</v>
      </c>
      <c r="M14" s="22">
        <v>42668</v>
      </c>
      <c r="N14" s="28">
        <v>56511</v>
      </c>
      <c r="O14" s="28">
        <v>57638</v>
      </c>
      <c r="P14" s="28">
        <v>67127</v>
      </c>
      <c r="Q14" s="22">
        <v>30048</v>
      </c>
      <c r="R14" s="28">
        <v>502152</v>
      </c>
      <c r="S14" s="28">
        <v>447162</v>
      </c>
      <c r="T14" s="28">
        <v>692202</v>
      </c>
      <c r="U14" s="22">
        <v>491781</v>
      </c>
      <c r="V14" s="28">
        <v>1096536</v>
      </c>
      <c r="W14" s="28">
        <v>1205488</v>
      </c>
      <c r="X14" s="28">
        <v>925710</v>
      </c>
      <c r="Y14" s="22">
        <v>675562</v>
      </c>
    </row>
    <row r="15" spans="1:25" ht="13.5">
      <c r="A15" s="2" t="s">
        <v>274</v>
      </c>
      <c r="B15" s="28">
        <v>55028</v>
      </c>
      <c r="C15" s="28">
        <v>52700</v>
      </c>
      <c r="D15" s="28">
        <v>43415</v>
      </c>
      <c r="E15" s="22">
        <v>34139</v>
      </c>
      <c r="F15" s="28">
        <v>73077</v>
      </c>
      <c r="G15" s="28">
        <v>54278</v>
      </c>
      <c r="H15" s="28">
        <v>62506</v>
      </c>
      <c r="I15" s="22">
        <v>46527</v>
      </c>
      <c r="J15" s="28">
        <v>53087</v>
      </c>
      <c r="K15" s="28">
        <v>54804</v>
      </c>
      <c r="L15" s="28">
        <v>48909</v>
      </c>
      <c r="M15" s="22">
        <v>44025</v>
      </c>
      <c r="N15" s="28">
        <v>64213</v>
      </c>
      <c r="O15" s="28">
        <v>51410</v>
      </c>
      <c r="P15" s="28">
        <v>38637</v>
      </c>
      <c r="Q15" s="22">
        <v>31995</v>
      </c>
      <c r="R15" s="28">
        <v>52188</v>
      </c>
      <c r="S15" s="28">
        <v>41863</v>
      </c>
      <c r="T15" s="28">
        <v>29384</v>
      </c>
      <c r="U15" s="22">
        <v>26570</v>
      </c>
      <c r="V15" s="28">
        <v>23339</v>
      </c>
      <c r="W15" s="28">
        <v>25133</v>
      </c>
      <c r="X15" s="28">
        <v>28145</v>
      </c>
      <c r="Y15" s="22"/>
    </row>
    <row r="16" spans="1:25" ht="13.5">
      <c r="A16" s="2" t="s">
        <v>275</v>
      </c>
      <c r="B16" s="28">
        <v>66228</v>
      </c>
      <c r="C16" s="28">
        <v>98615</v>
      </c>
      <c r="D16" s="28">
        <v>103882</v>
      </c>
      <c r="E16" s="22">
        <v>103597</v>
      </c>
      <c r="F16" s="28">
        <v>126872</v>
      </c>
      <c r="G16" s="28">
        <v>117963</v>
      </c>
      <c r="H16" s="28">
        <v>157720</v>
      </c>
      <c r="I16" s="22">
        <v>84572</v>
      </c>
      <c r="J16" s="28">
        <v>34157</v>
      </c>
      <c r="K16" s="28">
        <v>85856</v>
      </c>
      <c r="L16" s="28">
        <v>102817</v>
      </c>
      <c r="M16" s="22">
        <v>107657</v>
      </c>
      <c r="N16" s="28">
        <v>47048</v>
      </c>
      <c r="O16" s="28">
        <v>100792</v>
      </c>
      <c r="P16" s="28">
        <v>94639</v>
      </c>
      <c r="Q16" s="22">
        <v>84959</v>
      </c>
      <c r="R16" s="28">
        <v>79331</v>
      </c>
      <c r="S16" s="28">
        <v>81540</v>
      </c>
      <c r="T16" s="28">
        <v>95350</v>
      </c>
      <c r="U16" s="22">
        <v>84597</v>
      </c>
      <c r="V16" s="28">
        <v>94607</v>
      </c>
      <c r="W16" s="28">
        <v>107998</v>
      </c>
      <c r="X16" s="28">
        <v>99223</v>
      </c>
      <c r="Y16" s="22">
        <v>104556</v>
      </c>
    </row>
    <row r="17" spans="1:25" ht="13.5">
      <c r="A17" s="2" t="s">
        <v>97</v>
      </c>
      <c r="B17" s="28">
        <v>138144</v>
      </c>
      <c r="C17" s="28">
        <v>117327</v>
      </c>
      <c r="D17" s="28">
        <v>151240</v>
      </c>
      <c r="E17" s="22">
        <v>154334</v>
      </c>
      <c r="F17" s="28">
        <v>141538</v>
      </c>
      <c r="G17" s="28">
        <v>147154</v>
      </c>
      <c r="H17" s="28">
        <v>173027</v>
      </c>
      <c r="I17" s="22">
        <v>126005</v>
      </c>
      <c r="J17" s="28">
        <v>149771</v>
      </c>
      <c r="K17" s="28">
        <v>123094</v>
      </c>
      <c r="L17" s="28">
        <v>133337</v>
      </c>
      <c r="M17" s="22">
        <v>217002</v>
      </c>
      <c r="N17" s="28">
        <v>226529</v>
      </c>
      <c r="O17" s="28">
        <v>144223</v>
      </c>
      <c r="P17" s="28">
        <v>124972</v>
      </c>
      <c r="Q17" s="22">
        <v>126269</v>
      </c>
      <c r="R17" s="28">
        <v>121599</v>
      </c>
      <c r="S17" s="28">
        <v>106376</v>
      </c>
      <c r="T17" s="28">
        <v>122970</v>
      </c>
      <c r="U17" s="22">
        <v>133176</v>
      </c>
      <c r="V17" s="28">
        <v>165432</v>
      </c>
      <c r="W17" s="28">
        <v>145595</v>
      </c>
      <c r="X17" s="28">
        <v>161629</v>
      </c>
      <c r="Y17" s="22">
        <v>203248</v>
      </c>
    </row>
    <row r="18" spans="1:25" ht="13.5">
      <c r="A18" s="2" t="s">
        <v>98</v>
      </c>
      <c r="B18" s="28">
        <v>-3742</v>
      </c>
      <c r="C18" s="28">
        <v>-4319</v>
      </c>
      <c r="D18" s="28">
        <v>-4018</v>
      </c>
      <c r="E18" s="22">
        <v>-4714</v>
      </c>
      <c r="F18" s="28">
        <v>-4359</v>
      </c>
      <c r="G18" s="28">
        <v>-3949</v>
      </c>
      <c r="H18" s="28">
        <v>-3420</v>
      </c>
      <c r="I18" s="22">
        <v>-4569</v>
      </c>
      <c r="J18" s="28">
        <v>-4690</v>
      </c>
      <c r="K18" s="28">
        <v>-4277</v>
      </c>
      <c r="L18" s="28">
        <v>-3504</v>
      </c>
      <c r="M18" s="22">
        <v>-5327</v>
      </c>
      <c r="N18" s="28">
        <v>-5081</v>
      </c>
      <c r="O18" s="28">
        <v>-4264</v>
      </c>
      <c r="P18" s="28">
        <v>-3458</v>
      </c>
      <c r="Q18" s="22">
        <v>-8911</v>
      </c>
      <c r="R18" s="28">
        <v>-7001</v>
      </c>
      <c r="S18" s="28">
        <v>-4043</v>
      </c>
      <c r="T18" s="28">
        <v>-2932</v>
      </c>
      <c r="U18" s="22">
        <v>-5038</v>
      </c>
      <c r="V18" s="28">
        <v>-3097</v>
      </c>
      <c r="W18" s="28">
        <v>-2509</v>
      </c>
      <c r="X18" s="28">
        <v>-2380</v>
      </c>
      <c r="Y18" s="22">
        <v>-6624</v>
      </c>
    </row>
    <row r="19" spans="1:25" ht="13.5">
      <c r="A19" s="2" t="s">
        <v>99</v>
      </c>
      <c r="B19" s="28">
        <v>6491832</v>
      </c>
      <c r="C19" s="28">
        <v>6396097</v>
      </c>
      <c r="D19" s="28">
        <v>6337717</v>
      </c>
      <c r="E19" s="22">
        <v>6649734</v>
      </c>
      <c r="F19" s="28">
        <v>6475046</v>
      </c>
      <c r="G19" s="28">
        <v>6524127</v>
      </c>
      <c r="H19" s="28">
        <v>6443304</v>
      </c>
      <c r="I19" s="22">
        <v>6710458</v>
      </c>
      <c r="J19" s="28">
        <v>6390777</v>
      </c>
      <c r="K19" s="28">
        <v>6253225</v>
      </c>
      <c r="L19" s="28">
        <v>6348525</v>
      </c>
      <c r="M19" s="22">
        <v>6736444</v>
      </c>
      <c r="N19" s="28">
        <v>6333539</v>
      </c>
      <c r="O19" s="28">
        <v>6185609</v>
      </c>
      <c r="P19" s="28">
        <v>6016871</v>
      </c>
      <c r="Q19" s="22">
        <v>6583549</v>
      </c>
      <c r="R19" s="28">
        <v>6164595</v>
      </c>
      <c r="S19" s="28">
        <v>6024948</v>
      </c>
      <c r="T19" s="28">
        <v>5908732</v>
      </c>
      <c r="U19" s="22">
        <v>6333122</v>
      </c>
      <c r="V19" s="28">
        <v>5990460</v>
      </c>
      <c r="W19" s="28">
        <v>6087743</v>
      </c>
      <c r="X19" s="28">
        <v>6245003</v>
      </c>
      <c r="Y19" s="22">
        <v>6813079</v>
      </c>
    </row>
    <row r="20" spans="1:25" ht="13.5">
      <c r="A20" s="3" t="s">
        <v>276</v>
      </c>
      <c r="B20" s="28"/>
      <c r="C20" s="28"/>
      <c r="D20" s="28"/>
      <c r="E20" s="22"/>
      <c r="F20" s="28"/>
      <c r="G20" s="28"/>
      <c r="H20" s="28"/>
      <c r="I20" s="22">
        <v>1349497</v>
      </c>
      <c r="J20" s="28"/>
      <c r="K20" s="28"/>
      <c r="L20" s="28"/>
      <c r="M20" s="22">
        <v>1384888</v>
      </c>
      <c r="N20" s="28"/>
      <c r="O20" s="28"/>
      <c r="P20" s="28"/>
      <c r="Q20" s="22">
        <v>1377483</v>
      </c>
      <c r="R20" s="28"/>
      <c r="S20" s="28"/>
      <c r="T20" s="28"/>
      <c r="U20" s="22"/>
      <c r="V20" s="28"/>
      <c r="W20" s="28"/>
      <c r="X20" s="28"/>
      <c r="Y20" s="22">
        <v>1367583</v>
      </c>
    </row>
    <row r="21" spans="1:25" ht="13.5">
      <c r="A21" s="3" t="s">
        <v>277</v>
      </c>
      <c r="B21" s="28">
        <v>605049</v>
      </c>
      <c r="C21" s="28">
        <v>615080</v>
      </c>
      <c r="D21" s="28">
        <v>623083</v>
      </c>
      <c r="E21" s="22">
        <v>630821</v>
      </c>
      <c r="F21" s="28">
        <v>639285</v>
      </c>
      <c r="G21" s="28">
        <v>448507</v>
      </c>
      <c r="H21" s="28">
        <v>450177</v>
      </c>
      <c r="I21" s="22">
        <v>460824</v>
      </c>
      <c r="J21" s="28">
        <v>473961</v>
      </c>
      <c r="K21" s="28">
        <v>473788</v>
      </c>
      <c r="L21" s="28">
        <v>479625</v>
      </c>
      <c r="M21" s="22">
        <v>484466</v>
      </c>
      <c r="N21" s="28">
        <v>488547</v>
      </c>
      <c r="O21" s="28">
        <v>496327</v>
      </c>
      <c r="P21" s="28">
        <v>504548</v>
      </c>
      <c r="Q21" s="22">
        <v>510306</v>
      </c>
      <c r="R21" s="28">
        <v>512948</v>
      </c>
      <c r="S21" s="28">
        <v>513866</v>
      </c>
      <c r="T21" s="28">
        <v>522167</v>
      </c>
      <c r="U21" s="22">
        <v>530468</v>
      </c>
      <c r="V21" s="28">
        <v>539445</v>
      </c>
      <c r="W21" s="28">
        <v>548474</v>
      </c>
      <c r="X21" s="28">
        <v>557384</v>
      </c>
      <c r="Y21" s="22">
        <v>563784</v>
      </c>
    </row>
    <row r="22" spans="1:25" ht="13.5">
      <c r="A22" s="3" t="s">
        <v>278</v>
      </c>
      <c r="B22" s="28"/>
      <c r="C22" s="28"/>
      <c r="D22" s="28"/>
      <c r="E22" s="22"/>
      <c r="F22" s="28"/>
      <c r="G22" s="28"/>
      <c r="H22" s="28"/>
      <c r="I22" s="22">
        <v>119189</v>
      </c>
      <c r="J22" s="28"/>
      <c r="K22" s="28"/>
      <c r="L22" s="28"/>
      <c r="M22" s="22">
        <v>116878</v>
      </c>
      <c r="N22" s="28"/>
      <c r="O22" s="28"/>
      <c r="P22" s="28"/>
      <c r="Q22" s="22">
        <v>105374</v>
      </c>
      <c r="R22" s="28"/>
      <c r="S22" s="28"/>
      <c r="T22" s="28"/>
      <c r="U22" s="22"/>
      <c r="V22" s="28"/>
      <c r="W22" s="28"/>
      <c r="X22" s="28"/>
      <c r="Y22" s="22">
        <v>146688</v>
      </c>
    </row>
    <row r="23" spans="1:25" ht="13.5">
      <c r="A23" s="3" t="s">
        <v>279</v>
      </c>
      <c r="B23" s="28">
        <v>1139744</v>
      </c>
      <c r="C23" s="28">
        <v>1139744</v>
      </c>
      <c r="D23" s="28">
        <v>1139744</v>
      </c>
      <c r="E23" s="22">
        <v>1139744</v>
      </c>
      <c r="F23" s="28">
        <v>1123744</v>
      </c>
      <c r="G23" s="28">
        <v>1123744</v>
      </c>
      <c r="H23" s="28">
        <v>1123744</v>
      </c>
      <c r="I23" s="22">
        <v>1123744</v>
      </c>
      <c r="J23" s="28">
        <v>1123744</v>
      </c>
      <c r="K23" s="28">
        <v>1125234</v>
      </c>
      <c r="L23" s="28">
        <v>1125234</v>
      </c>
      <c r="M23" s="22">
        <v>1125234</v>
      </c>
      <c r="N23" s="28">
        <v>1125234</v>
      </c>
      <c r="O23" s="28">
        <v>1125283</v>
      </c>
      <c r="P23" s="28">
        <v>1125283</v>
      </c>
      <c r="Q23" s="22">
        <v>1125283</v>
      </c>
      <c r="R23" s="28">
        <v>1125283</v>
      </c>
      <c r="S23" s="28">
        <v>1125283</v>
      </c>
      <c r="T23" s="28">
        <v>1125283</v>
      </c>
      <c r="U23" s="22">
        <v>1125283</v>
      </c>
      <c r="V23" s="28">
        <v>1125283</v>
      </c>
      <c r="W23" s="28">
        <v>1125283</v>
      </c>
      <c r="X23" s="28">
        <v>1125283</v>
      </c>
      <c r="Y23" s="22">
        <v>1125283</v>
      </c>
    </row>
    <row r="24" spans="1:25" ht="13.5">
      <c r="A24" s="3" t="s">
        <v>112</v>
      </c>
      <c r="B24" s="28"/>
      <c r="C24" s="28"/>
      <c r="D24" s="28">
        <v>388</v>
      </c>
      <c r="E24" s="22"/>
      <c r="F24" s="28">
        <v>1996</v>
      </c>
      <c r="G24" s="28">
        <v>92918</v>
      </c>
      <c r="H24" s="28">
        <v>10598</v>
      </c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3" t="s">
        <v>113</v>
      </c>
      <c r="B25" s="28">
        <v>352496</v>
      </c>
      <c r="C25" s="28">
        <v>306841</v>
      </c>
      <c r="D25" s="28">
        <v>226209</v>
      </c>
      <c r="E25" s="22">
        <v>229618</v>
      </c>
      <c r="F25" s="28">
        <v>228733</v>
      </c>
      <c r="G25" s="28">
        <v>227170</v>
      </c>
      <c r="H25" s="28">
        <v>192701</v>
      </c>
      <c r="I25" s="22"/>
      <c r="J25" s="28">
        <v>196768</v>
      </c>
      <c r="K25" s="28">
        <v>204753</v>
      </c>
      <c r="L25" s="28">
        <v>170930</v>
      </c>
      <c r="M25" s="22"/>
      <c r="N25" s="28">
        <v>161205</v>
      </c>
      <c r="O25" s="28">
        <v>172154</v>
      </c>
      <c r="P25" s="28">
        <v>165707</v>
      </c>
      <c r="Q25" s="22"/>
      <c r="R25" s="28">
        <v>156968</v>
      </c>
      <c r="S25" s="28">
        <v>162749</v>
      </c>
      <c r="T25" s="28">
        <v>176875</v>
      </c>
      <c r="U25" s="22">
        <v>175653</v>
      </c>
      <c r="V25" s="28">
        <v>188564</v>
      </c>
      <c r="W25" s="28">
        <v>202820</v>
      </c>
      <c r="X25" s="28">
        <v>221829</v>
      </c>
      <c r="Y25" s="22"/>
    </row>
    <row r="26" spans="1:25" ht="13.5">
      <c r="A26" s="3" t="s">
        <v>114</v>
      </c>
      <c r="B26" s="28">
        <v>2097290</v>
      </c>
      <c r="C26" s="28">
        <v>2061666</v>
      </c>
      <c r="D26" s="28">
        <v>1989424</v>
      </c>
      <c r="E26" s="22">
        <v>2000184</v>
      </c>
      <c r="F26" s="28">
        <v>1993760</v>
      </c>
      <c r="G26" s="28">
        <v>1892341</v>
      </c>
      <c r="H26" s="28">
        <v>1777222</v>
      </c>
      <c r="I26" s="22">
        <v>1765256</v>
      </c>
      <c r="J26" s="28">
        <v>1794474</v>
      </c>
      <c r="K26" s="28">
        <v>1803776</v>
      </c>
      <c r="L26" s="28">
        <v>1775790</v>
      </c>
      <c r="M26" s="22">
        <v>1781043</v>
      </c>
      <c r="N26" s="28">
        <v>1774987</v>
      </c>
      <c r="O26" s="28">
        <v>1793764</v>
      </c>
      <c r="P26" s="28">
        <v>1795538</v>
      </c>
      <c r="Q26" s="22">
        <v>1797024</v>
      </c>
      <c r="R26" s="28">
        <v>1795200</v>
      </c>
      <c r="S26" s="28">
        <v>1801899</v>
      </c>
      <c r="T26" s="28">
        <v>1824325</v>
      </c>
      <c r="U26" s="22">
        <v>1831404</v>
      </c>
      <c r="V26" s="28">
        <v>1853293</v>
      </c>
      <c r="W26" s="28">
        <v>1876577</v>
      </c>
      <c r="X26" s="28">
        <v>1904497</v>
      </c>
      <c r="Y26" s="22">
        <v>1915228</v>
      </c>
    </row>
    <row r="27" spans="1:25" ht="13.5">
      <c r="A27" s="2" t="s">
        <v>118</v>
      </c>
      <c r="B27" s="28">
        <v>11899</v>
      </c>
      <c r="C27" s="28">
        <v>9126</v>
      </c>
      <c r="D27" s="28">
        <v>9684</v>
      </c>
      <c r="E27" s="22">
        <v>10256</v>
      </c>
      <c r="F27" s="28">
        <v>9766</v>
      </c>
      <c r="G27" s="28">
        <v>10226</v>
      </c>
      <c r="H27" s="28">
        <v>10586</v>
      </c>
      <c r="I27" s="22">
        <v>11292</v>
      </c>
      <c r="J27" s="28">
        <v>10087</v>
      </c>
      <c r="K27" s="28">
        <v>10426</v>
      </c>
      <c r="L27" s="28">
        <v>9739</v>
      </c>
      <c r="M27" s="22">
        <v>10295</v>
      </c>
      <c r="N27" s="28">
        <v>10556</v>
      </c>
      <c r="O27" s="28">
        <v>11857</v>
      </c>
      <c r="P27" s="28">
        <v>12765</v>
      </c>
      <c r="Q27" s="22">
        <v>13710</v>
      </c>
      <c r="R27" s="28">
        <v>14247</v>
      </c>
      <c r="S27" s="28">
        <v>17405</v>
      </c>
      <c r="T27" s="28">
        <v>20577</v>
      </c>
      <c r="U27" s="22">
        <v>23755</v>
      </c>
      <c r="V27" s="28">
        <v>27803</v>
      </c>
      <c r="W27" s="28">
        <v>32124</v>
      </c>
      <c r="X27" s="28">
        <v>36756</v>
      </c>
      <c r="Y27" s="22">
        <v>40992</v>
      </c>
    </row>
    <row r="28" spans="1:25" ht="13.5">
      <c r="A28" s="3" t="s">
        <v>119</v>
      </c>
      <c r="B28" s="28">
        <v>568583</v>
      </c>
      <c r="C28" s="28">
        <v>549317</v>
      </c>
      <c r="D28" s="28">
        <v>543636</v>
      </c>
      <c r="E28" s="22">
        <v>534063</v>
      </c>
      <c r="F28" s="28">
        <v>439476</v>
      </c>
      <c r="G28" s="28">
        <v>406789</v>
      </c>
      <c r="H28" s="28">
        <v>410994</v>
      </c>
      <c r="I28" s="22">
        <v>440422</v>
      </c>
      <c r="J28" s="28">
        <v>424238</v>
      </c>
      <c r="K28" s="28">
        <v>436694</v>
      </c>
      <c r="L28" s="28">
        <v>423816</v>
      </c>
      <c r="M28" s="22">
        <v>432274</v>
      </c>
      <c r="N28" s="28">
        <v>430525</v>
      </c>
      <c r="O28" s="28">
        <v>442688</v>
      </c>
      <c r="P28" s="28">
        <v>451244</v>
      </c>
      <c r="Q28" s="22">
        <v>465952</v>
      </c>
      <c r="R28" s="28">
        <v>460737</v>
      </c>
      <c r="S28" s="28">
        <v>479982</v>
      </c>
      <c r="T28" s="28">
        <v>489202</v>
      </c>
      <c r="U28" s="22">
        <v>460198</v>
      </c>
      <c r="V28" s="28">
        <v>503791</v>
      </c>
      <c r="W28" s="28">
        <v>520816</v>
      </c>
      <c r="X28" s="28">
        <v>561605</v>
      </c>
      <c r="Y28" s="22">
        <v>549718</v>
      </c>
    </row>
    <row r="29" spans="1:25" ht="13.5">
      <c r="A29" s="3" t="s">
        <v>124</v>
      </c>
      <c r="B29" s="28">
        <v>940</v>
      </c>
      <c r="C29" s="28">
        <v>1162</v>
      </c>
      <c r="D29" s="28">
        <v>1402</v>
      </c>
      <c r="E29" s="22">
        <v>1730</v>
      </c>
      <c r="F29" s="28">
        <v>1960</v>
      </c>
      <c r="G29" s="28">
        <v>2288</v>
      </c>
      <c r="H29" s="28">
        <v>2546</v>
      </c>
      <c r="I29" s="22">
        <v>3007</v>
      </c>
      <c r="J29" s="28">
        <v>3330</v>
      </c>
      <c r="K29" s="28">
        <v>3863</v>
      </c>
      <c r="L29" s="28">
        <v>4268</v>
      </c>
      <c r="M29" s="22">
        <v>4830</v>
      </c>
      <c r="N29" s="28">
        <v>5215</v>
      </c>
      <c r="O29" s="28">
        <v>5896</v>
      </c>
      <c r="P29" s="28">
        <v>6367</v>
      </c>
      <c r="Q29" s="22">
        <v>7216</v>
      </c>
      <c r="R29" s="28">
        <v>8022</v>
      </c>
      <c r="S29" s="28">
        <v>9186</v>
      </c>
      <c r="T29" s="28">
        <v>10036</v>
      </c>
      <c r="U29" s="22">
        <v>11200</v>
      </c>
      <c r="V29" s="28">
        <v>12010</v>
      </c>
      <c r="W29" s="28">
        <v>13282</v>
      </c>
      <c r="X29" s="28">
        <v>14129</v>
      </c>
      <c r="Y29" s="22">
        <v>15391</v>
      </c>
    </row>
    <row r="30" spans="1:25" ht="13.5">
      <c r="A30" s="3" t="s">
        <v>95</v>
      </c>
      <c r="B30" s="28">
        <v>667828</v>
      </c>
      <c r="C30" s="28">
        <v>681270</v>
      </c>
      <c r="D30" s="28">
        <v>701242</v>
      </c>
      <c r="E30" s="22">
        <v>724650</v>
      </c>
      <c r="F30" s="28">
        <v>779929</v>
      </c>
      <c r="G30" s="28">
        <v>826936</v>
      </c>
      <c r="H30" s="28">
        <v>829358</v>
      </c>
      <c r="I30" s="22">
        <v>898060</v>
      </c>
      <c r="J30" s="28">
        <v>946030</v>
      </c>
      <c r="K30" s="28">
        <v>1047361</v>
      </c>
      <c r="L30" s="28">
        <v>1052624</v>
      </c>
      <c r="M30" s="22">
        <v>1066124</v>
      </c>
      <c r="N30" s="28">
        <v>1150559</v>
      </c>
      <c r="O30" s="28">
        <v>1155895</v>
      </c>
      <c r="P30" s="28">
        <v>1186246</v>
      </c>
      <c r="Q30" s="22">
        <v>1187472</v>
      </c>
      <c r="R30" s="28">
        <v>1209054</v>
      </c>
      <c r="S30" s="28">
        <v>1206271</v>
      </c>
      <c r="T30" s="28">
        <v>1209606</v>
      </c>
      <c r="U30" s="22">
        <v>1244913</v>
      </c>
      <c r="V30" s="28">
        <v>1281640</v>
      </c>
      <c r="W30" s="28">
        <v>1303569</v>
      </c>
      <c r="X30" s="28">
        <v>1289764</v>
      </c>
      <c r="Y30" s="22">
        <v>1314635</v>
      </c>
    </row>
    <row r="31" spans="1:25" ht="13.5">
      <c r="A31" s="3" t="s">
        <v>97</v>
      </c>
      <c r="B31" s="28">
        <v>34632</v>
      </c>
      <c r="C31" s="28">
        <v>33484</v>
      </c>
      <c r="D31" s="28">
        <v>32552</v>
      </c>
      <c r="E31" s="22">
        <v>36415</v>
      </c>
      <c r="F31" s="28">
        <v>36695</v>
      </c>
      <c r="G31" s="28">
        <v>37178</v>
      </c>
      <c r="H31" s="28">
        <v>26331</v>
      </c>
      <c r="I31" s="22">
        <v>19658</v>
      </c>
      <c r="J31" s="28">
        <v>19510</v>
      </c>
      <c r="K31" s="28">
        <v>21963</v>
      </c>
      <c r="L31" s="28">
        <v>22063</v>
      </c>
      <c r="M31" s="22">
        <v>20809</v>
      </c>
      <c r="N31" s="28">
        <v>20566</v>
      </c>
      <c r="O31" s="28">
        <v>22428</v>
      </c>
      <c r="P31" s="28">
        <v>62183</v>
      </c>
      <c r="Q31" s="22">
        <v>59176</v>
      </c>
      <c r="R31" s="28">
        <v>60431</v>
      </c>
      <c r="S31" s="28">
        <v>58644</v>
      </c>
      <c r="T31" s="28">
        <v>59204</v>
      </c>
      <c r="U31" s="22">
        <v>60814</v>
      </c>
      <c r="V31" s="28">
        <v>61859</v>
      </c>
      <c r="W31" s="28">
        <v>62457</v>
      </c>
      <c r="X31" s="28">
        <v>67799</v>
      </c>
      <c r="Y31" s="22">
        <v>68927</v>
      </c>
    </row>
    <row r="32" spans="1:25" ht="13.5">
      <c r="A32" s="3" t="s">
        <v>98</v>
      </c>
      <c r="B32" s="28"/>
      <c r="C32" s="28"/>
      <c r="D32" s="28"/>
      <c r="E32" s="22">
        <v>-3717</v>
      </c>
      <c r="F32" s="28">
        <v>-3717</v>
      </c>
      <c r="G32" s="28">
        <v>-3717</v>
      </c>
      <c r="H32" s="28">
        <v>-3717</v>
      </c>
      <c r="I32" s="22"/>
      <c r="J32" s="28"/>
      <c r="K32" s="28">
        <v>-2554</v>
      </c>
      <c r="L32" s="28">
        <v>-2554</v>
      </c>
      <c r="M32" s="22">
        <v>-2554</v>
      </c>
      <c r="N32" s="28">
        <v>-2554</v>
      </c>
      <c r="O32" s="28">
        <v>-2554</v>
      </c>
      <c r="P32" s="28">
        <v>-2554</v>
      </c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3" t="s">
        <v>126</v>
      </c>
      <c r="B33" s="28">
        <v>1271984</v>
      </c>
      <c r="C33" s="28">
        <v>1265234</v>
      </c>
      <c r="D33" s="28">
        <v>1278833</v>
      </c>
      <c r="E33" s="22">
        <v>1293141</v>
      </c>
      <c r="F33" s="28">
        <v>1254345</v>
      </c>
      <c r="G33" s="28">
        <v>1269475</v>
      </c>
      <c r="H33" s="28">
        <v>1265513</v>
      </c>
      <c r="I33" s="22">
        <v>1361148</v>
      </c>
      <c r="J33" s="28">
        <v>1393109</v>
      </c>
      <c r="K33" s="28">
        <v>1507327</v>
      </c>
      <c r="L33" s="28">
        <v>1500218</v>
      </c>
      <c r="M33" s="22">
        <v>1521484</v>
      </c>
      <c r="N33" s="28">
        <v>1604312</v>
      </c>
      <c r="O33" s="28">
        <v>1624354</v>
      </c>
      <c r="P33" s="28">
        <v>1703487</v>
      </c>
      <c r="Q33" s="22">
        <v>1719818</v>
      </c>
      <c r="R33" s="28">
        <v>1738245</v>
      </c>
      <c r="S33" s="28">
        <v>1754084</v>
      </c>
      <c r="T33" s="28">
        <v>1768049</v>
      </c>
      <c r="U33" s="22">
        <v>1777126</v>
      </c>
      <c r="V33" s="28">
        <v>1859301</v>
      </c>
      <c r="W33" s="28">
        <v>1900126</v>
      </c>
      <c r="X33" s="28">
        <v>1933298</v>
      </c>
      <c r="Y33" s="22">
        <v>1948672</v>
      </c>
    </row>
    <row r="34" spans="1:25" ht="13.5">
      <c r="A34" s="2" t="s">
        <v>127</v>
      </c>
      <c r="B34" s="28">
        <v>3381174</v>
      </c>
      <c r="C34" s="28">
        <v>3336027</v>
      </c>
      <c r="D34" s="28">
        <v>3277943</v>
      </c>
      <c r="E34" s="22">
        <v>3303582</v>
      </c>
      <c r="F34" s="28">
        <v>3257872</v>
      </c>
      <c r="G34" s="28">
        <v>3172044</v>
      </c>
      <c r="H34" s="28">
        <v>3053322</v>
      </c>
      <c r="I34" s="22">
        <v>3137697</v>
      </c>
      <c r="J34" s="28">
        <v>3197672</v>
      </c>
      <c r="K34" s="28">
        <v>3321530</v>
      </c>
      <c r="L34" s="28">
        <v>3285748</v>
      </c>
      <c r="M34" s="22">
        <v>3312823</v>
      </c>
      <c r="N34" s="28">
        <v>3389856</v>
      </c>
      <c r="O34" s="28">
        <v>3429976</v>
      </c>
      <c r="P34" s="28">
        <v>3511791</v>
      </c>
      <c r="Q34" s="22">
        <v>3530553</v>
      </c>
      <c r="R34" s="28">
        <v>3547694</v>
      </c>
      <c r="S34" s="28">
        <v>3573389</v>
      </c>
      <c r="T34" s="28">
        <v>3612953</v>
      </c>
      <c r="U34" s="22">
        <v>3632286</v>
      </c>
      <c r="V34" s="28">
        <v>3740398</v>
      </c>
      <c r="W34" s="28">
        <v>3808828</v>
      </c>
      <c r="X34" s="28">
        <v>3874552</v>
      </c>
      <c r="Y34" s="22">
        <v>3904893</v>
      </c>
    </row>
    <row r="35" spans="1:25" ht="14.25" thickBot="1">
      <c r="A35" s="5" t="s">
        <v>8</v>
      </c>
      <c r="B35" s="29">
        <v>9873006</v>
      </c>
      <c r="C35" s="29">
        <v>9732124</v>
      </c>
      <c r="D35" s="29">
        <v>9615660</v>
      </c>
      <c r="E35" s="23">
        <v>9953317</v>
      </c>
      <c r="F35" s="29">
        <v>9732919</v>
      </c>
      <c r="G35" s="29">
        <v>9696171</v>
      </c>
      <c r="H35" s="29">
        <v>9496626</v>
      </c>
      <c r="I35" s="23">
        <v>9848155</v>
      </c>
      <c r="J35" s="29">
        <v>9588450</v>
      </c>
      <c r="K35" s="29">
        <v>9574755</v>
      </c>
      <c r="L35" s="29">
        <v>9634274</v>
      </c>
      <c r="M35" s="23">
        <v>10049267</v>
      </c>
      <c r="N35" s="29">
        <v>9723396</v>
      </c>
      <c r="O35" s="29">
        <v>9615586</v>
      </c>
      <c r="P35" s="29">
        <v>9528663</v>
      </c>
      <c r="Q35" s="23">
        <v>10114103</v>
      </c>
      <c r="R35" s="29">
        <v>9712289</v>
      </c>
      <c r="S35" s="29">
        <v>9598337</v>
      </c>
      <c r="T35" s="29">
        <v>9521686</v>
      </c>
      <c r="U35" s="23">
        <v>9965408</v>
      </c>
      <c r="V35" s="29">
        <v>9730859</v>
      </c>
      <c r="W35" s="29">
        <v>9896572</v>
      </c>
      <c r="X35" s="29">
        <v>10119556</v>
      </c>
      <c r="Y35" s="23">
        <v>10717973</v>
      </c>
    </row>
    <row r="36" spans="1:25" ht="14.25" thickTop="1">
      <c r="A36" s="2" t="s">
        <v>129</v>
      </c>
      <c r="B36" s="28">
        <v>1335440</v>
      </c>
      <c r="C36" s="28">
        <v>1231743</v>
      </c>
      <c r="D36" s="28">
        <v>1069424</v>
      </c>
      <c r="E36" s="22">
        <v>1269595</v>
      </c>
      <c r="F36" s="28">
        <v>984874</v>
      </c>
      <c r="G36" s="28">
        <v>943078</v>
      </c>
      <c r="H36" s="28">
        <v>775091</v>
      </c>
      <c r="I36" s="22">
        <v>998555</v>
      </c>
      <c r="J36" s="28">
        <v>891695</v>
      </c>
      <c r="K36" s="28">
        <v>738364</v>
      </c>
      <c r="L36" s="28">
        <v>738034</v>
      </c>
      <c r="M36" s="22">
        <v>994245</v>
      </c>
      <c r="N36" s="28">
        <v>885790</v>
      </c>
      <c r="O36" s="28">
        <v>759815</v>
      </c>
      <c r="P36" s="28">
        <v>701912</v>
      </c>
      <c r="Q36" s="22">
        <v>1147231</v>
      </c>
      <c r="R36" s="28">
        <v>895853</v>
      </c>
      <c r="S36" s="28">
        <v>779177</v>
      </c>
      <c r="T36" s="28">
        <v>670134</v>
      </c>
      <c r="U36" s="22">
        <v>1065817</v>
      </c>
      <c r="V36" s="28">
        <v>829129</v>
      </c>
      <c r="W36" s="28">
        <v>836603</v>
      </c>
      <c r="X36" s="28">
        <v>826184</v>
      </c>
      <c r="Y36" s="22">
        <v>1293740</v>
      </c>
    </row>
    <row r="37" spans="1:25" ht="13.5">
      <c r="A37" s="2" t="s">
        <v>9</v>
      </c>
      <c r="B37" s="28">
        <v>18148</v>
      </c>
      <c r="C37" s="28">
        <v>23772</v>
      </c>
      <c r="D37" s="28">
        <v>25540</v>
      </c>
      <c r="E37" s="22">
        <v>33520</v>
      </c>
      <c r="F37" s="28">
        <v>40352</v>
      </c>
      <c r="G37" s="28">
        <v>23822</v>
      </c>
      <c r="H37" s="28">
        <v>25496</v>
      </c>
      <c r="I37" s="22">
        <v>8496</v>
      </c>
      <c r="J37" s="28">
        <v>20496</v>
      </c>
      <c r="K37" s="28">
        <v>27496</v>
      </c>
      <c r="L37" s="28">
        <v>21496</v>
      </c>
      <c r="M37" s="22">
        <v>21496</v>
      </c>
      <c r="N37" s="28">
        <v>18496</v>
      </c>
      <c r="O37" s="28">
        <v>27996</v>
      </c>
      <c r="P37" s="28">
        <v>19746</v>
      </c>
      <c r="Q37" s="22">
        <v>20496</v>
      </c>
      <c r="R37" s="28">
        <v>25246</v>
      </c>
      <c r="S37" s="28">
        <v>30496</v>
      </c>
      <c r="T37" s="28">
        <v>30496</v>
      </c>
      <c r="U37" s="22">
        <v>35496</v>
      </c>
      <c r="V37" s="28">
        <v>42000</v>
      </c>
      <c r="W37" s="28">
        <v>33000</v>
      </c>
      <c r="X37" s="28">
        <v>62000</v>
      </c>
      <c r="Y37" s="22">
        <v>49000</v>
      </c>
    </row>
    <row r="38" spans="1:25" ht="13.5">
      <c r="A38" s="2" t="s">
        <v>133</v>
      </c>
      <c r="B38" s="28">
        <v>58611</v>
      </c>
      <c r="C38" s="28">
        <v>50945</v>
      </c>
      <c r="D38" s="28">
        <v>15700</v>
      </c>
      <c r="E38" s="22">
        <v>39124</v>
      </c>
      <c r="F38" s="28">
        <v>13301</v>
      </c>
      <c r="G38" s="28">
        <v>39894</v>
      </c>
      <c r="H38" s="28">
        <v>14805</v>
      </c>
      <c r="I38" s="22">
        <v>39102</v>
      </c>
      <c r="J38" s="28">
        <v>7646</v>
      </c>
      <c r="K38" s="28">
        <v>32030</v>
      </c>
      <c r="L38" s="28">
        <v>24450</v>
      </c>
      <c r="M38" s="22">
        <v>61568</v>
      </c>
      <c r="N38" s="28">
        <v>21323</v>
      </c>
      <c r="O38" s="28">
        <v>39895</v>
      </c>
      <c r="P38" s="28">
        <v>26063</v>
      </c>
      <c r="Q38" s="22">
        <v>77505</v>
      </c>
      <c r="R38" s="28">
        <v>15628</v>
      </c>
      <c r="S38" s="28">
        <v>26025</v>
      </c>
      <c r="T38" s="28">
        <v>23110</v>
      </c>
      <c r="U38" s="22">
        <v>19557</v>
      </c>
      <c r="V38" s="28">
        <v>5866</v>
      </c>
      <c r="W38" s="28">
        <v>17555</v>
      </c>
      <c r="X38" s="28">
        <v>20477</v>
      </c>
      <c r="Y38" s="22">
        <v>15180</v>
      </c>
    </row>
    <row r="39" spans="1:25" ht="13.5">
      <c r="A39" s="2" t="s">
        <v>135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>
        <v>35386</v>
      </c>
      <c r="O39" s="28">
        <v>31753</v>
      </c>
      <c r="P39" s="28">
        <v>34826</v>
      </c>
      <c r="Q39" s="22"/>
      <c r="R39" s="28">
        <v>54311</v>
      </c>
      <c r="S39" s="28">
        <v>28972</v>
      </c>
      <c r="T39" s="28">
        <v>49032</v>
      </c>
      <c r="U39" s="22">
        <v>51557</v>
      </c>
      <c r="V39" s="28">
        <v>94082</v>
      </c>
      <c r="W39" s="28">
        <v>132537</v>
      </c>
      <c r="X39" s="28">
        <v>205697</v>
      </c>
      <c r="Y39" s="22"/>
    </row>
    <row r="40" spans="1:25" ht="13.5">
      <c r="A40" s="2" t="s">
        <v>138</v>
      </c>
      <c r="B40" s="28">
        <v>64501</v>
      </c>
      <c r="C40" s="28">
        <v>167841</v>
      </c>
      <c r="D40" s="28">
        <v>101403</v>
      </c>
      <c r="E40" s="22">
        <v>179168</v>
      </c>
      <c r="F40" s="28">
        <v>64933</v>
      </c>
      <c r="G40" s="28">
        <v>172070</v>
      </c>
      <c r="H40" s="28">
        <v>99757</v>
      </c>
      <c r="I40" s="22">
        <v>191938</v>
      </c>
      <c r="J40" s="28">
        <v>63838</v>
      </c>
      <c r="K40" s="28">
        <v>174371</v>
      </c>
      <c r="L40" s="28">
        <v>106729</v>
      </c>
      <c r="M40" s="22">
        <v>230607</v>
      </c>
      <c r="N40" s="28">
        <v>61896</v>
      </c>
      <c r="O40" s="28">
        <v>167522</v>
      </c>
      <c r="P40" s="28">
        <v>95079</v>
      </c>
      <c r="Q40" s="22">
        <v>171907</v>
      </c>
      <c r="R40" s="28">
        <v>56710</v>
      </c>
      <c r="S40" s="28">
        <v>173548</v>
      </c>
      <c r="T40" s="28">
        <v>91213</v>
      </c>
      <c r="U40" s="22">
        <v>180100</v>
      </c>
      <c r="V40" s="28">
        <v>53960</v>
      </c>
      <c r="W40" s="28">
        <v>178780</v>
      </c>
      <c r="X40" s="28">
        <v>98803</v>
      </c>
      <c r="Y40" s="22">
        <v>232327</v>
      </c>
    </row>
    <row r="41" spans="1:25" ht="13.5">
      <c r="A41" s="2" t="s">
        <v>139</v>
      </c>
      <c r="B41" s="28">
        <v>10339</v>
      </c>
      <c r="C41" s="28">
        <v>10149</v>
      </c>
      <c r="D41" s="28">
        <v>10022</v>
      </c>
      <c r="E41" s="22">
        <v>9767</v>
      </c>
      <c r="F41" s="28">
        <v>9454</v>
      </c>
      <c r="G41" s="28">
        <v>9394</v>
      </c>
      <c r="H41" s="28">
        <v>9177</v>
      </c>
      <c r="I41" s="22">
        <v>9282</v>
      </c>
      <c r="J41" s="28">
        <v>9597</v>
      </c>
      <c r="K41" s="28">
        <v>9776</v>
      </c>
      <c r="L41" s="28">
        <v>9950</v>
      </c>
      <c r="M41" s="22">
        <v>9793</v>
      </c>
      <c r="N41" s="28">
        <v>9946</v>
      </c>
      <c r="O41" s="28">
        <v>9791</v>
      </c>
      <c r="P41" s="28">
        <v>9906</v>
      </c>
      <c r="Q41" s="22">
        <v>9857</v>
      </c>
      <c r="R41" s="28">
        <v>10145</v>
      </c>
      <c r="S41" s="28">
        <v>10252</v>
      </c>
      <c r="T41" s="28">
        <v>9967</v>
      </c>
      <c r="U41" s="22">
        <v>9997</v>
      </c>
      <c r="V41" s="28">
        <v>10617</v>
      </c>
      <c r="W41" s="28">
        <v>10659</v>
      </c>
      <c r="X41" s="28">
        <v>10747</v>
      </c>
      <c r="Y41" s="22">
        <v>11054</v>
      </c>
    </row>
    <row r="42" spans="1:25" ht="13.5">
      <c r="A42" s="2" t="s">
        <v>10</v>
      </c>
      <c r="B42" s="28">
        <v>793</v>
      </c>
      <c r="C42" s="28">
        <v>470</v>
      </c>
      <c r="D42" s="28">
        <v>470</v>
      </c>
      <c r="E42" s="22">
        <v>470</v>
      </c>
      <c r="F42" s="28">
        <v>2191</v>
      </c>
      <c r="G42" s="28">
        <v>2191</v>
      </c>
      <c r="H42" s="28">
        <v>2191</v>
      </c>
      <c r="I42" s="22">
        <v>2191</v>
      </c>
      <c r="J42" s="28"/>
      <c r="K42" s="28"/>
      <c r="L42" s="28"/>
      <c r="M42" s="22"/>
      <c r="N42" s="28"/>
      <c r="O42" s="28"/>
      <c r="P42" s="28">
        <v>8202</v>
      </c>
      <c r="Q42" s="22"/>
      <c r="R42" s="28"/>
      <c r="S42" s="28"/>
      <c r="T42" s="28"/>
      <c r="U42" s="22"/>
      <c r="V42" s="28">
        <v>9054</v>
      </c>
      <c r="W42" s="28"/>
      <c r="X42" s="28"/>
      <c r="Y42" s="22">
        <v>6723</v>
      </c>
    </row>
    <row r="43" spans="1:25" ht="13.5">
      <c r="A43" s="2" t="s">
        <v>97</v>
      </c>
      <c r="B43" s="28">
        <v>671583</v>
      </c>
      <c r="C43" s="28">
        <v>627946</v>
      </c>
      <c r="D43" s="28">
        <v>789683</v>
      </c>
      <c r="E43" s="22">
        <v>731445</v>
      </c>
      <c r="F43" s="28">
        <v>996411</v>
      </c>
      <c r="G43" s="28">
        <v>837684</v>
      </c>
      <c r="H43" s="28">
        <v>986184</v>
      </c>
      <c r="I43" s="22">
        <v>771104</v>
      </c>
      <c r="J43" s="28">
        <v>629916</v>
      </c>
      <c r="K43" s="28">
        <v>578720</v>
      </c>
      <c r="L43" s="28">
        <v>749906</v>
      </c>
      <c r="M43" s="22">
        <v>666290</v>
      </c>
      <c r="N43" s="28">
        <v>605844</v>
      </c>
      <c r="O43" s="28">
        <v>560369</v>
      </c>
      <c r="P43" s="28">
        <v>601127</v>
      </c>
      <c r="Q43" s="22">
        <v>568563</v>
      </c>
      <c r="R43" s="28">
        <v>630267</v>
      </c>
      <c r="S43" s="28">
        <v>530695</v>
      </c>
      <c r="T43" s="28">
        <v>631737</v>
      </c>
      <c r="U43" s="22">
        <v>518478</v>
      </c>
      <c r="V43" s="28">
        <v>605298</v>
      </c>
      <c r="W43" s="28">
        <v>495777</v>
      </c>
      <c r="X43" s="28">
        <v>617933</v>
      </c>
      <c r="Y43" s="22">
        <v>784246</v>
      </c>
    </row>
    <row r="44" spans="1:25" ht="13.5">
      <c r="A44" s="2" t="s">
        <v>141</v>
      </c>
      <c r="B44" s="28">
        <v>2159418</v>
      </c>
      <c r="C44" s="28">
        <v>2112869</v>
      </c>
      <c r="D44" s="28">
        <v>2012243</v>
      </c>
      <c r="E44" s="22">
        <v>2263091</v>
      </c>
      <c r="F44" s="28">
        <v>2111518</v>
      </c>
      <c r="G44" s="28">
        <v>2028135</v>
      </c>
      <c r="H44" s="28">
        <v>1912702</v>
      </c>
      <c r="I44" s="22">
        <v>2020669</v>
      </c>
      <c r="J44" s="28">
        <v>1623189</v>
      </c>
      <c r="K44" s="28">
        <v>1560759</v>
      </c>
      <c r="L44" s="28">
        <v>1650568</v>
      </c>
      <c r="M44" s="22">
        <v>1984000</v>
      </c>
      <c r="N44" s="28">
        <v>1638682</v>
      </c>
      <c r="O44" s="28">
        <v>1597144</v>
      </c>
      <c r="P44" s="28">
        <v>1496864</v>
      </c>
      <c r="Q44" s="22">
        <v>1995560</v>
      </c>
      <c r="R44" s="28">
        <v>1688162</v>
      </c>
      <c r="S44" s="28">
        <v>1579168</v>
      </c>
      <c r="T44" s="28">
        <v>1505690</v>
      </c>
      <c r="U44" s="22">
        <v>1881004</v>
      </c>
      <c r="V44" s="28">
        <v>1650009</v>
      </c>
      <c r="W44" s="28">
        <v>1704914</v>
      </c>
      <c r="X44" s="28">
        <v>1841844</v>
      </c>
      <c r="Y44" s="22">
        <v>2392272</v>
      </c>
    </row>
    <row r="45" spans="1:25" ht="13.5">
      <c r="A45" s="2" t="s">
        <v>145</v>
      </c>
      <c r="B45" s="28">
        <v>28338</v>
      </c>
      <c r="C45" s="28">
        <v>29766</v>
      </c>
      <c r="D45" s="28">
        <v>34050</v>
      </c>
      <c r="E45" s="22">
        <v>32622</v>
      </c>
      <c r="F45" s="28">
        <v>19628</v>
      </c>
      <c r="G45" s="28">
        <v>17996</v>
      </c>
      <c r="H45" s="28">
        <v>1684</v>
      </c>
      <c r="I45" s="22">
        <v>3808</v>
      </c>
      <c r="J45" s="28">
        <v>5932</v>
      </c>
      <c r="K45" s="28">
        <v>8056</v>
      </c>
      <c r="L45" s="28">
        <v>10180</v>
      </c>
      <c r="M45" s="22">
        <v>12304</v>
      </c>
      <c r="N45" s="28">
        <v>14428</v>
      </c>
      <c r="O45" s="28">
        <v>16552</v>
      </c>
      <c r="P45" s="28">
        <v>18676</v>
      </c>
      <c r="Q45" s="22">
        <v>20800</v>
      </c>
      <c r="R45" s="28">
        <v>22924</v>
      </c>
      <c r="S45" s="28">
        <v>25548</v>
      </c>
      <c r="T45" s="28">
        <v>28422</v>
      </c>
      <c r="U45" s="22">
        <v>31296</v>
      </c>
      <c r="V45" s="28">
        <v>23750</v>
      </c>
      <c r="W45" s="28">
        <v>26000</v>
      </c>
      <c r="X45" s="28">
        <v>28250</v>
      </c>
      <c r="Y45" s="22">
        <v>5000</v>
      </c>
    </row>
    <row r="46" spans="1:25" ht="13.5">
      <c r="A46" s="2" t="s">
        <v>142</v>
      </c>
      <c r="B46" s="28">
        <v>1719597</v>
      </c>
      <c r="C46" s="28">
        <v>1708126</v>
      </c>
      <c r="D46" s="28">
        <v>1754867</v>
      </c>
      <c r="E46" s="22">
        <v>1790271</v>
      </c>
      <c r="F46" s="28">
        <v>1817762</v>
      </c>
      <c r="G46" s="28">
        <v>1886274</v>
      </c>
      <c r="H46" s="28">
        <v>1892381</v>
      </c>
      <c r="I46" s="22">
        <v>1923181</v>
      </c>
      <c r="J46" s="28">
        <v>2001283</v>
      </c>
      <c r="K46" s="28">
        <v>2366176</v>
      </c>
      <c r="L46" s="28">
        <v>2373800</v>
      </c>
      <c r="M46" s="22">
        <v>2393263</v>
      </c>
      <c r="N46" s="28">
        <v>2554018</v>
      </c>
      <c r="O46" s="28">
        <v>2587898</v>
      </c>
      <c r="P46" s="28">
        <v>2680295</v>
      </c>
      <c r="Q46" s="22">
        <v>2693244</v>
      </c>
      <c r="R46" s="28">
        <v>2755489</v>
      </c>
      <c r="S46" s="28">
        <v>2791903</v>
      </c>
      <c r="T46" s="28">
        <v>2815094</v>
      </c>
      <c r="U46" s="22">
        <v>2872738</v>
      </c>
      <c r="V46" s="28">
        <v>2990129</v>
      </c>
      <c r="W46" s="28">
        <v>3069603</v>
      </c>
      <c r="X46" s="28">
        <v>3083502</v>
      </c>
      <c r="Y46" s="22">
        <v>3117081</v>
      </c>
    </row>
    <row r="47" spans="1:25" ht="13.5">
      <c r="A47" s="2" t="s">
        <v>143</v>
      </c>
      <c r="B47" s="28">
        <v>153887</v>
      </c>
      <c r="C47" s="28">
        <v>146356</v>
      </c>
      <c r="D47" s="28">
        <v>138808</v>
      </c>
      <c r="E47" s="22">
        <v>142758</v>
      </c>
      <c r="F47" s="28">
        <v>135279</v>
      </c>
      <c r="G47" s="28">
        <v>127754</v>
      </c>
      <c r="H47" s="28">
        <v>120228</v>
      </c>
      <c r="I47" s="22">
        <v>245553</v>
      </c>
      <c r="J47" s="28">
        <v>238202</v>
      </c>
      <c r="K47" s="28">
        <v>231726</v>
      </c>
      <c r="L47" s="28">
        <v>224333</v>
      </c>
      <c r="M47" s="22">
        <v>259931</v>
      </c>
      <c r="N47" s="28">
        <v>251248</v>
      </c>
      <c r="O47" s="28">
        <v>242582</v>
      </c>
      <c r="P47" s="28">
        <v>233394</v>
      </c>
      <c r="Q47" s="22">
        <v>243796</v>
      </c>
      <c r="R47" s="28">
        <v>234581</v>
      </c>
      <c r="S47" s="28">
        <v>225366</v>
      </c>
      <c r="T47" s="28">
        <v>214090</v>
      </c>
      <c r="U47" s="22">
        <v>212954</v>
      </c>
      <c r="V47" s="28">
        <v>204614</v>
      </c>
      <c r="W47" s="28">
        <v>197063</v>
      </c>
      <c r="X47" s="28">
        <v>187907</v>
      </c>
      <c r="Y47" s="22">
        <v>202914</v>
      </c>
    </row>
    <row r="48" spans="1:25" ht="13.5">
      <c r="A48" s="2" t="s">
        <v>146</v>
      </c>
      <c r="B48" s="28">
        <v>17672</v>
      </c>
      <c r="C48" s="28">
        <v>18309</v>
      </c>
      <c r="D48" s="28">
        <v>18946</v>
      </c>
      <c r="E48" s="22">
        <v>19583</v>
      </c>
      <c r="F48" s="28">
        <v>20220</v>
      </c>
      <c r="G48" s="28">
        <v>20857</v>
      </c>
      <c r="H48" s="28">
        <v>21494</v>
      </c>
      <c r="I48" s="22">
        <v>22130</v>
      </c>
      <c r="J48" s="28">
        <v>22767</v>
      </c>
      <c r="K48" s="28">
        <v>23404</v>
      </c>
      <c r="L48" s="28">
        <v>24041</v>
      </c>
      <c r="M48" s="22">
        <v>24678</v>
      </c>
      <c r="N48" s="28">
        <v>25315</v>
      </c>
      <c r="O48" s="28">
        <v>25952</v>
      </c>
      <c r="P48" s="28">
        <v>26589</v>
      </c>
      <c r="Q48" s="22">
        <v>27226</v>
      </c>
      <c r="R48" s="28">
        <v>27863</v>
      </c>
      <c r="S48" s="28">
        <v>28500</v>
      </c>
      <c r="T48" s="28">
        <v>29137</v>
      </c>
      <c r="U48" s="22">
        <v>29774</v>
      </c>
      <c r="V48" s="28">
        <v>30411</v>
      </c>
      <c r="W48" s="28">
        <v>31048</v>
      </c>
      <c r="X48" s="28">
        <v>31685</v>
      </c>
      <c r="Y48" s="22">
        <v>32322</v>
      </c>
    </row>
    <row r="49" spans="1:25" ht="13.5">
      <c r="A49" s="2" t="s">
        <v>11</v>
      </c>
      <c r="B49" s="28">
        <v>105215</v>
      </c>
      <c r="C49" s="28">
        <v>137415</v>
      </c>
      <c r="D49" s="28">
        <v>142242</v>
      </c>
      <c r="E49" s="22">
        <v>153183</v>
      </c>
      <c r="F49" s="28">
        <v>161919</v>
      </c>
      <c r="G49" s="28">
        <v>198325</v>
      </c>
      <c r="H49" s="28">
        <v>210677</v>
      </c>
      <c r="I49" s="22">
        <v>221310</v>
      </c>
      <c r="J49" s="28">
        <v>326873</v>
      </c>
      <c r="K49" s="28"/>
      <c r="L49" s="28"/>
      <c r="M49" s="22"/>
      <c r="N49" s="28"/>
      <c r="O49" s="28"/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97</v>
      </c>
      <c r="B50" s="28">
        <v>9014</v>
      </c>
      <c r="C50" s="28">
        <v>9346</v>
      </c>
      <c r="D50" s="28">
        <v>9678</v>
      </c>
      <c r="E50" s="22">
        <v>10010</v>
      </c>
      <c r="F50" s="28">
        <v>10343</v>
      </c>
      <c r="G50" s="28">
        <v>10676</v>
      </c>
      <c r="H50" s="28">
        <v>11009</v>
      </c>
      <c r="I50" s="22">
        <v>11341</v>
      </c>
      <c r="J50" s="28">
        <v>11675</v>
      </c>
      <c r="K50" s="28">
        <v>12009</v>
      </c>
      <c r="L50" s="28">
        <v>11350</v>
      </c>
      <c r="M50" s="22">
        <v>11687</v>
      </c>
      <c r="N50" s="28">
        <v>5792</v>
      </c>
      <c r="O50" s="28">
        <v>5764</v>
      </c>
      <c r="P50" s="28">
        <v>5736</v>
      </c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147</v>
      </c>
      <c r="B51" s="28">
        <v>2033725</v>
      </c>
      <c r="C51" s="28">
        <v>2049320</v>
      </c>
      <c r="D51" s="28">
        <v>2098593</v>
      </c>
      <c r="E51" s="22">
        <v>2148429</v>
      </c>
      <c r="F51" s="28">
        <v>2165153</v>
      </c>
      <c r="G51" s="28">
        <v>2261883</v>
      </c>
      <c r="H51" s="28">
        <v>2257474</v>
      </c>
      <c r="I51" s="22">
        <v>2427326</v>
      </c>
      <c r="J51" s="28">
        <v>2606735</v>
      </c>
      <c r="K51" s="28">
        <v>2641372</v>
      </c>
      <c r="L51" s="28">
        <v>2643705</v>
      </c>
      <c r="M51" s="22">
        <v>2701866</v>
      </c>
      <c r="N51" s="28">
        <v>2850803</v>
      </c>
      <c r="O51" s="28">
        <v>2878750</v>
      </c>
      <c r="P51" s="28">
        <v>2964691</v>
      </c>
      <c r="Q51" s="22">
        <v>2985067</v>
      </c>
      <c r="R51" s="28">
        <v>3040857</v>
      </c>
      <c r="S51" s="28">
        <v>3071319</v>
      </c>
      <c r="T51" s="28">
        <v>3086743</v>
      </c>
      <c r="U51" s="22">
        <v>3146763</v>
      </c>
      <c r="V51" s="28">
        <v>3248905</v>
      </c>
      <c r="W51" s="28">
        <v>3323715</v>
      </c>
      <c r="X51" s="28">
        <v>3331345</v>
      </c>
      <c r="Y51" s="22">
        <v>3357319</v>
      </c>
    </row>
    <row r="52" spans="1:25" ht="14.25" thickBot="1">
      <c r="A52" s="5" t="s">
        <v>12</v>
      </c>
      <c r="B52" s="29">
        <v>4193143</v>
      </c>
      <c r="C52" s="29">
        <v>4162189</v>
      </c>
      <c r="D52" s="29">
        <v>4110837</v>
      </c>
      <c r="E52" s="23">
        <v>4411520</v>
      </c>
      <c r="F52" s="29">
        <v>4276671</v>
      </c>
      <c r="G52" s="29">
        <v>4290018</v>
      </c>
      <c r="H52" s="29">
        <v>4170177</v>
      </c>
      <c r="I52" s="23">
        <v>4447996</v>
      </c>
      <c r="J52" s="29">
        <v>4229924</v>
      </c>
      <c r="K52" s="29">
        <v>4202131</v>
      </c>
      <c r="L52" s="29">
        <v>4294273</v>
      </c>
      <c r="M52" s="23">
        <v>4685867</v>
      </c>
      <c r="N52" s="29">
        <v>4489485</v>
      </c>
      <c r="O52" s="29">
        <v>4475895</v>
      </c>
      <c r="P52" s="29">
        <v>4461556</v>
      </c>
      <c r="Q52" s="23">
        <v>4980628</v>
      </c>
      <c r="R52" s="29">
        <v>4729020</v>
      </c>
      <c r="S52" s="29">
        <v>4650487</v>
      </c>
      <c r="T52" s="29">
        <v>4592433</v>
      </c>
      <c r="U52" s="23">
        <v>5027767</v>
      </c>
      <c r="V52" s="29">
        <v>4898915</v>
      </c>
      <c r="W52" s="29">
        <v>5028629</v>
      </c>
      <c r="X52" s="29">
        <v>5173190</v>
      </c>
      <c r="Y52" s="23">
        <v>5749591</v>
      </c>
    </row>
    <row r="53" spans="1:25" ht="14.25" thickTop="1">
      <c r="A53" s="2" t="s">
        <v>149</v>
      </c>
      <c r="B53" s="28">
        <v>611000</v>
      </c>
      <c r="C53" s="28">
        <v>611000</v>
      </c>
      <c r="D53" s="28">
        <v>611000</v>
      </c>
      <c r="E53" s="22">
        <v>611000</v>
      </c>
      <c r="F53" s="28">
        <v>611000</v>
      </c>
      <c r="G53" s="28">
        <v>611000</v>
      </c>
      <c r="H53" s="28">
        <v>611000</v>
      </c>
      <c r="I53" s="22">
        <v>611000</v>
      </c>
      <c r="J53" s="28">
        <v>611000</v>
      </c>
      <c r="K53" s="28">
        <v>611000</v>
      </c>
      <c r="L53" s="28">
        <v>611000</v>
      </c>
      <c r="M53" s="22">
        <v>611000</v>
      </c>
      <c r="N53" s="28">
        <v>611000</v>
      </c>
      <c r="O53" s="28">
        <v>611000</v>
      </c>
      <c r="P53" s="28">
        <v>611000</v>
      </c>
      <c r="Q53" s="22">
        <v>611000</v>
      </c>
      <c r="R53" s="28">
        <v>611000</v>
      </c>
      <c r="S53" s="28">
        <v>611000</v>
      </c>
      <c r="T53" s="28">
        <v>611000</v>
      </c>
      <c r="U53" s="22">
        <v>611000</v>
      </c>
      <c r="V53" s="28">
        <v>611000</v>
      </c>
      <c r="W53" s="28">
        <v>611000</v>
      </c>
      <c r="X53" s="28">
        <v>611000</v>
      </c>
      <c r="Y53" s="22">
        <v>611000</v>
      </c>
    </row>
    <row r="54" spans="1:25" ht="13.5">
      <c r="A54" s="2" t="s">
        <v>13</v>
      </c>
      <c r="B54" s="28">
        <v>329364</v>
      </c>
      <c r="C54" s="28">
        <v>329364</v>
      </c>
      <c r="D54" s="28">
        <v>329364</v>
      </c>
      <c r="E54" s="22">
        <v>329364</v>
      </c>
      <c r="F54" s="28">
        <v>329364</v>
      </c>
      <c r="G54" s="28">
        <v>329364</v>
      </c>
      <c r="H54" s="28">
        <v>329364</v>
      </c>
      <c r="I54" s="22">
        <v>329364</v>
      </c>
      <c r="J54" s="28">
        <v>329364</v>
      </c>
      <c r="K54" s="28">
        <v>329530</v>
      </c>
      <c r="L54" s="28">
        <v>331109</v>
      </c>
      <c r="M54" s="22">
        <v>326200</v>
      </c>
      <c r="N54" s="28">
        <v>326200</v>
      </c>
      <c r="O54" s="28">
        <v>326200</v>
      </c>
      <c r="P54" s="28">
        <v>326200</v>
      </c>
      <c r="Q54" s="22">
        <v>326200</v>
      </c>
      <c r="R54" s="28">
        <v>326200</v>
      </c>
      <c r="S54" s="28">
        <v>326200</v>
      </c>
      <c r="T54" s="28">
        <v>326200</v>
      </c>
      <c r="U54" s="22">
        <v>326200</v>
      </c>
      <c r="V54" s="28">
        <v>326200</v>
      </c>
      <c r="W54" s="28">
        <v>326200</v>
      </c>
      <c r="X54" s="28">
        <v>326200</v>
      </c>
      <c r="Y54" s="22">
        <v>326200</v>
      </c>
    </row>
    <row r="55" spans="1:25" ht="13.5">
      <c r="A55" s="2" t="s">
        <v>157</v>
      </c>
      <c r="B55" s="28">
        <v>4778228</v>
      </c>
      <c r="C55" s="28">
        <v>4679147</v>
      </c>
      <c r="D55" s="28">
        <v>4617772</v>
      </c>
      <c r="E55" s="22">
        <v>4654147</v>
      </c>
      <c r="F55" s="28">
        <v>4593476</v>
      </c>
      <c r="G55" s="28">
        <v>4554829</v>
      </c>
      <c r="H55" s="28">
        <v>4467787</v>
      </c>
      <c r="I55" s="22">
        <v>4542880</v>
      </c>
      <c r="J55" s="28">
        <v>4505382</v>
      </c>
      <c r="K55" s="28">
        <v>4515445</v>
      </c>
      <c r="L55" s="28">
        <v>4487547</v>
      </c>
      <c r="M55" s="22">
        <v>4468859</v>
      </c>
      <c r="N55" s="28">
        <v>4357464</v>
      </c>
      <c r="O55" s="28">
        <v>4286858</v>
      </c>
      <c r="P55" s="28">
        <v>4222485</v>
      </c>
      <c r="Q55" s="22">
        <v>4267333</v>
      </c>
      <c r="R55" s="28">
        <v>4140044</v>
      </c>
      <c r="S55" s="28">
        <v>4101032</v>
      </c>
      <c r="T55" s="28">
        <v>4077782</v>
      </c>
      <c r="U55" s="22">
        <v>4102549</v>
      </c>
      <c r="V55" s="28">
        <v>3993257</v>
      </c>
      <c r="W55" s="28">
        <v>3915712</v>
      </c>
      <c r="X55" s="28">
        <v>3952406</v>
      </c>
      <c r="Y55" s="22">
        <v>3978101</v>
      </c>
    </row>
    <row r="56" spans="1:25" ht="13.5">
      <c r="A56" s="2" t="s">
        <v>158</v>
      </c>
      <c r="B56" s="28">
        <v>-89949</v>
      </c>
      <c r="C56" s="28">
        <v>-88644</v>
      </c>
      <c r="D56" s="28">
        <v>-88557</v>
      </c>
      <c r="E56" s="22">
        <v>-91115</v>
      </c>
      <c r="F56" s="28">
        <v>-90635</v>
      </c>
      <c r="G56" s="28">
        <v>-90481</v>
      </c>
      <c r="H56" s="28">
        <v>-90263</v>
      </c>
      <c r="I56" s="22">
        <v>-90263</v>
      </c>
      <c r="J56" s="28">
        <v>-90069</v>
      </c>
      <c r="K56" s="28">
        <v>-90342</v>
      </c>
      <c r="L56" s="28">
        <v>-92917</v>
      </c>
      <c r="M56" s="22">
        <v>-123711</v>
      </c>
      <c r="N56" s="28">
        <v>-127245</v>
      </c>
      <c r="O56" s="28">
        <v>-127176</v>
      </c>
      <c r="P56" s="28">
        <v>-127098</v>
      </c>
      <c r="Q56" s="22">
        <v>-127014</v>
      </c>
      <c r="R56" s="28">
        <v>-126908</v>
      </c>
      <c r="S56" s="28">
        <v>-126802</v>
      </c>
      <c r="T56" s="28">
        <v>-126436</v>
      </c>
      <c r="U56" s="22">
        <v>-126136</v>
      </c>
      <c r="V56" s="28">
        <v>-126010</v>
      </c>
      <c r="W56" s="28">
        <v>-24765</v>
      </c>
      <c r="X56" s="28">
        <v>-22451</v>
      </c>
      <c r="Y56" s="22">
        <v>-22209</v>
      </c>
    </row>
    <row r="57" spans="1:25" ht="13.5">
      <c r="A57" s="2" t="s">
        <v>14</v>
      </c>
      <c r="B57" s="28">
        <v>5628643</v>
      </c>
      <c r="C57" s="28">
        <v>5530867</v>
      </c>
      <c r="D57" s="28">
        <v>5469579</v>
      </c>
      <c r="E57" s="22">
        <v>5503397</v>
      </c>
      <c r="F57" s="28">
        <v>5443205</v>
      </c>
      <c r="G57" s="28">
        <v>5404712</v>
      </c>
      <c r="H57" s="28">
        <v>5317888</v>
      </c>
      <c r="I57" s="22">
        <v>5392981</v>
      </c>
      <c r="J57" s="28">
        <v>5355677</v>
      </c>
      <c r="K57" s="28">
        <v>5365633</v>
      </c>
      <c r="L57" s="28">
        <v>5336739</v>
      </c>
      <c r="M57" s="22">
        <v>5282347</v>
      </c>
      <c r="N57" s="28">
        <v>5167419</v>
      </c>
      <c r="O57" s="28">
        <v>5096882</v>
      </c>
      <c r="P57" s="28">
        <v>5032586</v>
      </c>
      <c r="Q57" s="22">
        <v>5077518</v>
      </c>
      <c r="R57" s="28">
        <v>4950335</v>
      </c>
      <c r="S57" s="28">
        <v>4911430</v>
      </c>
      <c r="T57" s="28">
        <v>4888546</v>
      </c>
      <c r="U57" s="22">
        <v>4913613</v>
      </c>
      <c r="V57" s="28">
        <v>4804447</v>
      </c>
      <c r="W57" s="28">
        <v>4828147</v>
      </c>
      <c r="X57" s="28">
        <v>4867154</v>
      </c>
      <c r="Y57" s="22">
        <v>4893091</v>
      </c>
    </row>
    <row r="58" spans="1:25" ht="13.5">
      <c r="A58" s="2" t="s">
        <v>160</v>
      </c>
      <c r="B58" s="28">
        <v>46780</v>
      </c>
      <c r="C58" s="28">
        <v>34135</v>
      </c>
      <c r="D58" s="28">
        <v>29761</v>
      </c>
      <c r="E58" s="22">
        <v>22256</v>
      </c>
      <c r="F58" s="28">
        <v>-8919</v>
      </c>
      <c r="G58" s="28">
        <v>-13905</v>
      </c>
      <c r="H58" s="28">
        <v>-10490</v>
      </c>
      <c r="I58" s="22">
        <v>-27154</v>
      </c>
      <c r="J58" s="28">
        <v>-37295</v>
      </c>
      <c r="K58" s="28">
        <v>-27892</v>
      </c>
      <c r="L58" s="28">
        <v>-34474</v>
      </c>
      <c r="M58" s="22">
        <v>-28014</v>
      </c>
      <c r="N58" s="28">
        <v>-30184</v>
      </c>
      <c r="O58" s="28">
        <v>-51598</v>
      </c>
      <c r="P58" s="28">
        <v>-45173</v>
      </c>
      <c r="Q58" s="22">
        <v>-34140</v>
      </c>
      <c r="R58" s="28">
        <v>-40510</v>
      </c>
      <c r="S58" s="28">
        <v>-29200</v>
      </c>
      <c r="T58" s="28">
        <v>-22186</v>
      </c>
      <c r="U58" s="22">
        <v>-38803</v>
      </c>
      <c r="V58" s="28">
        <v>-25261</v>
      </c>
      <c r="W58" s="28">
        <v>-12244</v>
      </c>
      <c r="X58" s="28">
        <v>13479</v>
      </c>
      <c r="Y58" s="22">
        <v>4642</v>
      </c>
    </row>
    <row r="59" spans="1:25" ht="13.5">
      <c r="A59" s="2" t="s">
        <v>15</v>
      </c>
      <c r="B59" s="28">
        <v>46780</v>
      </c>
      <c r="C59" s="28">
        <v>34135</v>
      </c>
      <c r="D59" s="28">
        <v>29761</v>
      </c>
      <c r="E59" s="22">
        <v>22256</v>
      </c>
      <c r="F59" s="28">
        <v>-8919</v>
      </c>
      <c r="G59" s="28">
        <v>-13905</v>
      </c>
      <c r="H59" s="28">
        <v>-10490</v>
      </c>
      <c r="I59" s="22">
        <v>-27154</v>
      </c>
      <c r="J59" s="28">
        <v>-37295</v>
      </c>
      <c r="K59" s="28">
        <v>-27892</v>
      </c>
      <c r="L59" s="28">
        <v>-34474</v>
      </c>
      <c r="M59" s="22"/>
      <c r="N59" s="28">
        <v>-30184</v>
      </c>
      <c r="O59" s="28">
        <v>-51598</v>
      </c>
      <c r="P59" s="28">
        <v>-45173</v>
      </c>
      <c r="Q59" s="22"/>
      <c r="R59" s="28">
        <v>-40510</v>
      </c>
      <c r="S59" s="28">
        <v>-29200</v>
      </c>
      <c r="T59" s="28">
        <v>-22186</v>
      </c>
      <c r="U59" s="22">
        <v>-38803</v>
      </c>
      <c r="V59" s="28">
        <v>-25261</v>
      </c>
      <c r="W59" s="28">
        <v>-12244</v>
      </c>
      <c r="X59" s="28">
        <v>13479</v>
      </c>
      <c r="Y59" s="22"/>
    </row>
    <row r="60" spans="1:25" ht="13.5">
      <c r="A60" s="6" t="s">
        <v>16</v>
      </c>
      <c r="B60" s="28">
        <v>4438</v>
      </c>
      <c r="C60" s="28">
        <v>4931</v>
      </c>
      <c r="D60" s="28">
        <v>5481</v>
      </c>
      <c r="E60" s="22">
        <v>16143</v>
      </c>
      <c r="F60" s="28">
        <v>21961</v>
      </c>
      <c r="G60" s="28">
        <v>15345</v>
      </c>
      <c r="H60" s="28">
        <v>19051</v>
      </c>
      <c r="I60" s="22">
        <v>34332</v>
      </c>
      <c r="J60" s="28">
        <v>40143</v>
      </c>
      <c r="K60" s="28">
        <v>34881</v>
      </c>
      <c r="L60" s="28">
        <v>37735</v>
      </c>
      <c r="M60" s="22">
        <v>109067</v>
      </c>
      <c r="N60" s="28">
        <v>96676</v>
      </c>
      <c r="O60" s="28">
        <v>94406</v>
      </c>
      <c r="P60" s="28">
        <v>79694</v>
      </c>
      <c r="Q60" s="22">
        <v>90097</v>
      </c>
      <c r="R60" s="28">
        <v>73443</v>
      </c>
      <c r="S60" s="28">
        <v>65621</v>
      </c>
      <c r="T60" s="28">
        <v>62892</v>
      </c>
      <c r="U60" s="22">
        <v>62831</v>
      </c>
      <c r="V60" s="28">
        <v>52759</v>
      </c>
      <c r="W60" s="28">
        <v>52040</v>
      </c>
      <c r="X60" s="28">
        <v>65731</v>
      </c>
      <c r="Y60" s="22">
        <v>70647</v>
      </c>
    </row>
    <row r="61" spans="1:25" ht="13.5">
      <c r="A61" s="6" t="s">
        <v>162</v>
      </c>
      <c r="B61" s="28">
        <v>5679862</v>
      </c>
      <c r="C61" s="28">
        <v>5569934</v>
      </c>
      <c r="D61" s="28">
        <v>5504823</v>
      </c>
      <c r="E61" s="22">
        <v>5541796</v>
      </c>
      <c r="F61" s="28">
        <v>5456247</v>
      </c>
      <c r="G61" s="28">
        <v>5406153</v>
      </c>
      <c r="H61" s="28">
        <v>5326449</v>
      </c>
      <c r="I61" s="22">
        <v>5400159</v>
      </c>
      <c r="J61" s="28">
        <v>5358525</v>
      </c>
      <c r="K61" s="28">
        <v>5372623</v>
      </c>
      <c r="L61" s="28">
        <v>5340000</v>
      </c>
      <c r="M61" s="22">
        <v>5363400</v>
      </c>
      <c r="N61" s="28">
        <v>5233911</v>
      </c>
      <c r="O61" s="28">
        <v>5139690</v>
      </c>
      <c r="P61" s="28">
        <v>5067107</v>
      </c>
      <c r="Q61" s="22">
        <v>5133475</v>
      </c>
      <c r="R61" s="28">
        <v>4983268</v>
      </c>
      <c r="S61" s="28">
        <v>4947850</v>
      </c>
      <c r="T61" s="28">
        <v>4929252</v>
      </c>
      <c r="U61" s="22">
        <v>4937641</v>
      </c>
      <c r="V61" s="28">
        <v>4831944</v>
      </c>
      <c r="W61" s="28">
        <v>4867942</v>
      </c>
      <c r="X61" s="28">
        <v>4946365</v>
      </c>
      <c r="Y61" s="22">
        <v>4968381</v>
      </c>
    </row>
    <row r="62" spans="1:25" ht="14.25" thickBot="1">
      <c r="A62" s="7" t="s">
        <v>164</v>
      </c>
      <c r="B62" s="28">
        <v>9873006</v>
      </c>
      <c r="C62" s="28">
        <v>9732124</v>
      </c>
      <c r="D62" s="28">
        <v>9615660</v>
      </c>
      <c r="E62" s="22">
        <v>9953317</v>
      </c>
      <c r="F62" s="28">
        <v>9732919</v>
      </c>
      <c r="G62" s="28">
        <v>9696171</v>
      </c>
      <c r="H62" s="28">
        <v>9496626</v>
      </c>
      <c r="I62" s="22">
        <v>9848155</v>
      </c>
      <c r="J62" s="28">
        <v>9588450</v>
      </c>
      <c r="K62" s="28">
        <v>9574755</v>
      </c>
      <c r="L62" s="28">
        <v>9634274</v>
      </c>
      <c r="M62" s="22">
        <v>10049267</v>
      </c>
      <c r="N62" s="28">
        <v>9723396</v>
      </c>
      <c r="O62" s="28">
        <v>9615586</v>
      </c>
      <c r="P62" s="28">
        <v>9528663</v>
      </c>
      <c r="Q62" s="22">
        <v>10114103</v>
      </c>
      <c r="R62" s="28">
        <v>9712289</v>
      </c>
      <c r="S62" s="28">
        <v>9598337</v>
      </c>
      <c r="T62" s="28">
        <v>9521686</v>
      </c>
      <c r="U62" s="22">
        <v>9965408</v>
      </c>
      <c r="V62" s="28">
        <v>9730859</v>
      </c>
      <c r="W62" s="28">
        <v>9896572</v>
      </c>
      <c r="X62" s="28">
        <v>10119556</v>
      </c>
      <c r="Y62" s="22">
        <v>10717973</v>
      </c>
    </row>
    <row r="63" spans="1:25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5" ht="13.5">
      <c r="A65" s="20" t="s">
        <v>169</v>
      </c>
    </row>
    <row r="66" ht="13.5">
      <c r="A66" s="20" t="s">
        <v>170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165</v>
      </c>
      <c r="B2" s="14">
        <v>1989</v>
      </c>
      <c r="C2" s="14"/>
      <c r="D2" s="14"/>
      <c r="E2" s="14"/>
      <c r="F2" s="14"/>
      <c r="G2" s="14"/>
    </row>
    <row r="3" spans="1:7" ht="14.25" thickBot="1">
      <c r="A3" s="11" t="s">
        <v>166</v>
      </c>
      <c r="B3" s="1" t="s">
        <v>167</v>
      </c>
      <c r="C3" s="1"/>
      <c r="D3" s="1"/>
      <c r="E3" s="1"/>
      <c r="F3" s="1"/>
      <c r="G3" s="1"/>
    </row>
    <row r="4" spans="1:7" ht="14.25" thickTop="1">
      <c r="A4" s="10" t="s">
        <v>68</v>
      </c>
      <c r="B4" s="15" t="str">
        <f>HYPERLINK("http://www.kabupro.jp/mark/20130627/S000DQ74.htm","有価証券報告書")</f>
        <v>有価証券報告書</v>
      </c>
      <c r="C4" s="15" t="str">
        <f>HYPERLINK("http://www.kabupro.jp/mark/20130627/S000DQ74.htm","有価証券報告書")</f>
        <v>有価証券報告書</v>
      </c>
      <c r="D4" s="15" t="str">
        <f>HYPERLINK("http://www.kabupro.jp/mark/20120628/S000B5PT.htm","有価証券報告書")</f>
        <v>有価証券報告書</v>
      </c>
      <c r="E4" s="15" t="str">
        <f>HYPERLINK("http://www.kabupro.jp/mark/20110629/S0008P79.htm","有価証券報告書")</f>
        <v>有価証券報告書</v>
      </c>
      <c r="F4" s="15" t="str">
        <f>HYPERLINK("http://www.kabupro.jp/mark/20090626/S0003GYG.htm","有価証券報告書")</f>
        <v>有価証券報告書</v>
      </c>
      <c r="G4" s="15" t="str">
        <f>HYPERLINK("http://www.kabupro.jp/mark/20090626/S0003GYG.htm","有価証券報告書")</f>
        <v>有価証券報告書</v>
      </c>
    </row>
    <row r="5" spans="1:7" ht="14.25" thickBot="1">
      <c r="A5" s="11" t="s">
        <v>69</v>
      </c>
      <c r="B5" s="1" t="s">
        <v>75</v>
      </c>
      <c r="C5" s="1" t="s">
        <v>75</v>
      </c>
      <c r="D5" s="1" t="s">
        <v>79</v>
      </c>
      <c r="E5" s="1" t="s">
        <v>81</v>
      </c>
      <c r="F5" s="1" t="s">
        <v>83</v>
      </c>
      <c r="G5" s="1" t="s">
        <v>83</v>
      </c>
    </row>
    <row r="6" spans="1:7" ht="15" thickBot="1" thickTop="1">
      <c r="A6" s="10" t="s">
        <v>70</v>
      </c>
      <c r="B6" s="18" t="s">
        <v>234</v>
      </c>
      <c r="C6" s="19"/>
      <c r="D6" s="19"/>
      <c r="E6" s="19"/>
      <c r="F6" s="19"/>
      <c r="G6" s="19"/>
    </row>
    <row r="7" spans="1:7" ht="14.25" thickTop="1">
      <c r="A7" s="12" t="s">
        <v>71</v>
      </c>
      <c r="B7" s="16" t="s">
        <v>76</v>
      </c>
      <c r="C7" s="16" t="s">
        <v>76</v>
      </c>
      <c r="D7" s="16" t="s">
        <v>76</v>
      </c>
      <c r="E7" s="16" t="s">
        <v>76</v>
      </c>
      <c r="F7" s="16" t="s">
        <v>76</v>
      </c>
      <c r="G7" s="16" t="s">
        <v>76</v>
      </c>
    </row>
    <row r="8" spans="1:7" ht="13.5">
      <c r="A8" s="13" t="s">
        <v>72</v>
      </c>
      <c r="B8" s="17" t="s">
        <v>171</v>
      </c>
      <c r="C8" s="17" t="s">
        <v>172</v>
      </c>
      <c r="D8" s="17" t="s">
        <v>173</v>
      </c>
      <c r="E8" s="17" t="s">
        <v>174</v>
      </c>
      <c r="F8" s="17" t="s">
        <v>175</v>
      </c>
      <c r="G8" s="17" t="s">
        <v>176</v>
      </c>
    </row>
    <row r="9" spans="1:7" ht="13.5">
      <c r="A9" s="13" t="s">
        <v>73</v>
      </c>
      <c r="B9" s="17" t="s">
        <v>77</v>
      </c>
      <c r="C9" s="17" t="s">
        <v>78</v>
      </c>
      <c r="D9" s="17" t="s">
        <v>80</v>
      </c>
      <c r="E9" s="17" t="s">
        <v>82</v>
      </c>
      <c r="F9" s="17" t="s">
        <v>84</v>
      </c>
      <c r="G9" s="17" t="s">
        <v>85</v>
      </c>
    </row>
    <row r="10" spans="1:7" ht="14.25" thickBot="1">
      <c r="A10" s="13" t="s">
        <v>74</v>
      </c>
      <c r="B10" s="17" t="s">
        <v>87</v>
      </c>
      <c r="C10" s="17" t="s">
        <v>87</v>
      </c>
      <c r="D10" s="17" t="s">
        <v>87</v>
      </c>
      <c r="E10" s="17" t="s">
        <v>87</v>
      </c>
      <c r="F10" s="17" t="s">
        <v>87</v>
      </c>
      <c r="G10" s="17" t="s">
        <v>87</v>
      </c>
    </row>
    <row r="11" spans="1:7" ht="14.25" thickTop="1">
      <c r="A11" s="26" t="s">
        <v>177</v>
      </c>
      <c r="B11" s="21">
        <v>12153621</v>
      </c>
      <c r="C11" s="21">
        <v>11899135</v>
      </c>
      <c r="D11" s="21">
        <v>12511775</v>
      </c>
      <c r="E11" s="21">
        <v>12606156</v>
      </c>
      <c r="F11" s="21">
        <v>12910211</v>
      </c>
      <c r="G11" s="21">
        <v>14210789</v>
      </c>
    </row>
    <row r="12" spans="1:7" ht="13.5">
      <c r="A12" s="7" t="s">
        <v>178</v>
      </c>
      <c r="B12" s="22">
        <v>10619729</v>
      </c>
      <c r="C12" s="22">
        <v>10387758</v>
      </c>
      <c r="D12" s="22">
        <v>10970343</v>
      </c>
      <c r="E12" s="22">
        <v>11134357</v>
      </c>
      <c r="F12" s="22">
        <v>11419467</v>
      </c>
      <c r="G12" s="22">
        <v>12671722</v>
      </c>
    </row>
    <row r="13" spans="1:7" ht="13.5">
      <c r="A13" s="7" t="s">
        <v>179</v>
      </c>
      <c r="B13" s="22">
        <v>1533891</v>
      </c>
      <c r="C13" s="22">
        <v>1511376</v>
      </c>
      <c r="D13" s="22">
        <v>1541432</v>
      </c>
      <c r="E13" s="22">
        <v>1471799</v>
      </c>
      <c r="F13" s="22">
        <v>1490743</v>
      </c>
      <c r="G13" s="22">
        <v>1539067</v>
      </c>
    </row>
    <row r="14" spans="1:7" ht="13.5">
      <c r="A14" s="6" t="s">
        <v>180</v>
      </c>
      <c r="B14" s="22">
        <v>84045</v>
      </c>
      <c r="C14" s="22">
        <v>93226</v>
      </c>
      <c r="D14" s="22">
        <v>101554</v>
      </c>
      <c r="E14" s="22">
        <v>106563</v>
      </c>
      <c r="F14" s="22">
        <v>95213</v>
      </c>
      <c r="G14" s="22">
        <v>90017</v>
      </c>
    </row>
    <row r="15" spans="1:7" ht="13.5">
      <c r="A15" s="6" t="s">
        <v>181</v>
      </c>
      <c r="B15" s="22">
        <v>585093</v>
      </c>
      <c r="C15" s="22">
        <v>572228</v>
      </c>
      <c r="D15" s="22">
        <v>568126</v>
      </c>
      <c r="E15" s="22">
        <v>557418</v>
      </c>
      <c r="F15" s="22">
        <v>553815</v>
      </c>
      <c r="G15" s="22">
        <v>565965</v>
      </c>
    </row>
    <row r="16" spans="1:7" ht="13.5">
      <c r="A16" s="6" t="s">
        <v>182</v>
      </c>
      <c r="B16" s="22">
        <v>27427</v>
      </c>
      <c r="C16" s="22">
        <v>31015</v>
      </c>
      <c r="D16" s="22">
        <v>38841</v>
      </c>
      <c r="E16" s="22">
        <v>28427</v>
      </c>
      <c r="F16" s="22">
        <v>29866</v>
      </c>
      <c r="G16" s="22">
        <v>39349</v>
      </c>
    </row>
    <row r="17" spans="1:7" ht="13.5">
      <c r="A17" s="6" t="s">
        <v>183</v>
      </c>
      <c r="B17" s="22">
        <v>638</v>
      </c>
      <c r="C17" s="22">
        <v>537</v>
      </c>
      <c r="D17" s="22">
        <v>465</v>
      </c>
      <c r="E17" s="22">
        <v>659</v>
      </c>
      <c r="F17" s="22">
        <v>983</v>
      </c>
      <c r="G17" s="22">
        <v>781</v>
      </c>
    </row>
    <row r="18" spans="1:7" ht="13.5">
      <c r="A18" s="6" t="s">
        <v>184</v>
      </c>
      <c r="B18" s="22">
        <v>48021</v>
      </c>
      <c r="C18" s="22">
        <v>45294</v>
      </c>
      <c r="D18" s="22">
        <v>35717</v>
      </c>
      <c r="E18" s="22">
        <v>36528</v>
      </c>
      <c r="F18" s="22">
        <v>36402</v>
      </c>
      <c r="G18" s="22">
        <v>42143</v>
      </c>
    </row>
    <row r="19" spans="1:7" ht="13.5">
      <c r="A19" s="6" t="s">
        <v>185</v>
      </c>
      <c r="B19" s="22">
        <v>22769</v>
      </c>
      <c r="C19" s="22">
        <v>23383</v>
      </c>
      <c r="D19" s="22">
        <v>28694</v>
      </c>
      <c r="E19" s="22">
        <v>30369</v>
      </c>
      <c r="F19" s="22">
        <v>24519</v>
      </c>
      <c r="G19" s="22">
        <v>22824</v>
      </c>
    </row>
    <row r="20" spans="1:7" ht="13.5">
      <c r="A20" s="6" t="s">
        <v>186</v>
      </c>
      <c r="B20" s="22">
        <v>101627</v>
      </c>
      <c r="C20" s="22">
        <v>97992</v>
      </c>
      <c r="D20" s="22">
        <v>96289</v>
      </c>
      <c r="E20" s="22">
        <v>86606</v>
      </c>
      <c r="F20" s="22">
        <v>86073</v>
      </c>
      <c r="G20" s="22">
        <v>88637</v>
      </c>
    </row>
    <row r="21" spans="1:7" ht="13.5">
      <c r="A21" s="6" t="s">
        <v>187</v>
      </c>
      <c r="B21" s="22">
        <v>5535</v>
      </c>
      <c r="C21" s="22">
        <v>5531</v>
      </c>
      <c r="D21" s="22">
        <v>4500</v>
      </c>
      <c r="E21" s="22">
        <v>4480</v>
      </c>
      <c r="F21" s="22">
        <v>4180</v>
      </c>
      <c r="G21" s="22">
        <v>4274</v>
      </c>
    </row>
    <row r="22" spans="1:7" ht="13.5">
      <c r="A22" s="6" t="s">
        <v>188</v>
      </c>
      <c r="B22" s="22">
        <v>4000</v>
      </c>
      <c r="C22" s="22">
        <v>6430</v>
      </c>
      <c r="D22" s="22">
        <v>7025</v>
      </c>
      <c r="E22" s="22">
        <v>11895</v>
      </c>
      <c r="F22" s="22">
        <v>4668</v>
      </c>
      <c r="G22" s="22">
        <v>4159</v>
      </c>
    </row>
    <row r="23" spans="1:7" ht="13.5">
      <c r="A23" s="6" t="s">
        <v>189</v>
      </c>
      <c r="B23" s="22">
        <v>24251</v>
      </c>
      <c r="C23" s="22">
        <v>17967</v>
      </c>
      <c r="D23" s="22">
        <v>19863</v>
      </c>
      <c r="E23" s="22">
        <v>22438</v>
      </c>
      <c r="F23" s="22">
        <v>20881</v>
      </c>
      <c r="G23" s="22">
        <v>16462</v>
      </c>
    </row>
    <row r="24" spans="1:7" ht="13.5">
      <c r="A24" s="6" t="s">
        <v>190</v>
      </c>
      <c r="B24" s="22">
        <v>60091</v>
      </c>
      <c r="C24" s="22">
        <v>56739</v>
      </c>
      <c r="D24" s="22">
        <v>55075</v>
      </c>
      <c r="E24" s="22">
        <v>51284</v>
      </c>
      <c r="F24" s="22">
        <v>50531</v>
      </c>
      <c r="G24" s="22">
        <v>49437</v>
      </c>
    </row>
    <row r="25" spans="1:7" ht="13.5">
      <c r="A25" s="6" t="s">
        <v>191</v>
      </c>
      <c r="B25" s="22">
        <v>6272</v>
      </c>
      <c r="C25" s="22">
        <v>5922</v>
      </c>
      <c r="D25" s="22">
        <v>5601</v>
      </c>
      <c r="E25" s="22">
        <v>5852</v>
      </c>
      <c r="F25" s="22">
        <v>6009</v>
      </c>
      <c r="G25" s="22">
        <v>6090</v>
      </c>
    </row>
    <row r="26" spans="1:7" ht="13.5">
      <c r="A26" s="6" t="s">
        <v>192</v>
      </c>
      <c r="B26" s="22">
        <v>96170</v>
      </c>
      <c r="C26" s="22">
        <v>88920</v>
      </c>
      <c r="D26" s="22">
        <v>103536</v>
      </c>
      <c r="E26" s="22">
        <v>115846</v>
      </c>
      <c r="F26" s="22">
        <v>126037</v>
      </c>
      <c r="G26" s="22">
        <v>126077</v>
      </c>
    </row>
    <row r="27" spans="1:7" ht="13.5">
      <c r="A27" s="6" t="s">
        <v>193</v>
      </c>
      <c r="B27" s="22">
        <v>1723</v>
      </c>
      <c r="C27" s="22">
        <v>1505</v>
      </c>
      <c r="D27" s="22">
        <v>1693</v>
      </c>
      <c r="E27" s="22">
        <v>1583</v>
      </c>
      <c r="F27" s="22">
        <v>1175</v>
      </c>
      <c r="G27" s="22">
        <v>1573</v>
      </c>
    </row>
    <row r="28" spans="1:7" ht="13.5">
      <c r="A28" s="6" t="s">
        <v>194</v>
      </c>
      <c r="B28" s="22">
        <v>3935</v>
      </c>
      <c r="C28" s="22"/>
      <c r="D28" s="22"/>
      <c r="E28" s="22">
        <v>3054</v>
      </c>
      <c r="F28" s="22"/>
      <c r="G28" s="22"/>
    </row>
    <row r="29" spans="1:7" ht="13.5">
      <c r="A29" s="6" t="s">
        <v>195</v>
      </c>
      <c r="B29" s="22">
        <v>7513</v>
      </c>
      <c r="C29" s="22">
        <v>9185</v>
      </c>
      <c r="D29" s="22">
        <v>7908</v>
      </c>
      <c r="E29" s="22">
        <v>9221</v>
      </c>
      <c r="F29" s="22">
        <v>10461</v>
      </c>
      <c r="G29" s="22">
        <v>10182</v>
      </c>
    </row>
    <row r="30" spans="1:7" ht="13.5">
      <c r="A30" s="6" t="s">
        <v>196</v>
      </c>
      <c r="B30" s="22">
        <v>267</v>
      </c>
      <c r="C30" s="22">
        <v>316</v>
      </c>
      <c r="D30" s="22">
        <v>1693</v>
      </c>
      <c r="E30" s="22">
        <v>213</v>
      </c>
      <c r="F30" s="22">
        <v>234</v>
      </c>
      <c r="G30" s="22">
        <v>238</v>
      </c>
    </row>
    <row r="31" spans="1:7" ht="13.5">
      <c r="A31" s="6" t="s">
        <v>197</v>
      </c>
      <c r="B31" s="22">
        <v>4130</v>
      </c>
      <c r="C31" s="22">
        <v>3442</v>
      </c>
      <c r="D31" s="22">
        <v>2336</v>
      </c>
      <c r="E31" s="22">
        <v>2049</v>
      </c>
      <c r="F31" s="22">
        <v>990</v>
      </c>
      <c r="G31" s="22">
        <v>1944</v>
      </c>
    </row>
    <row r="32" spans="1:7" ht="13.5">
      <c r="A32" s="6" t="s">
        <v>198</v>
      </c>
      <c r="B32" s="22">
        <v>12589</v>
      </c>
      <c r="C32" s="22">
        <v>12684</v>
      </c>
      <c r="D32" s="22">
        <v>14576</v>
      </c>
      <c r="E32" s="22">
        <v>14320</v>
      </c>
      <c r="F32" s="22">
        <v>14474</v>
      </c>
      <c r="G32" s="22">
        <v>16245</v>
      </c>
    </row>
    <row r="33" spans="1:7" ht="13.5">
      <c r="A33" s="6" t="s">
        <v>199</v>
      </c>
      <c r="B33" s="22">
        <v>23414</v>
      </c>
      <c r="C33" s="22">
        <v>24916</v>
      </c>
      <c r="D33" s="22">
        <v>25295</v>
      </c>
      <c r="E33" s="22">
        <v>26760</v>
      </c>
      <c r="F33" s="22">
        <v>27131</v>
      </c>
      <c r="G33" s="22">
        <v>28716</v>
      </c>
    </row>
    <row r="34" spans="1:7" ht="13.5">
      <c r="A34" s="6" t="s">
        <v>200</v>
      </c>
      <c r="B34" s="22">
        <v>1512</v>
      </c>
      <c r="C34" s="22">
        <v>1278</v>
      </c>
      <c r="D34" s="22">
        <v>1134</v>
      </c>
      <c r="E34" s="22">
        <v>1133</v>
      </c>
      <c r="F34" s="22">
        <v>1073</v>
      </c>
      <c r="G34" s="22">
        <v>1321</v>
      </c>
    </row>
    <row r="35" spans="1:7" ht="13.5">
      <c r="A35" s="6" t="s">
        <v>201</v>
      </c>
      <c r="B35" s="22">
        <v>102810</v>
      </c>
      <c r="C35" s="22">
        <v>108535</v>
      </c>
      <c r="D35" s="22">
        <v>90662</v>
      </c>
      <c r="E35" s="22">
        <v>88308</v>
      </c>
      <c r="F35" s="22">
        <v>95196</v>
      </c>
      <c r="G35" s="22">
        <v>96887</v>
      </c>
    </row>
    <row r="36" spans="1:7" ht="13.5">
      <c r="A36" s="6" t="s">
        <v>203</v>
      </c>
      <c r="B36" s="22">
        <v>1223843</v>
      </c>
      <c r="C36" s="22">
        <v>1207056</v>
      </c>
      <c r="D36" s="22">
        <v>1210593</v>
      </c>
      <c r="E36" s="22">
        <v>1205015</v>
      </c>
      <c r="F36" s="22">
        <v>1189919</v>
      </c>
      <c r="G36" s="22">
        <v>1213330</v>
      </c>
    </row>
    <row r="37" spans="1:7" ht="14.25" thickBot="1">
      <c r="A37" s="25" t="s">
        <v>204</v>
      </c>
      <c r="B37" s="23">
        <v>310048</v>
      </c>
      <c r="C37" s="23">
        <v>304320</v>
      </c>
      <c r="D37" s="23">
        <v>330838</v>
      </c>
      <c r="E37" s="23">
        <v>266784</v>
      </c>
      <c r="F37" s="23">
        <v>300823</v>
      </c>
      <c r="G37" s="23">
        <v>325736</v>
      </c>
    </row>
    <row r="38" spans="1:7" ht="14.25" thickTop="1">
      <c r="A38" s="6" t="s">
        <v>205</v>
      </c>
      <c r="B38" s="22">
        <v>1332</v>
      </c>
      <c r="C38" s="22">
        <v>978</v>
      </c>
      <c r="D38" s="22">
        <v>1730</v>
      </c>
      <c r="E38" s="22">
        <v>3332</v>
      </c>
      <c r="F38" s="22">
        <v>6662</v>
      </c>
      <c r="G38" s="22">
        <v>6813</v>
      </c>
    </row>
    <row r="39" spans="1:7" ht="13.5">
      <c r="A39" s="6" t="s">
        <v>206</v>
      </c>
      <c r="B39" s="22">
        <v>511</v>
      </c>
      <c r="C39" s="22">
        <v>603</v>
      </c>
      <c r="D39" s="22">
        <v>583</v>
      </c>
      <c r="E39" s="22">
        <v>767</v>
      </c>
      <c r="F39" s="22">
        <v>1283</v>
      </c>
      <c r="G39" s="22">
        <v>1309</v>
      </c>
    </row>
    <row r="40" spans="1:7" ht="13.5">
      <c r="A40" s="6" t="s">
        <v>207</v>
      </c>
      <c r="B40" s="22">
        <v>11832</v>
      </c>
      <c r="C40" s="22">
        <v>13263</v>
      </c>
      <c r="D40" s="22">
        <v>12103</v>
      </c>
      <c r="E40" s="22">
        <v>12299</v>
      </c>
      <c r="F40" s="22">
        <v>14688</v>
      </c>
      <c r="G40" s="22">
        <v>14808</v>
      </c>
    </row>
    <row r="41" spans="1:7" ht="13.5">
      <c r="A41" s="6" t="s">
        <v>208</v>
      </c>
      <c r="B41" s="22">
        <v>14260</v>
      </c>
      <c r="C41" s="22">
        <v>16363</v>
      </c>
      <c r="D41" s="22">
        <v>15374</v>
      </c>
      <c r="E41" s="22">
        <v>15740</v>
      </c>
      <c r="F41" s="22">
        <v>16091</v>
      </c>
      <c r="G41" s="22">
        <v>15791</v>
      </c>
    </row>
    <row r="42" spans="1:7" ht="13.5">
      <c r="A42" s="6" t="s">
        <v>209</v>
      </c>
      <c r="B42" s="22"/>
      <c r="C42" s="22"/>
      <c r="D42" s="22">
        <v>16817</v>
      </c>
      <c r="E42" s="22"/>
      <c r="F42" s="22"/>
      <c r="G42" s="22"/>
    </row>
    <row r="43" spans="1:7" ht="13.5">
      <c r="A43" s="6" t="s">
        <v>210</v>
      </c>
      <c r="B43" s="22">
        <v>5696</v>
      </c>
      <c r="C43" s="22">
        <v>7376</v>
      </c>
      <c r="D43" s="22">
        <v>5960</v>
      </c>
      <c r="E43" s="22">
        <v>8918</v>
      </c>
      <c r="F43" s="22">
        <v>9552</v>
      </c>
      <c r="G43" s="22">
        <v>14075</v>
      </c>
    </row>
    <row r="44" spans="1:7" ht="13.5">
      <c r="A44" s="6" t="s">
        <v>212</v>
      </c>
      <c r="B44" s="22">
        <v>33633</v>
      </c>
      <c r="C44" s="22">
        <v>38585</v>
      </c>
      <c r="D44" s="22">
        <v>52570</v>
      </c>
      <c r="E44" s="22">
        <v>41057</v>
      </c>
      <c r="F44" s="22">
        <v>48277</v>
      </c>
      <c r="G44" s="22">
        <v>52798</v>
      </c>
    </row>
    <row r="45" spans="1:7" ht="13.5">
      <c r="A45" s="6" t="s">
        <v>213</v>
      </c>
      <c r="B45" s="22">
        <v>2743</v>
      </c>
      <c r="C45" s="22">
        <v>3029</v>
      </c>
      <c r="D45" s="22">
        <v>3272</v>
      </c>
      <c r="E45" s="22">
        <v>3423</v>
      </c>
      <c r="F45" s="22">
        <v>3919</v>
      </c>
      <c r="G45" s="22">
        <v>3831</v>
      </c>
    </row>
    <row r="46" spans="1:7" ht="13.5">
      <c r="A46" s="6" t="s">
        <v>216</v>
      </c>
      <c r="B46" s="22">
        <v>2743</v>
      </c>
      <c r="C46" s="22">
        <v>3029</v>
      </c>
      <c r="D46" s="22">
        <v>3272</v>
      </c>
      <c r="E46" s="22">
        <v>3423</v>
      </c>
      <c r="F46" s="22">
        <v>3919</v>
      </c>
      <c r="G46" s="22">
        <v>3831</v>
      </c>
    </row>
    <row r="47" spans="1:7" ht="14.25" thickBot="1">
      <c r="A47" s="25" t="s">
        <v>217</v>
      </c>
      <c r="B47" s="23">
        <v>340938</v>
      </c>
      <c r="C47" s="23">
        <v>339877</v>
      </c>
      <c r="D47" s="23">
        <v>380137</v>
      </c>
      <c r="E47" s="23">
        <v>304419</v>
      </c>
      <c r="F47" s="23">
        <v>345181</v>
      </c>
      <c r="G47" s="23">
        <v>374703</v>
      </c>
    </row>
    <row r="48" spans="1:7" ht="14.25" thickTop="1">
      <c r="A48" s="6" t="s">
        <v>218</v>
      </c>
      <c r="B48" s="22">
        <v>499</v>
      </c>
      <c r="C48" s="22">
        <v>25404</v>
      </c>
      <c r="D48" s="22">
        <v>1404</v>
      </c>
      <c r="E48" s="22">
        <v>34</v>
      </c>
      <c r="F48" s="22"/>
      <c r="G48" s="22"/>
    </row>
    <row r="49" spans="1:7" ht="13.5">
      <c r="A49" s="6" t="s">
        <v>219</v>
      </c>
      <c r="B49" s="22"/>
      <c r="C49" s="22"/>
      <c r="D49" s="22">
        <v>681</v>
      </c>
      <c r="E49" s="22"/>
      <c r="F49" s="22"/>
      <c r="G49" s="22">
        <v>84000</v>
      </c>
    </row>
    <row r="50" spans="1:7" ht="13.5">
      <c r="A50" s="6" t="s">
        <v>220</v>
      </c>
      <c r="B50" s="22"/>
      <c r="C50" s="22"/>
      <c r="D50" s="22">
        <v>429</v>
      </c>
      <c r="E50" s="22"/>
      <c r="F50" s="22">
        <v>1092</v>
      </c>
      <c r="G50" s="22">
        <v>3681</v>
      </c>
    </row>
    <row r="51" spans="1:7" ht="13.5">
      <c r="A51" s="6" t="s">
        <v>222</v>
      </c>
      <c r="B51" s="22">
        <v>499</v>
      </c>
      <c r="C51" s="22">
        <v>25404</v>
      </c>
      <c r="D51" s="22">
        <v>2515</v>
      </c>
      <c r="E51" s="22">
        <v>34</v>
      </c>
      <c r="F51" s="22">
        <v>1092</v>
      </c>
      <c r="G51" s="22">
        <v>87681</v>
      </c>
    </row>
    <row r="52" spans="1:7" ht="13.5">
      <c r="A52" s="6" t="s">
        <v>223</v>
      </c>
      <c r="B52" s="22">
        <v>38</v>
      </c>
      <c r="C52" s="22">
        <v>19</v>
      </c>
      <c r="D52" s="22"/>
      <c r="E52" s="22">
        <v>37</v>
      </c>
      <c r="F52" s="22"/>
      <c r="G52" s="22">
        <v>114</v>
      </c>
    </row>
    <row r="53" spans="1:7" ht="13.5">
      <c r="A53" s="6" t="s">
        <v>224</v>
      </c>
      <c r="B53" s="22">
        <v>4575</v>
      </c>
      <c r="C53" s="22">
        <v>10956</v>
      </c>
      <c r="D53" s="22">
        <v>1040</v>
      </c>
      <c r="E53" s="22">
        <v>3285</v>
      </c>
      <c r="F53" s="22">
        <v>2422</v>
      </c>
      <c r="G53" s="22">
        <v>8348</v>
      </c>
    </row>
    <row r="54" spans="1:7" ht="13.5">
      <c r="A54" s="6" t="s">
        <v>225</v>
      </c>
      <c r="B54" s="22">
        <v>53327</v>
      </c>
      <c r="C54" s="22"/>
      <c r="D54" s="22">
        <v>51413</v>
      </c>
      <c r="E54" s="22">
        <v>1340</v>
      </c>
      <c r="F54" s="22"/>
      <c r="G54" s="22"/>
    </row>
    <row r="55" spans="1:7" ht="13.5">
      <c r="A55" s="6" t="s">
        <v>226</v>
      </c>
      <c r="B55" s="22"/>
      <c r="C55" s="22"/>
      <c r="D55" s="22"/>
      <c r="E55" s="22"/>
      <c r="F55" s="22">
        <v>16089</v>
      </c>
      <c r="G55" s="22"/>
    </row>
    <row r="56" spans="1:7" ht="13.5">
      <c r="A56" s="6" t="s">
        <v>227</v>
      </c>
      <c r="B56" s="22"/>
      <c r="C56" s="22">
        <v>30532</v>
      </c>
      <c r="D56" s="22"/>
      <c r="E56" s="22"/>
      <c r="F56" s="22"/>
      <c r="G56" s="22"/>
    </row>
    <row r="57" spans="1:7" ht="13.5">
      <c r="A57" s="6" t="s">
        <v>97</v>
      </c>
      <c r="B57" s="22"/>
      <c r="C57" s="22"/>
      <c r="D57" s="22">
        <v>1076</v>
      </c>
      <c r="E57" s="22">
        <v>1</v>
      </c>
      <c r="F57" s="22">
        <v>149</v>
      </c>
      <c r="G57" s="22">
        <v>72</v>
      </c>
    </row>
    <row r="58" spans="1:7" ht="13.5">
      <c r="A58" s="6" t="s">
        <v>228</v>
      </c>
      <c r="B58" s="22">
        <v>57942</v>
      </c>
      <c r="C58" s="22">
        <v>41509</v>
      </c>
      <c r="D58" s="22">
        <v>53530</v>
      </c>
      <c r="E58" s="22">
        <v>4663</v>
      </c>
      <c r="F58" s="22">
        <v>18660</v>
      </c>
      <c r="G58" s="22">
        <v>8534</v>
      </c>
    </row>
    <row r="59" spans="1:7" ht="13.5">
      <c r="A59" s="7" t="s">
        <v>229</v>
      </c>
      <c r="B59" s="22">
        <v>283496</v>
      </c>
      <c r="C59" s="22">
        <v>323772</v>
      </c>
      <c r="D59" s="22">
        <v>329121</v>
      </c>
      <c r="E59" s="22">
        <v>299789</v>
      </c>
      <c r="F59" s="22">
        <v>327613</v>
      </c>
      <c r="G59" s="22">
        <v>453850</v>
      </c>
    </row>
    <row r="60" spans="1:7" ht="13.5">
      <c r="A60" s="7" t="s">
        <v>230</v>
      </c>
      <c r="B60" s="22">
        <v>5000</v>
      </c>
      <c r="C60" s="22">
        <v>44500</v>
      </c>
      <c r="D60" s="22">
        <v>41000</v>
      </c>
      <c r="E60" s="22">
        <v>66500</v>
      </c>
      <c r="F60" s="22">
        <v>14000</v>
      </c>
      <c r="G60" s="22">
        <v>8000</v>
      </c>
    </row>
    <row r="61" spans="1:7" ht="13.5">
      <c r="A61" s="7" t="s">
        <v>231</v>
      </c>
      <c r="B61" s="22">
        <v>130518</v>
      </c>
      <c r="C61" s="22">
        <v>185896</v>
      </c>
      <c r="D61" s="22">
        <v>97257</v>
      </c>
      <c r="E61" s="22">
        <v>62600</v>
      </c>
      <c r="F61" s="22">
        <v>120950</v>
      </c>
      <c r="G61" s="22">
        <v>181004</v>
      </c>
    </row>
    <row r="62" spans="1:7" ht="13.5">
      <c r="A62" s="7" t="s">
        <v>232</v>
      </c>
      <c r="B62" s="22">
        <v>135518</v>
      </c>
      <c r="C62" s="22">
        <v>230396</v>
      </c>
      <c r="D62" s="22">
        <v>138257</v>
      </c>
      <c r="E62" s="22">
        <v>129100</v>
      </c>
      <c r="F62" s="22">
        <v>134950</v>
      </c>
      <c r="G62" s="22">
        <v>189004</v>
      </c>
    </row>
    <row r="63" spans="1:7" ht="14.25" thickBot="1">
      <c r="A63" s="7" t="s">
        <v>233</v>
      </c>
      <c r="B63" s="22">
        <v>147977</v>
      </c>
      <c r="C63" s="22">
        <v>93375</v>
      </c>
      <c r="D63" s="22">
        <v>190864</v>
      </c>
      <c r="E63" s="22">
        <v>170689</v>
      </c>
      <c r="F63" s="22">
        <v>192662</v>
      </c>
      <c r="G63" s="22">
        <v>264846</v>
      </c>
    </row>
    <row r="64" spans="1:7" ht="14.25" thickTop="1">
      <c r="A64" s="8"/>
      <c r="B64" s="24"/>
      <c r="C64" s="24"/>
      <c r="D64" s="24"/>
      <c r="E64" s="24"/>
      <c r="F64" s="24"/>
      <c r="G64" s="24"/>
    </row>
    <row r="66" ht="13.5">
      <c r="A66" s="20" t="s">
        <v>169</v>
      </c>
    </row>
    <row r="67" ht="13.5">
      <c r="A67" s="20" t="s">
        <v>170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165</v>
      </c>
      <c r="B2" s="14">
        <v>1989</v>
      </c>
      <c r="C2" s="14"/>
      <c r="D2" s="14"/>
      <c r="E2" s="14"/>
      <c r="F2" s="14"/>
      <c r="G2" s="14"/>
    </row>
    <row r="3" spans="1:7" ht="14.25" thickBot="1">
      <c r="A3" s="11" t="s">
        <v>166</v>
      </c>
      <c r="B3" s="1" t="s">
        <v>167</v>
      </c>
      <c r="C3" s="1"/>
      <c r="D3" s="1"/>
      <c r="E3" s="1"/>
      <c r="F3" s="1"/>
      <c r="G3" s="1"/>
    </row>
    <row r="4" spans="1:7" ht="14.25" thickTop="1">
      <c r="A4" s="10" t="s">
        <v>68</v>
      </c>
      <c r="B4" s="15" t="str">
        <f>HYPERLINK("http://www.kabupro.jp/mark/20130627/S000DQ74.htm","有価証券報告書")</f>
        <v>有価証券報告書</v>
      </c>
      <c r="C4" s="15" t="str">
        <f>HYPERLINK("http://www.kabupro.jp/mark/20130627/S000DQ74.htm","有価証券報告書")</f>
        <v>有価証券報告書</v>
      </c>
      <c r="D4" s="15" t="str">
        <f>HYPERLINK("http://www.kabupro.jp/mark/20120628/S000B5PT.htm","有価証券報告書")</f>
        <v>有価証券報告書</v>
      </c>
      <c r="E4" s="15" t="str">
        <f>HYPERLINK("http://www.kabupro.jp/mark/20110629/S0008P79.htm","有価証券報告書")</f>
        <v>有価証券報告書</v>
      </c>
      <c r="F4" s="15" t="str">
        <f>HYPERLINK("http://www.kabupro.jp/mark/20090626/S0003GYG.htm","有価証券報告書")</f>
        <v>有価証券報告書</v>
      </c>
      <c r="G4" s="15" t="str">
        <f>HYPERLINK("http://www.kabupro.jp/mark/20090626/S0003GYG.htm","有価証券報告書")</f>
        <v>有価証券報告書</v>
      </c>
    </row>
    <row r="5" spans="1:7" ht="14.25" thickBot="1">
      <c r="A5" s="11" t="s">
        <v>69</v>
      </c>
      <c r="B5" s="1" t="s">
        <v>75</v>
      </c>
      <c r="C5" s="1" t="s">
        <v>75</v>
      </c>
      <c r="D5" s="1" t="s">
        <v>79</v>
      </c>
      <c r="E5" s="1" t="s">
        <v>81</v>
      </c>
      <c r="F5" s="1" t="s">
        <v>83</v>
      </c>
      <c r="G5" s="1" t="s">
        <v>83</v>
      </c>
    </row>
    <row r="6" spans="1:7" ht="15" thickBot="1" thickTop="1">
      <c r="A6" s="10" t="s">
        <v>70</v>
      </c>
      <c r="B6" s="18" t="s">
        <v>168</v>
      </c>
      <c r="C6" s="19"/>
      <c r="D6" s="19"/>
      <c r="E6" s="19"/>
      <c r="F6" s="19"/>
      <c r="G6" s="19"/>
    </row>
    <row r="7" spans="1:7" ht="14.25" thickTop="1">
      <c r="A7" s="12" t="s">
        <v>71</v>
      </c>
      <c r="B7" s="16" t="s">
        <v>76</v>
      </c>
      <c r="C7" s="16" t="s">
        <v>76</v>
      </c>
      <c r="D7" s="16" t="s">
        <v>76</v>
      </c>
      <c r="E7" s="16" t="s">
        <v>76</v>
      </c>
      <c r="F7" s="16" t="s">
        <v>76</v>
      </c>
      <c r="G7" s="16" t="s">
        <v>76</v>
      </c>
    </row>
    <row r="8" spans="1:7" ht="13.5">
      <c r="A8" s="13" t="s">
        <v>72</v>
      </c>
      <c r="B8" s="17"/>
      <c r="C8" s="17"/>
      <c r="D8" s="17"/>
      <c r="E8" s="17"/>
      <c r="F8" s="17"/>
      <c r="G8" s="17"/>
    </row>
    <row r="9" spans="1:7" ht="13.5">
      <c r="A9" s="13" t="s">
        <v>73</v>
      </c>
      <c r="B9" s="17" t="s">
        <v>77</v>
      </c>
      <c r="C9" s="17" t="s">
        <v>78</v>
      </c>
      <c r="D9" s="17" t="s">
        <v>80</v>
      </c>
      <c r="E9" s="17" t="s">
        <v>82</v>
      </c>
      <c r="F9" s="17" t="s">
        <v>84</v>
      </c>
      <c r="G9" s="17" t="s">
        <v>85</v>
      </c>
    </row>
    <row r="10" spans="1:7" ht="14.25" thickBot="1">
      <c r="A10" s="13" t="s">
        <v>74</v>
      </c>
      <c r="B10" s="17" t="s">
        <v>87</v>
      </c>
      <c r="C10" s="17" t="s">
        <v>87</v>
      </c>
      <c r="D10" s="17" t="s">
        <v>87</v>
      </c>
      <c r="E10" s="17" t="s">
        <v>87</v>
      </c>
      <c r="F10" s="17" t="s">
        <v>87</v>
      </c>
      <c r="G10" s="17" t="s">
        <v>87</v>
      </c>
    </row>
    <row r="11" spans="1:7" ht="14.25" thickTop="1">
      <c r="A11" s="9" t="s">
        <v>86</v>
      </c>
      <c r="B11" s="21">
        <v>2045204</v>
      </c>
      <c r="C11" s="21">
        <v>2555265</v>
      </c>
      <c r="D11" s="21">
        <v>2144829</v>
      </c>
      <c r="E11" s="21">
        <v>2090796</v>
      </c>
      <c r="F11" s="21">
        <v>1912027</v>
      </c>
      <c r="G11" s="21">
        <v>1398439</v>
      </c>
    </row>
    <row r="12" spans="1:7" ht="13.5">
      <c r="A12" s="2" t="s">
        <v>88</v>
      </c>
      <c r="B12" s="22"/>
      <c r="C12" s="22">
        <v>7500</v>
      </c>
      <c r="D12" s="22">
        <v>9498</v>
      </c>
      <c r="E12" s="22">
        <v>7586</v>
      </c>
      <c r="F12" s="22">
        <v>11862</v>
      </c>
      <c r="G12" s="22">
        <v>10805</v>
      </c>
    </row>
    <row r="13" spans="1:7" ht="13.5">
      <c r="A13" s="2" t="s">
        <v>89</v>
      </c>
      <c r="B13" s="22">
        <v>2988895</v>
      </c>
      <c r="C13" s="22">
        <v>2842182</v>
      </c>
      <c r="D13" s="22">
        <v>3131122</v>
      </c>
      <c r="E13" s="22">
        <v>3445492</v>
      </c>
      <c r="F13" s="22">
        <v>3116569</v>
      </c>
      <c r="G13" s="22">
        <v>3788799</v>
      </c>
    </row>
    <row r="14" spans="1:7" ht="13.5">
      <c r="A14" s="2" t="s">
        <v>90</v>
      </c>
      <c r="B14" s="22">
        <v>555902</v>
      </c>
      <c r="C14" s="22">
        <v>555494</v>
      </c>
      <c r="D14" s="22">
        <v>555011</v>
      </c>
      <c r="E14" s="22">
        <v>254544</v>
      </c>
      <c r="F14" s="22">
        <v>253930</v>
      </c>
      <c r="G14" s="22">
        <v>252903</v>
      </c>
    </row>
    <row r="15" spans="1:7" ht="13.5">
      <c r="A15" s="2" t="s">
        <v>91</v>
      </c>
      <c r="B15" s="22">
        <v>28132</v>
      </c>
      <c r="C15" s="22">
        <v>14947</v>
      </c>
      <c r="D15" s="22">
        <v>27268</v>
      </c>
      <c r="E15" s="22">
        <v>19791</v>
      </c>
      <c r="F15" s="22">
        <v>437947</v>
      </c>
      <c r="G15" s="22">
        <v>436125</v>
      </c>
    </row>
    <row r="16" spans="1:7" ht="13.5">
      <c r="A16" s="2" t="s">
        <v>92</v>
      </c>
      <c r="B16" s="22">
        <v>15255</v>
      </c>
      <c r="C16" s="22">
        <v>30278</v>
      </c>
      <c r="D16" s="22">
        <v>27609</v>
      </c>
      <c r="E16" s="22">
        <v>22142</v>
      </c>
      <c r="F16" s="22">
        <v>19716</v>
      </c>
      <c r="G16" s="22">
        <v>21138</v>
      </c>
    </row>
    <row r="17" spans="1:7" ht="13.5">
      <c r="A17" s="2" t="s">
        <v>93</v>
      </c>
      <c r="B17" s="22">
        <v>40000</v>
      </c>
      <c r="C17" s="22">
        <v>28000</v>
      </c>
      <c r="D17" s="22">
        <v>15480</v>
      </c>
      <c r="E17" s="22">
        <v>50000</v>
      </c>
      <c r="F17" s="22">
        <v>53180</v>
      </c>
      <c r="G17" s="22">
        <v>62840</v>
      </c>
    </row>
    <row r="18" spans="1:7" ht="13.5">
      <c r="A18" s="2" t="s">
        <v>94</v>
      </c>
      <c r="B18" s="22">
        <v>154403</v>
      </c>
      <c r="C18" s="22">
        <v>141533</v>
      </c>
      <c r="D18" s="22">
        <v>237508</v>
      </c>
      <c r="E18" s="22">
        <v>131399</v>
      </c>
      <c r="F18" s="22">
        <v>145491</v>
      </c>
      <c r="G18" s="22">
        <v>182627</v>
      </c>
    </row>
    <row r="19" spans="1:7" ht="13.5">
      <c r="A19" s="2" t="s">
        <v>96</v>
      </c>
      <c r="B19" s="22">
        <v>89412</v>
      </c>
      <c r="C19" s="22">
        <v>74337</v>
      </c>
      <c r="D19" s="22">
        <v>94117</v>
      </c>
      <c r="E19" s="22">
        <v>73427</v>
      </c>
      <c r="F19" s="22">
        <v>73862</v>
      </c>
      <c r="G19" s="22">
        <v>93551</v>
      </c>
    </row>
    <row r="20" spans="1:7" ht="13.5">
      <c r="A20" s="2" t="s">
        <v>97</v>
      </c>
      <c r="B20" s="22">
        <v>9943</v>
      </c>
      <c r="C20" s="22">
        <v>14233</v>
      </c>
      <c r="D20" s="22">
        <v>10639</v>
      </c>
      <c r="E20" s="22">
        <v>10431</v>
      </c>
      <c r="F20" s="22">
        <v>12455</v>
      </c>
      <c r="G20" s="22">
        <v>57037</v>
      </c>
    </row>
    <row r="21" spans="1:7" ht="13.5">
      <c r="A21" s="2" t="s">
        <v>98</v>
      </c>
      <c r="B21" s="22">
        <v>-4416</v>
      </c>
      <c r="C21" s="22">
        <v>-4198</v>
      </c>
      <c r="D21" s="22">
        <v>-4770</v>
      </c>
      <c r="E21" s="22">
        <v>-7742</v>
      </c>
      <c r="F21" s="22">
        <v>-4677</v>
      </c>
      <c r="G21" s="22">
        <v>-5752</v>
      </c>
    </row>
    <row r="22" spans="1:7" ht="13.5">
      <c r="A22" s="2" t="s">
        <v>99</v>
      </c>
      <c r="B22" s="22">
        <v>5922733</v>
      </c>
      <c r="C22" s="22">
        <v>6259574</v>
      </c>
      <c r="D22" s="22">
        <v>6248315</v>
      </c>
      <c r="E22" s="22">
        <v>6097870</v>
      </c>
      <c r="F22" s="22">
        <v>6032367</v>
      </c>
      <c r="G22" s="22">
        <v>6298516</v>
      </c>
    </row>
    <row r="23" spans="1:7" ht="13.5">
      <c r="A23" s="3" t="s">
        <v>100</v>
      </c>
      <c r="B23" s="22">
        <v>1210328</v>
      </c>
      <c r="C23" s="22">
        <v>1043169</v>
      </c>
      <c r="D23" s="22">
        <v>1078924</v>
      </c>
      <c r="E23" s="22">
        <v>1075872</v>
      </c>
      <c r="F23" s="22">
        <v>1066190</v>
      </c>
      <c r="G23" s="22">
        <v>1066515</v>
      </c>
    </row>
    <row r="24" spans="1:7" ht="13.5">
      <c r="A24" s="4" t="s">
        <v>101</v>
      </c>
      <c r="B24" s="22">
        <v>-684977</v>
      </c>
      <c r="C24" s="22">
        <v>-680481</v>
      </c>
      <c r="D24" s="22">
        <v>-697396</v>
      </c>
      <c r="E24" s="22">
        <v>-674181</v>
      </c>
      <c r="F24" s="22">
        <v>-651779</v>
      </c>
      <c r="G24" s="22">
        <v>-626648</v>
      </c>
    </row>
    <row r="25" spans="1:7" ht="13.5">
      <c r="A25" s="4" t="s">
        <v>102</v>
      </c>
      <c r="B25" s="22">
        <v>525350</v>
      </c>
      <c r="C25" s="22">
        <v>362688</v>
      </c>
      <c r="D25" s="22">
        <v>381527</v>
      </c>
      <c r="E25" s="22">
        <v>401690</v>
      </c>
      <c r="F25" s="22">
        <v>414410</v>
      </c>
      <c r="G25" s="22">
        <v>439866</v>
      </c>
    </row>
    <row r="26" spans="1:7" ht="13.5">
      <c r="A26" s="3" t="s">
        <v>103</v>
      </c>
      <c r="B26" s="22">
        <v>120510</v>
      </c>
      <c r="C26" s="22">
        <v>115324</v>
      </c>
      <c r="D26" s="22">
        <v>115828</v>
      </c>
      <c r="E26" s="22">
        <v>114363</v>
      </c>
      <c r="F26" s="22">
        <v>114754</v>
      </c>
      <c r="G26" s="22">
        <v>114774</v>
      </c>
    </row>
    <row r="27" spans="1:7" ht="13.5">
      <c r="A27" s="4" t="s">
        <v>101</v>
      </c>
      <c r="B27" s="22">
        <v>-105590</v>
      </c>
      <c r="C27" s="22">
        <v>-107009</v>
      </c>
      <c r="D27" s="22">
        <v>-107384</v>
      </c>
      <c r="E27" s="22">
        <v>-104292</v>
      </c>
      <c r="F27" s="22">
        <v>-103314</v>
      </c>
      <c r="G27" s="22">
        <v>-101123</v>
      </c>
    </row>
    <row r="28" spans="1:7" ht="13.5">
      <c r="A28" s="4" t="s">
        <v>104</v>
      </c>
      <c r="B28" s="22">
        <v>14920</v>
      </c>
      <c r="C28" s="22">
        <v>8315</v>
      </c>
      <c r="D28" s="22">
        <v>8443</v>
      </c>
      <c r="E28" s="22">
        <v>10071</v>
      </c>
      <c r="F28" s="22">
        <v>11440</v>
      </c>
      <c r="G28" s="22">
        <v>13651</v>
      </c>
    </row>
    <row r="29" spans="1:7" ht="13.5">
      <c r="A29" s="3" t="s">
        <v>105</v>
      </c>
      <c r="B29" s="22">
        <v>235388</v>
      </c>
      <c r="C29" s="22">
        <v>235446</v>
      </c>
      <c r="D29" s="22">
        <v>211013</v>
      </c>
      <c r="E29" s="22">
        <v>197195</v>
      </c>
      <c r="F29" s="22">
        <v>192395</v>
      </c>
      <c r="G29" s="22">
        <v>194480</v>
      </c>
    </row>
    <row r="30" spans="1:7" ht="13.5">
      <c r="A30" s="4" t="s">
        <v>101</v>
      </c>
      <c r="B30" s="22">
        <v>-197815</v>
      </c>
      <c r="C30" s="22">
        <v>-184593</v>
      </c>
      <c r="D30" s="22">
        <v>-173898</v>
      </c>
      <c r="E30" s="22">
        <v>-159041</v>
      </c>
      <c r="F30" s="22">
        <v>-153597</v>
      </c>
      <c r="G30" s="22">
        <v>-141999</v>
      </c>
    </row>
    <row r="31" spans="1:7" ht="13.5">
      <c r="A31" s="4" t="s">
        <v>106</v>
      </c>
      <c r="B31" s="22">
        <v>37573</v>
      </c>
      <c r="C31" s="22">
        <v>50853</v>
      </c>
      <c r="D31" s="22">
        <v>37114</v>
      </c>
      <c r="E31" s="22">
        <v>38154</v>
      </c>
      <c r="F31" s="22">
        <v>38797</v>
      </c>
      <c r="G31" s="22">
        <v>52481</v>
      </c>
    </row>
    <row r="32" spans="1:7" ht="13.5">
      <c r="A32" s="3" t="s">
        <v>107</v>
      </c>
      <c r="B32" s="22">
        <v>242775</v>
      </c>
      <c r="C32" s="22">
        <v>222047</v>
      </c>
      <c r="D32" s="22">
        <v>229122</v>
      </c>
      <c r="E32" s="22">
        <v>221488</v>
      </c>
      <c r="F32" s="22">
        <v>224271</v>
      </c>
      <c r="G32" s="22">
        <v>219025</v>
      </c>
    </row>
    <row r="33" spans="1:7" ht="13.5">
      <c r="A33" s="4" t="s">
        <v>101</v>
      </c>
      <c r="B33" s="22">
        <v>-200113</v>
      </c>
      <c r="C33" s="22">
        <v>-196309</v>
      </c>
      <c r="D33" s="22">
        <v>-194333</v>
      </c>
      <c r="E33" s="22">
        <v>-185534</v>
      </c>
      <c r="F33" s="22">
        <v>-177031</v>
      </c>
      <c r="G33" s="22">
        <v>-158197</v>
      </c>
    </row>
    <row r="34" spans="1:7" ht="13.5">
      <c r="A34" s="4" t="s">
        <v>108</v>
      </c>
      <c r="B34" s="22">
        <v>42661</v>
      </c>
      <c r="C34" s="22">
        <v>25737</v>
      </c>
      <c r="D34" s="22">
        <v>34789</v>
      </c>
      <c r="E34" s="22">
        <v>35953</v>
      </c>
      <c r="F34" s="22">
        <v>47239</v>
      </c>
      <c r="G34" s="22">
        <v>60828</v>
      </c>
    </row>
    <row r="35" spans="1:7" ht="13.5">
      <c r="A35" s="3" t="s">
        <v>109</v>
      </c>
      <c r="B35" s="22">
        <v>428513</v>
      </c>
      <c r="C35" s="22">
        <v>394813</v>
      </c>
      <c r="D35" s="22">
        <v>384487</v>
      </c>
      <c r="E35" s="22">
        <v>385637</v>
      </c>
      <c r="F35" s="22">
        <v>422739</v>
      </c>
      <c r="G35" s="22">
        <v>433719</v>
      </c>
    </row>
    <row r="36" spans="1:7" ht="13.5">
      <c r="A36" s="4" t="s">
        <v>101</v>
      </c>
      <c r="B36" s="22">
        <v>-355014</v>
      </c>
      <c r="C36" s="22">
        <v>-339470</v>
      </c>
      <c r="D36" s="22">
        <v>-337848</v>
      </c>
      <c r="E36" s="22">
        <v>-339391</v>
      </c>
      <c r="F36" s="22">
        <v>-373853</v>
      </c>
      <c r="G36" s="22">
        <v>-372273</v>
      </c>
    </row>
    <row r="37" spans="1:7" ht="13.5">
      <c r="A37" s="4" t="s">
        <v>110</v>
      </c>
      <c r="B37" s="22">
        <v>73499</v>
      </c>
      <c r="C37" s="22">
        <v>55343</v>
      </c>
      <c r="D37" s="22">
        <v>46638</v>
      </c>
      <c r="E37" s="22">
        <v>46246</v>
      </c>
      <c r="F37" s="22">
        <v>48885</v>
      </c>
      <c r="G37" s="22">
        <v>61445</v>
      </c>
    </row>
    <row r="38" spans="1:7" ht="13.5">
      <c r="A38" s="3" t="s">
        <v>111</v>
      </c>
      <c r="B38" s="22">
        <v>1003903</v>
      </c>
      <c r="C38" s="22">
        <v>987903</v>
      </c>
      <c r="D38" s="22">
        <v>989393</v>
      </c>
      <c r="E38" s="22">
        <v>989442</v>
      </c>
      <c r="F38" s="22">
        <v>989442</v>
      </c>
      <c r="G38" s="22">
        <v>989442</v>
      </c>
    </row>
    <row r="39" spans="1:7" ht="13.5">
      <c r="A39" s="3" t="s">
        <v>114</v>
      </c>
      <c r="B39" s="22">
        <v>1697909</v>
      </c>
      <c r="C39" s="22">
        <v>1490841</v>
      </c>
      <c r="D39" s="22">
        <v>1497907</v>
      </c>
      <c r="E39" s="22">
        <v>1521558</v>
      </c>
      <c r="F39" s="22">
        <v>1550216</v>
      </c>
      <c r="G39" s="22">
        <v>1617715</v>
      </c>
    </row>
    <row r="40" spans="1:7" ht="13.5">
      <c r="A40" s="3" t="s">
        <v>115</v>
      </c>
      <c r="B40" s="22"/>
      <c r="C40" s="22"/>
      <c r="D40" s="22"/>
      <c r="E40" s="22"/>
      <c r="F40" s="22"/>
      <c r="G40" s="22">
        <v>3055</v>
      </c>
    </row>
    <row r="41" spans="1:7" ht="13.5">
      <c r="A41" s="3" t="s">
        <v>116</v>
      </c>
      <c r="B41" s="22">
        <v>6473</v>
      </c>
      <c r="C41" s="22">
        <v>7495</v>
      </c>
      <c r="D41" s="22">
        <v>6403</v>
      </c>
      <c r="E41" s="22">
        <v>10239</v>
      </c>
      <c r="F41" s="22">
        <v>20284</v>
      </c>
      <c r="G41" s="22">
        <v>37521</v>
      </c>
    </row>
    <row r="42" spans="1:7" ht="13.5">
      <c r="A42" s="3" t="s">
        <v>117</v>
      </c>
      <c r="B42" s="22">
        <v>3055</v>
      </c>
      <c r="C42" s="22">
        <v>3055</v>
      </c>
      <c r="D42" s="22">
        <v>3055</v>
      </c>
      <c r="E42" s="22">
        <v>3055</v>
      </c>
      <c r="F42" s="22">
        <v>3055</v>
      </c>
      <c r="G42" s="22"/>
    </row>
    <row r="43" spans="1:7" ht="13.5">
      <c r="A43" s="3" t="s">
        <v>118</v>
      </c>
      <c r="B43" s="22">
        <v>9528</v>
      </c>
      <c r="C43" s="22">
        <v>10550</v>
      </c>
      <c r="D43" s="22">
        <v>9458</v>
      </c>
      <c r="E43" s="22">
        <v>13294</v>
      </c>
      <c r="F43" s="22">
        <v>23339</v>
      </c>
      <c r="G43" s="22">
        <v>40576</v>
      </c>
    </row>
    <row r="44" spans="1:7" ht="13.5">
      <c r="A44" s="3" t="s">
        <v>119</v>
      </c>
      <c r="B44" s="22">
        <v>431062</v>
      </c>
      <c r="C44" s="22">
        <v>341500</v>
      </c>
      <c r="D44" s="22">
        <v>336451</v>
      </c>
      <c r="E44" s="22">
        <v>374564</v>
      </c>
      <c r="F44" s="22">
        <v>371729</v>
      </c>
      <c r="G44" s="22">
        <v>444897</v>
      </c>
    </row>
    <row r="45" spans="1:7" ht="13.5">
      <c r="A45" s="3" t="s">
        <v>120</v>
      </c>
      <c r="B45" s="22">
        <v>196614</v>
      </c>
      <c r="C45" s="22">
        <v>145714</v>
      </c>
      <c r="D45" s="22">
        <v>110977</v>
      </c>
      <c r="E45" s="22">
        <v>112079</v>
      </c>
      <c r="F45" s="22">
        <v>112079</v>
      </c>
      <c r="G45" s="22">
        <v>128168</v>
      </c>
    </row>
    <row r="46" spans="1:7" ht="13.5">
      <c r="A46" s="3" t="s">
        <v>121</v>
      </c>
      <c r="B46" s="22">
        <v>1730</v>
      </c>
      <c r="C46" s="22">
        <v>3007</v>
      </c>
      <c r="D46" s="22">
        <v>4830</v>
      </c>
      <c r="E46" s="22">
        <v>7216</v>
      </c>
      <c r="F46" s="22">
        <v>11200</v>
      </c>
      <c r="G46" s="22">
        <v>15391</v>
      </c>
    </row>
    <row r="47" spans="1:7" ht="13.5">
      <c r="A47" s="3" t="s">
        <v>122</v>
      </c>
      <c r="B47" s="22"/>
      <c r="C47" s="22"/>
      <c r="D47" s="22"/>
      <c r="E47" s="22">
        <v>7480</v>
      </c>
      <c r="F47" s="22">
        <v>19480</v>
      </c>
      <c r="G47" s="22">
        <v>34660</v>
      </c>
    </row>
    <row r="48" spans="1:7" ht="13.5">
      <c r="A48" s="3" t="s">
        <v>123</v>
      </c>
      <c r="B48" s="22"/>
      <c r="C48" s="22"/>
      <c r="D48" s="22"/>
      <c r="E48" s="22">
        <v>40970</v>
      </c>
      <c r="F48" s="22">
        <v>46878</v>
      </c>
      <c r="G48" s="22">
        <v>54108</v>
      </c>
    </row>
    <row r="49" spans="1:7" ht="13.5">
      <c r="A49" s="3" t="s">
        <v>125</v>
      </c>
      <c r="B49" s="22">
        <v>668584</v>
      </c>
      <c r="C49" s="22">
        <v>841254</v>
      </c>
      <c r="D49" s="22">
        <v>1011559</v>
      </c>
      <c r="E49" s="22">
        <v>1133676</v>
      </c>
      <c r="F49" s="22">
        <v>1199016</v>
      </c>
      <c r="G49" s="22">
        <v>1270705</v>
      </c>
    </row>
    <row r="50" spans="1:7" ht="13.5">
      <c r="A50" s="3" t="s">
        <v>97</v>
      </c>
      <c r="B50" s="22">
        <v>21484</v>
      </c>
      <c r="C50" s="22">
        <v>16399</v>
      </c>
      <c r="D50" s="22">
        <v>17593</v>
      </c>
      <c r="E50" s="22">
        <v>14935</v>
      </c>
      <c r="F50" s="22">
        <v>11771</v>
      </c>
      <c r="G50" s="22">
        <v>11890</v>
      </c>
    </row>
    <row r="51" spans="1:7" ht="13.5">
      <c r="A51" s="3" t="s">
        <v>98</v>
      </c>
      <c r="B51" s="22">
        <v>-3717</v>
      </c>
      <c r="C51" s="22"/>
      <c r="D51" s="22">
        <v>-2554</v>
      </c>
      <c r="E51" s="22">
        <v>-11</v>
      </c>
      <c r="F51" s="22">
        <v>-29</v>
      </c>
      <c r="G51" s="22">
        <v>-46</v>
      </c>
    </row>
    <row r="52" spans="1:7" ht="13.5">
      <c r="A52" s="3" t="s">
        <v>126</v>
      </c>
      <c r="B52" s="22">
        <v>1315759</v>
      </c>
      <c r="C52" s="22">
        <v>1347877</v>
      </c>
      <c r="D52" s="22">
        <v>1478859</v>
      </c>
      <c r="E52" s="22">
        <v>1690913</v>
      </c>
      <c r="F52" s="22">
        <v>1772126</v>
      </c>
      <c r="G52" s="22">
        <v>1959775</v>
      </c>
    </row>
    <row r="53" spans="1:7" ht="13.5">
      <c r="A53" s="2" t="s">
        <v>127</v>
      </c>
      <c r="B53" s="22">
        <v>3023197</v>
      </c>
      <c r="C53" s="22">
        <v>2849270</v>
      </c>
      <c r="D53" s="22">
        <v>2986225</v>
      </c>
      <c r="E53" s="22">
        <v>3225765</v>
      </c>
      <c r="F53" s="22">
        <v>3345682</v>
      </c>
      <c r="G53" s="22">
        <v>3618067</v>
      </c>
    </row>
    <row r="54" spans="1:7" ht="14.25" thickBot="1">
      <c r="A54" s="5" t="s">
        <v>128</v>
      </c>
      <c r="B54" s="23">
        <v>8945931</v>
      </c>
      <c r="C54" s="23">
        <v>9108844</v>
      </c>
      <c r="D54" s="23">
        <v>9234541</v>
      </c>
      <c r="E54" s="23">
        <v>9323636</v>
      </c>
      <c r="F54" s="23">
        <v>9378049</v>
      </c>
      <c r="G54" s="23">
        <v>9916583</v>
      </c>
    </row>
    <row r="55" spans="1:7" ht="14.25" thickTop="1">
      <c r="A55" s="2" t="s">
        <v>130</v>
      </c>
      <c r="B55" s="22">
        <v>1225228</v>
      </c>
      <c r="C55" s="22">
        <v>1087746</v>
      </c>
      <c r="D55" s="22">
        <v>1093898</v>
      </c>
      <c r="E55" s="22">
        <v>1152051</v>
      </c>
      <c r="F55" s="22">
        <v>1179722</v>
      </c>
      <c r="G55" s="22">
        <v>1290277</v>
      </c>
    </row>
    <row r="56" spans="1:7" ht="13.5">
      <c r="A56" s="2" t="s">
        <v>131</v>
      </c>
      <c r="B56" s="22">
        <v>324614</v>
      </c>
      <c r="C56" s="22">
        <v>410118</v>
      </c>
      <c r="D56" s="22">
        <v>340886</v>
      </c>
      <c r="E56" s="22">
        <v>210964</v>
      </c>
      <c r="F56" s="22">
        <v>217411</v>
      </c>
      <c r="G56" s="22">
        <v>279085</v>
      </c>
    </row>
    <row r="57" spans="1:7" ht="13.5">
      <c r="A57" s="2" t="s">
        <v>132</v>
      </c>
      <c r="B57" s="22">
        <v>184510</v>
      </c>
      <c r="C57" s="22">
        <v>186357</v>
      </c>
      <c r="D57" s="22">
        <v>192453</v>
      </c>
      <c r="E57" s="22">
        <v>197306</v>
      </c>
      <c r="F57" s="22">
        <v>201597</v>
      </c>
      <c r="G57" s="22">
        <v>207064</v>
      </c>
    </row>
    <row r="58" spans="1:7" ht="13.5">
      <c r="A58" s="2" t="s">
        <v>133</v>
      </c>
      <c r="B58" s="22">
        <v>6575</v>
      </c>
      <c r="C58" s="22">
        <v>30017</v>
      </c>
      <c r="D58" s="22">
        <v>19583</v>
      </c>
      <c r="E58" s="22">
        <v>52575</v>
      </c>
      <c r="F58" s="22">
        <v>15169</v>
      </c>
      <c r="G58" s="22">
        <v>8175</v>
      </c>
    </row>
    <row r="59" spans="1:7" ht="13.5">
      <c r="A59" s="2" t="s">
        <v>134</v>
      </c>
      <c r="B59" s="22"/>
      <c r="C59" s="22"/>
      <c r="D59" s="22"/>
      <c r="E59" s="22"/>
      <c r="F59" s="22"/>
      <c r="G59" s="22">
        <v>21920</v>
      </c>
    </row>
    <row r="60" spans="1:7" ht="13.5">
      <c r="A60" s="2" t="s">
        <v>136</v>
      </c>
      <c r="B60" s="22">
        <v>44717</v>
      </c>
      <c r="C60" s="22">
        <v>4695</v>
      </c>
      <c r="D60" s="22">
        <v>13525</v>
      </c>
      <c r="E60" s="22">
        <v>17593</v>
      </c>
      <c r="F60" s="22">
        <v>29656</v>
      </c>
      <c r="G60" s="22">
        <v>48588</v>
      </c>
    </row>
    <row r="61" spans="1:7" ht="13.5">
      <c r="A61" s="2" t="s">
        <v>137</v>
      </c>
      <c r="B61" s="22">
        <v>42689</v>
      </c>
      <c r="C61" s="22">
        <v>39665</v>
      </c>
      <c r="D61" s="22">
        <v>18122</v>
      </c>
      <c r="E61" s="22">
        <v>15409</v>
      </c>
      <c r="F61" s="22">
        <v>15641</v>
      </c>
      <c r="G61" s="22">
        <v>22138</v>
      </c>
    </row>
    <row r="62" spans="1:7" ht="13.5">
      <c r="A62" s="2" t="s">
        <v>138</v>
      </c>
      <c r="B62" s="22">
        <v>141145</v>
      </c>
      <c r="C62" s="22">
        <v>165486</v>
      </c>
      <c r="D62" s="22">
        <v>200560</v>
      </c>
      <c r="E62" s="22">
        <v>143961</v>
      </c>
      <c r="F62" s="22">
        <v>154262</v>
      </c>
      <c r="G62" s="22">
        <v>204687</v>
      </c>
    </row>
    <row r="63" spans="1:7" ht="13.5">
      <c r="A63" s="2" t="s">
        <v>139</v>
      </c>
      <c r="B63" s="22">
        <v>8507</v>
      </c>
      <c r="C63" s="22">
        <v>8329</v>
      </c>
      <c r="D63" s="22">
        <v>8758</v>
      </c>
      <c r="E63" s="22">
        <v>8824</v>
      </c>
      <c r="F63" s="22">
        <v>9037</v>
      </c>
      <c r="G63" s="22">
        <v>9947</v>
      </c>
    </row>
    <row r="64" spans="1:7" ht="13.5">
      <c r="A64" s="2" t="s">
        <v>140</v>
      </c>
      <c r="B64" s="22">
        <v>1675</v>
      </c>
      <c r="C64" s="22">
        <v>44056</v>
      </c>
      <c r="D64" s="22">
        <v>1490</v>
      </c>
      <c r="E64" s="22">
        <v>28122</v>
      </c>
      <c r="F64" s="22">
        <v>190</v>
      </c>
      <c r="G64" s="22">
        <v>145</v>
      </c>
    </row>
    <row r="65" spans="1:7" ht="13.5">
      <c r="A65" s="2" t="s">
        <v>141</v>
      </c>
      <c r="B65" s="22">
        <v>1979664</v>
      </c>
      <c r="C65" s="22">
        <v>1976472</v>
      </c>
      <c r="D65" s="22">
        <v>1889279</v>
      </c>
      <c r="E65" s="22">
        <v>1826809</v>
      </c>
      <c r="F65" s="22">
        <v>1822688</v>
      </c>
      <c r="G65" s="22">
        <v>2092029</v>
      </c>
    </row>
    <row r="66" spans="1:7" ht="13.5">
      <c r="A66" s="2" t="s">
        <v>142</v>
      </c>
      <c r="B66" s="22">
        <v>1679808</v>
      </c>
      <c r="C66" s="22">
        <v>1814245</v>
      </c>
      <c r="D66" s="22">
        <v>2289178</v>
      </c>
      <c r="E66" s="22">
        <v>2596236</v>
      </c>
      <c r="F66" s="22">
        <v>2785645</v>
      </c>
      <c r="G66" s="22">
        <v>3036040</v>
      </c>
    </row>
    <row r="67" spans="1:7" ht="13.5">
      <c r="A67" s="2" t="s">
        <v>143</v>
      </c>
      <c r="B67" s="22">
        <v>105698</v>
      </c>
      <c r="C67" s="22">
        <v>195999</v>
      </c>
      <c r="D67" s="22">
        <v>216046</v>
      </c>
      <c r="E67" s="22">
        <v>197261</v>
      </c>
      <c r="F67" s="22">
        <v>173527</v>
      </c>
      <c r="G67" s="22">
        <v>166161</v>
      </c>
    </row>
    <row r="68" spans="1:7" ht="13.5">
      <c r="A68" s="2" t="s">
        <v>144</v>
      </c>
      <c r="B68" s="22">
        <v>153183</v>
      </c>
      <c r="C68" s="22">
        <v>221310</v>
      </c>
      <c r="D68" s="22"/>
      <c r="E68" s="22"/>
      <c r="F68" s="22"/>
      <c r="G68" s="22"/>
    </row>
    <row r="69" spans="1:7" ht="13.5">
      <c r="A69" s="2" t="s">
        <v>117</v>
      </c>
      <c r="B69" s="22">
        <v>5750</v>
      </c>
      <c r="C69" s="22">
        <v>7162</v>
      </c>
      <c r="D69" s="22">
        <v>7587</v>
      </c>
      <c r="E69" s="22"/>
      <c r="F69" s="22"/>
      <c r="G69" s="22"/>
    </row>
    <row r="70" spans="1:7" ht="13.5">
      <c r="A70" s="2" t="s">
        <v>147</v>
      </c>
      <c r="B70" s="22">
        <v>1944441</v>
      </c>
      <c r="C70" s="22">
        <v>2238717</v>
      </c>
      <c r="D70" s="22">
        <v>2512812</v>
      </c>
      <c r="E70" s="22">
        <v>2793498</v>
      </c>
      <c r="F70" s="22">
        <v>2959172</v>
      </c>
      <c r="G70" s="22">
        <v>3202201</v>
      </c>
    </row>
    <row r="71" spans="1:7" ht="14.25" thickBot="1">
      <c r="A71" s="5" t="s">
        <v>148</v>
      </c>
      <c r="B71" s="23">
        <v>3924106</v>
      </c>
      <c r="C71" s="23">
        <v>4215190</v>
      </c>
      <c r="D71" s="23">
        <v>4402091</v>
      </c>
      <c r="E71" s="23">
        <v>4620307</v>
      </c>
      <c r="F71" s="23">
        <v>4781861</v>
      </c>
      <c r="G71" s="23">
        <v>5294231</v>
      </c>
    </row>
    <row r="72" spans="1:7" ht="14.25" thickTop="1">
      <c r="A72" s="2" t="s">
        <v>149</v>
      </c>
      <c r="B72" s="22">
        <v>611000</v>
      </c>
      <c r="C72" s="22">
        <v>611000</v>
      </c>
      <c r="D72" s="22">
        <v>611000</v>
      </c>
      <c r="E72" s="22">
        <v>611000</v>
      </c>
      <c r="F72" s="22">
        <v>611000</v>
      </c>
      <c r="G72" s="22">
        <v>611000</v>
      </c>
    </row>
    <row r="73" spans="1:7" ht="13.5">
      <c r="A73" s="3" t="s">
        <v>150</v>
      </c>
      <c r="B73" s="22">
        <v>326200</v>
      </c>
      <c r="C73" s="22">
        <v>326200</v>
      </c>
      <c r="D73" s="22">
        <v>326200</v>
      </c>
      <c r="E73" s="22">
        <v>326200</v>
      </c>
      <c r="F73" s="22">
        <v>326200</v>
      </c>
      <c r="G73" s="22">
        <v>326200</v>
      </c>
    </row>
    <row r="74" spans="1:7" ht="13.5">
      <c r="A74" s="3" t="s">
        <v>151</v>
      </c>
      <c r="B74" s="22">
        <v>6315</v>
      </c>
      <c r="C74" s="22">
        <v>6315</v>
      </c>
      <c r="D74" s="22"/>
      <c r="E74" s="22"/>
      <c r="F74" s="22"/>
      <c r="G74" s="22"/>
    </row>
    <row r="75" spans="1:7" ht="13.5">
      <c r="A75" s="3" t="s">
        <v>152</v>
      </c>
      <c r="B75" s="22">
        <v>332515</v>
      </c>
      <c r="C75" s="22">
        <v>332515</v>
      </c>
      <c r="D75" s="22">
        <v>326200</v>
      </c>
      <c r="E75" s="22">
        <v>326200</v>
      </c>
      <c r="F75" s="22">
        <v>326200</v>
      </c>
      <c r="G75" s="22">
        <v>326200</v>
      </c>
    </row>
    <row r="76" spans="1:7" ht="13.5">
      <c r="A76" s="3" t="s">
        <v>153</v>
      </c>
      <c r="B76" s="22">
        <v>140625</v>
      </c>
      <c r="C76" s="22">
        <v>140625</v>
      </c>
      <c r="D76" s="22">
        <v>140625</v>
      </c>
      <c r="E76" s="22">
        <v>140625</v>
      </c>
      <c r="F76" s="22">
        <v>140625</v>
      </c>
      <c r="G76" s="22">
        <v>140625</v>
      </c>
    </row>
    <row r="77" spans="1:7" ht="13.5">
      <c r="A77" s="4" t="s">
        <v>154</v>
      </c>
      <c r="B77" s="22">
        <v>49585</v>
      </c>
      <c r="C77" s="22">
        <v>49829</v>
      </c>
      <c r="D77" s="22">
        <v>46169</v>
      </c>
      <c r="E77" s="22">
        <v>46433</v>
      </c>
      <c r="F77" s="22">
        <v>46714</v>
      </c>
      <c r="G77" s="22">
        <v>47012</v>
      </c>
    </row>
    <row r="78" spans="1:7" ht="13.5">
      <c r="A78" s="4" t="s">
        <v>155</v>
      </c>
      <c r="B78" s="22">
        <v>3470000</v>
      </c>
      <c r="C78" s="22">
        <v>3470000</v>
      </c>
      <c r="D78" s="22">
        <v>3350000</v>
      </c>
      <c r="E78" s="22">
        <v>3230000</v>
      </c>
      <c r="F78" s="22">
        <v>3130000</v>
      </c>
      <c r="G78" s="22">
        <v>2930000</v>
      </c>
    </row>
    <row r="79" spans="1:7" ht="13.5">
      <c r="A79" s="4" t="s">
        <v>156</v>
      </c>
      <c r="B79" s="22">
        <v>484223</v>
      </c>
      <c r="C79" s="22">
        <v>404367</v>
      </c>
      <c r="D79" s="22">
        <v>501935</v>
      </c>
      <c r="E79" s="22">
        <v>498109</v>
      </c>
      <c r="F79" s="22">
        <v>494473</v>
      </c>
      <c r="G79" s="22">
        <v>572965</v>
      </c>
    </row>
    <row r="80" spans="1:7" ht="13.5">
      <c r="A80" s="3" t="s">
        <v>157</v>
      </c>
      <c r="B80" s="22">
        <v>4144434</v>
      </c>
      <c r="C80" s="22">
        <v>4064822</v>
      </c>
      <c r="D80" s="22">
        <v>4038730</v>
      </c>
      <c r="E80" s="22">
        <v>3915168</v>
      </c>
      <c r="F80" s="22">
        <v>3811812</v>
      </c>
      <c r="G80" s="22">
        <v>3690603</v>
      </c>
    </row>
    <row r="81" spans="1:7" ht="13.5">
      <c r="A81" s="2" t="s">
        <v>158</v>
      </c>
      <c r="B81" s="22">
        <v>-88381</v>
      </c>
      <c r="C81" s="22">
        <v>-87529</v>
      </c>
      <c r="D81" s="22">
        <v>-115465</v>
      </c>
      <c r="E81" s="22">
        <v>-114899</v>
      </c>
      <c r="F81" s="22">
        <v>-114020</v>
      </c>
      <c r="G81" s="22">
        <v>-10093</v>
      </c>
    </row>
    <row r="82" spans="1:7" ht="13.5">
      <c r="A82" s="2" t="s">
        <v>159</v>
      </c>
      <c r="B82" s="22">
        <v>4999568</v>
      </c>
      <c r="C82" s="22">
        <v>4920809</v>
      </c>
      <c r="D82" s="22">
        <v>4860464</v>
      </c>
      <c r="E82" s="22">
        <v>4737469</v>
      </c>
      <c r="F82" s="22">
        <v>4634992</v>
      </c>
      <c r="G82" s="22">
        <v>4617709</v>
      </c>
    </row>
    <row r="83" spans="1:7" ht="13.5">
      <c r="A83" s="2" t="s">
        <v>160</v>
      </c>
      <c r="B83" s="22">
        <v>22256</v>
      </c>
      <c r="C83" s="22">
        <v>-27154</v>
      </c>
      <c r="D83" s="22">
        <v>-28014</v>
      </c>
      <c r="E83" s="22">
        <v>-34140</v>
      </c>
      <c r="F83" s="22">
        <v>-38803</v>
      </c>
      <c r="G83" s="22">
        <v>4642</v>
      </c>
    </row>
    <row r="84" spans="1:7" ht="13.5">
      <c r="A84" s="2" t="s">
        <v>161</v>
      </c>
      <c r="B84" s="22">
        <v>22256</v>
      </c>
      <c r="C84" s="22">
        <v>-27154</v>
      </c>
      <c r="D84" s="22"/>
      <c r="E84" s="22"/>
      <c r="F84" s="22"/>
      <c r="G84" s="22"/>
    </row>
    <row r="85" spans="1:7" ht="13.5">
      <c r="A85" s="6" t="s">
        <v>163</v>
      </c>
      <c r="B85" s="22">
        <v>5021825</v>
      </c>
      <c r="C85" s="22">
        <v>4893654</v>
      </c>
      <c r="D85" s="22">
        <v>4832450</v>
      </c>
      <c r="E85" s="22">
        <v>4703328</v>
      </c>
      <c r="F85" s="22">
        <v>4596188</v>
      </c>
      <c r="G85" s="22">
        <v>4622352</v>
      </c>
    </row>
    <row r="86" spans="1:7" ht="14.25" thickBot="1">
      <c r="A86" s="7" t="s">
        <v>164</v>
      </c>
      <c r="B86" s="22">
        <v>8945931</v>
      </c>
      <c r="C86" s="22">
        <v>9108844</v>
      </c>
      <c r="D86" s="22">
        <v>9234541</v>
      </c>
      <c r="E86" s="22">
        <v>9323636</v>
      </c>
      <c r="F86" s="22">
        <v>9378049</v>
      </c>
      <c r="G86" s="22">
        <v>9916583</v>
      </c>
    </row>
    <row r="87" spans="1:7" ht="14.25" thickTop="1">
      <c r="A87" s="8"/>
      <c r="B87" s="24"/>
      <c r="C87" s="24"/>
      <c r="D87" s="24"/>
      <c r="E87" s="24"/>
      <c r="F87" s="24"/>
      <c r="G87" s="24"/>
    </row>
    <row r="89" ht="13.5">
      <c r="A89" s="20" t="s">
        <v>169</v>
      </c>
    </row>
    <row r="90" ht="13.5">
      <c r="A90" s="20" t="s">
        <v>170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2014-02-14T17:38:21Z</dcterms:created>
  <dcterms:modified xsi:type="dcterms:W3CDTF">2014-02-14T17:38:29Z</dcterms:modified>
  <cp:category/>
  <cp:version/>
  <cp:contentType/>
  <cp:contentStatus/>
</cp:coreProperties>
</file>