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<sst xmlns="http://schemas.openxmlformats.org/spreadsheetml/2006/main" count="682" uniqueCount="246">
  <si>
    <t>連結・貸借対照表</t>
  </si>
  <si>
    <t>累積四半期</t>
  </si>
  <si>
    <t>2013/10/01</t>
  </si>
  <si>
    <t>引当金の増減額（△は減少）</t>
  </si>
  <si>
    <t>受取利息及び受取配当金</t>
  </si>
  <si>
    <t>支払利息</t>
  </si>
  <si>
    <t>固定資産売却損益（△は益）</t>
  </si>
  <si>
    <t>投資有価証券売却損益（△は益）</t>
  </si>
  <si>
    <t>売上債権の増減額（△は増加）</t>
  </si>
  <si>
    <t>未成工事支出金の増減額（△は増加）</t>
  </si>
  <si>
    <t>販売用不動産の増減額（△は増加）</t>
  </si>
  <si>
    <t>その他のたな卸資産の増減額（△は増加）</t>
  </si>
  <si>
    <t>仕入債務の増減額（△は減少）</t>
  </si>
  <si>
    <t>未成工事受入金の増減額（△は減少）</t>
  </si>
  <si>
    <t>未払消費税等の増減額（△は減少）</t>
  </si>
  <si>
    <t>営業貸付金の増減額（△は増加）</t>
  </si>
  <si>
    <t>未収入金の増減額（△は増加）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</si>
  <si>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</si>
  <si>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</si>
  <si>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</si>
  <si>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</si>
  <si>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</si>
  <si>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定期預金の預入による支出</t>
  </si>
  <si>
    <t>有形固定資産の取得による支出</t>
  </si>
  <si>
    <t>有形固定資産の売却による収入</t>
  </si>
  <si>
    <t>無形固定資産の取得による支出</t>
  </si>
  <si>
    <t>投資有価証券の取得による支出</t>
  </si>
  <si>
    <t>投資有価証券の売却による収入</t>
  </si>
  <si>
    <t>投資活動によるキャッシュ・フロー</t>
  </si>
  <si>
    <t>短期借入れによる収入</t>
  </si>
  <si>
    <t>長期借入金の返済による支出</t>
  </si>
  <si>
    <t>自己株式の売却による収入</t>
  </si>
  <si>
    <t>自己株式の取得による支出</t>
  </si>
  <si>
    <t>配当金の支払額</t>
  </si>
  <si>
    <t>財務活動によるキャッシュ・フロー</t>
  </si>
  <si>
    <t>現金及び現金同等物の増減額（△は減少）</t>
  </si>
  <si>
    <t>現金及び現金同等物の残高</t>
  </si>
  <si>
    <t>連結・キャッシュフロー計算書</t>
  </si>
  <si>
    <t>投資有価証券売却益</t>
  </si>
  <si>
    <t>少数株主損益調整前四半期純利益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</si>
  <si>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</si>
  <si>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</si>
  <si>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</si>
  <si>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</si>
  <si>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</si>
  <si>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</si>
  <si>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</si>
  <si>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</si>
  <si>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2013/12/25</t>
  </si>
  <si>
    <t>通期</t>
  </si>
  <si>
    <t>2013/09/30</t>
  </si>
  <si>
    <t>2012/09/30</t>
  </si>
  <si>
    <t>2012/12/25</t>
  </si>
  <si>
    <t>2011/09/30</t>
  </si>
  <si>
    <t>2011/12/20</t>
  </si>
  <si>
    <t>2010/09/30</t>
  </si>
  <si>
    <t>2010/12/21</t>
  </si>
  <si>
    <t>2009/09/30</t>
  </si>
  <si>
    <t>2009/12/22</t>
  </si>
  <si>
    <t>2008/09/30</t>
  </si>
  <si>
    <t>現金及び預金</t>
  </si>
  <si>
    <t>千円</t>
  </si>
  <si>
    <t>受取手形</t>
  </si>
  <si>
    <t>完成工事未収入金</t>
  </si>
  <si>
    <t>販売用不動産</t>
  </si>
  <si>
    <t>未成工事支出金</t>
  </si>
  <si>
    <t>開発事業等支出金</t>
  </si>
  <si>
    <t>材料貯蔵品</t>
  </si>
  <si>
    <t>その他のたな卸資産</t>
  </si>
  <si>
    <t>前渡金</t>
  </si>
  <si>
    <t>前払費用</t>
  </si>
  <si>
    <t>繰延税金資産</t>
  </si>
  <si>
    <t>短期貸付金</t>
  </si>
  <si>
    <t>未収入金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</si>
  <si>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</si>
  <si>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</si>
  <si>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</si>
  <si>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</si>
  <si>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</si>
  <si>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</si>
  <si>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</si>
  <si>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</si>
  <si>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</si>
  <si>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</si>
  <si>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</si>
  <si>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</si>
  <si>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</si>
  <si>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</si>
  <si>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</si>
  <si>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</si>
  <si>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</si>
  <si>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有形固定資産</t>
  </si>
  <si>
    <t>借地権</t>
  </si>
  <si>
    <t>ソフトウエア</t>
  </si>
  <si>
    <t>その他の施設利用権</t>
  </si>
  <si>
    <t>無形固定資産</t>
  </si>
  <si>
    <t>投資有価証券</t>
  </si>
  <si>
    <t>関係会社株式</t>
  </si>
  <si>
    <t>出資金</t>
  </si>
  <si>
    <t>長期貸付金</t>
  </si>
  <si>
    <t>破産更生債権等</t>
  </si>
  <si>
    <t>長期前払費用</t>
  </si>
  <si>
    <t>敷金及び保証金</t>
  </si>
  <si>
    <t>投資その他の資産</t>
  </si>
  <si>
    <t>固定資産</t>
  </si>
  <si>
    <t>資産</t>
  </si>
  <si>
    <t>支払手形</t>
  </si>
  <si>
    <t>工事未払金</t>
  </si>
  <si>
    <t>未払金</t>
  </si>
  <si>
    <t>未払法人税等</t>
  </si>
  <si>
    <t>未払費用</t>
  </si>
  <si>
    <t>未成工事受入金</t>
  </si>
  <si>
    <t>前受金</t>
  </si>
  <si>
    <t>賞与引当金</t>
  </si>
  <si>
    <t>完成工事補償引当金</t>
  </si>
  <si>
    <t>工事損失引当金</t>
  </si>
  <si>
    <t>流動負債</t>
  </si>
  <si>
    <t>長期借入金</t>
  </si>
  <si>
    <t>長期未払金</t>
  </si>
  <si>
    <t>リース債務</t>
  </si>
  <si>
    <t>資産除去債務</t>
  </si>
  <si>
    <t>退職給付引当金</t>
  </si>
  <si>
    <t>固定負債</t>
  </si>
  <si>
    <t>負債</t>
  </si>
  <si>
    <t>資本金</t>
  </si>
  <si>
    <t>資本準備金</t>
  </si>
  <si>
    <t>資本剰余金</t>
  </si>
  <si>
    <t>利益準備金</t>
  </si>
  <si>
    <t>特別償却準備金</t>
  </si>
  <si>
    <t>固定資産圧縮積立金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</si>
  <si>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</si>
  <si>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</si>
  <si>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</si>
  <si>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</si>
  <si>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</si>
  <si>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</si>
  <si>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</si>
  <si>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</si>
  <si>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</si>
  <si>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</si>
  <si>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</si>
  <si>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株式会社　ヤマウラ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</si>
  <si>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</si>
  <si>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</si>
  <si>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</si>
  <si>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2012/10/01</t>
  </si>
  <si>
    <t>2011/10/01</t>
  </si>
  <si>
    <t>2010/10/01</t>
  </si>
  <si>
    <t>2009/10/01</t>
  </si>
  <si>
    <t>2008/10/01</t>
  </si>
  <si>
    <t>2007/10/01</t>
  </si>
  <si>
    <t>完成工事高</t>
  </si>
  <si>
    <t>開発事業等売上高</t>
  </si>
  <si>
    <t>売上高</t>
  </si>
  <si>
    <t>完成工事原価</t>
  </si>
  <si>
    <t>開発事業等売上原価</t>
  </si>
  <si>
    <t>売上原価</t>
  </si>
  <si>
    <t>完成工事総利益及び完成工事総損失（△）</t>
  </si>
  <si>
    <t>開発事業等総利益</t>
  </si>
  <si>
    <t>売上総利益</t>
  </si>
  <si>
    <t>役員報酬</t>
  </si>
  <si>
    <t>従業員給料手当</t>
  </si>
  <si>
    <t>退職金</t>
  </si>
  <si>
    <t>法定福利費</t>
  </si>
  <si>
    <t>福利厚生費</t>
  </si>
  <si>
    <t>修繕維持費</t>
  </si>
  <si>
    <t>事務用品費</t>
  </si>
  <si>
    <t>通信交通費</t>
  </si>
  <si>
    <t>動力用水光熱費</t>
  </si>
  <si>
    <t>調査研究費</t>
  </si>
  <si>
    <t>広告宣伝費</t>
  </si>
  <si>
    <t>貸倒引当金繰入額</t>
  </si>
  <si>
    <t>交際費</t>
  </si>
  <si>
    <t>寄付金</t>
  </si>
  <si>
    <t>地代家賃</t>
  </si>
  <si>
    <t>減価償却費</t>
  </si>
  <si>
    <t>租税公課</t>
  </si>
  <si>
    <t>保険料</t>
  </si>
  <si>
    <t>賃借料</t>
  </si>
  <si>
    <t>支払手数料</t>
  </si>
  <si>
    <t>雑費</t>
  </si>
  <si>
    <t>販売費・一般管理費</t>
  </si>
  <si>
    <t>営業利益</t>
  </si>
  <si>
    <t>受取利息</t>
  </si>
  <si>
    <t>受取配当金</t>
  </si>
  <si>
    <t>受取手数料</t>
  </si>
  <si>
    <t>受取保証料</t>
  </si>
  <si>
    <t>営業外収益</t>
  </si>
  <si>
    <t>訴訟関連費用</t>
  </si>
  <si>
    <t>営業外費用</t>
  </si>
  <si>
    <t>経常利益</t>
  </si>
  <si>
    <t>固定資産売却益</t>
  </si>
  <si>
    <t>受取補償金</t>
  </si>
  <si>
    <t>特別利益</t>
  </si>
  <si>
    <t>固定資産売却損</t>
  </si>
  <si>
    <t>固定資産除却損</t>
  </si>
  <si>
    <t>退職給付費用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</si>
  <si>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</si>
  <si>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</si>
  <si>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</si>
  <si>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</si>
  <si>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</si>
  <si>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</si>
  <si>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</si>
  <si>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2014/08/12</t>
  </si>
  <si>
    <t>四半期</t>
  </si>
  <si>
    <t>2014/06/30</t>
  </si>
  <si>
    <t>2014/05/15</t>
  </si>
  <si>
    <t>2014/03/31</t>
  </si>
  <si>
    <t>2014/02/14</t>
  </si>
  <si>
    <t>2013/12/31</t>
  </si>
  <si>
    <t>2013/08/09</t>
  </si>
  <si>
    <t>2013/06/30</t>
  </si>
  <si>
    <t>2013/05/15</t>
  </si>
  <si>
    <t>2013/03/31</t>
  </si>
  <si>
    <t>2013/02/14</t>
  </si>
  <si>
    <t>2012/12/31</t>
  </si>
  <si>
    <t>2012/08/10</t>
  </si>
  <si>
    <t>2012/06/30</t>
  </si>
  <si>
    <t>2012/05/15</t>
  </si>
  <si>
    <t>2012/03/31</t>
  </si>
  <si>
    <t>2012/02/14</t>
  </si>
  <si>
    <t>2011/12/31</t>
  </si>
  <si>
    <t>2011/08/11</t>
  </si>
  <si>
    <t>2011/06/30</t>
  </si>
  <si>
    <t>2011/05/13</t>
  </si>
  <si>
    <t>2011/03/31</t>
  </si>
  <si>
    <t>2011/02/14</t>
  </si>
  <si>
    <t>2010/12/31</t>
  </si>
  <si>
    <t>2010/08/11</t>
  </si>
  <si>
    <t>2010/06/30</t>
  </si>
  <si>
    <t>2010/05/14</t>
  </si>
  <si>
    <t>2010/03/31</t>
  </si>
  <si>
    <t>2010/02/12</t>
  </si>
  <si>
    <t>2009/12/31</t>
  </si>
  <si>
    <t>2009/08/19</t>
  </si>
  <si>
    <t>2009/06/30</t>
  </si>
  <si>
    <t>2009/05/15</t>
  </si>
  <si>
    <t>2009/03/31</t>
  </si>
  <si>
    <t>2009/02/13</t>
  </si>
  <si>
    <t>2008/12/31</t>
  </si>
  <si>
    <t>受取手形・完成工事未収入金等</t>
  </si>
  <si>
    <t>建物及び構築物（純額）</t>
  </si>
  <si>
    <t>その他（純額）</t>
  </si>
  <si>
    <t>支払手形・工事未払金等</t>
  </si>
  <si>
    <t>引当金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</si>
</sst>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4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139</v>
      </c>
      <c r="B2" s="14">
        <v>1780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140</v>
      </c>
      <c r="B3" s="1" t="s">
        <v>141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41</v>
      </c>
      <c r="B4" s="15" t="str">
        <f>HYPERLINK("http://www.kabupro.jp/mark/20140812/S1002S3F.htm","四半期報告書")</f>
        <v>四半期報告書</v>
      </c>
      <c r="C4" s="15" t="str">
        <f>HYPERLINK("http://www.kabupro.jp/mark/20140515/S1001SFV.htm","四半期報告書")</f>
        <v>四半期報告書</v>
      </c>
      <c r="D4" s="15" t="str">
        <f>HYPERLINK("http://www.kabupro.jp/mark/20140214/S10016U2.htm","四半期報告書")</f>
        <v>四半期報告書</v>
      </c>
      <c r="E4" s="15" t="str">
        <f>HYPERLINK("http://www.kabupro.jp/mark/20131225/S1000THL.htm","有価証券報告書")</f>
        <v>有価証券報告書</v>
      </c>
      <c r="F4" s="15" t="str">
        <f>HYPERLINK("http://www.kabupro.jp/mark/20140812/S1002S3F.htm","四半期報告書")</f>
        <v>四半期報告書</v>
      </c>
      <c r="G4" s="15" t="str">
        <f>HYPERLINK("http://www.kabupro.jp/mark/20140515/S1001SFV.htm","四半期報告書")</f>
        <v>四半期報告書</v>
      </c>
      <c r="H4" s="15" t="str">
        <f>HYPERLINK("http://www.kabupro.jp/mark/20140214/S10016U2.htm","四半期報告書")</f>
        <v>四半期報告書</v>
      </c>
      <c r="I4" s="15" t="str">
        <f>HYPERLINK("http://www.kabupro.jp/mark/20131225/S1000THL.htm","有価証券報告書")</f>
        <v>有価証券報告書</v>
      </c>
      <c r="J4" s="15" t="str">
        <f>HYPERLINK("http://www.kabupro.jp/mark/20130809/S000E7JD.htm","四半期報告書")</f>
        <v>四半期報告書</v>
      </c>
      <c r="K4" s="15" t="str">
        <f>HYPERLINK("http://www.kabupro.jp/mark/20130515/S000DDOQ.htm","四半期報告書")</f>
        <v>四半期報告書</v>
      </c>
      <c r="L4" s="15" t="str">
        <f>HYPERLINK("http://www.kabupro.jp/mark/20130214/S000CVFV.htm","四半期報告書")</f>
        <v>四半期報告書</v>
      </c>
      <c r="M4" s="15" t="str">
        <f>HYPERLINK("http://www.kabupro.jp/mark/20121225/S000CJAN.htm","有価証券報告書")</f>
        <v>有価証券報告書</v>
      </c>
      <c r="N4" s="15" t="str">
        <f>HYPERLINK("http://www.kabupro.jp/mark/20120810/S000BQGC.htm","四半期報告書")</f>
        <v>四半期報告書</v>
      </c>
      <c r="O4" s="15" t="str">
        <f>HYPERLINK("http://www.kabupro.jp/mark/20120515/S000AUNM.htm","四半期報告書")</f>
        <v>四半期報告書</v>
      </c>
      <c r="P4" s="15" t="str">
        <f>HYPERLINK("http://www.kabupro.jp/mark/20120214/S000ABMD.htm","四半期報告書")</f>
        <v>四半期報告書</v>
      </c>
      <c r="Q4" s="15" t="str">
        <f>HYPERLINK("http://www.kabupro.jp/mark/20111220/S0009YBT.htm","有価証券報告書")</f>
        <v>有価証券報告書</v>
      </c>
      <c r="R4" s="15" t="str">
        <f>HYPERLINK("http://www.kabupro.jp/mark/20110811/S00095CN.htm","四半期報告書")</f>
        <v>四半期報告書</v>
      </c>
      <c r="S4" s="15" t="str">
        <f>HYPERLINK("http://www.kabupro.jp/mark/20110513/S0008AEW.htm","四半期報告書")</f>
        <v>四半期報告書</v>
      </c>
      <c r="T4" s="15" t="str">
        <f>HYPERLINK("http://www.kabupro.jp/mark/20110214/S0007TH9.htm","四半期報告書")</f>
        <v>四半期報告書</v>
      </c>
      <c r="U4" s="15" t="str">
        <f>HYPERLINK("http://www.kabupro.jp/mark/20101221/S0007FMT.htm","有価証券報告書")</f>
        <v>有価証券報告書</v>
      </c>
      <c r="V4" s="15" t="str">
        <f>HYPERLINK("http://www.kabupro.jp/mark/20100811/S0006JAR.htm","四半期報告書")</f>
        <v>四半期報告書</v>
      </c>
      <c r="W4" s="15" t="str">
        <f>HYPERLINK("http://www.kabupro.jp/mark/20100514/S0005OVB.htm","四半期報告書")</f>
        <v>四半期報告書</v>
      </c>
      <c r="X4" s="15" t="str">
        <f>HYPERLINK("http://www.kabupro.jp/mark/20100212/S000564X.htm","四半期報告書")</f>
        <v>四半期報告書</v>
      </c>
      <c r="Y4" s="15" t="str">
        <f>HYPERLINK("http://www.kabupro.jp/mark/20091222/S0004UDV.htm","有価証券報告書")</f>
        <v>有価証券報告書</v>
      </c>
    </row>
    <row r="5" spans="1:25" ht="14.25" thickBot="1">
      <c r="A5" s="11" t="s">
        <v>42</v>
      </c>
      <c r="B5" s="1" t="s">
        <v>204</v>
      </c>
      <c r="C5" s="1" t="s">
        <v>207</v>
      </c>
      <c r="D5" s="1" t="s">
        <v>209</v>
      </c>
      <c r="E5" s="1" t="s">
        <v>48</v>
      </c>
      <c r="F5" s="1" t="s">
        <v>204</v>
      </c>
      <c r="G5" s="1" t="s">
        <v>207</v>
      </c>
      <c r="H5" s="1" t="s">
        <v>209</v>
      </c>
      <c r="I5" s="1" t="s">
        <v>48</v>
      </c>
      <c r="J5" s="1" t="s">
        <v>211</v>
      </c>
      <c r="K5" s="1" t="s">
        <v>213</v>
      </c>
      <c r="L5" s="1" t="s">
        <v>215</v>
      </c>
      <c r="M5" s="1" t="s">
        <v>52</v>
      </c>
      <c r="N5" s="1" t="s">
        <v>217</v>
      </c>
      <c r="O5" s="1" t="s">
        <v>219</v>
      </c>
      <c r="P5" s="1" t="s">
        <v>221</v>
      </c>
      <c r="Q5" s="1" t="s">
        <v>54</v>
      </c>
      <c r="R5" s="1" t="s">
        <v>223</v>
      </c>
      <c r="S5" s="1" t="s">
        <v>225</v>
      </c>
      <c r="T5" s="1" t="s">
        <v>227</v>
      </c>
      <c r="U5" s="1" t="s">
        <v>56</v>
      </c>
      <c r="V5" s="1" t="s">
        <v>229</v>
      </c>
      <c r="W5" s="1" t="s">
        <v>231</v>
      </c>
      <c r="X5" s="1" t="s">
        <v>233</v>
      </c>
      <c r="Y5" s="1" t="s">
        <v>58</v>
      </c>
    </row>
    <row r="6" spans="1:25" ht="15" thickBot="1" thickTop="1">
      <c r="A6" s="10" t="s">
        <v>43</v>
      </c>
      <c r="B6" s="18" t="s">
        <v>40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44</v>
      </c>
      <c r="B7" s="14" t="s">
        <v>1</v>
      </c>
      <c r="C7" s="14" t="s">
        <v>1</v>
      </c>
      <c r="D7" s="14" t="s">
        <v>1</v>
      </c>
      <c r="E7" s="16" t="s">
        <v>49</v>
      </c>
      <c r="F7" s="14" t="s">
        <v>1</v>
      </c>
      <c r="G7" s="14" t="s">
        <v>1</v>
      </c>
      <c r="H7" s="14" t="s">
        <v>1</v>
      </c>
      <c r="I7" s="16" t="s">
        <v>49</v>
      </c>
      <c r="J7" s="14" t="s">
        <v>1</v>
      </c>
      <c r="K7" s="14" t="s">
        <v>1</v>
      </c>
      <c r="L7" s="14" t="s">
        <v>1</v>
      </c>
      <c r="M7" s="16" t="s">
        <v>49</v>
      </c>
      <c r="N7" s="14" t="s">
        <v>1</v>
      </c>
      <c r="O7" s="14" t="s">
        <v>1</v>
      </c>
      <c r="P7" s="14" t="s">
        <v>1</v>
      </c>
      <c r="Q7" s="16" t="s">
        <v>49</v>
      </c>
      <c r="R7" s="14" t="s">
        <v>1</v>
      </c>
      <c r="S7" s="14" t="s">
        <v>1</v>
      </c>
      <c r="T7" s="14" t="s">
        <v>1</v>
      </c>
      <c r="U7" s="16" t="s">
        <v>49</v>
      </c>
      <c r="V7" s="14" t="s">
        <v>1</v>
      </c>
      <c r="W7" s="14" t="s">
        <v>1</v>
      </c>
      <c r="X7" s="14" t="s">
        <v>1</v>
      </c>
      <c r="Y7" s="16" t="s">
        <v>49</v>
      </c>
    </row>
    <row r="8" spans="1:25" ht="13.5">
      <c r="A8" s="13" t="s">
        <v>45</v>
      </c>
      <c r="B8" s="1" t="s">
        <v>2</v>
      </c>
      <c r="C8" s="1" t="s">
        <v>2</v>
      </c>
      <c r="D8" s="1" t="s">
        <v>2</v>
      </c>
      <c r="E8" s="17" t="s">
        <v>145</v>
      </c>
      <c r="F8" s="1" t="s">
        <v>145</v>
      </c>
      <c r="G8" s="1" t="s">
        <v>145</v>
      </c>
      <c r="H8" s="1" t="s">
        <v>145</v>
      </c>
      <c r="I8" s="17" t="s">
        <v>146</v>
      </c>
      <c r="J8" s="1" t="s">
        <v>146</v>
      </c>
      <c r="K8" s="1" t="s">
        <v>146</v>
      </c>
      <c r="L8" s="1" t="s">
        <v>146</v>
      </c>
      <c r="M8" s="17" t="s">
        <v>147</v>
      </c>
      <c r="N8" s="1" t="s">
        <v>147</v>
      </c>
      <c r="O8" s="1" t="s">
        <v>147</v>
      </c>
      <c r="P8" s="1" t="s">
        <v>147</v>
      </c>
      <c r="Q8" s="17" t="s">
        <v>148</v>
      </c>
      <c r="R8" s="1" t="s">
        <v>148</v>
      </c>
      <c r="S8" s="1" t="s">
        <v>148</v>
      </c>
      <c r="T8" s="1" t="s">
        <v>148</v>
      </c>
      <c r="U8" s="17" t="s">
        <v>149</v>
      </c>
      <c r="V8" s="1" t="s">
        <v>149</v>
      </c>
      <c r="W8" s="1" t="s">
        <v>149</v>
      </c>
      <c r="X8" s="1" t="s">
        <v>149</v>
      </c>
      <c r="Y8" s="17" t="s">
        <v>150</v>
      </c>
    </row>
    <row r="9" spans="1:25" ht="13.5">
      <c r="A9" s="13" t="s">
        <v>46</v>
      </c>
      <c r="B9" s="1" t="s">
        <v>206</v>
      </c>
      <c r="C9" s="1" t="s">
        <v>208</v>
      </c>
      <c r="D9" s="1" t="s">
        <v>210</v>
      </c>
      <c r="E9" s="17" t="s">
        <v>50</v>
      </c>
      <c r="F9" s="1" t="s">
        <v>212</v>
      </c>
      <c r="G9" s="1" t="s">
        <v>214</v>
      </c>
      <c r="H9" s="1" t="s">
        <v>216</v>
      </c>
      <c r="I9" s="17" t="s">
        <v>51</v>
      </c>
      <c r="J9" s="1" t="s">
        <v>218</v>
      </c>
      <c r="K9" s="1" t="s">
        <v>220</v>
      </c>
      <c r="L9" s="1" t="s">
        <v>222</v>
      </c>
      <c r="M9" s="17" t="s">
        <v>53</v>
      </c>
      <c r="N9" s="1" t="s">
        <v>224</v>
      </c>
      <c r="O9" s="1" t="s">
        <v>226</v>
      </c>
      <c r="P9" s="1" t="s">
        <v>228</v>
      </c>
      <c r="Q9" s="17" t="s">
        <v>55</v>
      </c>
      <c r="R9" s="1" t="s">
        <v>230</v>
      </c>
      <c r="S9" s="1" t="s">
        <v>232</v>
      </c>
      <c r="T9" s="1" t="s">
        <v>234</v>
      </c>
      <c r="U9" s="17" t="s">
        <v>57</v>
      </c>
      <c r="V9" s="1" t="s">
        <v>236</v>
      </c>
      <c r="W9" s="1" t="s">
        <v>238</v>
      </c>
      <c r="X9" s="1" t="s">
        <v>240</v>
      </c>
      <c r="Y9" s="17" t="s">
        <v>59</v>
      </c>
    </row>
    <row r="10" spans="1:25" ht="14.25" thickBot="1">
      <c r="A10" s="13" t="s">
        <v>47</v>
      </c>
      <c r="B10" s="1" t="s">
        <v>61</v>
      </c>
      <c r="C10" s="1" t="s">
        <v>61</v>
      </c>
      <c r="D10" s="1" t="s">
        <v>61</v>
      </c>
      <c r="E10" s="17" t="s">
        <v>61</v>
      </c>
      <c r="F10" s="1" t="s">
        <v>61</v>
      </c>
      <c r="G10" s="1" t="s">
        <v>61</v>
      </c>
      <c r="H10" s="1" t="s">
        <v>61</v>
      </c>
      <c r="I10" s="17" t="s">
        <v>61</v>
      </c>
      <c r="J10" s="1" t="s">
        <v>61</v>
      </c>
      <c r="K10" s="1" t="s">
        <v>61</v>
      </c>
      <c r="L10" s="1" t="s">
        <v>61</v>
      </c>
      <c r="M10" s="17" t="s">
        <v>61</v>
      </c>
      <c r="N10" s="1" t="s">
        <v>61</v>
      </c>
      <c r="O10" s="1" t="s">
        <v>61</v>
      </c>
      <c r="P10" s="1" t="s">
        <v>61</v>
      </c>
      <c r="Q10" s="17" t="s">
        <v>61</v>
      </c>
      <c r="R10" s="1" t="s">
        <v>61</v>
      </c>
      <c r="S10" s="1" t="s">
        <v>61</v>
      </c>
      <c r="T10" s="1" t="s">
        <v>61</v>
      </c>
      <c r="U10" s="17" t="s">
        <v>61</v>
      </c>
      <c r="V10" s="1" t="s">
        <v>61</v>
      </c>
      <c r="W10" s="1" t="s">
        <v>61</v>
      </c>
      <c r="X10" s="1" t="s">
        <v>61</v>
      </c>
      <c r="Y10" s="17" t="s">
        <v>61</v>
      </c>
    </row>
    <row r="11" spans="1:25" ht="14.25" thickTop="1">
      <c r="A11" s="26" t="s">
        <v>151</v>
      </c>
      <c r="B11" s="27">
        <v>12674075</v>
      </c>
      <c r="C11" s="27">
        <v>10266234</v>
      </c>
      <c r="D11" s="27">
        <v>4181971</v>
      </c>
      <c r="E11" s="21">
        <v>14346760</v>
      </c>
      <c r="F11" s="27">
        <v>11055402</v>
      </c>
      <c r="G11" s="27">
        <v>8580429</v>
      </c>
      <c r="H11" s="27">
        <v>3495391</v>
      </c>
      <c r="I11" s="21">
        <v>14566686</v>
      </c>
      <c r="J11" s="27">
        <v>10772334</v>
      </c>
      <c r="K11" s="27">
        <v>7705773</v>
      </c>
      <c r="L11" s="27">
        <v>3706071</v>
      </c>
      <c r="M11" s="21">
        <v>14372032</v>
      </c>
      <c r="N11" s="27">
        <v>10664061</v>
      </c>
      <c r="O11" s="27">
        <v>7831420</v>
      </c>
      <c r="P11" s="27">
        <v>4284940</v>
      </c>
      <c r="Q11" s="21">
        <v>16269315</v>
      </c>
      <c r="R11" s="27">
        <v>12674882</v>
      </c>
      <c r="S11" s="27">
        <v>8219447</v>
      </c>
      <c r="T11" s="27">
        <v>3222602</v>
      </c>
      <c r="U11" s="21">
        <v>15358396</v>
      </c>
      <c r="V11" s="27">
        <v>11754024</v>
      </c>
      <c r="W11" s="27">
        <v>8669235</v>
      </c>
      <c r="X11" s="27">
        <v>3190826</v>
      </c>
      <c r="Y11" s="21">
        <v>20543401</v>
      </c>
    </row>
    <row r="12" spans="1:25" ht="13.5">
      <c r="A12" s="6" t="s">
        <v>152</v>
      </c>
      <c r="B12" s="28">
        <v>2276196</v>
      </c>
      <c r="C12" s="28">
        <v>1242710</v>
      </c>
      <c r="D12" s="28">
        <v>915986</v>
      </c>
      <c r="E12" s="22">
        <v>5009697</v>
      </c>
      <c r="F12" s="28">
        <v>1088634</v>
      </c>
      <c r="G12" s="28">
        <v>723665</v>
      </c>
      <c r="H12" s="28">
        <v>403999</v>
      </c>
      <c r="I12" s="22">
        <v>4095090</v>
      </c>
      <c r="J12" s="28">
        <v>2266994</v>
      </c>
      <c r="K12" s="28">
        <v>1418190</v>
      </c>
      <c r="L12" s="28">
        <v>318749</v>
      </c>
      <c r="M12" s="22">
        <v>4605564</v>
      </c>
      <c r="N12" s="28">
        <v>3972809</v>
      </c>
      <c r="O12" s="28">
        <v>2956955</v>
      </c>
      <c r="P12" s="28">
        <v>346169</v>
      </c>
      <c r="Q12" s="22">
        <v>3735886</v>
      </c>
      <c r="R12" s="28">
        <v>3427907</v>
      </c>
      <c r="S12" s="28">
        <v>2240240</v>
      </c>
      <c r="T12" s="28">
        <v>1246636</v>
      </c>
      <c r="U12" s="22">
        <v>4831349</v>
      </c>
      <c r="V12" s="28">
        <v>3635910</v>
      </c>
      <c r="W12" s="28">
        <v>2060830</v>
      </c>
      <c r="X12" s="28"/>
      <c r="Y12" s="22">
        <v>4399326</v>
      </c>
    </row>
    <row r="13" spans="1:25" ht="13.5">
      <c r="A13" s="6" t="s">
        <v>153</v>
      </c>
      <c r="B13" s="28">
        <v>14950271</v>
      </c>
      <c r="C13" s="28">
        <v>11508944</v>
      </c>
      <c r="D13" s="28">
        <v>5097958</v>
      </c>
      <c r="E13" s="22">
        <v>19356458</v>
      </c>
      <c r="F13" s="28">
        <v>12144037</v>
      </c>
      <c r="G13" s="28">
        <v>9304094</v>
      </c>
      <c r="H13" s="28">
        <v>3899391</v>
      </c>
      <c r="I13" s="22">
        <v>18661777</v>
      </c>
      <c r="J13" s="28">
        <v>13039329</v>
      </c>
      <c r="K13" s="28">
        <v>9123964</v>
      </c>
      <c r="L13" s="28">
        <v>4024820</v>
      </c>
      <c r="M13" s="22">
        <v>18977597</v>
      </c>
      <c r="N13" s="28">
        <v>14636870</v>
      </c>
      <c r="O13" s="28">
        <v>10788375</v>
      </c>
      <c r="P13" s="28">
        <v>4631109</v>
      </c>
      <c r="Q13" s="22">
        <v>20005202</v>
      </c>
      <c r="R13" s="28">
        <v>16102790</v>
      </c>
      <c r="S13" s="28">
        <v>10459688</v>
      </c>
      <c r="T13" s="28">
        <v>4469238</v>
      </c>
      <c r="U13" s="22">
        <v>20189746</v>
      </c>
      <c r="V13" s="28">
        <v>15389934</v>
      </c>
      <c r="W13" s="28">
        <v>10730065</v>
      </c>
      <c r="X13" s="28">
        <v>4227627</v>
      </c>
      <c r="Y13" s="22">
        <v>24942728</v>
      </c>
    </row>
    <row r="14" spans="1:25" ht="13.5">
      <c r="A14" s="6" t="s">
        <v>154</v>
      </c>
      <c r="B14" s="28">
        <v>10885690</v>
      </c>
      <c r="C14" s="28">
        <v>8719373</v>
      </c>
      <c r="D14" s="28">
        <v>3525568</v>
      </c>
      <c r="E14" s="22">
        <v>12218091</v>
      </c>
      <c r="F14" s="28">
        <v>9640546</v>
      </c>
      <c r="G14" s="28">
        <v>7553374</v>
      </c>
      <c r="H14" s="28">
        <v>3032739</v>
      </c>
      <c r="I14" s="22">
        <v>12234152</v>
      </c>
      <c r="J14" s="28">
        <v>9070199</v>
      </c>
      <c r="K14" s="28">
        <v>6526644</v>
      </c>
      <c r="L14" s="28">
        <v>3132960</v>
      </c>
      <c r="M14" s="22">
        <v>12404271</v>
      </c>
      <c r="N14" s="28">
        <v>9153781</v>
      </c>
      <c r="O14" s="28">
        <v>6750679</v>
      </c>
      <c r="P14" s="28">
        <v>3631836</v>
      </c>
      <c r="Q14" s="22">
        <v>13971764</v>
      </c>
      <c r="R14" s="28">
        <v>10809073</v>
      </c>
      <c r="S14" s="28">
        <v>6857121</v>
      </c>
      <c r="T14" s="28">
        <v>2703053</v>
      </c>
      <c r="U14" s="22">
        <v>13343621</v>
      </c>
      <c r="V14" s="28">
        <v>10231448</v>
      </c>
      <c r="W14" s="28">
        <v>7508553</v>
      </c>
      <c r="X14" s="28">
        <v>2792953</v>
      </c>
      <c r="Y14" s="22">
        <v>18178320</v>
      </c>
    </row>
    <row r="15" spans="1:25" ht="13.5">
      <c r="A15" s="6" t="s">
        <v>155</v>
      </c>
      <c r="B15" s="28">
        <v>1931420</v>
      </c>
      <c r="C15" s="28">
        <v>1043618</v>
      </c>
      <c r="D15" s="28">
        <v>735645</v>
      </c>
      <c r="E15" s="22">
        <v>4188430</v>
      </c>
      <c r="F15" s="28">
        <v>990795</v>
      </c>
      <c r="G15" s="28">
        <v>669669</v>
      </c>
      <c r="H15" s="28">
        <v>360699</v>
      </c>
      <c r="I15" s="22">
        <v>3481940</v>
      </c>
      <c r="J15" s="28">
        <v>1918952</v>
      </c>
      <c r="K15" s="28">
        <v>1127157</v>
      </c>
      <c r="L15" s="28">
        <v>235473</v>
      </c>
      <c r="M15" s="22">
        <v>3834236</v>
      </c>
      <c r="N15" s="28">
        <v>3220072</v>
      </c>
      <c r="O15" s="28">
        <v>2352068</v>
      </c>
      <c r="P15" s="28">
        <v>280115</v>
      </c>
      <c r="Q15" s="22">
        <v>3121202</v>
      </c>
      <c r="R15" s="28">
        <v>2827892</v>
      </c>
      <c r="S15" s="28">
        <v>1800127</v>
      </c>
      <c r="T15" s="28">
        <v>1011636</v>
      </c>
      <c r="U15" s="22">
        <v>4084742</v>
      </c>
      <c r="V15" s="28">
        <v>2969899</v>
      </c>
      <c r="W15" s="28">
        <v>1728871</v>
      </c>
      <c r="X15" s="28"/>
      <c r="Y15" s="22">
        <v>3622340</v>
      </c>
    </row>
    <row r="16" spans="1:25" ht="13.5">
      <c r="A16" s="6" t="s">
        <v>156</v>
      </c>
      <c r="B16" s="28">
        <v>12817111</v>
      </c>
      <c r="C16" s="28">
        <v>9762992</v>
      </c>
      <c r="D16" s="28">
        <v>4261213</v>
      </c>
      <c r="E16" s="22">
        <v>16406521</v>
      </c>
      <c r="F16" s="28">
        <v>10631341</v>
      </c>
      <c r="G16" s="28">
        <v>8223043</v>
      </c>
      <c r="H16" s="28">
        <v>3393438</v>
      </c>
      <c r="I16" s="22">
        <v>15716093</v>
      </c>
      <c r="J16" s="28">
        <v>10989152</v>
      </c>
      <c r="K16" s="28">
        <v>7653802</v>
      </c>
      <c r="L16" s="28">
        <v>3368433</v>
      </c>
      <c r="M16" s="22">
        <v>16238507</v>
      </c>
      <c r="N16" s="28">
        <v>12373854</v>
      </c>
      <c r="O16" s="28">
        <v>9102748</v>
      </c>
      <c r="P16" s="28">
        <v>3911951</v>
      </c>
      <c r="Q16" s="22">
        <v>17092966</v>
      </c>
      <c r="R16" s="28">
        <v>13636965</v>
      </c>
      <c r="S16" s="28">
        <v>8657248</v>
      </c>
      <c r="T16" s="28">
        <v>3714689</v>
      </c>
      <c r="U16" s="22">
        <v>17428363</v>
      </c>
      <c r="V16" s="28">
        <v>13201348</v>
      </c>
      <c r="W16" s="28">
        <v>9237425</v>
      </c>
      <c r="X16" s="28">
        <v>3587205</v>
      </c>
      <c r="Y16" s="22">
        <v>21800660</v>
      </c>
    </row>
    <row r="17" spans="1:25" ht="13.5">
      <c r="A17" s="6" t="s">
        <v>157</v>
      </c>
      <c r="B17" s="28">
        <v>1788384</v>
      </c>
      <c r="C17" s="28">
        <v>1546861</v>
      </c>
      <c r="D17" s="28">
        <v>656403</v>
      </c>
      <c r="E17" s="22">
        <v>2128669</v>
      </c>
      <c r="F17" s="28">
        <v>1414856</v>
      </c>
      <c r="G17" s="28">
        <v>1027055</v>
      </c>
      <c r="H17" s="28">
        <v>462652</v>
      </c>
      <c r="I17" s="22">
        <v>2332533</v>
      </c>
      <c r="J17" s="28">
        <v>1702134</v>
      </c>
      <c r="K17" s="28">
        <v>1179128</v>
      </c>
      <c r="L17" s="28">
        <v>573110</v>
      </c>
      <c r="M17" s="22">
        <v>1967761</v>
      </c>
      <c r="N17" s="28">
        <v>1510279</v>
      </c>
      <c r="O17" s="28">
        <v>1080741</v>
      </c>
      <c r="P17" s="28">
        <v>653104</v>
      </c>
      <c r="Q17" s="22">
        <v>2297550</v>
      </c>
      <c r="R17" s="28">
        <v>1865809</v>
      </c>
      <c r="S17" s="28">
        <v>1362326</v>
      </c>
      <c r="T17" s="28">
        <v>519549</v>
      </c>
      <c r="U17" s="22">
        <v>2014775</v>
      </c>
      <c r="V17" s="28">
        <v>1522575</v>
      </c>
      <c r="W17" s="28">
        <v>1160681</v>
      </c>
      <c r="X17" s="28">
        <v>397872</v>
      </c>
      <c r="Y17" s="22">
        <v>2365081</v>
      </c>
    </row>
    <row r="18" spans="1:25" ht="13.5">
      <c r="A18" s="6" t="s">
        <v>158</v>
      </c>
      <c r="B18" s="28">
        <v>344775</v>
      </c>
      <c r="C18" s="28">
        <v>199091</v>
      </c>
      <c r="D18" s="28">
        <v>180341</v>
      </c>
      <c r="E18" s="22">
        <v>821267</v>
      </c>
      <c r="F18" s="28">
        <v>97839</v>
      </c>
      <c r="G18" s="28">
        <v>53996</v>
      </c>
      <c r="H18" s="28">
        <v>43300</v>
      </c>
      <c r="I18" s="22">
        <v>613149</v>
      </c>
      <c r="J18" s="28">
        <v>348042</v>
      </c>
      <c r="K18" s="28">
        <v>291032</v>
      </c>
      <c r="L18" s="28">
        <v>83275</v>
      </c>
      <c r="M18" s="22">
        <v>771328</v>
      </c>
      <c r="N18" s="28">
        <v>752736</v>
      </c>
      <c r="O18" s="28">
        <v>604886</v>
      </c>
      <c r="P18" s="28">
        <v>66053</v>
      </c>
      <c r="Q18" s="22">
        <v>614684</v>
      </c>
      <c r="R18" s="28">
        <v>600015</v>
      </c>
      <c r="S18" s="28">
        <v>440113</v>
      </c>
      <c r="T18" s="28">
        <v>234999</v>
      </c>
      <c r="U18" s="22">
        <v>746607</v>
      </c>
      <c r="V18" s="28">
        <v>666010</v>
      </c>
      <c r="W18" s="28">
        <v>331958</v>
      </c>
      <c r="X18" s="28"/>
      <c r="Y18" s="22">
        <v>776986</v>
      </c>
    </row>
    <row r="19" spans="1:25" ht="13.5">
      <c r="A19" s="6" t="s">
        <v>159</v>
      </c>
      <c r="B19" s="28">
        <v>2133160</v>
      </c>
      <c r="C19" s="28">
        <v>1745952</v>
      </c>
      <c r="D19" s="28">
        <v>836744</v>
      </c>
      <c r="E19" s="22">
        <v>2949937</v>
      </c>
      <c r="F19" s="28">
        <v>1512696</v>
      </c>
      <c r="G19" s="28">
        <v>1081051</v>
      </c>
      <c r="H19" s="28">
        <v>505952</v>
      </c>
      <c r="I19" s="22">
        <v>2945683</v>
      </c>
      <c r="J19" s="28">
        <v>2050177</v>
      </c>
      <c r="K19" s="28">
        <v>1470161</v>
      </c>
      <c r="L19" s="28">
        <v>656386</v>
      </c>
      <c r="M19" s="22">
        <v>2739090</v>
      </c>
      <c r="N19" s="28">
        <v>2263016</v>
      </c>
      <c r="O19" s="28">
        <v>1685627</v>
      </c>
      <c r="P19" s="28">
        <v>719158</v>
      </c>
      <c r="Q19" s="22">
        <v>2912235</v>
      </c>
      <c r="R19" s="28">
        <v>2465824</v>
      </c>
      <c r="S19" s="28">
        <v>1802439</v>
      </c>
      <c r="T19" s="28">
        <v>754548</v>
      </c>
      <c r="U19" s="22">
        <v>2761382</v>
      </c>
      <c r="V19" s="28">
        <v>2188586</v>
      </c>
      <c r="W19" s="28">
        <v>1492640</v>
      </c>
      <c r="X19" s="28">
        <v>640421</v>
      </c>
      <c r="Y19" s="22">
        <v>3142067</v>
      </c>
    </row>
    <row r="20" spans="1:25" ht="13.5">
      <c r="A20" s="7" t="s">
        <v>181</v>
      </c>
      <c r="B20" s="28">
        <v>1369173</v>
      </c>
      <c r="C20" s="28">
        <v>925945</v>
      </c>
      <c r="D20" s="28">
        <v>409015</v>
      </c>
      <c r="E20" s="22">
        <v>1945787</v>
      </c>
      <c r="F20" s="28">
        <v>1404015</v>
      </c>
      <c r="G20" s="28">
        <v>957822</v>
      </c>
      <c r="H20" s="28">
        <v>458605</v>
      </c>
      <c r="I20" s="22">
        <v>1978217</v>
      </c>
      <c r="J20" s="28">
        <v>1448266</v>
      </c>
      <c r="K20" s="28">
        <v>953953</v>
      </c>
      <c r="L20" s="28">
        <v>444051</v>
      </c>
      <c r="M20" s="22">
        <v>1995659</v>
      </c>
      <c r="N20" s="28">
        <v>1425934</v>
      </c>
      <c r="O20" s="28">
        <v>980414</v>
      </c>
      <c r="P20" s="28">
        <v>472344</v>
      </c>
      <c r="Q20" s="22">
        <v>2186282</v>
      </c>
      <c r="R20" s="28">
        <v>1623602</v>
      </c>
      <c r="S20" s="28">
        <v>1122264</v>
      </c>
      <c r="T20" s="28">
        <v>455066</v>
      </c>
      <c r="U20" s="22">
        <v>2126484</v>
      </c>
      <c r="V20" s="28">
        <v>1556563</v>
      </c>
      <c r="W20" s="28">
        <v>1073037</v>
      </c>
      <c r="X20" s="28">
        <v>555837</v>
      </c>
      <c r="Y20" s="22">
        <v>2610503</v>
      </c>
    </row>
    <row r="21" spans="1:25" ht="14.25" thickBot="1">
      <c r="A21" s="25" t="s">
        <v>182</v>
      </c>
      <c r="B21" s="29">
        <v>763986</v>
      </c>
      <c r="C21" s="29">
        <v>820007</v>
      </c>
      <c r="D21" s="29">
        <v>427729</v>
      </c>
      <c r="E21" s="23">
        <v>1004149</v>
      </c>
      <c r="F21" s="29">
        <v>108680</v>
      </c>
      <c r="G21" s="29">
        <v>123229</v>
      </c>
      <c r="H21" s="29">
        <v>47346</v>
      </c>
      <c r="I21" s="23">
        <v>967466</v>
      </c>
      <c r="J21" s="29">
        <v>601910</v>
      </c>
      <c r="K21" s="29">
        <v>516208</v>
      </c>
      <c r="L21" s="29">
        <v>212334</v>
      </c>
      <c r="M21" s="23">
        <v>743430</v>
      </c>
      <c r="N21" s="29">
        <v>837081</v>
      </c>
      <c r="O21" s="29">
        <v>705212</v>
      </c>
      <c r="P21" s="29">
        <v>246813</v>
      </c>
      <c r="Q21" s="23">
        <v>725953</v>
      </c>
      <c r="R21" s="29">
        <v>842222</v>
      </c>
      <c r="S21" s="29">
        <v>680175</v>
      </c>
      <c r="T21" s="29">
        <v>299482</v>
      </c>
      <c r="U21" s="23">
        <v>634897</v>
      </c>
      <c r="V21" s="29">
        <v>632022</v>
      </c>
      <c r="W21" s="29">
        <v>419602</v>
      </c>
      <c r="X21" s="29">
        <v>84584</v>
      </c>
      <c r="Y21" s="23">
        <v>531564</v>
      </c>
    </row>
    <row r="22" spans="1:25" ht="14.25" thickTop="1">
      <c r="A22" s="6" t="s">
        <v>183</v>
      </c>
      <c r="B22" s="28">
        <v>32822</v>
      </c>
      <c r="C22" s="28">
        <v>19776</v>
      </c>
      <c r="D22" s="28">
        <v>9117</v>
      </c>
      <c r="E22" s="22">
        <v>63190</v>
      </c>
      <c r="F22" s="28">
        <v>53670</v>
      </c>
      <c r="G22" s="28">
        <v>36077</v>
      </c>
      <c r="H22" s="28">
        <v>21160</v>
      </c>
      <c r="I22" s="22">
        <v>33830</v>
      </c>
      <c r="J22" s="28">
        <v>9461</v>
      </c>
      <c r="K22" s="28">
        <v>8471</v>
      </c>
      <c r="L22" s="28">
        <v>4187</v>
      </c>
      <c r="M22" s="22">
        <v>47190</v>
      </c>
      <c r="N22" s="28">
        <v>41527</v>
      </c>
      <c r="O22" s="28">
        <v>25083</v>
      </c>
      <c r="P22" s="28">
        <v>20050</v>
      </c>
      <c r="Q22" s="22">
        <v>54366</v>
      </c>
      <c r="R22" s="28">
        <v>48375</v>
      </c>
      <c r="S22" s="28">
        <v>24548</v>
      </c>
      <c r="T22" s="28">
        <v>12236</v>
      </c>
      <c r="U22" s="22">
        <v>28424</v>
      </c>
      <c r="V22" s="28">
        <v>13292</v>
      </c>
      <c r="W22" s="28">
        <v>8992</v>
      </c>
      <c r="X22" s="28">
        <v>2431</v>
      </c>
      <c r="Y22" s="22">
        <v>34704</v>
      </c>
    </row>
    <row r="23" spans="1:25" ht="13.5">
      <c r="A23" s="6" t="s">
        <v>184</v>
      </c>
      <c r="B23" s="28">
        <v>16341</v>
      </c>
      <c r="C23" s="28">
        <v>6296</v>
      </c>
      <c r="D23" s="28">
        <v>6134</v>
      </c>
      <c r="E23" s="22">
        <v>15968</v>
      </c>
      <c r="F23" s="28">
        <v>14625</v>
      </c>
      <c r="G23" s="28">
        <v>5077</v>
      </c>
      <c r="H23" s="28">
        <v>4884</v>
      </c>
      <c r="I23" s="22">
        <v>12967</v>
      </c>
      <c r="J23" s="28">
        <v>12135</v>
      </c>
      <c r="K23" s="28">
        <v>4208</v>
      </c>
      <c r="L23" s="28">
        <v>3822</v>
      </c>
      <c r="M23" s="22">
        <v>12502</v>
      </c>
      <c r="N23" s="28">
        <v>11683</v>
      </c>
      <c r="O23" s="28">
        <v>4066</v>
      </c>
      <c r="P23" s="28">
        <v>3874</v>
      </c>
      <c r="Q23" s="22">
        <v>9940</v>
      </c>
      <c r="R23" s="28">
        <v>9376</v>
      </c>
      <c r="S23" s="28">
        <v>2926</v>
      </c>
      <c r="T23" s="28">
        <v>2756</v>
      </c>
      <c r="U23" s="22">
        <v>9093</v>
      </c>
      <c r="V23" s="28">
        <v>8545</v>
      </c>
      <c r="W23" s="28">
        <v>3228</v>
      </c>
      <c r="X23" s="28">
        <v>2988</v>
      </c>
      <c r="Y23" s="22">
        <v>11881</v>
      </c>
    </row>
    <row r="24" spans="1:25" ht="13.5">
      <c r="A24" s="6" t="s">
        <v>185</v>
      </c>
      <c r="B24" s="28">
        <v>14645</v>
      </c>
      <c r="C24" s="28">
        <v>10458</v>
      </c>
      <c r="D24" s="28">
        <v>4867</v>
      </c>
      <c r="E24" s="22">
        <v>11837</v>
      </c>
      <c r="F24" s="28">
        <v>7649</v>
      </c>
      <c r="G24" s="28">
        <v>3875</v>
      </c>
      <c r="H24" s="28">
        <v>1868</v>
      </c>
      <c r="I24" s="22">
        <v>17975</v>
      </c>
      <c r="J24" s="28">
        <v>15068</v>
      </c>
      <c r="K24" s="28">
        <v>12156</v>
      </c>
      <c r="L24" s="28">
        <v>6051</v>
      </c>
      <c r="M24" s="22">
        <v>11287</v>
      </c>
      <c r="N24" s="28">
        <v>8492</v>
      </c>
      <c r="O24" s="28">
        <v>6789</v>
      </c>
      <c r="P24" s="28">
        <v>3704</v>
      </c>
      <c r="Q24" s="22"/>
      <c r="R24" s="28"/>
      <c r="S24" s="28"/>
      <c r="T24" s="28"/>
      <c r="U24" s="22"/>
      <c r="V24" s="28"/>
      <c r="W24" s="28"/>
      <c r="X24" s="28"/>
      <c r="Y24" s="22"/>
    </row>
    <row r="25" spans="1:25" ht="13.5">
      <c r="A25" s="6" t="s">
        <v>74</v>
      </c>
      <c r="B25" s="28">
        <v>2038</v>
      </c>
      <c r="C25" s="28">
        <v>2087</v>
      </c>
      <c r="D25" s="28">
        <v>496</v>
      </c>
      <c r="E25" s="22">
        <v>5251</v>
      </c>
      <c r="F25" s="28">
        <v>4960</v>
      </c>
      <c r="G25" s="28">
        <v>3837</v>
      </c>
      <c r="H25" s="28">
        <v>1642</v>
      </c>
      <c r="I25" s="22">
        <v>10068</v>
      </c>
      <c r="J25" s="28">
        <v>8143</v>
      </c>
      <c r="K25" s="28">
        <v>5276</v>
      </c>
      <c r="L25" s="28">
        <v>1174</v>
      </c>
      <c r="M25" s="22">
        <v>40853</v>
      </c>
      <c r="N25" s="28">
        <v>13912</v>
      </c>
      <c r="O25" s="28">
        <v>4324</v>
      </c>
      <c r="P25" s="28">
        <v>2986</v>
      </c>
      <c r="Q25" s="22">
        <v>24347</v>
      </c>
      <c r="R25" s="28">
        <v>18905</v>
      </c>
      <c r="S25" s="28">
        <v>8445</v>
      </c>
      <c r="T25" s="28">
        <v>3578</v>
      </c>
      <c r="U25" s="22">
        <v>36580</v>
      </c>
      <c r="V25" s="28">
        <v>19106</v>
      </c>
      <c r="W25" s="28">
        <v>15440</v>
      </c>
      <c r="X25" s="28">
        <v>3434</v>
      </c>
      <c r="Y25" s="22">
        <v>24185</v>
      </c>
    </row>
    <row r="26" spans="1:25" ht="13.5">
      <c r="A26" s="6" t="s">
        <v>187</v>
      </c>
      <c r="B26" s="28">
        <v>65849</v>
      </c>
      <c r="C26" s="28">
        <v>38619</v>
      </c>
      <c r="D26" s="28">
        <v>20615</v>
      </c>
      <c r="E26" s="22">
        <v>96248</v>
      </c>
      <c r="F26" s="28">
        <v>80906</v>
      </c>
      <c r="G26" s="28">
        <v>48868</v>
      </c>
      <c r="H26" s="28">
        <v>29555</v>
      </c>
      <c r="I26" s="22">
        <v>90842</v>
      </c>
      <c r="J26" s="28">
        <v>60808</v>
      </c>
      <c r="K26" s="28">
        <v>46112</v>
      </c>
      <c r="L26" s="28">
        <v>23655</v>
      </c>
      <c r="M26" s="22">
        <v>113834</v>
      </c>
      <c r="N26" s="28">
        <v>103774</v>
      </c>
      <c r="O26" s="28">
        <v>40263</v>
      </c>
      <c r="P26" s="28">
        <v>30616</v>
      </c>
      <c r="Q26" s="22">
        <v>89834</v>
      </c>
      <c r="R26" s="28">
        <v>77837</v>
      </c>
      <c r="S26" s="28">
        <v>35921</v>
      </c>
      <c r="T26" s="28">
        <v>18570</v>
      </c>
      <c r="U26" s="22">
        <v>141163</v>
      </c>
      <c r="V26" s="28">
        <v>112110</v>
      </c>
      <c r="W26" s="28">
        <v>97760</v>
      </c>
      <c r="X26" s="28">
        <v>12954</v>
      </c>
      <c r="Y26" s="22">
        <v>70771</v>
      </c>
    </row>
    <row r="27" spans="1:25" ht="13.5">
      <c r="A27" s="6" t="s">
        <v>5</v>
      </c>
      <c r="B27" s="28">
        <v>9690</v>
      </c>
      <c r="C27" s="28">
        <v>3439</v>
      </c>
      <c r="D27" s="28">
        <v>1086</v>
      </c>
      <c r="E27" s="22">
        <v>23243</v>
      </c>
      <c r="F27" s="28">
        <v>15485</v>
      </c>
      <c r="G27" s="28">
        <v>13301</v>
      </c>
      <c r="H27" s="28">
        <v>5555</v>
      </c>
      <c r="I27" s="22">
        <v>19154</v>
      </c>
      <c r="J27" s="28">
        <v>14706</v>
      </c>
      <c r="K27" s="28">
        <v>11120</v>
      </c>
      <c r="L27" s="28">
        <v>557</v>
      </c>
      <c r="M27" s="22">
        <v>17146</v>
      </c>
      <c r="N27" s="28">
        <v>17146</v>
      </c>
      <c r="O27" s="28">
        <v>12234</v>
      </c>
      <c r="P27" s="28">
        <v>3084</v>
      </c>
      <c r="Q27" s="22">
        <v>12411</v>
      </c>
      <c r="R27" s="28">
        <v>6693</v>
      </c>
      <c r="S27" s="28">
        <v>6576</v>
      </c>
      <c r="T27" s="28">
        <v>695</v>
      </c>
      <c r="U27" s="22">
        <v>14648</v>
      </c>
      <c r="V27" s="28">
        <v>8926</v>
      </c>
      <c r="W27" s="28">
        <v>7123</v>
      </c>
      <c r="X27" s="28">
        <v>3240</v>
      </c>
      <c r="Y27" s="22">
        <v>13366</v>
      </c>
    </row>
    <row r="28" spans="1:25" ht="13.5">
      <c r="A28" s="6" t="s">
        <v>74</v>
      </c>
      <c r="B28" s="28">
        <v>0</v>
      </c>
      <c r="C28" s="28">
        <v>0</v>
      </c>
      <c r="D28" s="28">
        <v>0</v>
      </c>
      <c r="E28" s="22">
        <v>0</v>
      </c>
      <c r="F28" s="28">
        <v>0</v>
      </c>
      <c r="G28" s="28">
        <v>0</v>
      </c>
      <c r="H28" s="28">
        <v>0</v>
      </c>
      <c r="I28" s="22">
        <v>0</v>
      </c>
      <c r="J28" s="28">
        <v>0</v>
      </c>
      <c r="K28" s="28">
        <v>0</v>
      </c>
      <c r="L28" s="28">
        <v>0</v>
      </c>
      <c r="M28" s="22">
        <v>8258</v>
      </c>
      <c r="N28" s="28">
        <v>0</v>
      </c>
      <c r="O28" s="28">
        <v>0</v>
      </c>
      <c r="P28" s="28">
        <v>0</v>
      </c>
      <c r="Q28" s="22">
        <v>1054</v>
      </c>
      <c r="R28" s="28">
        <v>1054</v>
      </c>
      <c r="S28" s="28"/>
      <c r="T28" s="28">
        <v>30</v>
      </c>
      <c r="U28" s="22">
        <v>32496</v>
      </c>
      <c r="V28" s="28">
        <v>5065</v>
      </c>
      <c r="W28" s="28">
        <v>3399</v>
      </c>
      <c r="X28" s="28">
        <v>1501</v>
      </c>
      <c r="Y28" s="22"/>
    </row>
    <row r="29" spans="1:25" ht="13.5">
      <c r="A29" s="6" t="s">
        <v>189</v>
      </c>
      <c r="B29" s="28">
        <v>9691</v>
      </c>
      <c r="C29" s="28">
        <v>3440</v>
      </c>
      <c r="D29" s="28">
        <v>1086</v>
      </c>
      <c r="E29" s="22">
        <v>23244</v>
      </c>
      <c r="F29" s="28">
        <v>15486</v>
      </c>
      <c r="G29" s="28">
        <v>13301</v>
      </c>
      <c r="H29" s="28">
        <v>5555</v>
      </c>
      <c r="I29" s="22">
        <v>29738</v>
      </c>
      <c r="J29" s="28">
        <v>21290</v>
      </c>
      <c r="K29" s="28">
        <v>17705</v>
      </c>
      <c r="L29" s="28">
        <v>4278</v>
      </c>
      <c r="M29" s="22">
        <v>26505</v>
      </c>
      <c r="N29" s="28">
        <v>25405</v>
      </c>
      <c r="O29" s="28">
        <v>12234</v>
      </c>
      <c r="P29" s="28">
        <v>3084</v>
      </c>
      <c r="Q29" s="22">
        <v>17597</v>
      </c>
      <c r="R29" s="28">
        <v>11879</v>
      </c>
      <c r="S29" s="28">
        <v>14250</v>
      </c>
      <c r="T29" s="28">
        <v>1779</v>
      </c>
      <c r="U29" s="22">
        <v>111733</v>
      </c>
      <c r="V29" s="28">
        <v>15490</v>
      </c>
      <c r="W29" s="28">
        <v>12022</v>
      </c>
      <c r="X29" s="28">
        <v>6003</v>
      </c>
      <c r="Y29" s="22">
        <v>96962</v>
      </c>
    </row>
    <row r="30" spans="1:25" ht="14.25" thickBot="1">
      <c r="A30" s="25" t="s">
        <v>190</v>
      </c>
      <c r="B30" s="29">
        <v>820144</v>
      </c>
      <c r="C30" s="29">
        <v>855186</v>
      </c>
      <c r="D30" s="29">
        <v>447258</v>
      </c>
      <c r="E30" s="23">
        <v>1077153</v>
      </c>
      <c r="F30" s="29">
        <v>174100</v>
      </c>
      <c r="G30" s="29">
        <v>158795</v>
      </c>
      <c r="H30" s="29">
        <v>71346</v>
      </c>
      <c r="I30" s="23">
        <v>1028569</v>
      </c>
      <c r="J30" s="29">
        <v>641428</v>
      </c>
      <c r="K30" s="29">
        <v>544616</v>
      </c>
      <c r="L30" s="29">
        <v>231712</v>
      </c>
      <c r="M30" s="23">
        <v>830759</v>
      </c>
      <c r="N30" s="29">
        <v>915450</v>
      </c>
      <c r="O30" s="29">
        <v>733241</v>
      </c>
      <c r="P30" s="29">
        <v>274345</v>
      </c>
      <c r="Q30" s="23">
        <v>798190</v>
      </c>
      <c r="R30" s="29">
        <v>908180</v>
      </c>
      <c r="S30" s="29">
        <v>701846</v>
      </c>
      <c r="T30" s="29">
        <v>316272</v>
      </c>
      <c r="U30" s="23">
        <v>664328</v>
      </c>
      <c r="V30" s="29">
        <v>728641</v>
      </c>
      <c r="W30" s="29">
        <v>505341</v>
      </c>
      <c r="X30" s="29">
        <v>91535</v>
      </c>
      <c r="Y30" s="23">
        <v>505373</v>
      </c>
    </row>
    <row r="31" spans="1:25" ht="14.25" thickTop="1">
      <c r="A31" s="6" t="s">
        <v>191</v>
      </c>
      <c r="B31" s="28">
        <v>652</v>
      </c>
      <c r="C31" s="28">
        <v>652</v>
      </c>
      <c r="D31" s="28">
        <v>99</v>
      </c>
      <c r="E31" s="22"/>
      <c r="F31" s="28"/>
      <c r="G31" s="28"/>
      <c r="H31" s="28"/>
      <c r="I31" s="22">
        <v>7099</v>
      </c>
      <c r="J31" s="28">
        <v>7099</v>
      </c>
      <c r="K31" s="28">
        <v>7099</v>
      </c>
      <c r="L31" s="28"/>
      <c r="M31" s="22">
        <v>34058</v>
      </c>
      <c r="N31" s="28">
        <v>20538</v>
      </c>
      <c r="O31" s="28">
        <v>7447</v>
      </c>
      <c r="P31" s="28">
        <v>1155</v>
      </c>
      <c r="Q31" s="22">
        <v>40041</v>
      </c>
      <c r="R31" s="28">
        <v>40041</v>
      </c>
      <c r="S31" s="28">
        <v>11458</v>
      </c>
      <c r="T31" s="28">
        <v>11458</v>
      </c>
      <c r="U31" s="22"/>
      <c r="V31" s="28"/>
      <c r="W31" s="28"/>
      <c r="X31" s="28"/>
      <c r="Y31" s="22"/>
    </row>
    <row r="32" spans="1:25" ht="13.5">
      <c r="A32" s="6" t="s">
        <v>38</v>
      </c>
      <c r="B32" s="28">
        <v>65213</v>
      </c>
      <c r="C32" s="28">
        <v>65213</v>
      </c>
      <c r="D32" s="28"/>
      <c r="E32" s="22"/>
      <c r="F32" s="28"/>
      <c r="G32" s="28"/>
      <c r="H32" s="28"/>
      <c r="I32" s="22"/>
      <c r="J32" s="28"/>
      <c r="K32" s="28"/>
      <c r="L32" s="28"/>
      <c r="M32" s="22"/>
      <c r="N32" s="28"/>
      <c r="O32" s="28"/>
      <c r="P32" s="28"/>
      <c r="Q32" s="22">
        <v>9340</v>
      </c>
      <c r="R32" s="28"/>
      <c r="S32" s="28">
        <v>9340</v>
      </c>
      <c r="T32" s="28">
        <v>9340</v>
      </c>
      <c r="U32" s="22"/>
      <c r="V32" s="28"/>
      <c r="W32" s="28"/>
      <c r="X32" s="28"/>
      <c r="Y32" s="22"/>
    </row>
    <row r="33" spans="1:25" ht="13.5">
      <c r="A33" s="6" t="s">
        <v>193</v>
      </c>
      <c r="B33" s="28">
        <v>65866</v>
      </c>
      <c r="C33" s="28">
        <v>65866</v>
      </c>
      <c r="D33" s="28">
        <v>99</v>
      </c>
      <c r="E33" s="22"/>
      <c r="F33" s="28"/>
      <c r="G33" s="28"/>
      <c r="H33" s="28"/>
      <c r="I33" s="22">
        <v>15519</v>
      </c>
      <c r="J33" s="28">
        <v>15519</v>
      </c>
      <c r="K33" s="28">
        <v>15519</v>
      </c>
      <c r="L33" s="28"/>
      <c r="M33" s="22">
        <v>81463</v>
      </c>
      <c r="N33" s="28">
        <v>66417</v>
      </c>
      <c r="O33" s="28">
        <v>36217</v>
      </c>
      <c r="P33" s="28">
        <v>32738</v>
      </c>
      <c r="Q33" s="22">
        <v>53062</v>
      </c>
      <c r="R33" s="28">
        <v>53851</v>
      </c>
      <c r="S33" s="28">
        <v>38383</v>
      </c>
      <c r="T33" s="28">
        <v>30404</v>
      </c>
      <c r="U33" s="22">
        <v>105114</v>
      </c>
      <c r="V33" s="28">
        <v>73727</v>
      </c>
      <c r="W33" s="28">
        <v>66255</v>
      </c>
      <c r="X33" s="28">
        <v>67620</v>
      </c>
      <c r="Y33" s="22">
        <v>193740</v>
      </c>
    </row>
    <row r="34" spans="1:25" ht="13.5">
      <c r="A34" s="6" t="s">
        <v>195</v>
      </c>
      <c r="B34" s="28"/>
      <c r="C34" s="28"/>
      <c r="D34" s="28"/>
      <c r="E34" s="22">
        <v>19081</v>
      </c>
      <c r="F34" s="28">
        <v>2203</v>
      </c>
      <c r="G34" s="28">
        <v>2203</v>
      </c>
      <c r="H34" s="28"/>
      <c r="I34" s="22">
        <v>42233</v>
      </c>
      <c r="J34" s="28"/>
      <c r="K34" s="28"/>
      <c r="L34" s="28"/>
      <c r="M34" s="22">
        <v>22638</v>
      </c>
      <c r="N34" s="28">
        <v>5352</v>
      </c>
      <c r="O34" s="28">
        <v>5352</v>
      </c>
      <c r="P34" s="28"/>
      <c r="Q34" s="22">
        <v>19344</v>
      </c>
      <c r="R34" s="28">
        <v>17099</v>
      </c>
      <c r="S34" s="28">
        <v>15455</v>
      </c>
      <c r="T34" s="28">
        <v>5003</v>
      </c>
      <c r="U34" s="22">
        <v>63474</v>
      </c>
      <c r="V34" s="28">
        <v>31017</v>
      </c>
      <c r="W34" s="28">
        <v>16175</v>
      </c>
      <c r="X34" s="28"/>
      <c r="Y34" s="22">
        <v>10762</v>
      </c>
    </row>
    <row r="35" spans="1:25" ht="13.5">
      <c r="A35" s="6" t="s">
        <v>197</v>
      </c>
      <c r="B35" s="28"/>
      <c r="C35" s="28"/>
      <c r="D35" s="28"/>
      <c r="E35" s="22">
        <v>415645</v>
      </c>
      <c r="F35" s="28">
        <v>2203</v>
      </c>
      <c r="G35" s="28">
        <v>2203</v>
      </c>
      <c r="H35" s="28"/>
      <c r="I35" s="22">
        <v>493551</v>
      </c>
      <c r="J35" s="28">
        <v>432807</v>
      </c>
      <c r="K35" s="28">
        <v>432807</v>
      </c>
      <c r="L35" s="28"/>
      <c r="M35" s="22">
        <v>315903</v>
      </c>
      <c r="N35" s="28">
        <v>55825</v>
      </c>
      <c r="O35" s="28">
        <v>55825</v>
      </c>
      <c r="P35" s="28">
        <v>50473</v>
      </c>
      <c r="Q35" s="22">
        <v>315016</v>
      </c>
      <c r="R35" s="28">
        <v>205180</v>
      </c>
      <c r="S35" s="28">
        <v>203410</v>
      </c>
      <c r="T35" s="28">
        <v>7658</v>
      </c>
      <c r="U35" s="22">
        <v>422418</v>
      </c>
      <c r="V35" s="28">
        <v>107211</v>
      </c>
      <c r="W35" s="28">
        <v>174537</v>
      </c>
      <c r="X35" s="28">
        <v>111805</v>
      </c>
      <c r="Y35" s="22">
        <v>513913</v>
      </c>
    </row>
    <row r="36" spans="1:25" ht="13.5">
      <c r="A36" s="7" t="s">
        <v>198</v>
      </c>
      <c r="B36" s="28">
        <v>886010</v>
      </c>
      <c r="C36" s="28">
        <v>921052</v>
      </c>
      <c r="D36" s="28">
        <v>447357</v>
      </c>
      <c r="E36" s="22">
        <v>661507</v>
      </c>
      <c r="F36" s="28">
        <v>171896</v>
      </c>
      <c r="G36" s="28">
        <v>156591</v>
      </c>
      <c r="H36" s="28">
        <v>71346</v>
      </c>
      <c r="I36" s="22">
        <v>550537</v>
      </c>
      <c r="J36" s="28">
        <v>224139</v>
      </c>
      <c r="K36" s="28">
        <v>127327</v>
      </c>
      <c r="L36" s="28">
        <v>231712</v>
      </c>
      <c r="M36" s="22">
        <v>596318</v>
      </c>
      <c r="N36" s="28">
        <v>926042</v>
      </c>
      <c r="O36" s="28">
        <v>713633</v>
      </c>
      <c r="P36" s="28">
        <v>256610</v>
      </c>
      <c r="Q36" s="22">
        <v>536236</v>
      </c>
      <c r="R36" s="28">
        <v>756851</v>
      </c>
      <c r="S36" s="28">
        <v>536818</v>
      </c>
      <c r="T36" s="28">
        <v>339018</v>
      </c>
      <c r="U36" s="22">
        <v>347024</v>
      </c>
      <c r="V36" s="28">
        <v>695158</v>
      </c>
      <c r="W36" s="28">
        <v>397059</v>
      </c>
      <c r="X36" s="28">
        <v>47351</v>
      </c>
      <c r="Y36" s="22">
        <v>185200</v>
      </c>
    </row>
    <row r="37" spans="1:25" ht="13.5">
      <c r="A37" s="7" t="s">
        <v>199</v>
      </c>
      <c r="B37" s="28">
        <v>346527</v>
      </c>
      <c r="C37" s="28">
        <v>355209</v>
      </c>
      <c r="D37" s="28">
        <v>172066</v>
      </c>
      <c r="E37" s="22">
        <v>500600</v>
      </c>
      <c r="F37" s="28">
        <v>116965</v>
      </c>
      <c r="G37" s="28">
        <v>101281</v>
      </c>
      <c r="H37" s="28">
        <v>54449</v>
      </c>
      <c r="I37" s="22">
        <v>218198</v>
      </c>
      <c r="J37" s="28">
        <v>162358</v>
      </c>
      <c r="K37" s="28">
        <v>106121</v>
      </c>
      <c r="L37" s="28">
        <v>139467</v>
      </c>
      <c r="M37" s="22">
        <v>290539</v>
      </c>
      <c r="N37" s="28">
        <v>324898</v>
      </c>
      <c r="O37" s="28">
        <v>233055</v>
      </c>
      <c r="P37" s="28">
        <v>32434</v>
      </c>
      <c r="Q37" s="22">
        <v>377242</v>
      </c>
      <c r="R37" s="28">
        <v>395731</v>
      </c>
      <c r="S37" s="28">
        <v>305115</v>
      </c>
      <c r="T37" s="28">
        <v>144973</v>
      </c>
      <c r="U37" s="22">
        <v>208618</v>
      </c>
      <c r="V37" s="28">
        <v>302156</v>
      </c>
      <c r="W37" s="28">
        <v>173202</v>
      </c>
      <c r="X37" s="28">
        <v>24490</v>
      </c>
      <c r="Y37" s="22">
        <v>203202</v>
      </c>
    </row>
    <row r="38" spans="1:25" ht="13.5">
      <c r="A38" s="7" t="s">
        <v>39</v>
      </c>
      <c r="B38" s="28">
        <v>539482</v>
      </c>
      <c r="C38" s="28">
        <v>565843</v>
      </c>
      <c r="D38" s="28">
        <v>275291</v>
      </c>
      <c r="E38" s="22">
        <v>380777</v>
      </c>
      <c r="F38" s="28">
        <v>54931</v>
      </c>
      <c r="G38" s="28">
        <v>55310</v>
      </c>
      <c r="H38" s="28">
        <v>16896</v>
      </c>
      <c r="I38" s="22">
        <v>240042</v>
      </c>
      <c r="J38" s="28">
        <v>61780</v>
      </c>
      <c r="K38" s="28">
        <v>21205</v>
      </c>
      <c r="L38" s="28">
        <v>92244</v>
      </c>
      <c r="M38" s="22">
        <v>477253</v>
      </c>
      <c r="N38" s="28">
        <v>601144</v>
      </c>
      <c r="O38" s="28">
        <v>480578</v>
      </c>
      <c r="P38" s="28">
        <v>224175</v>
      </c>
      <c r="Q38" s="22"/>
      <c r="R38" s="28"/>
      <c r="S38" s="28"/>
      <c r="T38" s="28"/>
      <c r="U38" s="22"/>
      <c r="V38" s="28"/>
      <c r="W38" s="28"/>
      <c r="X38" s="28"/>
      <c r="Y38" s="22"/>
    </row>
    <row r="39" spans="1:25" ht="14.25" thickBot="1">
      <c r="A39" s="7" t="s">
        <v>202</v>
      </c>
      <c r="B39" s="28">
        <v>539482</v>
      </c>
      <c r="C39" s="28">
        <v>565843</v>
      </c>
      <c r="D39" s="28">
        <v>275291</v>
      </c>
      <c r="E39" s="22">
        <v>380777</v>
      </c>
      <c r="F39" s="28">
        <v>54931</v>
      </c>
      <c r="G39" s="28">
        <v>55310</v>
      </c>
      <c r="H39" s="28">
        <v>16896</v>
      </c>
      <c r="I39" s="22">
        <v>240042</v>
      </c>
      <c r="J39" s="28">
        <v>61780</v>
      </c>
      <c r="K39" s="28">
        <v>21205</v>
      </c>
      <c r="L39" s="28">
        <v>92244</v>
      </c>
      <c r="M39" s="22">
        <v>477253</v>
      </c>
      <c r="N39" s="28">
        <v>601144</v>
      </c>
      <c r="O39" s="28">
        <v>480578</v>
      </c>
      <c r="P39" s="28">
        <v>224175</v>
      </c>
      <c r="Q39" s="22">
        <v>195711</v>
      </c>
      <c r="R39" s="28">
        <v>361120</v>
      </c>
      <c r="S39" s="28">
        <v>231703</v>
      </c>
      <c r="T39" s="28">
        <v>194045</v>
      </c>
      <c r="U39" s="22">
        <v>194580</v>
      </c>
      <c r="V39" s="28">
        <v>374567</v>
      </c>
      <c r="W39" s="28">
        <v>205422</v>
      </c>
      <c r="X39" s="28">
        <v>4426</v>
      </c>
      <c r="Y39" s="22">
        <v>7601</v>
      </c>
    </row>
    <row r="40" spans="1:25" ht="14.25" thickTop="1">
      <c r="A40" s="8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</row>
    <row r="42" ht="13.5">
      <c r="A42" s="20" t="s">
        <v>143</v>
      </c>
    </row>
    <row r="43" ht="13.5">
      <c r="A43" s="20" t="s">
        <v>144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5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139</v>
      </c>
      <c r="B2" s="14">
        <v>1780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140</v>
      </c>
      <c r="B3" s="1" t="s">
        <v>141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41</v>
      </c>
      <c r="B4" s="15" t="str">
        <f>HYPERLINK("http://www.kabupro.jp/mark/20140515/S1001SFV.htm","四半期報告書")</f>
        <v>四半期報告書</v>
      </c>
      <c r="C4" s="15" t="str">
        <f>HYPERLINK("http://www.kabupro.jp/mark/20131225/S1000THL.htm","有価証券報告書")</f>
        <v>有価証券報告書</v>
      </c>
      <c r="D4" s="15" t="str">
        <f>HYPERLINK("http://www.kabupro.jp/mark/20140515/S1001SFV.htm","四半期報告書")</f>
        <v>四半期報告書</v>
      </c>
      <c r="E4" s="15" t="str">
        <f>HYPERLINK("http://www.kabupro.jp/mark/20131225/S1000THL.htm","有価証券報告書")</f>
        <v>有価証券報告書</v>
      </c>
      <c r="F4" s="15" t="str">
        <f>HYPERLINK("http://www.kabupro.jp/mark/20130515/S000DDOQ.htm","四半期報告書")</f>
        <v>四半期報告書</v>
      </c>
      <c r="G4" s="15" t="str">
        <f>HYPERLINK("http://www.kabupro.jp/mark/20121225/S000CJAN.htm","有価証券報告書")</f>
        <v>有価証券報告書</v>
      </c>
      <c r="H4" s="15" t="str">
        <f>HYPERLINK("http://www.kabupro.jp/mark/20110811/S00095CN.htm","四半期報告書")</f>
        <v>四半期報告書</v>
      </c>
      <c r="I4" s="15" t="str">
        <f>HYPERLINK("http://www.kabupro.jp/mark/20120515/S000AUNM.htm","四半期報告書")</f>
        <v>四半期報告書</v>
      </c>
      <c r="J4" s="15" t="str">
        <f>HYPERLINK("http://www.kabupro.jp/mark/20110214/S0007TH9.htm","四半期報告書")</f>
        <v>四半期報告書</v>
      </c>
      <c r="K4" s="15" t="str">
        <f>HYPERLINK("http://www.kabupro.jp/mark/20111220/S0009YBT.htm","有価証券報告書")</f>
        <v>有価証券報告書</v>
      </c>
      <c r="L4" s="15" t="str">
        <f>HYPERLINK("http://www.kabupro.jp/mark/20110811/S00095CN.htm","四半期報告書")</f>
        <v>四半期報告書</v>
      </c>
      <c r="M4" s="15" t="str">
        <f>HYPERLINK("http://www.kabupro.jp/mark/20110513/S0008AEW.htm","四半期報告書")</f>
        <v>四半期報告書</v>
      </c>
      <c r="N4" s="15" t="str">
        <f>HYPERLINK("http://www.kabupro.jp/mark/20110214/S0007TH9.htm","四半期報告書")</f>
        <v>四半期報告書</v>
      </c>
      <c r="O4" s="15" t="str">
        <f>HYPERLINK("http://www.kabupro.jp/mark/20101221/S0007FMT.htm","有価証券報告書")</f>
        <v>有価証券報告書</v>
      </c>
      <c r="P4" s="15" t="str">
        <f>HYPERLINK("http://www.kabupro.jp/mark/20100811/S0006JAR.htm","四半期報告書")</f>
        <v>四半期報告書</v>
      </c>
      <c r="Q4" s="15" t="str">
        <f>HYPERLINK("http://www.kabupro.jp/mark/20100514/S0005OVB.htm","四半期報告書")</f>
        <v>四半期報告書</v>
      </c>
      <c r="R4" s="15" t="str">
        <f>HYPERLINK("http://www.kabupro.jp/mark/20100212/S000564X.htm","四半期報告書")</f>
        <v>四半期報告書</v>
      </c>
      <c r="S4" s="15" t="str">
        <f>HYPERLINK("http://www.kabupro.jp/mark/20091222/S0004UDV.htm","有価証券報告書")</f>
        <v>有価証券報告書</v>
      </c>
    </row>
    <row r="5" spans="1:19" ht="14.25" thickBot="1">
      <c r="A5" s="11" t="s">
        <v>42</v>
      </c>
      <c r="B5" s="1" t="s">
        <v>207</v>
      </c>
      <c r="C5" s="1" t="s">
        <v>48</v>
      </c>
      <c r="D5" s="1" t="s">
        <v>207</v>
      </c>
      <c r="E5" s="1" t="s">
        <v>48</v>
      </c>
      <c r="F5" s="1" t="s">
        <v>213</v>
      </c>
      <c r="G5" s="1" t="s">
        <v>52</v>
      </c>
      <c r="H5" s="1" t="s">
        <v>223</v>
      </c>
      <c r="I5" s="1" t="s">
        <v>219</v>
      </c>
      <c r="J5" s="1" t="s">
        <v>227</v>
      </c>
      <c r="K5" s="1" t="s">
        <v>54</v>
      </c>
      <c r="L5" s="1" t="s">
        <v>223</v>
      </c>
      <c r="M5" s="1" t="s">
        <v>225</v>
      </c>
      <c r="N5" s="1" t="s">
        <v>227</v>
      </c>
      <c r="O5" s="1" t="s">
        <v>56</v>
      </c>
      <c r="P5" s="1" t="s">
        <v>229</v>
      </c>
      <c r="Q5" s="1" t="s">
        <v>231</v>
      </c>
      <c r="R5" s="1" t="s">
        <v>233</v>
      </c>
      <c r="S5" s="1" t="s">
        <v>58</v>
      </c>
    </row>
    <row r="6" spans="1:19" ht="15" thickBot="1" thickTop="1">
      <c r="A6" s="10" t="s">
        <v>43</v>
      </c>
      <c r="B6" s="18" t="s">
        <v>37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44</v>
      </c>
      <c r="B7" s="14" t="s">
        <v>1</v>
      </c>
      <c r="C7" s="16" t="s">
        <v>49</v>
      </c>
      <c r="D7" s="14" t="s">
        <v>1</v>
      </c>
      <c r="E7" s="16" t="s">
        <v>49</v>
      </c>
      <c r="F7" s="14" t="s">
        <v>1</v>
      </c>
      <c r="G7" s="16" t="s">
        <v>49</v>
      </c>
      <c r="H7" s="14" t="s">
        <v>1</v>
      </c>
      <c r="I7" s="14" t="s">
        <v>1</v>
      </c>
      <c r="J7" s="14" t="s">
        <v>1</v>
      </c>
      <c r="K7" s="16" t="s">
        <v>49</v>
      </c>
      <c r="L7" s="14" t="s">
        <v>1</v>
      </c>
      <c r="M7" s="14" t="s">
        <v>1</v>
      </c>
      <c r="N7" s="14" t="s">
        <v>1</v>
      </c>
      <c r="O7" s="16" t="s">
        <v>49</v>
      </c>
      <c r="P7" s="14" t="s">
        <v>1</v>
      </c>
      <c r="Q7" s="14" t="s">
        <v>1</v>
      </c>
      <c r="R7" s="14" t="s">
        <v>1</v>
      </c>
      <c r="S7" s="16" t="s">
        <v>49</v>
      </c>
    </row>
    <row r="8" spans="1:19" ht="13.5">
      <c r="A8" s="13" t="s">
        <v>45</v>
      </c>
      <c r="B8" s="1" t="s">
        <v>2</v>
      </c>
      <c r="C8" s="17" t="s">
        <v>145</v>
      </c>
      <c r="D8" s="1" t="s">
        <v>145</v>
      </c>
      <c r="E8" s="17" t="s">
        <v>146</v>
      </c>
      <c r="F8" s="1" t="s">
        <v>146</v>
      </c>
      <c r="G8" s="17" t="s">
        <v>147</v>
      </c>
      <c r="H8" s="1" t="s">
        <v>147</v>
      </c>
      <c r="I8" s="1" t="s">
        <v>147</v>
      </c>
      <c r="J8" s="1" t="s">
        <v>147</v>
      </c>
      <c r="K8" s="17" t="s">
        <v>148</v>
      </c>
      <c r="L8" s="1" t="s">
        <v>148</v>
      </c>
      <c r="M8" s="1" t="s">
        <v>148</v>
      </c>
      <c r="N8" s="1" t="s">
        <v>148</v>
      </c>
      <c r="O8" s="17" t="s">
        <v>149</v>
      </c>
      <c r="P8" s="1" t="s">
        <v>149</v>
      </c>
      <c r="Q8" s="1" t="s">
        <v>149</v>
      </c>
      <c r="R8" s="1" t="s">
        <v>149</v>
      </c>
      <c r="S8" s="17" t="s">
        <v>150</v>
      </c>
    </row>
    <row r="9" spans="1:19" ht="13.5">
      <c r="A9" s="13" t="s">
        <v>46</v>
      </c>
      <c r="B9" s="1" t="s">
        <v>208</v>
      </c>
      <c r="C9" s="17" t="s">
        <v>50</v>
      </c>
      <c r="D9" s="1" t="s">
        <v>214</v>
      </c>
      <c r="E9" s="17" t="s">
        <v>51</v>
      </c>
      <c r="F9" s="1" t="s">
        <v>220</v>
      </c>
      <c r="G9" s="17" t="s">
        <v>53</v>
      </c>
      <c r="H9" s="1" t="s">
        <v>224</v>
      </c>
      <c r="I9" s="1" t="s">
        <v>226</v>
      </c>
      <c r="J9" s="1" t="s">
        <v>228</v>
      </c>
      <c r="K9" s="17" t="s">
        <v>55</v>
      </c>
      <c r="L9" s="1" t="s">
        <v>230</v>
      </c>
      <c r="M9" s="1" t="s">
        <v>232</v>
      </c>
      <c r="N9" s="1" t="s">
        <v>234</v>
      </c>
      <c r="O9" s="17" t="s">
        <v>57</v>
      </c>
      <c r="P9" s="1" t="s">
        <v>236</v>
      </c>
      <c r="Q9" s="1" t="s">
        <v>238</v>
      </c>
      <c r="R9" s="1" t="s">
        <v>240</v>
      </c>
      <c r="S9" s="17" t="s">
        <v>59</v>
      </c>
    </row>
    <row r="10" spans="1:19" ht="14.25" thickBot="1">
      <c r="A10" s="13" t="s">
        <v>47</v>
      </c>
      <c r="B10" s="1" t="s">
        <v>61</v>
      </c>
      <c r="C10" s="17" t="s">
        <v>61</v>
      </c>
      <c r="D10" s="1" t="s">
        <v>61</v>
      </c>
      <c r="E10" s="17" t="s">
        <v>61</v>
      </c>
      <c r="F10" s="1" t="s">
        <v>61</v>
      </c>
      <c r="G10" s="17" t="s">
        <v>61</v>
      </c>
      <c r="H10" s="1" t="s">
        <v>61</v>
      </c>
      <c r="I10" s="1" t="s">
        <v>61</v>
      </c>
      <c r="J10" s="1" t="s">
        <v>61</v>
      </c>
      <c r="K10" s="17" t="s">
        <v>61</v>
      </c>
      <c r="L10" s="1" t="s">
        <v>61</v>
      </c>
      <c r="M10" s="1" t="s">
        <v>61</v>
      </c>
      <c r="N10" s="1" t="s">
        <v>61</v>
      </c>
      <c r="O10" s="17" t="s">
        <v>61</v>
      </c>
      <c r="P10" s="1" t="s">
        <v>61</v>
      </c>
      <c r="Q10" s="1" t="s">
        <v>61</v>
      </c>
      <c r="R10" s="1" t="s">
        <v>61</v>
      </c>
      <c r="S10" s="17" t="s">
        <v>61</v>
      </c>
    </row>
    <row r="11" spans="1:19" ht="14.25" thickTop="1">
      <c r="A11" s="26" t="s">
        <v>198</v>
      </c>
      <c r="B11" s="27">
        <v>921052</v>
      </c>
      <c r="C11" s="21">
        <v>661507</v>
      </c>
      <c r="D11" s="27">
        <v>156591</v>
      </c>
      <c r="E11" s="21">
        <v>550537</v>
      </c>
      <c r="F11" s="27">
        <v>127327</v>
      </c>
      <c r="G11" s="21">
        <v>596318</v>
      </c>
      <c r="H11" s="27">
        <v>926042</v>
      </c>
      <c r="I11" s="27">
        <v>713633</v>
      </c>
      <c r="J11" s="27">
        <v>256610</v>
      </c>
      <c r="K11" s="21">
        <v>536236</v>
      </c>
      <c r="L11" s="27">
        <v>756851</v>
      </c>
      <c r="M11" s="27">
        <v>536818</v>
      </c>
      <c r="N11" s="27">
        <v>339018</v>
      </c>
      <c r="O11" s="21">
        <v>347024</v>
      </c>
      <c r="P11" s="27">
        <v>695158</v>
      </c>
      <c r="Q11" s="27">
        <v>397059</v>
      </c>
      <c r="R11" s="27">
        <v>47351</v>
      </c>
      <c r="S11" s="21">
        <v>185200</v>
      </c>
    </row>
    <row r="12" spans="1:19" ht="13.5">
      <c r="A12" s="6" t="s">
        <v>175</v>
      </c>
      <c r="B12" s="28">
        <v>114656</v>
      </c>
      <c r="C12" s="22">
        <v>250497</v>
      </c>
      <c r="D12" s="28">
        <v>115904</v>
      </c>
      <c r="E12" s="22">
        <v>256249</v>
      </c>
      <c r="F12" s="28">
        <v>125425</v>
      </c>
      <c r="G12" s="22">
        <v>260335</v>
      </c>
      <c r="H12" s="28">
        <v>191970</v>
      </c>
      <c r="I12" s="28">
        <v>123770</v>
      </c>
      <c r="J12" s="28">
        <v>60483</v>
      </c>
      <c r="K12" s="22">
        <v>223777</v>
      </c>
      <c r="L12" s="28">
        <v>165692</v>
      </c>
      <c r="M12" s="28">
        <v>110897</v>
      </c>
      <c r="N12" s="28">
        <v>55142</v>
      </c>
      <c r="O12" s="22">
        <v>222311</v>
      </c>
      <c r="P12" s="28">
        <v>164480</v>
      </c>
      <c r="Q12" s="28">
        <v>107453</v>
      </c>
      <c r="R12" s="28">
        <v>52675</v>
      </c>
      <c r="S12" s="22">
        <v>221628</v>
      </c>
    </row>
    <row r="13" spans="1:19" ht="13.5">
      <c r="A13" s="6" t="s">
        <v>3</v>
      </c>
      <c r="B13" s="28">
        <v>83314</v>
      </c>
      <c r="C13" s="22">
        <v>493999</v>
      </c>
      <c r="D13" s="28">
        <v>187212</v>
      </c>
      <c r="E13" s="22">
        <v>-69935</v>
      </c>
      <c r="F13" s="28">
        <v>-443652</v>
      </c>
      <c r="G13" s="22">
        <v>101372</v>
      </c>
      <c r="H13" s="28">
        <v>-88920</v>
      </c>
      <c r="I13" s="28">
        <v>-151012</v>
      </c>
      <c r="J13" s="28">
        <v>-105940</v>
      </c>
      <c r="K13" s="22">
        <v>307451</v>
      </c>
      <c r="L13" s="28">
        <v>469665</v>
      </c>
      <c r="M13" s="28">
        <v>252278</v>
      </c>
      <c r="N13" s="28">
        <v>-57069</v>
      </c>
      <c r="O13" s="22">
        <v>-44030</v>
      </c>
      <c r="P13" s="28">
        <v>-111020</v>
      </c>
      <c r="Q13" s="28">
        <v>-132950</v>
      </c>
      <c r="R13" s="28">
        <v>-221884</v>
      </c>
      <c r="S13" s="22">
        <v>-7117</v>
      </c>
    </row>
    <row r="14" spans="1:19" ht="13.5">
      <c r="A14" s="6" t="s">
        <v>4</v>
      </c>
      <c r="B14" s="28">
        <v>-26072</v>
      </c>
      <c r="C14" s="22">
        <v>-79159</v>
      </c>
      <c r="D14" s="28">
        <v>-41155</v>
      </c>
      <c r="E14" s="22">
        <v>-46797</v>
      </c>
      <c r="F14" s="28">
        <v>-12680</v>
      </c>
      <c r="G14" s="22">
        <v>-59692</v>
      </c>
      <c r="H14" s="28">
        <v>-53211</v>
      </c>
      <c r="I14" s="28">
        <v>-29149</v>
      </c>
      <c r="J14" s="28">
        <v>-23925</v>
      </c>
      <c r="K14" s="22">
        <v>-64307</v>
      </c>
      <c r="L14" s="28">
        <v>-57752</v>
      </c>
      <c r="M14" s="28">
        <v>-27475</v>
      </c>
      <c r="N14" s="28">
        <v>-14992</v>
      </c>
      <c r="O14" s="22">
        <v>-37517</v>
      </c>
      <c r="P14" s="28">
        <v>-21837</v>
      </c>
      <c r="Q14" s="28">
        <v>-12220</v>
      </c>
      <c r="R14" s="28">
        <v>-5420</v>
      </c>
      <c r="S14" s="22">
        <v>-46585</v>
      </c>
    </row>
    <row r="15" spans="1:19" ht="13.5">
      <c r="A15" s="6" t="s">
        <v>5</v>
      </c>
      <c r="B15" s="28">
        <v>3439</v>
      </c>
      <c r="C15" s="22">
        <v>23243</v>
      </c>
      <c r="D15" s="28">
        <v>13301</v>
      </c>
      <c r="E15" s="22">
        <v>19154</v>
      </c>
      <c r="F15" s="28">
        <v>11120</v>
      </c>
      <c r="G15" s="22">
        <v>17146</v>
      </c>
      <c r="H15" s="28">
        <v>17146</v>
      </c>
      <c r="I15" s="28">
        <v>12234</v>
      </c>
      <c r="J15" s="28">
        <v>3084</v>
      </c>
      <c r="K15" s="22">
        <v>12411</v>
      </c>
      <c r="L15" s="28">
        <v>6693</v>
      </c>
      <c r="M15" s="28">
        <v>6546</v>
      </c>
      <c r="N15" s="28">
        <v>695</v>
      </c>
      <c r="O15" s="22">
        <v>14648</v>
      </c>
      <c r="P15" s="28">
        <v>8926</v>
      </c>
      <c r="Q15" s="28">
        <v>7123</v>
      </c>
      <c r="R15" s="28">
        <v>3240</v>
      </c>
      <c r="S15" s="22">
        <v>13366</v>
      </c>
    </row>
    <row r="16" spans="1:19" ht="13.5">
      <c r="A16" s="6" t="s">
        <v>6</v>
      </c>
      <c r="B16" s="28">
        <v>-652</v>
      </c>
      <c r="C16" s="22">
        <v>564</v>
      </c>
      <c r="D16" s="28"/>
      <c r="E16" s="22">
        <v>114218</v>
      </c>
      <c r="F16" s="28">
        <v>95709</v>
      </c>
      <c r="G16" s="22">
        <v>41352</v>
      </c>
      <c r="H16" s="28">
        <v>-20538</v>
      </c>
      <c r="I16" s="28">
        <v>-7447</v>
      </c>
      <c r="J16" s="28">
        <v>-1155</v>
      </c>
      <c r="K16" s="22">
        <v>-38248</v>
      </c>
      <c r="L16" s="28">
        <v>-38248</v>
      </c>
      <c r="M16" s="28">
        <v>-9665</v>
      </c>
      <c r="N16" s="28">
        <v>-11458</v>
      </c>
      <c r="O16" s="22">
        <v>-453</v>
      </c>
      <c r="P16" s="28"/>
      <c r="Q16" s="28">
        <v>-148</v>
      </c>
      <c r="R16" s="28"/>
      <c r="S16" s="22"/>
    </row>
    <row r="17" spans="1:19" ht="13.5">
      <c r="A17" s="6" t="s">
        <v>7</v>
      </c>
      <c r="B17" s="28">
        <v>-65213</v>
      </c>
      <c r="C17" s="22"/>
      <c r="D17" s="28"/>
      <c r="E17" s="22"/>
      <c r="F17" s="28"/>
      <c r="G17" s="22"/>
      <c r="H17" s="28"/>
      <c r="I17" s="28"/>
      <c r="J17" s="28"/>
      <c r="K17" s="22"/>
      <c r="L17" s="28"/>
      <c r="M17" s="28"/>
      <c r="N17" s="28">
        <v>-9340</v>
      </c>
      <c r="O17" s="22"/>
      <c r="P17" s="28"/>
      <c r="Q17" s="28"/>
      <c r="R17" s="28"/>
      <c r="S17" s="22"/>
    </row>
    <row r="18" spans="1:19" ht="13.5">
      <c r="A18" s="6" t="s">
        <v>195</v>
      </c>
      <c r="B18" s="28"/>
      <c r="C18" s="22">
        <v>19082</v>
      </c>
      <c r="D18" s="28">
        <v>2204</v>
      </c>
      <c r="E18" s="22">
        <v>42233</v>
      </c>
      <c r="F18" s="28"/>
      <c r="G18" s="22">
        <v>22638</v>
      </c>
      <c r="H18" s="28">
        <v>5352</v>
      </c>
      <c r="I18" s="28">
        <v>5352</v>
      </c>
      <c r="J18" s="28"/>
      <c r="K18" s="22">
        <v>19344</v>
      </c>
      <c r="L18" s="28">
        <v>17099</v>
      </c>
      <c r="M18" s="28">
        <v>15455</v>
      </c>
      <c r="N18" s="28">
        <v>5003</v>
      </c>
      <c r="O18" s="22">
        <v>63474</v>
      </c>
      <c r="P18" s="28">
        <v>31017</v>
      </c>
      <c r="Q18" s="28">
        <v>16175</v>
      </c>
      <c r="R18" s="28"/>
      <c r="S18" s="22">
        <v>10762</v>
      </c>
    </row>
    <row r="19" spans="1:19" ht="13.5">
      <c r="A19" s="6" t="s">
        <v>8</v>
      </c>
      <c r="B19" s="28">
        <v>-2582935</v>
      </c>
      <c r="C19" s="22">
        <v>52640</v>
      </c>
      <c r="D19" s="28">
        <v>-1755557</v>
      </c>
      <c r="E19" s="22">
        <v>91196</v>
      </c>
      <c r="F19" s="28">
        <v>-1099491</v>
      </c>
      <c r="G19" s="22">
        <v>-93228</v>
      </c>
      <c r="H19" s="28">
        <v>-140071</v>
      </c>
      <c r="I19" s="28">
        <v>-532506</v>
      </c>
      <c r="J19" s="28">
        <v>-1188944</v>
      </c>
      <c r="K19" s="22">
        <v>-439425</v>
      </c>
      <c r="L19" s="28">
        <v>-465281</v>
      </c>
      <c r="M19" s="28">
        <v>-359518</v>
      </c>
      <c r="N19" s="28">
        <v>222372</v>
      </c>
      <c r="O19" s="22">
        <v>2776216</v>
      </c>
      <c r="P19" s="28">
        <v>2892100</v>
      </c>
      <c r="Q19" s="28">
        <v>2180314</v>
      </c>
      <c r="R19" s="28">
        <v>2141642</v>
      </c>
      <c r="S19" s="22">
        <v>-1122444</v>
      </c>
    </row>
    <row r="20" spans="1:19" ht="13.5">
      <c r="A20" s="6" t="s">
        <v>9</v>
      </c>
      <c r="B20" s="28">
        <v>427668</v>
      </c>
      <c r="C20" s="22">
        <v>-385173</v>
      </c>
      <c r="D20" s="28">
        <v>-334403</v>
      </c>
      <c r="E20" s="22">
        <v>382681</v>
      </c>
      <c r="F20" s="28">
        <v>253980</v>
      </c>
      <c r="G20" s="22">
        <v>27429</v>
      </c>
      <c r="H20" s="28">
        <v>26943</v>
      </c>
      <c r="I20" s="28">
        <v>109657</v>
      </c>
      <c r="J20" s="28">
        <v>184729</v>
      </c>
      <c r="K20" s="22">
        <v>856361</v>
      </c>
      <c r="L20" s="28">
        <v>895316</v>
      </c>
      <c r="M20" s="28">
        <v>-430832</v>
      </c>
      <c r="N20" s="28">
        <v>-731113</v>
      </c>
      <c r="O20" s="22">
        <v>-33584</v>
      </c>
      <c r="P20" s="28">
        <v>54632</v>
      </c>
      <c r="Q20" s="28">
        <v>-327592</v>
      </c>
      <c r="R20" s="28">
        <v>-1001409</v>
      </c>
      <c r="S20" s="22">
        <v>732584</v>
      </c>
    </row>
    <row r="21" spans="1:19" ht="13.5">
      <c r="A21" s="6" t="s">
        <v>10</v>
      </c>
      <c r="B21" s="28">
        <v>611541</v>
      </c>
      <c r="C21" s="22">
        <v>3514302</v>
      </c>
      <c r="D21" s="28">
        <v>698891</v>
      </c>
      <c r="E21" s="22">
        <v>-985467</v>
      </c>
      <c r="F21" s="28">
        <v>-761988</v>
      </c>
      <c r="G21" s="22">
        <v>-2054738</v>
      </c>
      <c r="H21" s="28">
        <v>-2386836</v>
      </c>
      <c r="I21" s="28">
        <v>-1109058</v>
      </c>
      <c r="J21" s="28">
        <v>376906</v>
      </c>
      <c r="K21" s="22">
        <v>2206199</v>
      </c>
      <c r="L21" s="28">
        <v>1569652</v>
      </c>
      <c r="M21" s="28">
        <v>1052319</v>
      </c>
      <c r="N21" s="28">
        <v>829307</v>
      </c>
      <c r="O21" s="22">
        <v>-404516</v>
      </c>
      <c r="P21" s="28">
        <v>380850</v>
      </c>
      <c r="Q21" s="28">
        <v>-78489</v>
      </c>
      <c r="R21" s="28">
        <v>-88413</v>
      </c>
      <c r="S21" s="22">
        <v>-445776</v>
      </c>
    </row>
    <row r="22" spans="1:19" ht="13.5">
      <c r="A22" s="6" t="s">
        <v>11</v>
      </c>
      <c r="B22" s="28">
        <v>-142080</v>
      </c>
      <c r="C22" s="22">
        <v>-1708297</v>
      </c>
      <c r="D22" s="28">
        <v>-1706403</v>
      </c>
      <c r="E22" s="22">
        <v>77930</v>
      </c>
      <c r="F22" s="28">
        <v>176118</v>
      </c>
      <c r="G22" s="22">
        <v>1144287</v>
      </c>
      <c r="H22" s="28">
        <v>1538661</v>
      </c>
      <c r="I22" s="28">
        <v>1558102</v>
      </c>
      <c r="J22" s="28">
        <v>-612888</v>
      </c>
      <c r="K22" s="22">
        <v>-1371725</v>
      </c>
      <c r="L22" s="28">
        <v>-470631</v>
      </c>
      <c r="M22" s="28">
        <v>-205915</v>
      </c>
      <c r="N22" s="28">
        <v>-674</v>
      </c>
      <c r="O22" s="22">
        <v>-1235624</v>
      </c>
      <c r="P22" s="28">
        <v>-1418133</v>
      </c>
      <c r="Q22" s="28">
        <v>17657</v>
      </c>
      <c r="R22" s="28"/>
      <c r="S22" s="22"/>
    </row>
    <row r="23" spans="1:19" ht="13.5">
      <c r="A23" s="6" t="s">
        <v>12</v>
      </c>
      <c r="B23" s="28">
        <v>2154111</v>
      </c>
      <c r="C23" s="22">
        <v>-1211827</v>
      </c>
      <c r="D23" s="28">
        <v>969652</v>
      </c>
      <c r="E23" s="22">
        <v>1008194</v>
      </c>
      <c r="F23" s="28">
        <v>3294210</v>
      </c>
      <c r="G23" s="22">
        <v>-346347</v>
      </c>
      <c r="H23" s="28">
        <v>-393865</v>
      </c>
      <c r="I23" s="28">
        <v>362522</v>
      </c>
      <c r="J23" s="28">
        <v>948167</v>
      </c>
      <c r="K23" s="22">
        <v>359554</v>
      </c>
      <c r="L23" s="28">
        <v>18532</v>
      </c>
      <c r="M23" s="28">
        <v>725316</v>
      </c>
      <c r="N23" s="28">
        <v>844309</v>
      </c>
      <c r="O23" s="22">
        <v>-4490399</v>
      </c>
      <c r="P23" s="28">
        <v>-4352723</v>
      </c>
      <c r="Q23" s="28">
        <v>-3218310</v>
      </c>
      <c r="R23" s="28">
        <v>-2987041</v>
      </c>
      <c r="S23" s="22">
        <v>1487699</v>
      </c>
    </row>
    <row r="24" spans="1:19" ht="13.5">
      <c r="A24" s="6" t="s">
        <v>13</v>
      </c>
      <c r="B24" s="28">
        <v>-702310</v>
      </c>
      <c r="C24" s="22">
        <v>604571</v>
      </c>
      <c r="D24" s="28">
        <v>-225678</v>
      </c>
      <c r="E24" s="22">
        <v>-245110</v>
      </c>
      <c r="F24" s="28">
        <v>110508</v>
      </c>
      <c r="G24" s="22">
        <v>283152</v>
      </c>
      <c r="H24" s="28">
        <v>157505</v>
      </c>
      <c r="I24" s="28">
        <v>-140401</v>
      </c>
      <c r="J24" s="28">
        <v>-258178</v>
      </c>
      <c r="K24" s="22">
        <v>-1389629</v>
      </c>
      <c r="L24" s="28">
        <v>-1488581</v>
      </c>
      <c r="M24" s="28">
        <v>-827562</v>
      </c>
      <c r="N24" s="28">
        <v>-98365</v>
      </c>
      <c r="O24" s="22">
        <v>319863</v>
      </c>
      <c r="P24" s="28">
        <v>182601</v>
      </c>
      <c r="Q24" s="28">
        <v>86277</v>
      </c>
      <c r="R24" s="28">
        <v>329926</v>
      </c>
      <c r="S24" s="22">
        <v>63911</v>
      </c>
    </row>
    <row r="25" spans="1:19" ht="13.5">
      <c r="A25" s="6" t="s">
        <v>14</v>
      </c>
      <c r="B25" s="28">
        <v>22236</v>
      </c>
      <c r="C25" s="22">
        <v>39266</v>
      </c>
      <c r="D25" s="28">
        <v>3957</v>
      </c>
      <c r="E25" s="22">
        <v>28076</v>
      </c>
      <c r="F25" s="28">
        <v>31815</v>
      </c>
      <c r="G25" s="22">
        <v>-35370</v>
      </c>
      <c r="H25" s="28">
        <v>-35370</v>
      </c>
      <c r="I25" s="28">
        <v>-30791</v>
      </c>
      <c r="J25" s="28">
        <v>5228</v>
      </c>
      <c r="K25" s="22">
        <v>2756</v>
      </c>
      <c r="L25" s="28">
        <v>31598</v>
      </c>
      <c r="M25" s="28">
        <v>-26657</v>
      </c>
      <c r="N25" s="28">
        <v>-24405</v>
      </c>
      <c r="O25" s="22">
        <v>13539</v>
      </c>
      <c r="P25" s="28">
        <v>7160</v>
      </c>
      <c r="Q25" s="28">
        <v>-19075</v>
      </c>
      <c r="R25" s="28">
        <v>-47261</v>
      </c>
      <c r="S25" s="22">
        <v>-48132</v>
      </c>
    </row>
    <row r="26" spans="1:19" ht="13.5">
      <c r="A26" s="6" t="s">
        <v>15</v>
      </c>
      <c r="B26" s="28">
        <v>179</v>
      </c>
      <c r="C26" s="22">
        <v>90352</v>
      </c>
      <c r="D26" s="28">
        <v>90175</v>
      </c>
      <c r="E26" s="22">
        <v>328337</v>
      </c>
      <c r="F26" s="28">
        <v>140879</v>
      </c>
      <c r="G26" s="22">
        <v>1114338</v>
      </c>
      <c r="H26" s="28">
        <v>984222</v>
      </c>
      <c r="I26" s="28">
        <v>870965</v>
      </c>
      <c r="J26" s="28">
        <v>-272071</v>
      </c>
      <c r="K26" s="22">
        <v>-335672</v>
      </c>
      <c r="L26" s="28">
        <v>163861</v>
      </c>
      <c r="M26" s="28">
        <v>280756</v>
      </c>
      <c r="N26" s="28">
        <v>312104</v>
      </c>
      <c r="O26" s="22">
        <v>-1022603</v>
      </c>
      <c r="P26" s="28">
        <v>-371234</v>
      </c>
      <c r="Q26" s="28">
        <v>-653999</v>
      </c>
      <c r="R26" s="28">
        <v>-424944</v>
      </c>
      <c r="S26" s="22">
        <v>646429</v>
      </c>
    </row>
    <row r="27" spans="1:19" ht="13.5">
      <c r="A27" s="6" t="s">
        <v>16</v>
      </c>
      <c r="B27" s="28">
        <v>-506300</v>
      </c>
      <c r="C27" s="22">
        <v>365316</v>
      </c>
      <c r="D27" s="28">
        <v>206930</v>
      </c>
      <c r="E27" s="22">
        <v>-367588</v>
      </c>
      <c r="F27" s="28">
        <v>-670553</v>
      </c>
      <c r="G27" s="22">
        <v>89986</v>
      </c>
      <c r="H27" s="28">
        <v>44624</v>
      </c>
      <c r="I27" s="28">
        <v>24541</v>
      </c>
      <c r="J27" s="28">
        <v>-4985</v>
      </c>
      <c r="K27" s="22">
        <v>75494</v>
      </c>
      <c r="L27" s="28">
        <v>124804</v>
      </c>
      <c r="M27" s="28">
        <v>27194</v>
      </c>
      <c r="N27" s="28">
        <v>-50522</v>
      </c>
      <c r="O27" s="22">
        <v>74221</v>
      </c>
      <c r="P27" s="28">
        <v>219905</v>
      </c>
      <c r="Q27" s="28">
        <v>29311</v>
      </c>
      <c r="R27" s="28">
        <v>-113537</v>
      </c>
      <c r="S27" s="22">
        <v>93974</v>
      </c>
    </row>
    <row r="28" spans="1:19" ht="13.5">
      <c r="A28" s="6" t="s">
        <v>74</v>
      </c>
      <c r="B28" s="28">
        <v>-47456</v>
      </c>
      <c r="C28" s="22">
        <v>-183864</v>
      </c>
      <c r="D28" s="28">
        <v>8693</v>
      </c>
      <c r="E28" s="22">
        <v>77680</v>
      </c>
      <c r="F28" s="28">
        <v>-34938</v>
      </c>
      <c r="G28" s="22">
        <v>213391</v>
      </c>
      <c r="H28" s="28">
        <v>165698</v>
      </c>
      <c r="I28" s="28">
        <v>-95641</v>
      </c>
      <c r="J28" s="28">
        <v>77255</v>
      </c>
      <c r="K28" s="22">
        <v>-194613</v>
      </c>
      <c r="L28" s="28">
        <v>-186749</v>
      </c>
      <c r="M28" s="28">
        <v>-203839</v>
      </c>
      <c r="N28" s="28">
        <v>-75075</v>
      </c>
      <c r="O28" s="22">
        <v>497104</v>
      </c>
      <c r="P28" s="28">
        <v>391877</v>
      </c>
      <c r="Q28" s="28">
        <v>130252</v>
      </c>
      <c r="R28" s="28">
        <v>275056</v>
      </c>
      <c r="S28" s="22">
        <v>-227647</v>
      </c>
    </row>
    <row r="29" spans="1:19" ht="13.5">
      <c r="A29" s="6" t="s">
        <v>17</v>
      </c>
      <c r="B29" s="28">
        <v>265178</v>
      </c>
      <c r="C29" s="22">
        <v>2547019</v>
      </c>
      <c r="D29" s="28">
        <v>-1609686</v>
      </c>
      <c r="E29" s="22">
        <v>1253168</v>
      </c>
      <c r="F29" s="28">
        <v>1673789</v>
      </c>
      <c r="G29" s="22">
        <v>1397911</v>
      </c>
      <c r="H29" s="28">
        <v>943946</v>
      </c>
      <c r="I29" s="28">
        <v>1706474</v>
      </c>
      <c r="J29" s="28">
        <v>-536734</v>
      </c>
      <c r="K29" s="22">
        <v>1059841</v>
      </c>
      <c r="L29" s="28">
        <v>1684998</v>
      </c>
      <c r="M29" s="28">
        <v>1067674</v>
      </c>
      <c r="N29" s="28">
        <v>1527986</v>
      </c>
      <c r="O29" s="22">
        <v>-2652327</v>
      </c>
      <c r="P29" s="28">
        <v>-1243776</v>
      </c>
      <c r="Q29" s="28">
        <v>-1378908</v>
      </c>
      <c r="R29" s="28">
        <v>-2023415</v>
      </c>
      <c r="S29" s="22">
        <v>1908809</v>
      </c>
    </row>
    <row r="30" spans="1:19" ht="13.5">
      <c r="A30" s="6" t="s">
        <v>18</v>
      </c>
      <c r="B30" s="28">
        <v>26072</v>
      </c>
      <c r="C30" s="22">
        <v>79159</v>
      </c>
      <c r="D30" s="28">
        <v>41155</v>
      </c>
      <c r="E30" s="22">
        <v>46797</v>
      </c>
      <c r="F30" s="28">
        <v>12680</v>
      </c>
      <c r="G30" s="22">
        <v>59692</v>
      </c>
      <c r="H30" s="28">
        <v>53211</v>
      </c>
      <c r="I30" s="28">
        <v>29149</v>
      </c>
      <c r="J30" s="28">
        <v>23925</v>
      </c>
      <c r="K30" s="22">
        <v>64307</v>
      </c>
      <c r="L30" s="28">
        <v>57752</v>
      </c>
      <c r="M30" s="28">
        <v>27475</v>
      </c>
      <c r="N30" s="28">
        <v>14992</v>
      </c>
      <c r="O30" s="22">
        <v>37517</v>
      </c>
      <c r="P30" s="28">
        <v>21837</v>
      </c>
      <c r="Q30" s="28">
        <v>12220</v>
      </c>
      <c r="R30" s="28">
        <v>5420</v>
      </c>
      <c r="S30" s="22">
        <v>46585</v>
      </c>
    </row>
    <row r="31" spans="1:19" ht="13.5">
      <c r="A31" s="6" t="s">
        <v>19</v>
      </c>
      <c r="B31" s="28">
        <v>-3439</v>
      </c>
      <c r="C31" s="22">
        <v>-23243</v>
      </c>
      <c r="D31" s="28">
        <v>-13301</v>
      </c>
      <c r="E31" s="22">
        <v>-19154</v>
      </c>
      <c r="F31" s="28">
        <v>-11120</v>
      </c>
      <c r="G31" s="22">
        <v>-17146</v>
      </c>
      <c r="H31" s="28">
        <v>-17146</v>
      </c>
      <c r="I31" s="28">
        <v>-12234</v>
      </c>
      <c r="J31" s="28">
        <v>-3084</v>
      </c>
      <c r="K31" s="22">
        <v>-12411</v>
      </c>
      <c r="L31" s="28">
        <v>-6693</v>
      </c>
      <c r="M31" s="28">
        <v>-6546</v>
      </c>
      <c r="N31" s="28">
        <v>-695</v>
      </c>
      <c r="O31" s="22">
        <v>-14648</v>
      </c>
      <c r="P31" s="28">
        <v>-8926</v>
      </c>
      <c r="Q31" s="28">
        <v>-7123</v>
      </c>
      <c r="R31" s="28">
        <v>-3240</v>
      </c>
      <c r="S31" s="22">
        <v>-13366</v>
      </c>
    </row>
    <row r="32" spans="1:19" ht="13.5">
      <c r="A32" s="6" t="s">
        <v>20</v>
      </c>
      <c r="B32" s="28">
        <v>-395751</v>
      </c>
      <c r="C32" s="22">
        <v>-132970</v>
      </c>
      <c r="D32" s="28">
        <v>-38532</v>
      </c>
      <c r="E32" s="22">
        <v>-297123</v>
      </c>
      <c r="F32" s="28">
        <v>-134792</v>
      </c>
      <c r="G32" s="22">
        <v>-488482</v>
      </c>
      <c r="H32" s="28">
        <v>-473095</v>
      </c>
      <c r="I32" s="28">
        <v>-295864</v>
      </c>
      <c r="J32" s="28">
        <v>-295864</v>
      </c>
      <c r="K32" s="22">
        <v>-266706</v>
      </c>
      <c r="L32" s="28">
        <v>-266706</v>
      </c>
      <c r="M32" s="28">
        <v>-170893</v>
      </c>
      <c r="N32" s="28">
        <v>-170893</v>
      </c>
      <c r="O32" s="22">
        <v>-325765</v>
      </c>
      <c r="P32" s="28">
        <v>-325765</v>
      </c>
      <c r="Q32" s="28">
        <v>-228235</v>
      </c>
      <c r="R32" s="28">
        <v>-228235</v>
      </c>
      <c r="S32" s="22">
        <v>-490185</v>
      </c>
    </row>
    <row r="33" spans="1:19" ht="14.25" thickBot="1">
      <c r="A33" s="5" t="s">
        <v>21</v>
      </c>
      <c r="B33" s="29">
        <v>-107940</v>
      </c>
      <c r="C33" s="23">
        <v>2469965</v>
      </c>
      <c r="D33" s="29">
        <v>-1620364</v>
      </c>
      <c r="E33" s="23">
        <v>983688</v>
      </c>
      <c r="F33" s="29">
        <v>1540557</v>
      </c>
      <c r="G33" s="23">
        <v>951975</v>
      </c>
      <c r="H33" s="29">
        <v>506916</v>
      </c>
      <c r="I33" s="29">
        <v>1427525</v>
      </c>
      <c r="J33" s="29">
        <v>-811757</v>
      </c>
      <c r="K33" s="23">
        <v>845031</v>
      </c>
      <c r="L33" s="29">
        <v>1469351</v>
      </c>
      <c r="M33" s="29">
        <v>917710</v>
      </c>
      <c r="N33" s="29">
        <v>1371390</v>
      </c>
      <c r="O33" s="23">
        <v>-2955223</v>
      </c>
      <c r="P33" s="29">
        <v>-1556630</v>
      </c>
      <c r="Q33" s="29">
        <v>-1602046</v>
      </c>
      <c r="R33" s="29">
        <v>-2249470</v>
      </c>
      <c r="S33" s="23">
        <v>1451843</v>
      </c>
    </row>
    <row r="34" spans="1:19" ht="14.25" thickTop="1">
      <c r="A34" s="6" t="s">
        <v>22</v>
      </c>
      <c r="B34" s="28">
        <v>-50000</v>
      </c>
      <c r="C34" s="22">
        <v>-50000</v>
      </c>
      <c r="D34" s="28">
        <v>-50000</v>
      </c>
      <c r="E34" s="22">
        <v>-50000</v>
      </c>
      <c r="F34" s="28">
        <v>-50000</v>
      </c>
      <c r="G34" s="22">
        <v>-250007</v>
      </c>
      <c r="H34" s="28"/>
      <c r="I34" s="28"/>
      <c r="J34" s="28">
        <v>50000</v>
      </c>
      <c r="K34" s="22">
        <v>48</v>
      </c>
      <c r="L34" s="28"/>
      <c r="M34" s="28"/>
      <c r="N34" s="28"/>
      <c r="O34" s="22"/>
      <c r="P34" s="28">
        <v>25060</v>
      </c>
      <c r="Q34" s="28">
        <v>-30011</v>
      </c>
      <c r="R34" s="28">
        <v>-65006</v>
      </c>
      <c r="S34" s="22">
        <v>-56</v>
      </c>
    </row>
    <row r="35" spans="1:19" ht="13.5">
      <c r="A35" s="6" t="s">
        <v>23</v>
      </c>
      <c r="B35" s="28">
        <v>-363996</v>
      </c>
      <c r="C35" s="22">
        <v>-63820</v>
      </c>
      <c r="D35" s="28">
        <v>-19028</v>
      </c>
      <c r="E35" s="22">
        <v>-50634</v>
      </c>
      <c r="F35" s="28">
        <v>-20720</v>
      </c>
      <c r="G35" s="22">
        <v>-450133</v>
      </c>
      <c r="H35" s="28">
        <v>-311754</v>
      </c>
      <c r="I35" s="28">
        <v>-78448</v>
      </c>
      <c r="J35" s="28">
        <v>-12773</v>
      </c>
      <c r="K35" s="22">
        <v>-241408</v>
      </c>
      <c r="L35" s="28">
        <v>-109100</v>
      </c>
      <c r="M35" s="28">
        <v>-96434</v>
      </c>
      <c r="N35" s="28">
        <v>-63269</v>
      </c>
      <c r="O35" s="22">
        <v>-511839</v>
      </c>
      <c r="P35" s="28">
        <v>-334853</v>
      </c>
      <c r="Q35" s="28">
        <v>-291958</v>
      </c>
      <c r="R35" s="28">
        <v>-172206</v>
      </c>
      <c r="S35" s="22">
        <v>-679479</v>
      </c>
    </row>
    <row r="36" spans="1:19" ht="13.5">
      <c r="A36" s="6" t="s">
        <v>24</v>
      </c>
      <c r="B36" s="28">
        <v>6655</v>
      </c>
      <c r="C36" s="22">
        <v>5300</v>
      </c>
      <c r="D36" s="28"/>
      <c r="E36" s="22">
        <v>297380</v>
      </c>
      <c r="F36" s="28">
        <v>297000</v>
      </c>
      <c r="G36" s="22">
        <v>178430</v>
      </c>
      <c r="H36" s="28">
        <v>18250</v>
      </c>
      <c r="I36" s="28">
        <v>4050</v>
      </c>
      <c r="J36" s="28">
        <v>3000</v>
      </c>
      <c r="K36" s="22">
        <v>65149</v>
      </c>
      <c r="L36" s="28">
        <v>65149</v>
      </c>
      <c r="M36" s="28">
        <v>32149</v>
      </c>
      <c r="N36" s="28">
        <v>52982</v>
      </c>
      <c r="O36" s="22">
        <v>2000</v>
      </c>
      <c r="P36" s="28">
        <v>2000</v>
      </c>
      <c r="Q36" s="28">
        <v>2000</v>
      </c>
      <c r="R36" s="28"/>
      <c r="S36" s="22"/>
    </row>
    <row r="37" spans="1:19" ht="13.5">
      <c r="A37" s="6" t="s">
        <v>25</v>
      </c>
      <c r="B37" s="28">
        <v>-791</v>
      </c>
      <c r="C37" s="22">
        <v>-7291</v>
      </c>
      <c r="D37" s="28"/>
      <c r="E37" s="22">
        <v>-23065</v>
      </c>
      <c r="F37" s="28">
        <v>-6889</v>
      </c>
      <c r="G37" s="22">
        <v>-183759</v>
      </c>
      <c r="H37" s="28">
        <v>-166183</v>
      </c>
      <c r="I37" s="28">
        <v>-139657</v>
      </c>
      <c r="J37" s="28">
        <v>-122006</v>
      </c>
      <c r="K37" s="22">
        <v>-37560</v>
      </c>
      <c r="L37" s="28">
        <v>-36278</v>
      </c>
      <c r="M37" s="28">
        <v>-22654</v>
      </c>
      <c r="N37" s="28">
        <v>-20308</v>
      </c>
      <c r="O37" s="22">
        <v>-40115</v>
      </c>
      <c r="P37" s="28">
        <v>-10670</v>
      </c>
      <c r="Q37" s="28">
        <v>-9388</v>
      </c>
      <c r="R37" s="28">
        <v>-6637</v>
      </c>
      <c r="S37" s="22">
        <v>-17752</v>
      </c>
    </row>
    <row r="38" spans="1:19" ht="13.5">
      <c r="A38" s="6" t="s">
        <v>26</v>
      </c>
      <c r="B38" s="28">
        <v>-1257</v>
      </c>
      <c r="C38" s="22">
        <v>-2460</v>
      </c>
      <c r="D38" s="28">
        <v>-1226</v>
      </c>
      <c r="E38" s="22">
        <v>-66563</v>
      </c>
      <c r="F38" s="28">
        <v>-23646</v>
      </c>
      <c r="G38" s="22">
        <v>-22201</v>
      </c>
      <c r="H38" s="28">
        <v>-11395</v>
      </c>
      <c r="I38" s="28">
        <v>-20794</v>
      </c>
      <c r="J38" s="28">
        <v>-10300</v>
      </c>
      <c r="K38" s="22">
        <v>-4001</v>
      </c>
      <c r="L38" s="28">
        <v>-1461</v>
      </c>
      <c r="M38" s="28">
        <v>-600</v>
      </c>
      <c r="N38" s="28">
        <v>-300</v>
      </c>
      <c r="O38" s="22">
        <v>-40804</v>
      </c>
      <c r="P38" s="28">
        <v>-40416</v>
      </c>
      <c r="Q38" s="28">
        <v>-21374</v>
      </c>
      <c r="R38" s="28">
        <v>-21073</v>
      </c>
      <c r="S38" s="22">
        <v>-413</v>
      </c>
    </row>
    <row r="39" spans="1:19" ht="13.5">
      <c r="A39" s="6" t="s">
        <v>27</v>
      </c>
      <c r="B39" s="28">
        <v>106076</v>
      </c>
      <c r="C39" s="22"/>
      <c r="D39" s="28"/>
      <c r="E39" s="22"/>
      <c r="F39" s="28"/>
      <c r="G39" s="22"/>
      <c r="H39" s="28"/>
      <c r="I39" s="28"/>
      <c r="J39" s="28"/>
      <c r="K39" s="22">
        <v>17500</v>
      </c>
      <c r="L39" s="28">
        <v>17500</v>
      </c>
      <c r="M39" s="28">
        <v>17500</v>
      </c>
      <c r="N39" s="28">
        <v>17500</v>
      </c>
      <c r="O39" s="22">
        <v>150</v>
      </c>
      <c r="P39" s="28">
        <v>150</v>
      </c>
      <c r="Q39" s="28"/>
      <c r="R39" s="28"/>
      <c r="S39" s="22"/>
    </row>
    <row r="40" spans="1:19" ht="14.25" thickBot="1">
      <c r="A40" s="5" t="s">
        <v>28</v>
      </c>
      <c r="B40" s="29">
        <v>-303313</v>
      </c>
      <c r="C40" s="23">
        <v>-118271</v>
      </c>
      <c r="D40" s="29">
        <v>-70254</v>
      </c>
      <c r="E40" s="23">
        <v>357118</v>
      </c>
      <c r="F40" s="29">
        <v>245745</v>
      </c>
      <c r="G40" s="23">
        <v>-644829</v>
      </c>
      <c r="H40" s="29">
        <v>-388241</v>
      </c>
      <c r="I40" s="29">
        <v>-152008</v>
      </c>
      <c r="J40" s="29">
        <v>-92079</v>
      </c>
      <c r="K40" s="23">
        <v>-200272</v>
      </c>
      <c r="L40" s="29">
        <v>-64158</v>
      </c>
      <c r="M40" s="29">
        <v>-70040</v>
      </c>
      <c r="N40" s="29">
        <v>-13395</v>
      </c>
      <c r="O40" s="23">
        <v>-575640</v>
      </c>
      <c r="P40" s="29">
        <v>-358729</v>
      </c>
      <c r="Q40" s="29">
        <v>-350731</v>
      </c>
      <c r="R40" s="29">
        <v>-264921</v>
      </c>
      <c r="S40" s="23">
        <v>702000</v>
      </c>
    </row>
    <row r="41" spans="1:19" ht="14.25" thickTop="1">
      <c r="A41" s="6" t="s">
        <v>29</v>
      </c>
      <c r="B41" s="28"/>
      <c r="C41" s="22"/>
      <c r="D41" s="28">
        <v>2300000</v>
      </c>
      <c r="E41" s="22">
        <v>1700000</v>
      </c>
      <c r="F41" s="28">
        <v>500000</v>
      </c>
      <c r="G41" s="22">
        <v>1700000</v>
      </c>
      <c r="H41" s="28">
        <v>1800000</v>
      </c>
      <c r="I41" s="28">
        <v>900000</v>
      </c>
      <c r="J41" s="28">
        <v>900000</v>
      </c>
      <c r="K41" s="22">
        <v>1400000</v>
      </c>
      <c r="L41" s="28">
        <v>1400000</v>
      </c>
      <c r="M41" s="28"/>
      <c r="N41" s="28"/>
      <c r="O41" s="22">
        <v>1800000</v>
      </c>
      <c r="P41" s="28">
        <v>1100000</v>
      </c>
      <c r="Q41" s="28">
        <v>400000</v>
      </c>
      <c r="R41" s="28">
        <v>500000</v>
      </c>
      <c r="S41" s="22">
        <v>-300000</v>
      </c>
    </row>
    <row r="42" spans="1:19" ht="13.5">
      <c r="A42" s="6" t="s">
        <v>30</v>
      </c>
      <c r="B42" s="28">
        <v>-57960</v>
      </c>
      <c r="C42" s="22">
        <v>-60960</v>
      </c>
      <c r="D42" s="28"/>
      <c r="E42" s="22"/>
      <c r="F42" s="28"/>
      <c r="G42" s="22"/>
      <c r="H42" s="28"/>
      <c r="I42" s="28"/>
      <c r="J42" s="28"/>
      <c r="K42" s="22"/>
      <c r="L42" s="28"/>
      <c r="M42" s="28"/>
      <c r="N42" s="28"/>
      <c r="O42" s="22"/>
      <c r="P42" s="28"/>
      <c r="Q42" s="28"/>
      <c r="R42" s="28"/>
      <c r="S42" s="22"/>
    </row>
    <row r="43" spans="1:19" ht="13.5">
      <c r="A43" s="6" t="s">
        <v>31</v>
      </c>
      <c r="B43" s="28">
        <v>58698</v>
      </c>
      <c r="C43" s="22">
        <v>62841</v>
      </c>
      <c r="D43" s="28"/>
      <c r="E43" s="22"/>
      <c r="F43" s="28"/>
      <c r="G43" s="22"/>
      <c r="H43" s="28"/>
      <c r="I43" s="28"/>
      <c r="J43" s="28"/>
      <c r="K43" s="22"/>
      <c r="L43" s="28"/>
      <c r="M43" s="28"/>
      <c r="N43" s="28"/>
      <c r="O43" s="22"/>
      <c r="P43" s="28"/>
      <c r="Q43" s="28"/>
      <c r="R43" s="28"/>
      <c r="S43" s="22"/>
    </row>
    <row r="44" spans="1:19" ht="13.5">
      <c r="A44" s="6" t="s">
        <v>32</v>
      </c>
      <c r="B44" s="28">
        <v>-17</v>
      </c>
      <c r="C44" s="22">
        <v>-420066</v>
      </c>
      <c r="D44" s="28"/>
      <c r="E44" s="22">
        <v>-380</v>
      </c>
      <c r="F44" s="28">
        <v>-133</v>
      </c>
      <c r="G44" s="22">
        <v>-84</v>
      </c>
      <c r="H44" s="28">
        <v>-84</v>
      </c>
      <c r="I44" s="28">
        <v>-84</v>
      </c>
      <c r="J44" s="28">
        <v>-62</v>
      </c>
      <c r="K44" s="22">
        <v>-133</v>
      </c>
      <c r="L44" s="28">
        <v>-116</v>
      </c>
      <c r="M44" s="28"/>
      <c r="N44" s="28"/>
      <c r="O44" s="22">
        <v>-92</v>
      </c>
      <c r="P44" s="28">
        <v>-92</v>
      </c>
      <c r="Q44" s="28">
        <v>-92</v>
      </c>
      <c r="R44" s="28">
        <v>-92</v>
      </c>
      <c r="S44" s="22">
        <v>-763</v>
      </c>
    </row>
    <row r="45" spans="1:19" ht="13.5">
      <c r="A45" s="6" t="s">
        <v>33</v>
      </c>
      <c r="B45" s="28">
        <v>-51068</v>
      </c>
      <c r="C45" s="22">
        <v>-102141</v>
      </c>
      <c r="D45" s="28">
        <v>-51070</v>
      </c>
      <c r="E45" s="22">
        <v>-102147</v>
      </c>
      <c r="F45" s="28">
        <v>-51074</v>
      </c>
      <c r="G45" s="22">
        <v>-102150</v>
      </c>
      <c r="H45" s="28">
        <v>-102150</v>
      </c>
      <c r="I45" s="28">
        <v>-51075</v>
      </c>
      <c r="J45" s="28">
        <v>-51075</v>
      </c>
      <c r="K45" s="22">
        <v>-102154</v>
      </c>
      <c r="L45" s="28">
        <v>-102154</v>
      </c>
      <c r="M45" s="28">
        <v>-51077</v>
      </c>
      <c r="N45" s="28">
        <v>-51077</v>
      </c>
      <c r="O45" s="22">
        <v>-102156</v>
      </c>
      <c r="P45" s="28">
        <v>-102156</v>
      </c>
      <c r="Q45" s="28">
        <v>-51079</v>
      </c>
      <c r="R45" s="28">
        <v>-51079</v>
      </c>
      <c r="S45" s="22">
        <v>-102173</v>
      </c>
    </row>
    <row r="46" spans="1:19" ht="14.25" thickBot="1">
      <c r="A46" s="5" t="s">
        <v>34</v>
      </c>
      <c r="B46" s="29">
        <v>-50347</v>
      </c>
      <c r="C46" s="23">
        <v>-1100326</v>
      </c>
      <c r="D46" s="29">
        <v>2248930</v>
      </c>
      <c r="E46" s="23">
        <v>-902528</v>
      </c>
      <c r="F46" s="29">
        <v>-651207</v>
      </c>
      <c r="G46" s="23">
        <v>-102234</v>
      </c>
      <c r="H46" s="29">
        <v>-102234</v>
      </c>
      <c r="I46" s="29">
        <v>-851159</v>
      </c>
      <c r="J46" s="29">
        <v>848863</v>
      </c>
      <c r="K46" s="23">
        <v>-702288</v>
      </c>
      <c r="L46" s="29">
        <v>-1702270</v>
      </c>
      <c r="M46" s="29">
        <v>-1051077</v>
      </c>
      <c r="N46" s="29">
        <v>-751077</v>
      </c>
      <c r="O46" s="23">
        <v>1697752</v>
      </c>
      <c r="P46" s="29">
        <v>997752</v>
      </c>
      <c r="Q46" s="29">
        <v>348829</v>
      </c>
      <c r="R46" s="29">
        <v>448829</v>
      </c>
      <c r="S46" s="23">
        <v>-402936</v>
      </c>
    </row>
    <row r="47" spans="1:19" ht="14.25" thickTop="1">
      <c r="A47" s="7" t="s">
        <v>35</v>
      </c>
      <c r="B47" s="28">
        <v>-461600</v>
      </c>
      <c r="C47" s="22">
        <v>1251368</v>
      </c>
      <c r="D47" s="28">
        <v>558312</v>
      </c>
      <c r="E47" s="22">
        <v>438278</v>
      </c>
      <c r="F47" s="28">
        <v>1135095</v>
      </c>
      <c r="G47" s="22">
        <v>204912</v>
      </c>
      <c r="H47" s="28">
        <v>16441</v>
      </c>
      <c r="I47" s="28">
        <v>424358</v>
      </c>
      <c r="J47" s="28">
        <v>-54973</v>
      </c>
      <c r="K47" s="22">
        <v>-57529</v>
      </c>
      <c r="L47" s="28">
        <v>-297077</v>
      </c>
      <c r="M47" s="28">
        <v>-203407</v>
      </c>
      <c r="N47" s="28">
        <v>606918</v>
      </c>
      <c r="O47" s="22">
        <v>-1833111</v>
      </c>
      <c r="P47" s="28">
        <v>-917607</v>
      </c>
      <c r="Q47" s="28">
        <v>-1603948</v>
      </c>
      <c r="R47" s="28">
        <v>-2065562</v>
      </c>
      <c r="S47" s="22">
        <v>1750907</v>
      </c>
    </row>
    <row r="48" spans="1:19" ht="13.5">
      <c r="A48" s="7" t="s">
        <v>36</v>
      </c>
      <c r="B48" s="28">
        <v>3444289</v>
      </c>
      <c r="C48" s="22">
        <v>2192921</v>
      </c>
      <c r="D48" s="28">
        <v>2192921</v>
      </c>
      <c r="E48" s="22">
        <v>1754643</v>
      </c>
      <c r="F48" s="28">
        <v>1754643</v>
      </c>
      <c r="G48" s="22">
        <v>1549731</v>
      </c>
      <c r="H48" s="28">
        <v>1549731</v>
      </c>
      <c r="I48" s="28">
        <v>1549731</v>
      </c>
      <c r="J48" s="28">
        <v>1549731</v>
      </c>
      <c r="K48" s="22">
        <v>1607260</v>
      </c>
      <c r="L48" s="28">
        <v>1607260</v>
      </c>
      <c r="M48" s="28">
        <v>1607260</v>
      </c>
      <c r="N48" s="28">
        <v>1607260</v>
      </c>
      <c r="O48" s="22">
        <v>3440371</v>
      </c>
      <c r="P48" s="28">
        <v>3440371</v>
      </c>
      <c r="Q48" s="28">
        <v>3440371</v>
      </c>
      <c r="R48" s="28">
        <v>3440371</v>
      </c>
      <c r="S48" s="22">
        <v>1689465</v>
      </c>
    </row>
    <row r="49" spans="1:19" ht="14.25" thickBot="1">
      <c r="A49" s="7" t="s">
        <v>36</v>
      </c>
      <c r="B49" s="28">
        <v>2982689</v>
      </c>
      <c r="C49" s="22">
        <v>3444289</v>
      </c>
      <c r="D49" s="28">
        <v>2751233</v>
      </c>
      <c r="E49" s="22">
        <v>2192921</v>
      </c>
      <c r="F49" s="28">
        <v>2889738</v>
      </c>
      <c r="G49" s="22">
        <v>1754643</v>
      </c>
      <c r="H49" s="28">
        <v>1566171</v>
      </c>
      <c r="I49" s="28">
        <v>1974089</v>
      </c>
      <c r="J49" s="28">
        <v>1494758</v>
      </c>
      <c r="K49" s="22">
        <v>1549731</v>
      </c>
      <c r="L49" s="28">
        <v>1310183</v>
      </c>
      <c r="M49" s="28">
        <v>1403853</v>
      </c>
      <c r="N49" s="28">
        <v>2214178</v>
      </c>
      <c r="O49" s="22">
        <v>1607260</v>
      </c>
      <c r="P49" s="28">
        <v>2522764</v>
      </c>
      <c r="Q49" s="28">
        <v>1836423</v>
      </c>
      <c r="R49" s="28">
        <v>1374809</v>
      </c>
      <c r="S49" s="22">
        <v>3440371</v>
      </c>
    </row>
    <row r="50" spans="1:19" ht="14.25" thickTop="1">
      <c r="A50" s="8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2" ht="13.5">
      <c r="A52" s="20" t="s">
        <v>143</v>
      </c>
    </row>
    <row r="53" ht="13.5">
      <c r="A53" s="20" t="s">
        <v>144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5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139</v>
      </c>
      <c r="B2" s="14">
        <v>1780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140</v>
      </c>
      <c r="B3" s="1" t="s">
        <v>141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41</v>
      </c>
      <c r="B4" s="15" t="str">
        <f>HYPERLINK("http://www.kabupro.jp/mark/20140812/S1002S3F.htm","四半期報告書")</f>
        <v>四半期報告書</v>
      </c>
      <c r="C4" s="15" t="str">
        <f>HYPERLINK("http://www.kabupro.jp/mark/20140515/S1001SFV.htm","四半期報告書")</f>
        <v>四半期報告書</v>
      </c>
      <c r="D4" s="15" t="str">
        <f>HYPERLINK("http://www.kabupro.jp/mark/20140214/S10016U2.htm","四半期報告書")</f>
        <v>四半期報告書</v>
      </c>
      <c r="E4" s="15" t="str">
        <f>HYPERLINK("http://www.kabupro.jp/mark/20140812/S1002S3F.htm","四半期報告書")</f>
        <v>四半期報告書</v>
      </c>
      <c r="F4" s="15" t="str">
        <f>HYPERLINK("http://www.kabupro.jp/mark/20130809/S000E7JD.htm","四半期報告書")</f>
        <v>四半期報告書</v>
      </c>
      <c r="G4" s="15" t="str">
        <f>HYPERLINK("http://www.kabupro.jp/mark/20130515/S000DDOQ.htm","四半期報告書")</f>
        <v>四半期報告書</v>
      </c>
      <c r="H4" s="15" t="str">
        <f>HYPERLINK("http://www.kabupro.jp/mark/20130214/S000CVFV.htm","四半期報告書")</f>
        <v>四半期報告書</v>
      </c>
      <c r="I4" s="15" t="str">
        <f>HYPERLINK("http://www.kabupro.jp/mark/20131225/S1000THL.htm","有価証券報告書")</f>
        <v>有価証券報告書</v>
      </c>
      <c r="J4" s="15" t="str">
        <f>HYPERLINK("http://www.kabupro.jp/mark/20120810/S000BQGC.htm","四半期報告書")</f>
        <v>四半期報告書</v>
      </c>
      <c r="K4" s="15" t="str">
        <f>HYPERLINK("http://www.kabupro.jp/mark/20120515/S000AUNM.htm","四半期報告書")</f>
        <v>四半期報告書</v>
      </c>
      <c r="L4" s="15" t="str">
        <f>HYPERLINK("http://www.kabupro.jp/mark/20120214/S000ABMD.htm","四半期報告書")</f>
        <v>四半期報告書</v>
      </c>
      <c r="M4" s="15" t="str">
        <f>HYPERLINK("http://www.kabupro.jp/mark/20121225/S000CJAN.htm","有価証券報告書")</f>
        <v>有価証券報告書</v>
      </c>
      <c r="N4" s="15" t="str">
        <f>HYPERLINK("http://www.kabupro.jp/mark/20110811/S00095CN.htm","四半期報告書")</f>
        <v>四半期報告書</v>
      </c>
      <c r="O4" s="15" t="str">
        <f>HYPERLINK("http://www.kabupro.jp/mark/20110513/S0008AEW.htm","四半期報告書")</f>
        <v>四半期報告書</v>
      </c>
      <c r="P4" s="15" t="str">
        <f>HYPERLINK("http://www.kabupro.jp/mark/20110214/S0007TH9.htm","四半期報告書")</f>
        <v>四半期報告書</v>
      </c>
      <c r="Q4" s="15" t="str">
        <f>HYPERLINK("http://www.kabupro.jp/mark/20111220/S0009YBT.htm","有価証券報告書")</f>
        <v>有価証券報告書</v>
      </c>
      <c r="R4" s="15" t="str">
        <f>HYPERLINK("http://www.kabupro.jp/mark/20100811/S0006JAR.htm","四半期報告書")</f>
        <v>四半期報告書</v>
      </c>
      <c r="S4" s="15" t="str">
        <f>HYPERLINK("http://www.kabupro.jp/mark/20100514/S0005OVB.htm","四半期報告書")</f>
        <v>四半期報告書</v>
      </c>
      <c r="T4" s="15" t="str">
        <f>HYPERLINK("http://www.kabupro.jp/mark/20100212/S000564X.htm","四半期報告書")</f>
        <v>四半期報告書</v>
      </c>
      <c r="U4" s="15" t="str">
        <f>HYPERLINK("http://www.kabupro.jp/mark/20101221/S0007FMT.htm","有価証券報告書")</f>
        <v>有価証券報告書</v>
      </c>
      <c r="V4" s="15" t="str">
        <f>HYPERLINK("http://www.kabupro.jp/mark/20090819/S00040VD.htm","訂正四半期報告書")</f>
        <v>訂正四半期報告書</v>
      </c>
      <c r="W4" s="15" t="str">
        <f>HYPERLINK("http://www.kabupro.jp/mark/20090515/S00032IX.htm","四半期報告書")</f>
        <v>四半期報告書</v>
      </c>
      <c r="X4" s="15" t="str">
        <f>HYPERLINK("http://www.kabupro.jp/mark/20090213/S0002I7T.htm","四半期報告書")</f>
        <v>四半期報告書</v>
      </c>
      <c r="Y4" s="15" t="str">
        <f>HYPERLINK("http://www.kabupro.jp/mark/20091222/S0004UDV.htm","有価証券報告書")</f>
        <v>有価証券報告書</v>
      </c>
    </row>
    <row r="5" spans="1:25" ht="14.25" thickBot="1">
      <c r="A5" s="11" t="s">
        <v>42</v>
      </c>
      <c r="B5" s="1" t="s">
        <v>204</v>
      </c>
      <c r="C5" s="1" t="s">
        <v>207</v>
      </c>
      <c r="D5" s="1" t="s">
        <v>209</v>
      </c>
      <c r="E5" s="1" t="s">
        <v>204</v>
      </c>
      <c r="F5" s="1" t="s">
        <v>211</v>
      </c>
      <c r="G5" s="1" t="s">
        <v>213</v>
      </c>
      <c r="H5" s="1" t="s">
        <v>215</v>
      </c>
      <c r="I5" s="1" t="s">
        <v>48</v>
      </c>
      <c r="J5" s="1" t="s">
        <v>217</v>
      </c>
      <c r="K5" s="1" t="s">
        <v>219</v>
      </c>
      <c r="L5" s="1" t="s">
        <v>221</v>
      </c>
      <c r="M5" s="1" t="s">
        <v>52</v>
      </c>
      <c r="N5" s="1" t="s">
        <v>223</v>
      </c>
      <c r="O5" s="1" t="s">
        <v>225</v>
      </c>
      <c r="P5" s="1" t="s">
        <v>227</v>
      </c>
      <c r="Q5" s="1" t="s">
        <v>54</v>
      </c>
      <c r="R5" s="1" t="s">
        <v>229</v>
      </c>
      <c r="S5" s="1" t="s">
        <v>231</v>
      </c>
      <c r="T5" s="1" t="s">
        <v>233</v>
      </c>
      <c r="U5" s="1" t="s">
        <v>56</v>
      </c>
      <c r="V5" s="1" t="s">
        <v>235</v>
      </c>
      <c r="W5" s="1" t="s">
        <v>237</v>
      </c>
      <c r="X5" s="1" t="s">
        <v>239</v>
      </c>
      <c r="Y5" s="1" t="s">
        <v>58</v>
      </c>
    </row>
    <row r="6" spans="1:25" ht="15" thickBot="1" thickTop="1">
      <c r="A6" s="10" t="s">
        <v>43</v>
      </c>
      <c r="B6" s="18" t="s">
        <v>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44</v>
      </c>
      <c r="B7" s="14" t="s">
        <v>205</v>
      </c>
      <c r="C7" s="14" t="s">
        <v>205</v>
      </c>
      <c r="D7" s="14" t="s">
        <v>205</v>
      </c>
      <c r="E7" s="16" t="s">
        <v>49</v>
      </c>
      <c r="F7" s="14" t="s">
        <v>205</v>
      </c>
      <c r="G7" s="14" t="s">
        <v>205</v>
      </c>
      <c r="H7" s="14" t="s">
        <v>205</v>
      </c>
      <c r="I7" s="16" t="s">
        <v>49</v>
      </c>
      <c r="J7" s="14" t="s">
        <v>205</v>
      </c>
      <c r="K7" s="14" t="s">
        <v>205</v>
      </c>
      <c r="L7" s="14" t="s">
        <v>205</v>
      </c>
      <c r="M7" s="16" t="s">
        <v>49</v>
      </c>
      <c r="N7" s="14" t="s">
        <v>205</v>
      </c>
      <c r="O7" s="14" t="s">
        <v>205</v>
      </c>
      <c r="P7" s="14" t="s">
        <v>205</v>
      </c>
      <c r="Q7" s="16" t="s">
        <v>49</v>
      </c>
      <c r="R7" s="14" t="s">
        <v>205</v>
      </c>
      <c r="S7" s="14" t="s">
        <v>205</v>
      </c>
      <c r="T7" s="14" t="s">
        <v>205</v>
      </c>
      <c r="U7" s="16" t="s">
        <v>49</v>
      </c>
      <c r="V7" s="14" t="s">
        <v>205</v>
      </c>
      <c r="W7" s="14" t="s">
        <v>205</v>
      </c>
      <c r="X7" s="14" t="s">
        <v>205</v>
      </c>
      <c r="Y7" s="16" t="s">
        <v>49</v>
      </c>
    </row>
    <row r="8" spans="1:25" ht="13.5">
      <c r="A8" s="13" t="s">
        <v>45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46</v>
      </c>
      <c r="B9" s="1" t="s">
        <v>206</v>
      </c>
      <c r="C9" s="1" t="s">
        <v>208</v>
      </c>
      <c r="D9" s="1" t="s">
        <v>210</v>
      </c>
      <c r="E9" s="17" t="s">
        <v>50</v>
      </c>
      <c r="F9" s="1" t="s">
        <v>212</v>
      </c>
      <c r="G9" s="1" t="s">
        <v>214</v>
      </c>
      <c r="H9" s="1" t="s">
        <v>216</v>
      </c>
      <c r="I9" s="17" t="s">
        <v>51</v>
      </c>
      <c r="J9" s="1" t="s">
        <v>218</v>
      </c>
      <c r="K9" s="1" t="s">
        <v>220</v>
      </c>
      <c r="L9" s="1" t="s">
        <v>222</v>
      </c>
      <c r="M9" s="17" t="s">
        <v>53</v>
      </c>
      <c r="N9" s="1" t="s">
        <v>224</v>
      </c>
      <c r="O9" s="1" t="s">
        <v>226</v>
      </c>
      <c r="P9" s="1" t="s">
        <v>228</v>
      </c>
      <c r="Q9" s="17" t="s">
        <v>55</v>
      </c>
      <c r="R9" s="1" t="s">
        <v>230</v>
      </c>
      <c r="S9" s="1" t="s">
        <v>232</v>
      </c>
      <c r="T9" s="1" t="s">
        <v>234</v>
      </c>
      <c r="U9" s="17" t="s">
        <v>57</v>
      </c>
      <c r="V9" s="1" t="s">
        <v>236</v>
      </c>
      <c r="W9" s="1" t="s">
        <v>238</v>
      </c>
      <c r="X9" s="1" t="s">
        <v>240</v>
      </c>
      <c r="Y9" s="17" t="s">
        <v>59</v>
      </c>
    </row>
    <row r="10" spans="1:25" ht="14.25" thickBot="1">
      <c r="A10" s="13" t="s">
        <v>47</v>
      </c>
      <c r="B10" s="1" t="s">
        <v>61</v>
      </c>
      <c r="C10" s="1" t="s">
        <v>61</v>
      </c>
      <c r="D10" s="1" t="s">
        <v>61</v>
      </c>
      <c r="E10" s="17" t="s">
        <v>61</v>
      </c>
      <c r="F10" s="1" t="s">
        <v>61</v>
      </c>
      <c r="G10" s="1" t="s">
        <v>61</v>
      </c>
      <c r="H10" s="1" t="s">
        <v>61</v>
      </c>
      <c r="I10" s="17" t="s">
        <v>61</v>
      </c>
      <c r="J10" s="1" t="s">
        <v>61</v>
      </c>
      <c r="K10" s="1" t="s">
        <v>61</v>
      </c>
      <c r="L10" s="1" t="s">
        <v>61</v>
      </c>
      <c r="M10" s="17" t="s">
        <v>61</v>
      </c>
      <c r="N10" s="1" t="s">
        <v>61</v>
      </c>
      <c r="O10" s="1" t="s">
        <v>61</v>
      </c>
      <c r="P10" s="1" t="s">
        <v>61</v>
      </c>
      <c r="Q10" s="17" t="s">
        <v>61</v>
      </c>
      <c r="R10" s="1" t="s">
        <v>61</v>
      </c>
      <c r="S10" s="1" t="s">
        <v>61</v>
      </c>
      <c r="T10" s="1" t="s">
        <v>61</v>
      </c>
      <c r="U10" s="17" t="s">
        <v>61</v>
      </c>
      <c r="V10" s="1" t="s">
        <v>61</v>
      </c>
      <c r="W10" s="1" t="s">
        <v>61</v>
      </c>
      <c r="X10" s="1" t="s">
        <v>61</v>
      </c>
      <c r="Y10" s="17" t="s">
        <v>61</v>
      </c>
    </row>
    <row r="11" spans="1:25" ht="14.25" thickTop="1">
      <c r="A11" s="9" t="s">
        <v>60</v>
      </c>
      <c r="B11" s="27">
        <v>3788784</v>
      </c>
      <c r="C11" s="27">
        <v>3092817</v>
      </c>
      <c r="D11" s="27">
        <v>4536720</v>
      </c>
      <c r="E11" s="21">
        <v>3505417</v>
      </c>
      <c r="F11" s="27">
        <v>3367345</v>
      </c>
      <c r="G11" s="27">
        <v>2811359</v>
      </c>
      <c r="H11" s="27">
        <v>1955991</v>
      </c>
      <c r="I11" s="21">
        <v>2203047</v>
      </c>
      <c r="J11" s="27">
        <v>2128210</v>
      </c>
      <c r="K11" s="27">
        <v>3099862</v>
      </c>
      <c r="L11" s="27">
        <v>1935995</v>
      </c>
      <c r="M11" s="21">
        <v>1964766</v>
      </c>
      <c r="N11" s="27">
        <v>1576288</v>
      </c>
      <c r="O11" s="27">
        <v>1984205</v>
      </c>
      <c r="P11" s="27">
        <v>1554876</v>
      </c>
      <c r="Q11" s="21">
        <v>1559848</v>
      </c>
      <c r="R11" s="27">
        <v>1320251</v>
      </c>
      <c r="S11" s="27">
        <v>1413954</v>
      </c>
      <c r="T11" s="27">
        <v>2224279</v>
      </c>
      <c r="U11" s="21">
        <v>1617361</v>
      </c>
      <c r="V11" s="27">
        <v>2547832</v>
      </c>
      <c r="W11" s="27">
        <v>1886552</v>
      </c>
      <c r="X11" s="27">
        <v>1459932</v>
      </c>
      <c r="Y11" s="21">
        <v>3460489</v>
      </c>
    </row>
    <row r="12" spans="1:25" ht="13.5">
      <c r="A12" s="2" t="s">
        <v>241</v>
      </c>
      <c r="B12" s="28">
        <v>2194653</v>
      </c>
      <c r="C12" s="28">
        <v>4332147</v>
      </c>
      <c r="D12" s="28">
        <v>2025172</v>
      </c>
      <c r="E12" s="22">
        <v>1749211</v>
      </c>
      <c r="F12" s="28">
        <v>1853932</v>
      </c>
      <c r="G12" s="28">
        <v>3517088</v>
      </c>
      <c r="H12" s="28">
        <v>2441614</v>
      </c>
      <c r="I12" s="22">
        <v>1801851</v>
      </c>
      <c r="J12" s="28">
        <v>1972427</v>
      </c>
      <c r="K12" s="28">
        <v>2992539</v>
      </c>
      <c r="L12" s="28">
        <v>2362417</v>
      </c>
      <c r="M12" s="22">
        <v>1893048</v>
      </c>
      <c r="N12" s="28">
        <v>1939891</v>
      </c>
      <c r="O12" s="28">
        <v>2332325</v>
      </c>
      <c r="P12" s="28">
        <v>2988763</v>
      </c>
      <c r="Q12" s="22">
        <v>1799820</v>
      </c>
      <c r="R12" s="28">
        <v>1825676</v>
      </c>
      <c r="S12" s="28">
        <v>1719913</v>
      </c>
      <c r="T12" s="28">
        <v>1138093</v>
      </c>
      <c r="U12" s="22">
        <v>1360394</v>
      </c>
      <c r="V12" s="28">
        <v>1244510</v>
      </c>
      <c r="W12" s="28">
        <v>1956298</v>
      </c>
      <c r="X12" s="28">
        <v>1994970</v>
      </c>
      <c r="Y12" s="22">
        <v>4136611</v>
      </c>
    </row>
    <row r="13" spans="1:25" ht="13.5">
      <c r="A13" s="2" t="s">
        <v>64</v>
      </c>
      <c r="B13" s="28">
        <v>788218</v>
      </c>
      <c r="C13" s="28">
        <v>758323</v>
      </c>
      <c r="D13" s="28">
        <v>1006185</v>
      </c>
      <c r="E13" s="22">
        <v>1369863</v>
      </c>
      <c r="F13" s="28">
        <v>4929020</v>
      </c>
      <c r="G13" s="28">
        <v>4213813</v>
      </c>
      <c r="H13" s="28">
        <v>4660304</v>
      </c>
      <c r="I13" s="22">
        <v>4912705</v>
      </c>
      <c r="J13" s="28">
        <v>4243864</v>
      </c>
      <c r="K13" s="28">
        <v>4689225</v>
      </c>
      <c r="L13" s="28">
        <v>3785668</v>
      </c>
      <c r="M13" s="22">
        <v>3927238</v>
      </c>
      <c r="N13" s="28">
        <v>4057378</v>
      </c>
      <c r="O13" s="28">
        <v>2779599</v>
      </c>
      <c r="P13" s="28">
        <v>1293635</v>
      </c>
      <c r="Q13" s="22">
        <v>1670541</v>
      </c>
      <c r="R13" s="28">
        <v>2253816</v>
      </c>
      <c r="S13" s="28">
        <v>2771148</v>
      </c>
      <c r="T13" s="28">
        <v>2927112</v>
      </c>
      <c r="U13" s="22">
        <v>3756420</v>
      </c>
      <c r="V13" s="28">
        <v>2735884</v>
      </c>
      <c r="W13" s="28">
        <v>3494878</v>
      </c>
      <c r="X13" s="28">
        <v>3400710</v>
      </c>
      <c r="Y13" s="22">
        <v>3312297</v>
      </c>
    </row>
    <row r="14" spans="1:25" ht="13.5">
      <c r="A14" s="2" t="s">
        <v>65</v>
      </c>
      <c r="B14" s="28">
        <v>903072</v>
      </c>
      <c r="C14" s="28">
        <v>477552</v>
      </c>
      <c r="D14" s="28">
        <v>1262711</v>
      </c>
      <c r="E14" s="22">
        <v>905219</v>
      </c>
      <c r="F14" s="28">
        <v>742892</v>
      </c>
      <c r="G14" s="28">
        <v>854450</v>
      </c>
      <c r="H14" s="28">
        <v>1020129</v>
      </c>
      <c r="I14" s="22">
        <v>520046</v>
      </c>
      <c r="J14" s="28">
        <v>538388</v>
      </c>
      <c r="K14" s="28">
        <v>648748</v>
      </c>
      <c r="L14" s="28">
        <v>809098</v>
      </c>
      <c r="M14" s="22">
        <v>902727</v>
      </c>
      <c r="N14" s="28">
        <v>993724</v>
      </c>
      <c r="O14" s="28">
        <v>820499</v>
      </c>
      <c r="P14" s="28">
        <v>745427</v>
      </c>
      <c r="Q14" s="22">
        <v>930156</v>
      </c>
      <c r="R14" s="28">
        <v>891201</v>
      </c>
      <c r="S14" s="28">
        <v>2217350</v>
      </c>
      <c r="T14" s="28">
        <v>2517630</v>
      </c>
      <c r="U14" s="22">
        <v>1786518</v>
      </c>
      <c r="V14" s="28">
        <v>1698301</v>
      </c>
      <c r="W14" s="28">
        <v>2080525</v>
      </c>
      <c r="X14" s="28">
        <v>2754342</v>
      </c>
      <c r="Y14" s="22">
        <v>1752933</v>
      </c>
    </row>
    <row r="15" spans="1:25" ht="13.5">
      <c r="A15" s="2" t="s">
        <v>66</v>
      </c>
      <c r="B15" s="28">
        <v>2956917</v>
      </c>
      <c r="C15" s="28">
        <v>3096622</v>
      </c>
      <c r="D15" s="28">
        <v>3182005</v>
      </c>
      <c r="E15" s="22">
        <v>2951682</v>
      </c>
      <c r="F15" s="28">
        <v>3166027</v>
      </c>
      <c r="G15" s="28">
        <v>2953632</v>
      </c>
      <c r="H15" s="28">
        <v>1659392</v>
      </c>
      <c r="I15" s="22">
        <v>1246089</v>
      </c>
      <c r="J15" s="28">
        <v>1542376</v>
      </c>
      <c r="K15" s="28">
        <v>1146804</v>
      </c>
      <c r="L15" s="28">
        <v>1818974</v>
      </c>
      <c r="M15" s="22">
        <v>1321597</v>
      </c>
      <c r="N15" s="28">
        <v>912151</v>
      </c>
      <c r="O15" s="28">
        <v>902571</v>
      </c>
      <c r="P15" s="28">
        <v>3073618</v>
      </c>
      <c r="Q15" s="22">
        <v>2459879</v>
      </c>
      <c r="R15" s="28">
        <v>1559378</v>
      </c>
      <c r="S15" s="28">
        <v>1291185</v>
      </c>
      <c r="T15" s="28">
        <v>1089834</v>
      </c>
      <c r="U15" s="22">
        <v>1071413</v>
      </c>
      <c r="V15" s="28">
        <v>1753077</v>
      </c>
      <c r="W15" s="28"/>
      <c r="X15" s="28"/>
      <c r="Y15" s="22"/>
    </row>
    <row r="16" spans="1:25" ht="13.5">
      <c r="A16" s="2" t="s">
        <v>67</v>
      </c>
      <c r="B16" s="28">
        <v>20921</v>
      </c>
      <c r="C16" s="28">
        <v>22911</v>
      </c>
      <c r="D16" s="28">
        <v>34957</v>
      </c>
      <c r="E16" s="22">
        <v>25771</v>
      </c>
      <c r="F16" s="28">
        <v>33585</v>
      </c>
      <c r="G16" s="28">
        <v>21763</v>
      </c>
      <c r="H16" s="28">
        <v>21948</v>
      </c>
      <c r="I16" s="22">
        <v>22970</v>
      </c>
      <c r="J16" s="28">
        <v>25701</v>
      </c>
      <c r="K16" s="28">
        <v>23970</v>
      </c>
      <c r="L16" s="28">
        <v>27782</v>
      </c>
      <c r="M16" s="22">
        <v>25101</v>
      </c>
      <c r="N16" s="28">
        <v>40172</v>
      </c>
      <c r="O16" s="28">
        <v>26584</v>
      </c>
      <c r="P16" s="28">
        <v>27388</v>
      </c>
      <c r="Q16" s="22">
        <v>28238</v>
      </c>
      <c r="R16" s="28">
        <v>28210</v>
      </c>
      <c r="S16" s="28">
        <v>31686</v>
      </c>
      <c r="T16" s="28">
        <v>45772</v>
      </c>
      <c r="U16" s="22">
        <v>45098</v>
      </c>
      <c r="V16" s="28">
        <v>135112</v>
      </c>
      <c r="W16" s="28">
        <v>155844</v>
      </c>
      <c r="X16" s="28">
        <v>199852</v>
      </c>
      <c r="Y16" s="22"/>
    </row>
    <row r="17" spans="1:25" ht="13.5">
      <c r="A17" s="2" t="s">
        <v>68</v>
      </c>
      <c r="B17" s="28">
        <v>614</v>
      </c>
      <c r="C17" s="28">
        <v>270</v>
      </c>
      <c r="D17" s="28">
        <v>659</v>
      </c>
      <c r="E17" s="22">
        <v>308</v>
      </c>
      <c r="F17" s="28">
        <v>404</v>
      </c>
      <c r="G17" s="28">
        <v>471</v>
      </c>
      <c r="H17" s="28">
        <v>392</v>
      </c>
      <c r="I17" s="22">
        <v>404</v>
      </c>
      <c r="J17" s="28">
        <v>455</v>
      </c>
      <c r="K17" s="28">
        <v>501</v>
      </c>
      <c r="L17" s="28">
        <v>501</v>
      </c>
      <c r="M17" s="22">
        <v>695</v>
      </c>
      <c r="N17" s="28">
        <v>695</v>
      </c>
      <c r="O17" s="28">
        <v>4423</v>
      </c>
      <c r="P17" s="28">
        <v>4423</v>
      </c>
      <c r="Q17" s="22">
        <v>3563</v>
      </c>
      <c r="R17" s="28">
        <v>2999</v>
      </c>
      <c r="S17" s="28">
        <v>2999</v>
      </c>
      <c r="T17" s="28">
        <v>3584</v>
      </c>
      <c r="U17" s="22">
        <v>3444</v>
      </c>
      <c r="V17" s="28">
        <v>4156</v>
      </c>
      <c r="W17" s="28">
        <v>3546</v>
      </c>
      <c r="X17" s="28">
        <v>4751</v>
      </c>
      <c r="Y17" s="22"/>
    </row>
    <row r="18" spans="1:25" ht="13.5">
      <c r="A18" s="2" t="s">
        <v>74</v>
      </c>
      <c r="B18" s="28">
        <v>977808</v>
      </c>
      <c r="C18" s="28">
        <v>1130052</v>
      </c>
      <c r="D18" s="28">
        <v>645170</v>
      </c>
      <c r="E18" s="22">
        <v>605105</v>
      </c>
      <c r="F18" s="28">
        <v>715379</v>
      </c>
      <c r="G18" s="28">
        <v>656582</v>
      </c>
      <c r="H18" s="28">
        <v>683619</v>
      </c>
      <c r="I18" s="22">
        <v>432772</v>
      </c>
      <c r="J18" s="28">
        <v>1580248</v>
      </c>
      <c r="K18" s="28">
        <v>1472529</v>
      </c>
      <c r="L18" s="28">
        <v>851092</v>
      </c>
      <c r="M18" s="22">
        <v>130290</v>
      </c>
      <c r="N18" s="28">
        <v>849920</v>
      </c>
      <c r="O18" s="28">
        <v>1035724</v>
      </c>
      <c r="P18" s="28">
        <v>2197430</v>
      </c>
      <c r="Q18" s="22">
        <v>203982</v>
      </c>
      <c r="R18" s="28">
        <v>651537</v>
      </c>
      <c r="S18" s="28">
        <v>809685</v>
      </c>
      <c r="T18" s="28">
        <v>812026</v>
      </c>
      <c r="U18" s="22">
        <v>239383</v>
      </c>
      <c r="V18" s="28">
        <v>1023004</v>
      </c>
      <c r="W18" s="28">
        <v>1527806</v>
      </c>
      <c r="X18" s="28">
        <v>1526041</v>
      </c>
      <c r="Y18" s="22">
        <v>564116</v>
      </c>
    </row>
    <row r="19" spans="1:25" ht="13.5">
      <c r="A19" s="2" t="s">
        <v>75</v>
      </c>
      <c r="B19" s="28">
        <v>-226636</v>
      </c>
      <c r="C19" s="28">
        <v>-271504</v>
      </c>
      <c r="D19" s="28">
        <v>-227290</v>
      </c>
      <c r="E19" s="22">
        <v>-221959</v>
      </c>
      <c r="F19" s="28">
        <v>-182879</v>
      </c>
      <c r="G19" s="28">
        <v>-189272</v>
      </c>
      <c r="H19" s="28">
        <v>-182884</v>
      </c>
      <c r="I19" s="22">
        <v>-181175</v>
      </c>
      <c r="J19" s="28">
        <v>-192593</v>
      </c>
      <c r="K19" s="28">
        <v>-194429</v>
      </c>
      <c r="L19" s="28">
        <v>-200852</v>
      </c>
      <c r="M19" s="22">
        <v>-190863</v>
      </c>
      <c r="N19" s="28">
        <v>-195197</v>
      </c>
      <c r="O19" s="28">
        <v>-201445</v>
      </c>
      <c r="P19" s="28">
        <v>-205619</v>
      </c>
      <c r="Q19" s="22">
        <v>-192203</v>
      </c>
      <c r="R19" s="28">
        <v>-209008</v>
      </c>
      <c r="S19" s="28">
        <v>-213867</v>
      </c>
      <c r="T19" s="28">
        <v>-27616</v>
      </c>
      <c r="U19" s="22">
        <v>-35206</v>
      </c>
      <c r="V19" s="28">
        <v>-43700</v>
      </c>
      <c r="W19" s="28">
        <v>-52700</v>
      </c>
      <c r="X19" s="28">
        <v>-47566</v>
      </c>
      <c r="Y19" s="22">
        <v>-68072</v>
      </c>
    </row>
    <row r="20" spans="1:25" ht="13.5">
      <c r="A20" s="2" t="s">
        <v>76</v>
      </c>
      <c r="B20" s="28">
        <v>11404355</v>
      </c>
      <c r="C20" s="28">
        <v>12639195</v>
      </c>
      <c r="D20" s="28">
        <v>12466292</v>
      </c>
      <c r="E20" s="22">
        <v>10890619</v>
      </c>
      <c r="F20" s="28">
        <v>14625707</v>
      </c>
      <c r="G20" s="28">
        <v>14839888</v>
      </c>
      <c r="H20" s="28">
        <v>12260509</v>
      </c>
      <c r="I20" s="22">
        <v>11415311</v>
      </c>
      <c r="J20" s="28">
        <v>11839077</v>
      </c>
      <c r="K20" s="28">
        <v>13879750</v>
      </c>
      <c r="L20" s="28">
        <v>11390677</v>
      </c>
      <c r="M20" s="22">
        <v>10644824</v>
      </c>
      <c r="N20" s="28">
        <v>10175026</v>
      </c>
      <c r="O20" s="28">
        <v>9684490</v>
      </c>
      <c r="P20" s="28">
        <v>11679944</v>
      </c>
      <c r="Q20" s="22">
        <v>10037163</v>
      </c>
      <c r="R20" s="28">
        <v>8324063</v>
      </c>
      <c r="S20" s="28">
        <v>10044056</v>
      </c>
      <c r="T20" s="28">
        <v>10730717</v>
      </c>
      <c r="U20" s="22">
        <v>10641778</v>
      </c>
      <c r="V20" s="28">
        <v>11098180</v>
      </c>
      <c r="W20" s="28">
        <v>11052752</v>
      </c>
      <c r="X20" s="28">
        <v>11293034</v>
      </c>
      <c r="Y20" s="22">
        <v>13657080</v>
      </c>
    </row>
    <row r="21" spans="1:25" ht="13.5">
      <c r="A21" s="3" t="s">
        <v>242</v>
      </c>
      <c r="B21" s="28">
        <v>2146284</v>
      </c>
      <c r="C21" s="28">
        <v>2178997</v>
      </c>
      <c r="D21" s="28">
        <v>2076058</v>
      </c>
      <c r="E21" s="22">
        <v>2109847</v>
      </c>
      <c r="F21" s="28">
        <v>2172652</v>
      </c>
      <c r="G21" s="28">
        <v>2179127</v>
      </c>
      <c r="H21" s="28">
        <v>2213554</v>
      </c>
      <c r="I21" s="22"/>
      <c r="J21" s="28">
        <v>2339309</v>
      </c>
      <c r="K21" s="28">
        <v>2373936</v>
      </c>
      <c r="L21" s="28">
        <v>2582581</v>
      </c>
      <c r="M21" s="22"/>
      <c r="N21" s="28">
        <v>2753410</v>
      </c>
      <c r="O21" s="28">
        <v>2779352</v>
      </c>
      <c r="P21" s="28">
        <v>2709234</v>
      </c>
      <c r="Q21" s="22"/>
      <c r="R21" s="28">
        <v>2643837</v>
      </c>
      <c r="S21" s="28">
        <v>2662287</v>
      </c>
      <c r="T21" s="28">
        <v>2790581</v>
      </c>
      <c r="U21" s="22"/>
      <c r="V21" s="28">
        <v>2699083</v>
      </c>
      <c r="W21" s="28">
        <v>2730640</v>
      </c>
      <c r="X21" s="28">
        <v>2512732</v>
      </c>
      <c r="Y21" s="22"/>
    </row>
    <row r="22" spans="1:25" ht="13.5">
      <c r="A22" s="3" t="s">
        <v>88</v>
      </c>
      <c r="B22" s="28">
        <v>1292149</v>
      </c>
      <c r="C22" s="28">
        <v>1292099</v>
      </c>
      <c r="D22" s="28">
        <v>1227419</v>
      </c>
      <c r="E22" s="22">
        <v>1227419</v>
      </c>
      <c r="F22" s="28">
        <v>1233283</v>
      </c>
      <c r="G22" s="28">
        <v>1204744</v>
      </c>
      <c r="H22" s="28">
        <v>1204744</v>
      </c>
      <c r="I22" s="22">
        <v>1204744</v>
      </c>
      <c r="J22" s="28">
        <v>1204744</v>
      </c>
      <c r="K22" s="28">
        <v>1204744</v>
      </c>
      <c r="L22" s="28">
        <v>1426352</v>
      </c>
      <c r="M22" s="22">
        <v>1425815</v>
      </c>
      <c r="N22" s="28">
        <v>1599909</v>
      </c>
      <c r="O22" s="28">
        <v>1480358</v>
      </c>
      <c r="P22" s="28">
        <v>1480358</v>
      </c>
      <c r="Q22" s="22">
        <v>1480358</v>
      </c>
      <c r="R22" s="28">
        <v>1651878</v>
      </c>
      <c r="S22" s="28">
        <v>1651878</v>
      </c>
      <c r="T22" s="28">
        <v>1792150</v>
      </c>
      <c r="U22" s="22">
        <v>1833957</v>
      </c>
      <c r="V22" s="28">
        <v>1644406</v>
      </c>
      <c r="W22" s="28">
        <v>1635292</v>
      </c>
      <c r="X22" s="28">
        <v>1736896</v>
      </c>
      <c r="Y22" s="22">
        <v>1797317</v>
      </c>
    </row>
    <row r="23" spans="1:25" ht="13.5">
      <c r="A23" s="3" t="s">
        <v>243</v>
      </c>
      <c r="B23" s="28">
        <v>336505</v>
      </c>
      <c r="C23" s="28">
        <v>345981</v>
      </c>
      <c r="D23" s="28">
        <v>222527</v>
      </c>
      <c r="E23" s="22">
        <v>211118</v>
      </c>
      <c r="F23" s="28">
        <v>214990</v>
      </c>
      <c r="G23" s="28">
        <v>210259</v>
      </c>
      <c r="H23" s="28">
        <v>215174</v>
      </c>
      <c r="I23" s="22"/>
      <c r="J23" s="28">
        <v>198920</v>
      </c>
      <c r="K23" s="28">
        <v>200361</v>
      </c>
      <c r="L23" s="28">
        <v>208082</v>
      </c>
      <c r="M23" s="22"/>
      <c r="N23" s="28">
        <v>235379</v>
      </c>
      <c r="O23" s="28">
        <v>242445</v>
      </c>
      <c r="P23" s="28">
        <v>303739</v>
      </c>
      <c r="Q23" s="22"/>
      <c r="R23" s="28">
        <v>307028</v>
      </c>
      <c r="S23" s="28">
        <v>329293</v>
      </c>
      <c r="T23" s="28">
        <v>299481</v>
      </c>
      <c r="U23" s="22"/>
      <c r="V23" s="28">
        <v>155718</v>
      </c>
      <c r="W23" s="28">
        <v>154452</v>
      </c>
      <c r="X23" s="28">
        <v>324472</v>
      </c>
      <c r="Y23" s="22"/>
    </row>
    <row r="24" spans="1:25" ht="13.5">
      <c r="A24" s="3" t="s">
        <v>91</v>
      </c>
      <c r="B24" s="28">
        <v>3774939</v>
      </c>
      <c r="C24" s="28">
        <v>3817078</v>
      </c>
      <c r="D24" s="28">
        <v>3526006</v>
      </c>
      <c r="E24" s="22">
        <v>3548385</v>
      </c>
      <c r="F24" s="28">
        <v>3620926</v>
      </c>
      <c r="G24" s="28">
        <v>3594131</v>
      </c>
      <c r="H24" s="28">
        <v>3633473</v>
      </c>
      <c r="I24" s="22">
        <v>3666590</v>
      </c>
      <c r="J24" s="28">
        <v>3742974</v>
      </c>
      <c r="K24" s="28">
        <v>3779042</v>
      </c>
      <c r="L24" s="28">
        <v>4217016</v>
      </c>
      <c r="M24" s="22">
        <v>4265213</v>
      </c>
      <c r="N24" s="28">
        <v>4588700</v>
      </c>
      <c r="O24" s="28">
        <v>4502156</v>
      </c>
      <c r="P24" s="28">
        <v>4493332</v>
      </c>
      <c r="Q24" s="22">
        <v>4519972</v>
      </c>
      <c r="R24" s="28">
        <v>4602744</v>
      </c>
      <c r="S24" s="28">
        <v>4643458</v>
      </c>
      <c r="T24" s="28">
        <v>4882213</v>
      </c>
      <c r="U24" s="22">
        <v>4934809</v>
      </c>
      <c r="V24" s="28">
        <v>4499208</v>
      </c>
      <c r="W24" s="28">
        <v>4520385</v>
      </c>
      <c r="X24" s="28">
        <v>4574101</v>
      </c>
      <c r="Y24" s="22">
        <v>4509855</v>
      </c>
    </row>
    <row r="25" spans="1:25" ht="13.5">
      <c r="A25" s="2" t="s">
        <v>95</v>
      </c>
      <c r="B25" s="28">
        <v>135952</v>
      </c>
      <c r="C25" s="28">
        <v>146008</v>
      </c>
      <c r="D25" s="28">
        <v>158062</v>
      </c>
      <c r="E25" s="22">
        <v>170381</v>
      </c>
      <c r="F25" s="28">
        <v>179002</v>
      </c>
      <c r="G25" s="28">
        <v>188248</v>
      </c>
      <c r="H25" s="28">
        <v>201030</v>
      </c>
      <c r="I25" s="22">
        <v>213525</v>
      </c>
      <c r="J25" s="28">
        <v>221199</v>
      </c>
      <c r="K25" s="28">
        <v>235639</v>
      </c>
      <c r="L25" s="28">
        <v>248279</v>
      </c>
      <c r="M25" s="22">
        <v>248573</v>
      </c>
      <c r="N25" s="28">
        <v>243506</v>
      </c>
      <c r="O25" s="28">
        <v>230701</v>
      </c>
      <c r="P25" s="28">
        <v>253235</v>
      </c>
      <c r="Q25" s="22">
        <v>138861</v>
      </c>
      <c r="R25" s="28">
        <v>143196</v>
      </c>
      <c r="S25" s="28">
        <v>134852</v>
      </c>
      <c r="T25" s="28">
        <v>139635</v>
      </c>
      <c r="U25" s="22">
        <v>124941</v>
      </c>
      <c r="V25" s="28">
        <v>100712</v>
      </c>
      <c r="W25" s="28">
        <v>104338</v>
      </c>
      <c r="X25" s="28">
        <v>107307</v>
      </c>
      <c r="Y25" s="22">
        <v>105719</v>
      </c>
    </row>
    <row r="26" spans="1:25" ht="13.5">
      <c r="A26" s="3" t="s">
        <v>74</v>
      </c>
      <c r="B26" s="28">
        <v>1453834</v>
      </c>
      <c r="C26" s="28">
        <v>1416467</v>
      </c>
      <c r="D26" s="28">
        <v>1476602</v>
      </c>
      <c r="E26" s="22">
        <v>1573949</v>
      </c>
      <c r="F26" s="28">
        <v>1423714</v>
      </c>
      <c r="G26" s="28">
        <v>1347067</v>
      </c>
      <c r="H26" s="28">
        <v>1275800</v>
      </c>
      <c r="I26" s="22">
        <v>211572</v>
      </c>
      <c r="J26" s="28">
        <v>1098116</v>
      </c>
      <c r="K26" s="28">
        <v>1329767</v>
      </c>
      <c r="L26" s="28">
        <v>1382658</v>
      </c>
      <c r="M26" s="22">
        <v>207145</v>
      </c>
      <c r="N26" s="28">
        <v>1476869</v>
      </c>
      <c r="O26" s="28">
        <v>1632036</v>
      </c>
      <c r="P26" s="28">
        <v>1628209</v>
      </c>
      <c r="Q26" s="22">
        <v>346628</v>
      </c>
      <c r="R26" s="28">
        <v>2114048</v>
      </c>
      <c r="S26" s="28">
        <v>2001717</v>
      </c>
      <c r="T26" s="28">
        <v>1984015</v>
      </c>
      <c r="U26" s="22">
        <v>407132</v>
      </c>
      <c r="V26" s="28">
        <v>1338315</v>
      </c>
      <c r="W26" s="28">
        <v>1228511</v>
      </c>
      <c r="X26" s="28">
        <v>1218507</v>
      </c>
      <c r="Y26" s="22">
        <v>483660</v>
      </c>
    </row>
    <row r="27" spans="1:25" ht="13.5">
      <c r="A27" s="3" t="s">
        <v>75</v>
      </c>
      <c r="B27" s="28">
        <v>-29712</v>
      </c>
      <c r="C27" s="28">
        <v>-29713</v>
      </c>
      <c r="D27" s="28">
        <v>-29714</v>
      </c>
      <c r="E27" s="22">
        <v>-34921</v>
      </c>
      <c r="F27" s="28">
        <v>-34850</v>
      </c>
      <c r="G27" s="28">
        <v>-34850</v>
      </c>
      <c r="H27" s="28">
        <v>-124850</v>
      </c>
      <c r="I27" s="22">
        <v>-124930</v>
      </c>
      <c r="J27" s="28">
        <v>-88839</v>
      </c>
      <c r="K27" s="28">
        <v>-88840</v>
      </c>
      <c r="L27" s="28">
        <v>-83422</v>
      </c>
      <c r="M27" s="22">
        <v>-84275</v>
      </c>
      <c r="N27" s="28">
        <v>-92122</v>
      </c>
      <c r="O27" s="28">
        <v>-92525</v>
      </c>
      <c r="P27" s="28">
        <v>-92526</v>
      </c>
      <c r="Q27" s="22">
        <v>-92406</v>
      </c>
      <c r="R27" s="28">
        <v>-133926</v>
      </c>
      <c r="S27" s="28">
        <v>-138702</v>
      </c>
      <c r="T27" s="28">
        <v>-132983</v>
      </c>
      <c r="U27" s="22">
        <v>-132952</v>
      </c>
      <c r="V27" s="28">
        <v>-59672</v>
      </c>
      <c r="W27" s="28">
        <v>-59607</v>
      </c>
      <c r="X27" s="28">
        <v>-55811</v>
      </c>
      <c r="Y27" s="22">
        <v>-64003</v>
      </c>
    </row>
    <row r="28" spans="1:25" ht="13.5">
      <c r="A28" s="3" t="s">
        <v>103</v>
      </c>
      <c r="B28" s="28">
        <v>1424122</v>
      </c>
      <c r="C28" s="28">
        <v>1386753</v>
      </c>
      <c r="D28" s="28">
        <v>1446888</v>
      </c>
      <c r="E28" s="22">
        <v>1539028</v>
      </c>
      <c r="F28" s="28">
        <v>1388864</v>
      </c>
      <c r="G28" s="28">
        <v>1312217</v>
      </c>
      <c r="H28" s="28">
        <v>1150950</v>
      </c>
      <c r="I28" s="22">
        <v>1116853</v>
      </c>
      <c r="J28" s="28">
        <v>1009276</v>
      </c>
      <c r="K28" s="28">
        <v>1240927</v>
      </c>
      <c r="L28" s="28">
        <v>1299236</v>
      </c>
      <c r="M28" s="22">
        <v>1300314</v>
      </c>
      <c r="N28" s="28">
        <v>1384747</v>
      </c>
      <c r="O28" s="28">
        <v>1539510</v>
      </c>
      <c r="P28" s="28">
        <v>1535683</v>
      </c>
      <c r="Q28" s="22">
        <v>1465617</v>
      </c>
      <c r="R28" s="28">
        <v>1980122</v>
      </c>
      <c r="S28" s="28">
        <v>1863015</v>
      </c>
      <c r="T28" s="28">
        <v>1851031</v>
      </c>
      <c r="U28" s="22">
        <v>1876942</v>
      </c>
      <c r="V28" s="28">
        <v>1278642</v>
      </c>
      <c r="W28" s="28">
        <v>1168903</v>
      </c>
      <c r="X28" s="28">
        <v>1162695</v>
      </c>
      <c r="Y28" s="22">
        <v>1226843</v>
      </c>
    </row>
    <row r="29" spans="1:25" ht="13.5">
      <c r="A29" s="2" t="s">
        <v>104</v>
      </c>
      <c r="B29" s="28">
        <v>5335014</v>
      </c>
      <c r="C29" s="28">
        <v>5349841</v>
      </c>
      <c r="D29" s="28">
        <v>5130957</v>
      </c>
      <c r="E29" s="22">
        <v>5257795</v>
      </c>
      <c r="F29" s="28">
        <v>5188793</v>
      </c>
      <c r="G29" s="28">
        <v>5094597</v>
      </c>
      <c r="H29" s="28">
        <v>4985454</v>
      </c>
      <c r="I29" s="22">
        <v>4996970</v>
      </c>
      <c r="J29" s="28">
        <v>4973450</v>
      </c>
      <c r="K29" s="28">
        <v>5255609</v>
      </c>
      <c r="L29" s="28">
        <v>5764532</v>
      </c>
      <c r="M29" s="22">
        <v>5814101</v>
      </c>
      <c r="N29" s="28">
        <v>6216954</v>
      </c>
      <c r="O29" s="28">
        <v>6272368</v>
      </c>
      <c r="P29" s="28">
        <v>6282251</v>
      </c>
      <c r="Q29" s="22">
        <v>6124450</v>
      </c>
      <c r="R29" s="28">
        <v>6726064</v>
      </c>
      <c r="S29" s="28">
        <v>6641326</v>
      </c>
      <c r="T29" s="28">
        <v>6872880</v>
      </c>
      <c r="U29" s="22">
        <v>6936692</v>
      </c>
      <c r="V29" s="28">
        <v>5878563</v>
      </c>
      <c r="W29" s="28">
        <v>5793628</v>
      </c>
      <c r="X29" s="28">
        <v>5844104</v>
      </c>
      <c r="Y29" s="22">
        <v>5842419</v>
      </c>
    </row>
    <row r="30" spans="1:25" ht="14.25" thickBot="1">
      <c r="A30" s="5" t="s">
        <v>105</v>
      </c>
      <c r="B30" s="29">
        <v>16739369</v>
      </c>
      <c r="C30" s="29">
        <v>17989037</v>
      </c>
      <c r="D30" s="29">
        <v>17597250</v>
      </c>
      <c r="E30" s="23">
        <v>16148415</v>
      </c>
      <c r="F30" s="29">
        <v>19814500</v>
      </c>
      <c r="G30" s="29">
        <v>19934485</v>
      </c>
      <c r="H30" s="29">
        <v>17245964</v>
      </c>
      <c r="I30" s="23">
        <v>16412281</v>
      </c>
      <c r="J30" s="29">
        <v>16812528</v>
      </c>
      <c r="K30" s="29">
        <v>19135360</v>
      </c>
      <c r="L30" s="29">
        <v>17155210</v>
      </c>
      <c r="M30" s="23">
        <v>16458925</v>
      </c>
      <c r="N30" s="29">
        <v>16391980</v>
      </c>
      <c r="O30" s="29">
        <v>15956858</v>
      </c>
      <c r="P30" s="29">
        <v>17962195</v>
      </c>
      <c r="Q30" s="23">
        <v>16161614</v>
      </c>
      <c r="R30" s="29">
        <v>15050127</v>
      </c>
      <c r="S30" s="29">
        <v>16685382</v>
      </c>
      <c r="T30" s="29">
        <v>17603597</v>
      </c>
      <c r="U30" s="23">
        <v>17578471</v>
      </c>
      <c r="V30" s="29">
        <v>16976743</v>
      </c>
      <c r="W30" s="29">
        <v>16846380</v>
      </c>
      <c r="X30" s="29">
        <v>17137139</v>
      </c>
      <c r="Y30" s="23">
        <v>19499499</v>
      </c>
    </row>
    <row r="31" spans="1:25" ht="14.25" thickTop="1">
      <c r="A31" s="2" t="s">
        <v>244</v>
      </c>
      <c r="B31" s="28">
        <v>3345760</v>
      </c>
      <c r="C31" s="28">
        <v>4626503</v>
      </c>
      <c r="D31" s="28">
        <v>4045586</v>
      </c>
      <c r="E31" s="22">
        <v>2472389</v>
      </c>
      <c r="F31" s="28">
        <v>3814703</v>
      </c>
      <c r="G31" s="28">
        <v>4653869</v>
      </c>
      <c r="H31" s="28">
        <v>3588967</v>
      </c>
      <c r="I31" s="22">
        <v>3684216</v>
      </c>
      <c r="J31" s="28">
        <v>3791262</v>
      </c>
      <c r="K31" s="28">
        <v>5970233</v>
      </c>
      <c r="L31" s="28">
        <v>3363310</v>
      </c>
      <c r="M31" s="22">
        <v>2676023</v>
      </c>
      <c r="N31" s="28">
        <v>2628504</v>
      </c>
      <c r="O31" s="28">
        <v>3384892</v>
      </c>
      <c r="P31" s="28">
        <v>3970537</v>
      </c>
      <c r="Q31" s="22">
        <v>3022370</v>
      </c>
      <c r="R31" s="28">
        <v>2681348</v>
      </c>
      <c r="S31" s="28">
        <v>3388132</v>
      </c>
      <c r="T31" s="28">
        <v>3507125</v>
      </c>
      <c r="U31" s="22">
        <v>2662815</v>
      </c>
      <c r="V31" s="28">
        <v>2800491</v>
      </c>
      <c r="W31" s="28">
        <v>3934905</v>
      </c>
      <c r="X31" s="28">
        <v>4166173</v>
      </c>
      <c r="Y31" s="22">
        <v>7153215</v>
      </c>
    </row>
    <row r="32" spans="1:25" ht="13.5">
      <c r="A32" s="2" t="s">
        <v>109</v>
      </c>
      <c r="B32" s="28">
        <v>117941</v>
      </c>
      <c r="C32" s="28">
        <v>344837</v>
      </c>
      <c r="D32" s="28">
        <v>157496</v>
      </c>
      <c r="E32" s="22">
        <v>394146</v>
      </c>
      <c r="F32" s="28">
        <v>96050</v>
      </c>
      <c r="G32" s="28">
        <v>108341</v>
      </c>
      <c r="H32" s="28">
        <v>29633</v>
      </c>
      <c r="I32" s="22">
        <v>56559</v>
      </c>
      <c r="J32" s="28"/>
      <c r="K32" s="28">
        <v>66190</v>
      </c>
      <c r="L32" s="28">
        <v>92024</v>
      </c>
      <c r="M32" s="22">
        <v>101784</v>
      </c>
      <c r="N32" s="28">
        <v>241717</v>
      </c>
      <c r="O32" s="28">
        <v>338202</v>
      </c>
      <c r="P32" s="28">
        <v>132584</v>
      </c>
      <c r="Q32" s="22">
        <v>302141</v>
      </c>
      <c r="R32" s="28">
        <v>314816</v>
      </c>
      <c r="S32" s="28">
        <v>315349</v>
      </c>
      <c r="T32" s="28">
        <v>150542</v>
      </c>
      <c r="U32" s="22">
        <v>171173</v>
      </c>
      <c r="V32" s="28">
        <v>228612</v>
      </c>
      <c r="W32" s="28">
        <v>201204</v>
      </c>
      <c r="X32" s="28">
        <v>69250</v>
      </c>
      <c r="Y32" s="22">
        <v>195092</v>
      </c>
    </row>
    <row r="33" spans="1:25" ht="13.5">
      <c r="A33" s="2" t="s">
        <v>111</v>
      </c>
      <c r="B33" s="28">
        <v>932911</v>
      </c>
      <c r="C33" s="28">
        <v>801330</v>
      </c>
      <c r="D33" s="28">
        <v>1404054</v>
      </c>
      <c r="E33" s="22">
        <v>1503640</v>
      </c>
      <c r="F33" s="28">
        <v>1361795</v>
      </c>
      <c r="G33" s="28">
        <v>633071</v>
      </c>
      <c r="H33" s="28">
        <v>750890</v>
      </c>
      <c r="I33" s="22">
        <v>899068</v>
      </c>
      <c r="J33" s="28">
        <v>835330</v>
      </c>
      <c r="K33" s="28">
        <v>1254686</v>
      </c>
      <c r="L33" s="28">
        <v>748184</v>
      </c>
      <c r="M33" s="22">
        <v>1144178</v>
      </c>
      <c r="N33" s="28">
        <v>1018531</v>
      </c>
      <c r="O33" s="28">
        <v>720625</v>
      </c>
      <c r="P33" s="28">
        <v>602849</v>
      </c>
      <c r="Q33" s="22">
        <v>861026</v>
      </c>
      <c r="R33" s="28">
        <v>762074</v>
      </c>
      <c r="S33" s="28">
        <v>1423093</v>
      </c>
      <c r="T33" s="28">
        <v>2152291</v>
      </c>
      <c r="U33" s="22">
        <v>2250655</v>
      </c>
      <c r="V33" s="28">
        <v>2113394</v>
      </c>
      <c r="W33" s="28">
        <v>2017069</v>
      </c>
      <c r="X33" s="28">
        <v>2260719</v>
      </c>
      <c r="Y33" s="22">
        <v>1930792</v>
      </c>
    </row>
    <row r="34" spans="1:25" ht="13.5">
      <c r="A34" s="2" t="s">
        <v>113</v>
      </c>
      <c r="B34" s="28">
        <v>214000</v>
      </c>
      <c r="C34" s="28"/>
      <c r="D34" s="28"/>
      <c r="E34" s="22">
        <v>125000</v>
      </c>
      <c r="F34" s="28"/>
      <c r="G34" s="28"/>
      <c r="H34" s="28"/>
      <c r="I34" s="22">
        <v>100000</v>
      </c>
      <c r="J34" s="28">
        <v>175000</v>
      </c>
      <c r="K34" s="28"/>
      <c r="L34" s="28"/>
      <c r="M34" s="22">
        <v>120000</v>
      </c>
      <c r="N34" s="28"/>
      <c r="O34" s="28"/>
      <c r="P34" s="28"/>
      <c r="Q34" s="22">
        <v>115200</v>
      </c>
      <c r="R34" s="28"/>
      <c r="S34" s="28"/>
      <c r="T34" s="28"/>
      <c r="U34" s="22">
        <v>90000</v>
      </c>
      <c r="V34" s="28"/>
      <c r="W34" s="28"/>
      <c r="X34" s="28"/>
      <c r="Y34" s="22">
        <v>120000</v>
      </c>
    </row>
    <row r="35" spans="1:25" ht="13.5">
      <c r="A35" s="2" t="s">
        <v>115</v>
      </c>
      <c r="B35" s="28">
        <v>307739</v>
      </c>
      <c r="C35" s="28">
        <v>222623</v>
      </c>
      <c r="D35" s="28"/>
      <c r="E35" s="22">
        <v>187966</v>
      </c>
      <c r="F35" s="28">
        <v>300095</v>
      </c>
      <c r="G35" s="28">
        <v>338278</v>
      </c>
      <c r="H35" s="28"/>
      <c r="I35" s="22">
        <v>96816</v>
      </c>
      <c r="J35" s="28"/>
      <c r="K35" s="28"/>
      <c r="L35" s="28"/>
      <c r="M35" s="22">
        <v>179335</v>
      </c>
      <c r="N35" s="28"/>
      <c r="O35" s="28"/>
      <c r="P35" s="28"/>
      <c r="Q35" s="22">
        <v>244969</v>
      </c>
      <c r="R35" s="28"/>
      <c r="S35" s="28"/>
      <c r="T35" s="28"/>
      <c r="U35" s="22">
        <v>81618</v>
      </c>
      <c r="V35" s="28"/>
      <c r="W35" s="28"/>
      <c r="X35" s="28"/>
      <c r="Y35" s="22">
        <v>30683</v>
      </c>
    </row>
    <row r="36" spans="1:25" ht="13.5">
      <c r="A36" s="2" t="s">
        <v>245</v>
      </c>
      <c r="B36" s="28">
        <v>119458</v>
      </c>
      <c r="C36" s="28">
        <v>245670</v>
      </c>
      <c r="D36" s="28">
        <v>341905</v>
      </c>
      <c r="E36" s="22">
        <v>114551</v>
      </c>
      <c r="F36" s="28">
        <v>282943</v>
      </c>
      <c r="G36" s="28">
        <v>218259</v>
      </c>
      <c r="H36" s="28">
        <v>274586</v>
      </c>
      <c r="I36" s="22"/>
      <c r="J36" s="28">
        <v>181294</v>
      </c>
      <c r="K36" s="28">
        <v>287559</v>
      </c>
      <c r="L36" s="28">
        <v>236051</v>
      </c>
      <c r="M36" s="22"/>
      <c r="N36" s="28">
        <v>350085</v>
      </c>
      <c r="O36" s="28">
        <v>233449</v>
      </c>
      <c r="P36" s="28">
        <v>274347</v>
      </c>
      <c r="Q36" s="22"/>
      <c r="R36" s="28">
        <v>517093</v>
      </c>
      <c r="S36" s="28">
        <v>276956</v>
      </c>
      <c r="T36" s="28">
        <v>167558</v>
      </c>
      <c r="U36" s="22"/>
      <c r="V36" s="28">
        <v>257289</v>
      </c>
      <c r="W36" s="28">
        <v>226424</v>
      </c>
      <c r="X36" s="28">
        <v>144931</v>
      </c>
      <c r="Y36" s="22"/>
    </row>
    <row r="37" spans="1:25" ht="13.5">
      <c r="A37" s="2" t="s">
        <v>74</v>
      </c>
      <c r="B37" s="28">
        <v>298097</v>
      </c>
      <c r="C37" s="28">
        <v>304107</v>
      </c>
      <c r="D37" s="28">
        <v>406930</v>
      </c>
      <c r="E37" s="22">
        <v>282698</v>
      </c>
      <c r="F37" s="28">
        <v>312640</v>
      </c>
      <c r="G37" s="28">
        <v>383177</v>
      </c>
      <c r="H37" s="28">
        <v>406191</v>
      </c>
      <c r="I37" s="22">
        <v>397664</v>
      </c>
      <c r="J37" s="28">
        <v>387749</v>
      </c>
      <c r="K37" s="28">
        <v>390680</v>
      </c>
      <c r="L37" s="28">
        <v>354812</v>
      </c>
      <c r="M37" s="22">
        <v>348147</v>
      </c>
      <c r="N37" s="28">
        <v>288526</v>
      </c>
      <c r="O37" s="28">
        <v>278065</v>
      </c>
      <c r="P37" s="28">
        <v>466251</v>
      </c>
      <c r="Q37" s="22">
        <v>248330</v>
      </c>
      <c r="R37" s="28">
        <v>266294</v>
      </c>
      <c r="S37" s="28">
        <v>237291</v>
      </c>
      <c r="T37" s="28">
        <v>328027</v>
      </c>
      <c r="U37" s="22">
        <v>414507</v>
      </c>
      <c r="V37" s="28">
        <v>470590</v>
      </c>
      <c r="W37" s="28">
        <v>175081</v>
      </c>
      <c r="X37" s="28">
        <v>341361</v>
      </c>
      <c r="Y37" s="22">
        <v>294619</v>
      </c>
    </row>
    <row r="38" spans="1:25" ht="13.5">
      <c r="A38" s="2" t="s">
        <v>116</v>
      </c>
      <c r="B38" s="28">
        <v>5335908</v>
      </c>
      <c r="C38" s="28">
        <v>6545071</v>
      </c>
      <c r="D38" s="28">
        <v>6355973</v>
      </c>
      <c r="E38" s="22">
        <v>5080392</v>
      </c>
      <c r="F38" s="28">
        <v>9468228</v>
      </c>
      <c r="G38" s="28">
        <v>9634996</v>
      </c>
      <c r="H38" s="28">
        <v>7150268</v>
      </c>
      <c r="I38" s="22">
        <v>6333483</v>
      </c>
      <c r="J38" s="28">
        <v>6870635</v>
      </c>
      <c r="K38" s="28">
        <v>9169350</v>
      </c>
      <c r="L38" s="28">
        <v>7484391</v>
      </c>
      <c r="M38" s="22">
        <v>6822370</v>
      </c>
      <c r="N38" s="28">
        <v>6579862</v>
      </c>
      <c r="O38" s="28">
        <v>6207732</v>
      </c>
      <c r="P38" s="28">
        <v>8399065</v>
      </c>
      <c r="Q38" s="22">
        <v>6900437</v>
      </c>
      <c r="R38" s="28">
        <v>5594123</v>
      </c>
      <c r="S38" s="28">
        <v>7293319</v>
      </c>
      <c r="T38" s="28">
        <v>8258040</v>
      </c>
      <c r="U38" s="22">
        <v>8376305</v>
      </c>
      <c r="V38" s="28">
        <v>7570377</v>
      </c>
      <c r="W38" s="28">
        <v>7554685</v>
      </c>
      <c r="X38" s="28">
        <v>8082436</v>
      </c>
      <c r="Y38" s="22">
        <v>10398290</v>
      </c>
    </row>
    <row r="39" spans="1:25" ht="13.5">
      <c r="A39" s="2" t="s">
        <v>117</v>
      </c>
      <c r="B39" s="28">
        <v>301080</v>
      </c>
      <c r="C39" s="28">
        <v>301080</v>
      </c>
      <c r="D39" s="28">
        <v>359040</v>
      </c>
      <c r="E39" s="22">
        <v>359040</v>
      </c>
      <c r="F39" s="28">
        <v>420000</v>
      </c>
      <c r="G39" s="28"/>
      <c r="H39" s="28"/>
      <c r="I39" s="22"/>
      <c r="J39" s="28"/>
      <c r="K39" s="28"/>
      <c r="L39" s="28"/>
      <c r="M39" s="22"/>
      <c r="N39" s="28"/>
      <c r="O39" s="28"/>
      <c r="P39" s="28"/>
      <c r="Q39" s="22"/>
      <c r="R39" s="28"/>
      <c r="S39" s="28"/>
      <c r="T39" s="28"/>
      <c r="U39" s="22"/>
      <c r="V39" s="28"/>
      <c r="W39" s="28"/>
      <c r="X39" s="28"/>
      <c r="Y39" s="22"/>
    </row>
    <row r="40" spans="1:25" ht="13.5">
      <c r="A40" s="2" t="s">
        <v>118</v>
      </c>
      <c r="B40" s="28">
        <v>131945</v>
      </c>
      <c r="C40" s="28">
        <v>131945</v>
      </c>
      <c r="D40" s="28">
        <v>136240</v>
      </c>
      <c r="E40" s="22">
        <v>139165</v>
      </c>
      <c r="F40" s="28">
        <v>139165</v>
      </c>
      <c r="G40" s="28">
        <v>139165</v>
      </c>
      <c r="H40" s="28">
        <v>139165</v>
      </c>
      <c r="I40" s="22">
        <v>139165</v>
      </c>
      <c r="J40" s="28">
        <v>139165</v>
      </c>
      <c r="K40" s="28">
        <v>139165</v>
      </c>
      <c r="L40" s="28">
        <v>139165</v>
      </c>
      <c r="M40" s="22">
        <v>129448</v>
      </c>
      <c r="N40" s="28">
        <v>129448</v>
      </c>
      <c r="O40" s="28">
        <v>129448</v>
      </c>
      <c r="P40" s="28">
        <v>192448</v>
      </c>
      <c r="Q40" s="22">
        <v>192448</v>
      </c>
      <c r="R40" s="28">
        <v>192448</v>
      </c>
      <c r="S40" s="28">
        <v>192448</v>
      </c>
      <c r="T40" s="28">
        <v>192448</v>
      </c>
      <c r="U40" s="22">
        <v>192448</v>
      </c>
      <c r="V40" s="28"/>
      <c r="W40" s="28"/>
      <c r="X40" s="28"/>
      <c r="Y40" s="22"/>
    </row>
    <row r="41" spans="1:25" ht="13.5">
      <c r="A41" s="2" t="s">
        <v>120</v>
      </c>
      <c r="B41" s="28">
        <v>64271</v>
      </c>
      <c r="C41" s="28">
        <v>64038</v>
      </c>
      <c r="D41" s="28">
        <v>63805</v>
      </c>
      <c r="E41" s="22">
        <v>63572</v>
      </c>
      <c r="F41" s="28">
        <v>63343</v>
      </c>
      <c r="G41" s="28">
        <v>63114</v>
      </c>
      <c r="H41" s="28">
        <v>62884</v>
      </c>
      <c r="I41" s="22">
        <v>62655</v>
      </c>
      <c r="J41" s="28">
        <v>62429</v>
      </c>
      <c r="K41" s="28">
        <v>62203</v>
      </c>
      <c r="L41" s="28">
        <v>61977</v>
      </c>
      <c r="M41" s="22">
        <v>61751</v>
      </c>
      <c r="N41" s="28">
        <v>61523</v>
      </c>
      <c r="O41" s="28">
        <v>61295</v>
      </c>
      <c r="P41" s="28">
        <v>61067</v>
      </c>
      <c r="Q41" s="22"/>
      <c r="R41" s="28"/>
      <c r="S41" s="28"/>
      <c r="T41" s="28"/>
      <c r="U41" s="22"/>
      <c r="V41" s="28"/>
      <c r="W41" s="28"/>
      <c r="X41" s="28"/>
      <c r="Y41" s="22"/>
    </row>
    <row r="42" spans="1:25" ht="13.5">
      <c r="A42" s="2" t="s">
        <v>121</v>
      </c>
      <c r="B42" s="28">
        <v>789783</v>
      </c>
      <c r="C42" s="28">
        <v>790420</v>
      </c>
      <c r="D42" s="28">
        <v>791313</v>
      </c>
      <c r="E42" s="22">
        <v>792218</v>
      </c>
      <c r="F42" s="28">
        <v>393814</v>
      </c>
      <c r="G42" s="28">
        <v>389169</v>
      </c>
      <c r="H42" s="28">
        <v>384268</v>
      </c>
      <c r="I42" s="22">
        <v>380536</v>
      </c>
      <c r="J42" s="28">
        <v>374497</v>
      </c>
      <c r="K42" s="28">
        <v>368071</v>
      </c>
      <c r="L42" s="28">
        <v>31821</v>
      </c>
      <c r="M42" s="22">
        <v>25176</v>
      </c>
      <c r="N42" s="28"/>
      <c r="O42" s="28"/>
      <c r="P42" s="28"/>
      <c r="Q42" s="22"/>
      <c r="R42" s="28"/>
      <c r="S42" s="28"/>
      <c r="T42" s="28"/>
      <c r="U42" s="22"/>
      <c r="V42" s="28"/>
      <c r="W42" s="28"/>
      <c r="X42" s="28"/>
      <c r="Y42" s="22"/>
    </row>
    <row r="43" spans="1:25" ht="13.5">
      <c r="A43" s="2" t="s">
        <v>74</v>
      </c>
      <c r="B43" s="28">
        <v>109776</v>
      </c>
      <c r="C43" s="28">
        <v>110740</v>
      </c>
      <c r="D43" s="28">
        <v>121855</v>
      </c>
      <c r="E43" s="22">
        <v>220444</v>
      </c>
      <c r="F43" s="28">
        <v>211814</v>
      </c>
      <c r="G43" s="28">
        <v>188307</v>
      </c>
      <c r="H43" s="28">
        <v>132195</v>
      </c>
      <c r="I43" s="22">
        <v>115045</v>
      </c>
      <c r="J43" s="28">
        <v>131793</v>
      </c>
      <c r="K43" s="28">
        <v>142153</v>
      </c>
      <c r="L43" s="28">
        <v>163047</v>
      </c>
      <c r="M43" s="22">
        <v>174018</v>
      </c>
      <c r="N43" s="28">
        <v>214614</v>
      </c>
      <c r="O43" s="28">
        <v>220170</v>
      </c>
      <c r="P43" s="28">
        <v>241277</v>
      </c>
      <c r="Q43" s="22">
        <v>193251</v>
      </c>
      <c r="R43" s="28">
        <v>208437</v>
      </c>
      <c r="S43" s="28">
        <v>206191</v>
      </c>
      <c r="T43" s="28">
        <v>207939</v>
      </c>
      <c r="U43" s="22">
        <v>212427</v>
      </c>
      <c r="V43" s="28">
        <v>459296</v>
      </c>
      <c r="W43" s="28">
        <v>461159</v>
      </c>
      <c r="X43" s="28">
        <v>452601</v>
      </c>
      <c r="Y43" s="22">
        <v>269254</v>
      </c>
    </row>
    <row r="44" spans="1:25" ht="13.5">
      <c r="A44" s="2" t="s">
        <v>122</v>
      </c>
      <c r="B44" s="28">
        <v>1396856</v>
      </c>
      <c r="C44" s="28">
        <v>1398224</v>
      </c>
      <c r="D44" s="28">
        <v>1472255</v>
      </c>
      <c r="E44" s="22">
        <v>1574441</v>
      </c>
      <c r="F44" s="28">
        <v>1228137</v>
      </c>
      <c r="G44" s="28">
        <v>779756</v>
      </c>
      <c r="H44" s="28">
        <v>718514</v>
      </c>
      <c r="I44" s="22">
        <v>697974</v>
      </c>
      <c r="J44" s="28">
        <v>707885</v>
      </c>
      <c r="K44" s="28">
        <v>711594</v>
      </c>
      <c r="L44" s="28">
        <v>396011</v>
      </c>
      <c r="M44" s="22">
        <v>390987</v>
      </c>
      <c r="N44" s="28">
        <v>432689</v>
      </c>
      <c r="O44" s="28">
        <v>429887</v>
      </c>
      <c r="P44" s="28">
        <v>494792</v>
      </c>
      <c r="Q44" s="22">
        <v>398053</v>
      </c>
      <c r="R44" s="28">
        <v>400886</v>
      </c>
      <c r="S44" s="28">
        <v>398639</v>
      </c>
      <c r="T44" s="28">
        <v>400387</v>
      </c>
      <c r="U44" s="22">
        <v>405510</v>
      </c>
      <c r="V44" s="28">
        <v>459296</v>
      </c>
      <c r="W44" s="28">
        <v>461159</v>
      </c>
      <c r="X44" s="28">
        <v>452601</v>
      </c>
      <c r="Y44" s="22">
        <v>450397</v>
      </c>
    </row>
    <row r="45" spans="1:25" ht="14.25" thickBot="1">
      <c r="A45" s="5" t="s">
        <v>123</v>
      </c>
      <c r="B45" s="29">
        <v>6732764</v>
      </c>
      <c r="C45" s="29">
        <v>7943296</v>
      </c>
      <c r="D45" s="29">
        <v>7828228</v>
      </c>
      <c r="E45" s="23">
        <v>6654833</v>
      </c>
      <c r="F45" s="29">
        <v>10696365</v>
      </c>
      <c r="G45" s="29">
        <v>10414752</v>
      </c>
      <c r="H45" s="29">
        <v>7868783</v>
      </c>
      <c r="I45" s="23">
        <v>7031457</v>
      </c>
      <c r="J45" s="29">
        <v>7578520</v>
      </c>
      <c r="K45" s="29">
        <v>9880944</v>
      </c>
      <c r="L45" s="29">
        <v>7880402</v>
      </c>
      <c r="M45" s="23">
        <v>7213358</v>
      </c>
      <c r="N45" s="29">
        <v>7012552</v>
      </c>
      <c r="O45" s="29">
        <v>6637619</v>
      </c>
      <c r="P45" s="29">
        <v>8893858</v>
      </c>
      <c r="Q45" s="23">
        <v>7298491</v>
      </c>
      <c r="R45" s="29">
        <v>5995009</v>
      </c>
      <c r="S45" s="29">
        <v>7691959</v>
      </c>
      <c r="T45" s="29">
        <v>8658428</v>
      </c>
      <c r="U45" s="23">
        <v>8781816</v>
      </c>
      <c r="V45" s="29">
        <v>8029673</v>
      </c>
      <c r="W45" s="29">
        <v>8015844</v>
      </c>
      <c r="X45" s="29">
        <v>8535037</v>
      </c>
      <c r="Y45" s="23">
        <v>10848688</v>
      </c>
    </row>
    <row r="46" spans="1:25" ht="14.25" thickTop="1">
      <c r="A46" s="2" t="s">
        <v>124</v>
      </c>
      <c r="B46" s="28">
        <v>2888492</v>
      </c>
      <c r="C46" s="28">
        <v>2888492</v>
      </c>
      <c r="D46" s="28">
        <v>2888492</v>
      </c>
      <c r="E46" s="22">
        <v>2888492</v>
      </c>
      <c r="F46" s="28">
        <v>2888492</v>
      </c>
      <c r="G46" s="28">
        <v>2888492</v>
      </c>
      <c r="H46" s="28">
        <v>2888492</v>
      </c>
      <c r="I46" s="22">
        <v>2888492</v>
      </c>
      <c r="J46" s="28">
        <v>2888492</v>
      </c>
      <c r="K46" s="28">
        <v>2888492</v>
      </c>
      <c r="L46" s="28">
        <v>2888492</v>
      </c>
      <c r="M46" s="22">
        <v>2888492</v>
      </c>
      <c r="N46" s="28">
        <v>2888492</v>
      </c>
      <c r="O46" s="28">
        <v>2888492</v>
      </c>
      <c r="P46" s="28">
        <v>2888492</v>
      </c>
      <c r="Q46" s="22">
        <v>2888492</v>
      </c>
      <c r="R46" s="28">
        <v>2888492</v>
      </c>
      <c r="S46" s="28">
        <v>2888492</v>
      </c>
      <c r="T46" s="28">
        <v>2888492</v>
      </c>
      <c r="U46" s="22">
        <v>2888492</v>
      </c>
      <c r="V46" s="28">
        <v>2888492</v>
      </c>
      <c r="W46" s="28">
        <v>2888492</v>
      </c>
      <c r="X46" s="28">
        <v>2888492</v>
      </c>
      <c r="Y46" s="22">
        <v>2888492</v>
      </c>
    </row>
    <row r="47" spans="1:25" ht="13.5">
      <c r="A47" s="2" t="s">
        <v>126</v>
      </c>
      <c r="B47" s="28">
        <v>1995602</v>
      </c>
      <c r="C47" s="28">
        <v>1995602</v>
      </c>
      <c r="D47" s="28">
        <v>1995602</v>
      </c>
      <c r="E47" s="22">
        <v>1995602</v>
      </c>
      <c r="F47" s="28">
        <v>1995602</v>
      </c>
      <c r="G47" s="28">
        <v>1995602</v>
      </c>
      <c r="H47" s="28">
        <v>1995602</v>
      </c>
      <c r="I47" s="22">
        <v>1995602</v>
      </c>
      <c r="J47" s="28">
        <v>1995602</v>
      </c>
      <c r="K47" s="28">
        <v>1995602</v>
      </c>
      <c r="L47" s="28">
        <v>1995602</v>
      </c>
      <c r="M47" s="22">
        <v>1995602</v>
      </c>
      <c r="N47" s="28">
        <v>1995602</v>
      </c>
      <c r="O47" s="28">
        <v>1995602</v>
      </c>
      <c r="P47" s="28">
        <v>1995602</v>
      </c>
      <c r="Q47" s="22">
        <v>1995602</v>
      </c>
      <c r="R47" s="28">
        <v>1995602</v>
      </c>
      <c r="S47" s="28">
        <v>1995602</v>
      </c>
      <c r="T47" s="28">
        <v>1995602</v>
      </c>
      <c r="U47" s="22">
        <v>1995602</v>
      </c>
      <c r="V47" s="28">
        <v>1995602</v>
      </c>
      <c r="W47" s="28">
        <v>1995602</v>
      </c>
      <c r="X47" s="28">
        <v>1995602</v>
      </c>
      <c r="Y47" s="22">
        <v>1995602</v>
      </c>
    </row>
    <row r="48" spans="1:25" ht="13.5">
      <c r="A48" s="2" t="s">
        <v>132</v>
      </c>
      <c r="B48" s="28">
        <v>5414166</v>
      </c>
      <c r="C48" s="28">
        <v>5491596</v>
      </c>
      <c r="D48" s="28">
        <v>5201043</v>
      </c>
      <c r="E48" s="22">
        <v>4976821</v>
      </c>
      <c r="F48" s="28">
        <v>4650975</v>
      </c>
      <c r="G48" s="28">
        <v>4702424</v>
      </c>
      <c r="H48" s="28">
        <v>4664011</v>
      </c>
      <c r="I48" s="22">
        <v>4698185</v>
      </c>
      <c r="J48" s="28">
        <v>4519923</v>
      </c>
      <c r="K48" s="28">
        <v>4530421</v>
      </c>
      <c r="L48" s="28">
        <v>4601460</v>
      </c>
      <c r="M48" s="22">
        <v>4560289</v>
      </c>
      <c r="N48" s="28">
        <v>4684181</v>
      </c>
      <c r="O48" s="28">
        <v>4614690</v>
      </c>
      <c r="P48" s="28">
        <v>4358287</v>
      </c>
      <c r="Q48" s="22">
        <v>4185187</v>
      </c>
      <c r="R48" s="28">
        <v>4350591</v>
      </c>
      <c r="S48" s="28">
        <v>4272256</v>
      </c>
      <c r="T48" s="28">
        <v>4234598</v>
      </c>
      <c r="U48" s="22">
        <v>4091630</v>
      </c>
      <c r="V48" s="28">
        <v>4271617</v>
      </c>
      <c r="W48" s="28">
        <v>4153549</v>
      </c>
      <c r="X48" s="28">
        <v>3952553</v>
      </c>
      <c r="Y48" s="22">
        <v>3999206</v>
      </c>
    </row>
    <row r="49" spans="1:25" ht="13.5">
      <c r="A49" s="2" t="s">
        <v>133</v>
      </c>
      <c r="B49" s="28">
        <v>-478736</v>
      </c>
      <c r="C49" s="28">
        <v>-482638</v>
      </c>
      <c r="D49" s="28">
        <v>-493796</v>
      </c>
      <c r="E49" s="22">
        <v>-548246</v>
      </c>
      <c r="F49" s="28">
        <v>-592987</v>
      </c>
      <c r="G49" s="28">
        <v>-197673</v>
      </c>
      <c r="H49" s="28">
        <v>-197673</v>
      </c>
      <c r="I49" s="22">
        <v>-197673</v>
      </c>
      <c r="J49" s="28">
        <v>-197577</v>
      </c>
      <c r="K49" s="28">
        <v>-197425</v>
      </c>
      <c r="L49" s="28">
        <v>-197314</v>
      </c>
      <c r="M49" s="22">
        <v>-197293</v>
      </c>
      <c r="N49" s="28">
        <v>-197293</v>
      </c>
      <c r="O49" s="28">
        <v>-197293</v>
      </c>
      <c r="P49" s="28">
        <v>-197271</v>
      </c>
      <c r="Q49" s="22">
        <v>-197208</v>
      </c>
      <c r="R49" s="28">
        <v>-197191</v>
      </c>
      <c r="S49" s="28">
        <v>-197075</v>
      </c>
      <c r="T49" s="28">
        <v>-197075</v>
      </c>
      <c r="U49" s="22">
        <v>-197075</v>
      </c>
      <c r="V49" s="28">
        <v>-197075</v>
      </c>
      <c r="W49" s="28">
        <v>-197075</v>
      </c>
      <c r="X49" s="28">
        <v>-197075</v>
      </c>
      <c r="Y49" s="22">
        <v>-196982</v>
      </c>
    </row>
    <row r="50" spans="1:25" ht="13.5">
      <c r="A50" s="2" t="s">
        <v>134</v>
      </c>
      <c r="B50" s="28">
        <v>9819524</v>
      </c>
      <c r="C50" s="28">
        <v>9893052</v>
      </c>
      <c r="D50" s="28">
        <v>9591342</v>
      </c>
      <c r="E50" s="22">
        <v>9312669</v>
      </c>
      <c r="F50" s="28">
        <v>8942082</v>
      </c>
      <c r="G50" s="28">
        <v>9388845</v>
      </c>
      <c r="H50" s="28">
        <v>9350432</v>
      </c>
      <c r="I50" s="22">
        <v>9384606</v>
      </c>
      <c r="J50" s="28">
        <v>9206440</v>
      </c>
      <c r="K50" s="28">
        <v>9217090</v>
      </c>
      <c r="L50" s="28">
        <v>9288240</v>
      </c>
      <c r="M50" s="22">
        <v>9247091</v>
      </c>
      <c r="N50" s="28">
        <v>9370982</v>
      </c>
      <c r="O50" s="28">
        <v>9301491</v>
      </c>
      <c r="P50" s="28">
        <v>9045110</v>
      </c>
      <c r="Q50" s="22">
        <v>8872073</v>
      </c>
      <c r="R50" s="28">
        <v>9037494</v>
      </c>
      <c r="S50" s="28">
        <v>8959276</v>
      </c>
      <c r="T50" s="28">
        <v>8921617</v>
      </c>
      <c r="U50" s="22">
        <v>8778649</v>
      </c>
      <c r="V50" s="28">
        <v>8958636</v>
      </c>
      <c r="W50" s="28">
        <v>8840568</v>
      </c>
      <c r="X50" s="28">
        <v>8639572</v>
      </c>
      <c r="Y50" s="22">
        <v>8686318</v>
      </c>
    </row>
    <row r="51" spans="1:25" ht="13.5">
      <c r="A51" s="2" t="s">
        <v>135</v>
      </c>
      <c r="B51" s="28">
        <v>187080</v>
      </c>
      <c r="C51" s="28">
        <v>152688</v>
      </c>
      <c r="D51" s="28">
        <v>177680</v>
      </c>
      <c r="E51" s="22">
        <v>180912</v>
      </c>
      <c r="F51" s="28">
        <v>176052</v>
      </c>
      <c r="G51" s="28">
        <v>130887</v>
      </c>
      <c r="H51" s="28">
        <v>26748</v>
      </c>
      <c r="I51" s="22">
        <v>-3782</v>
      </c>
      <c r="J51" s="28">
        <v>27567</v>
      </c>
      <c r="K51" s="28">
        <v>37325</v>
      </c>
      <c r="L51" s="28">
        <v>-13433</v>
      </c>
      <c r="M51" s="22">
        <v>-1523</v>
      </c>
      <c r="N51" s="28">
        <v>8445</v>
      </c>
      <c r="O51" s="28">
        <v>17747</v>
      </c>
      <c r="P51" s="28">
        <v>23226</v>
      </c>
      <c r="Q51" s="22">
        <v>-8950</v>
      </c>
      <c r="R51" s="28">
        <v>17622</v>
      </c>
      <c r="S51" s="28">
        <v>34146</v>
      </c>
      <c r="T51" s="28">
        <v>23551</v>
      </c>
      <c r="U51" s="22">
        <v>18004</v>
      </c>
      <c r="V51" s="28">
        <v>-11566</v>
      </c>
      <c r="W51" s="28">
        <v>-10032</v>
      </c>
      <c r="X51" s="28">
        <v>-37470</v>
      </c>
      <c r="Y51" s="22">
        <v>-35506</v>
      </c>
    </row>
    <row r="52" spans="1:25" ht="13.5">
      <c r="A52" s="2" t="s">
        <v>136</v>
      </c>
      <c r="B52" s="28">
        <v>187080</v>
      </c>
      <c r="C52" s="28">
        <v>152688</v>
      </c>
      <c r="D52" s="28">
        <v>177680</v>
      </c>
      <c r="E52" s="22">
        <v>180912</v>
      </c>
      <c r="F52" s="28">
        <v>176052</v>
      </c>
      <c r="G52" s="28">
        <v>130887</v>
      </c>
      <c r="H52" s="28">
        <v>26748</v>
      </c>
      <c r="I52" s="22">
        <v>-3782</v>
      </c>
      <c r="J52" s="28">
        <v>27567</v>
      </c>
      <c r="K52" s="28">
        <v>37325</v>
      </c>
      <c r="L52" s="28">
        <v>-13433</v>
      </c>
      <c r="M52" s="22">
        <v>-1523</v>
      </c>
      <c r="N52" s="28">
        <v>8445</v>
      </c>
      <c r="O52" s="28">
        <v>17747</v>
      </c>
      <c r="P52" s="28">
        <v>23226</v>
      </c>
      <c r="Q52" s="22">
        <v>-8950</v>
      </c>
      <c r="R52" s="28">
        <v>17622</v>
      </c>
      <c r="S52" s="28">
        <v>34146</v>
      </c>
      <c r="T52" s="28">
        <v>23551</v>
      </c>
      <c r="U52" s="22">
        <v>18004</v>
      </c>
      <c r="V52" s="28">
        <v>-11566</v>
      </c>
      <c r="W52" s="28">
        <v>-10032</v>
      </c>
      <c r="X52" s="28">
        <v>-37470</v>
      </c>
      <c r="Y52" s="22">
        <v>-35506</v>
      </c>
    </row>
    <row r="53" spans="1:25" ht="13.5">
      <c r="A53" s="6" t="s">
        <v>137</v>
      </c>
      <c r="B53" s="28">
        <v>10006604</v>
      </c>
      <c r="C53" s="28">
        <v>10045740</v>
      </c>
      <c r="D53" s="28">
        <v>9769022</v>
      </c>
      <c r="E53" s="22">
        <v>9493581</v>
      </c>
      <c r="F53" s="28">
        <v>9118134</v>
      </c>
      <c r="G53" s="28">
        <v>9519733</v>
      </c>
      <c r="H53" s="28">
        <v>9377180</v>
      </c>
      <c r="I53" s="22">
        <v>9380823</v>
      </c>
      <c r="J53" s="28">
        <v>9234007</v>
      </c>
      <c r="K53" s="28">
        <v>9254415</v>
      </c>
      <c r="L53" s="28">
        <v>9274807</v>
      </c>
      <c r="M53" s="22">
        <v>9245567</v>
      </c>
      <c r="N53" s="28">
        <v>9379428</v>
      </c>
      <c r="O53" s="28">
        <v>9319239</v>
      </c>
      <c r="P53" s="28">
        <v>9068337</v>
      </c>
      <c r="Q53" s="22">
        <v>8863122</v>
      </c>
      <c r="R53" s="28">
        <v>9055117</v>
      </c>
      <c r="S53" s="28">
        <v>8993422</v>
      </c>
      <c r="T53" s="28">
        <v>8945169</v>
      </c>
      <c r="U53" s="22">
        <v>8796654</v>
      </c>
      <c r="V53" s="28">
        <v>8947069</v>
      </c>
      <c r="W53" s="28">
        <v>8830535</v>
      </c>
      <c r="X53" s="28">
        <v>8602101</v>
      </c>
      <c r="Y53" s="22">
        <v>8650811</v>
      </c>
    </row>
    <row r="54" spans="1:25" ht="14.25" thickBot="1">
      <c r="A54" s="7" t="s">
        <v>138</v>
      </c>
      <c r="B54" s="28">
        <v>16739369</v>
      </c>
      <c r="C54" s="28">
        <v>17989037</v>
      </c>
      <c r="D54" s="28">
        <v>17597250</v>
      </c>
      <c r="E54" s="22">
        <v>16148415</v>
      </c>
      <c r="F54" s="28">
        <v>19814500</v>
      </c>
      <c r="G54" s="28">
        <v>19934485</v>
      </c>
      <c r="H54" s="28">
        <v>17245964</v>
      </c>
      <c r="I54" s="22">
        <v>16412281</v>
      </c>
      <c r="J54" s="28">
        <v>16812528</v>
      </c>
      <c r="K54" s="28">
        <v>19135360</v>
      </c>
      <c r="L54" s="28">
        <v>17155210</v>
      </c>
      <c r="M54" s="22">
        <v>16458925</v>
      </c>
      <c r="N54" s="28">
        <v>16391980</v>
      </c>
      <c r="O54" s="28">
        <v>15956858</v>
      </c>
      <c r="P54" s="28">
        <v>17962195</v>
      </c>
      <c r="Q54" s="22">
        <v>16161614</v>
      </c>
      <c r="R54" s="28">
        <v>15050127</v>
      </c>
      <c r="S54" s="28">
        <v>16685382</v>
      </c>
      <c r="T54" s="28">
        <v>17603597</v>
      </c>
      <c r="U54" s="22">
        <v>17578471</v>
      </c>
      <c r="V54" s="28">
        <v>16976743</v>
      </c>
      <c r="W54" s="28">
        <v>16846380</v>
      </c>
      <c r="X54" s="28">
        <v>17137139</v>
      </c>
      <c r="Y54" s="22">
        <v>19499499</v>
      </c>
    </row>
    <row r="55" spans="1:25" ht="14.25" thickTop="1">
      <c r="A55" s="8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</row>
    <row r="57" ht="13.5">
      <c r="A57" s="20" t="s">
        <v>143</v>
      </c>
    </row>
    <row r="58" ht="13.5">
      <c r="A58" s="20" t="s">
        <v>144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6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139</v>
      </c>
      <c r="B2" s="14">
        <v>1780</v>
      </c>
      <c r="C2" s="14"/>
      <c r="D2" s="14"/>
      <c r="E2" s="14"/>
      <c r="F2" s="14"/>
      <c r="G2" s="14"/>
    </row>
    <row r="3" spans="1:7" ht="14.25" thickBot="1">
      <c r="A3" s="11" t="s">
        <v>140</v>
      </c>
      <c r="B3" s="1" t="s">
        <v>141</v>
      </c>
      <c r="C3" s="1"/>
      <c r="D3" s="1"/>
      <c r="E3" s="1"/>
      <c r="F3" s="1"/>
      <c r="G3" s="1"/>
    </row>
    <row r="4" spans="1:7" ht="14.25" thickTop="1">
      <c r="A4" s="10" t="s">
        <v>41</v>
      </c>
      <c r="B4" s="15" t="str">
        <f>HYPERLINK("http://www.kabupro.jp/mark/20131225/S1000THL.htm","有価証券報告書")</f>
        <v>有価証券報告書</v>
      </c>
      <c r="C4" s="15" t="str">
        <f>HYPERLINK("http://www.kabupro.jp/mark/20131225/S1000THL.htm","有価証券報告書")</f>
        <v>有価証券報告書</v>
      </c>
      <c r="D4" s="15" t="str">
        <f>HYPERLINK("http://www.kabupro.jp/mark/20121225/S000CJAN.htm","有価証券報告書")</f>
        <v>有価証券報告書</v>
      </c>
      <c r="E4" s="15" t="str">
        <f>HYPERLINK("http://www.kabupro.jp/mark/20111220/S0009YBT.htm","有価証券報告書")</f>
        <v>有価証券報告書</v>
      </c>
      <c r="F4" s="15" t="str">
        <f>HYPERLINK("http://www.kabupro.jp/mark/20101221/S0007FMT.htm","有価証券報告書")</f>
        <v>有価証券報告書</v>
      </c>
      <c r="G4" s="15" t="str">
        <f>HYPERLINK("http://www.kabupro.jp/mark/20091222/S0004UDV.htm","有価証券報告書")</f>
        <v>有価証券報告書</v>
      </c>
    </row>
    <row r="5" spans="1:7" ht="14.25" thickBot="1">
      <c r="A5" s="11" t="s">
        <v>42</v>
      </c>
      <c r="B5" s="1" t="s">
        <v>48</v>
      </c>
      <c r="C5" s="1" t="s">
        <v>48</v>
      </c>
      <c r="D5" s="1" t="s">
        <v>52</v>
      </c>
      <c r="E5" s="1" t="s">
        <v>54</v>
      </c>
      <c r="F5" s="1" t="s">
        <v>56</v>
      </c>
      <c r="G5" s="1" t="s">
        <v>58</v>
      </c>
    </row>
    <row r="6" spans="1:7" ht="15" thickBot="1" thickTop="1">
      <c r="A6" s="10" t="s">
        <v>43</v>
      </c>
      <c r="B6" s="18" t="s">
        <v>203</v>
      </c>
      <c r="C6" s="19"/>
      <c r="D6" s="19"/>
      <c r="E6" s="19"/>
      <c r="F6" s="19"/>
      <c r="G6" s="19"/>
    </row>
    <row r="7" spans="1:7" ht="14.25" thickTop="1">
      <c r="A7" s="12" t="s">
        <v>44</v>
      </c>
      <c r="B7" s="16" t="s">
        <v>49</v>
      </c>
      <c r="C7" s="16" t="s">
        <v>49</v>
      </c>
      <c r="D7" s="16" t="s">
        <v>49</v>
      </c>
      <c r="E7" s="16" t="s">
        <v>49</v>
      </c>
      <c r="F7" s="16" t="s">
        <v>49</v>
      </c>
      <c r="G7" s="16" t="s">
        <v>49</v>
      </c>
    </row>
    <row r="8" spans="1:7" ht="13.5">
      <c r="A8" s="13" t="s">
        <v>45</v>
      </c>
      <c r="B8" s="17" t="s">
        <v>145</v>
      </c>
      <c r="C8" s="17" t="s">
        <v>146</v>
      </c>
      <c r="D8" s="17" t="s">
        <v>147</v>
      </c>
      <c r="E8" s="17" t="s">
        <v>148</v>
      </c>
      <c r="F8" s="17" t="s">
        <v>149</v>
      </c>
      <c r="G8" s="17" t="s">
        <v>150</v>
      </c>
    </row>
    <row r="9" spans="1:7" ht="13.5">
      <c r="A9" s="13" t="s">
        <v>46</v>
      </c>
      <c r="B9" s="17" t="s">
        <v>50</v>
      </c>
      <c r="C9" s="17" t="s">
        <v>51</v>
      </c>
      <c r="D9" s="17" t="s">
        <v>53</v>
      </c>
      <c r="E9" s="17" t="s">
        <v>55</v>
      </c>
      <c r="F9" s="17" t="s">
        <v>57</v>
      </c>
      <c r="G9" s="17" t="s">
        <v>59</v>
      </c>
    </row>
    <row r="10" spans="1:7" ht="14.25" thickBot="1">
      <c r="A10" s="13" t="s">
        <v>47</v>
      </c>
      <c r="B10" s="17" t="s">
        <v>61</v>
      </c>
      <c r="C10" s="17" t="s">
        <v>61</v>
      </c>
      <c r="D10" s="17" t="s">
        <v>61</v>
      </c>
      <c r="E10" s="17" t="s">
        <v>61</v>
      </c>
      <c r="F10" s="17" t="s">
        <v>61</v>
      </c>
      <c r="G10" s="17" t="s">
        <v>61</v>
      </c>
    </row>
    <row r="11" spans="1:7" ht="14.25" thickTop="1">
      <c r="A11" s="26" t="s">
        <v>151</v>
      </c>
      <c r="B11" s="21">
        <v>15070770</v>
      </c>
      <c r="C11" s="21">
        <v>15298621</v>
      </c>
      <c r="D11" s="21">
        <v>14893958</v>
      </c>
      <c r="E11" s="21">
        <v>16580815</v>
      </c>
      <c r="F11" s="21">
        <v>15851964</v>
      </c>
      <c r="G11" s="21">
        <v>22379583</v>
      </c>
    </row>
    <row r="12" spans="1:7" ht="13.5">
      <c r="A12" s="6" t="s">
        <v>152</v>
      </c>
      <c r="B12" s="22">
        <v>1542187</v>
      </c>
      <c r="C12" s="22">
        <v>267052</v>
      </c>
      <c r="D12" s="22">
        <v>686604</v>
      </c>
      <c r="E12" s="22">
        <v>481631</v>
      </c>
      <c r="F12" s="22">
        <v>1777400</v>
      </c>
      <c r="G12" s="22">
        <v>1487484</v>
      </c>
    </row>
    <row r="13" spans="1:7" ht="13.5">
      <c r="A13" s="6" t="s">
        <v>153</v>
      </c>
      <c r="B13" s="22">
        <v>16612958</v>
      </c>
      <c r="C13" s="22">
        <v>15565674</v>
      </c>
      <c r="D13" s="22">
        <v>15580563</v>
      </c>
      <c r="E13" s="22">
        <v>17062446</v>
      </c>
      <c r="F13" s="22">
        <v>17629365</v>
      </c>
      <c r="G13" s="22">
        <v>23867067</v>
      </c>
    </row>
    <row r="14" spans="1:7" ht="13.5">
      <c r="A14" s="6" t="s">
        <v>154</v>
      </c>
      <c r="B14" s="22">
        <v>12960684</v>
      </c>
      <c r="C14" s="22">
        <v>12961350</v>
      </c>
      <c r="D14" s="22">
        <v>12925203</v>
      </c>
      <c r="E14" s="22">
        <v>14286395</v>
      </c>
      <c r="F14" s="22">
        <v>13819116</v>
      </c>
      <c r="G14" s="22">
        <v>20003558</v>
      </c>
    </row>
    <row r="15" spans="1:7" ht="13.5">
      <c r="A15" s="6" t="s">
        <v>155</v>
      </c>
      <c r="B15" s="22">
        <v>1293351</v>
      </c>
      <c r="C15" s="22">
        <v>193832</v>
      </c>
      <c r="D15" s="22">
        <v>577340</v>
      </c>
      <c r="E15" s="22">
        <v>411858</v>
      </c>
      <c r="F15" s="22">
        <v>1389132</v>
      </c>
      <c r="G15" s="22">
        <v>1280920</v>
      </c>
    </row>
    <row r="16" spans="1:7" ht="13.5">
      <c r="A16" s="6" t="s">
        <v>156</v>
      </c>
      <c r="B16" s="22">
        <v>14254036</v>
      </c>
      <c r="C16" s="22">
        <v>13155182</v>
      </c>
      <c r="D16" s="22">
        <v>13502544</v>
      </c>
      <c r="E16" s="22">
        <v>14698253</v>
      </c>
      <c r="F16" s="22">
        <v>15208248</v>
      </c>
      <c r="G16" s="22">
        <v>21284478</v>
      </c>
    </row>
    <row r="17" spans="1:7" ht="13.5">
      <c r="A17" s="6" t="s">
        <v>157</v>
      </c>
      <c r="B17" s="22">
        <v>2110085</v>
      </c>
      <c r="C17" s="22">
        <v>2337271</v>
      </c>
      <c r="D17" s="22">
        <v>1968755</v>
      </c>
      <c r="E17" s="22">
        <v>2294419</v>
      </c>
      <c r="F17" s="22">
        <v>2032848</v>
      </c>
      <c r="G17" s="22">
        <v>2376024</v>
      </c>
    </row>
    <row r="18" spans="1:7" ht="13.5">
      <c r="A18" s="6" t="s">
        <v>158</v>
      </c>
      <c r="B18" s="22">
        <v>248835</v>
      </c>
      <c r="C18" s="22">
        <v>73220</v>
      </c>
      <c r="D18" s="22">
        <v>109264</v>
      </c>
      <c r="E18" s="22">
        <v>69773</v>
      </c>
      <c r="F18" s="22">
        <v>388268</v>
      </c>
      <c r="G18" s="22">
        <v>206564</v>
      </c>
    </row>
    <row r="19" spans="1:7" ht="13.5">
      <c r="A19" s="6" t="s">
        <v>159</v>
      </c>
      <c r="B19" s="22">
        <v>2358921</v>
      </c>
      <c r="C19" s="22">
        <v>2410491</v>
      </c>
      <c r="D19" s="22">
        <v>2078019</v>
      </c>
      <c r="E19" s="22">
        <v>2364193</v>
      </c>
      <c r="F19" s="22">
        <v>2421116</v>
      </c>
      <c r="G19" s="22">
        <v>2582589</v>
      </c>
    </row>
    <row r="20" spans="1:7" ht="13.5">
      <c r="A20" s="6" t="s">
        <v>160</v>
      </c>
      <c r="B20" s="22">
        <v>70188</v>
      </c>
      <c r="C20" s="22">
        <v>80099</v>
      </c>
      <c r="D20" s="22">
        <v>96920</v>
      </c>
      <c r="E20" s="22">
        <v>94436</v>
      </c>
      <c r="F20" s="22">
        <v>65144</v>
      </c>
      <c r="G20" s="22">
        <v>87318</v>
      </c>
    </row>
    <row r="21" spans="1:7" ht="13.5">
      <c r="A21" s="6" t="s">
        <v>161</v>
      </c>
      <c r="B21" s="22">
        <v>580189</v>
      </c>
      <c r="C21" s="22">
        <v>554406</v>
      </c>
      <c r="D21" s="22">
        <v>545919</v>
      </c>
      <c r="E21" s="22">
        <v>588972</v>
      </c>
      <c r="F21" s="22">
        <v>637201</v>
      </c>
      <c r="G21" s="22">
        <v>814266</v>
      </c>
    </row>
    <row r="22" spans="1:7" ht="13.5">
      <c r="A22" s="6" t="s">
        <v>162</v>
      </c>
      <c r="B22" s="22">
        <v>25821</v>
      </c>
      <c r="C22" s="22">
        <v>40693</v>
      </c>
      <c r="D22" s="22">
        <v>34125</v>
      </c>
      <c r="E22" s="22">
        <v>32241</v>
      </c>
      <c r="F22" s="22">
        <v>42886</v>
      </c>
      <c r="G22" s="22">
        <v>27013</v>
      </c>
    </row>
    <row r="23" spans="1:7" ht="13.5">
      <c r="A23" s="6" t="s">
        <v>163</v>
      </c>
      <c r="B23" s="22">
        <v>87298</v>
      </c>
      <c r="C23" s="22">
        <v>120719</v>
      </c>
      <c r="D23" s="22">
        <v>113125</v>
      </c>
      <c r="E23" s="22">
        <v>115333</v>
      </c>
      <c r="F23" s="22">
        <v>104519</v>
      </c>
      <c r="G23" s="22">
        <v>169107</v>
      </c>
    </row>
    <row r="24" spans="1:7" ht="13.5">
      <c r="A24" s="6" t="s">
        <v>164</v>
      </c>
      <c r="B24" s="22">
        <v>37601</v>
      </c>
      <c r="C24" s="22">
        <v>34393</v>
      </c>
      <c r="D24" s="22">
        <v>30116</v>
      </c>
      <c r="E24" s="22">
        <v>26088</v>
      </c>
      <c r="F24" s="22">
        <v>17804</v>
      </c>
      <c r="G24" s="22">
        <v>28723</v>
      </c>
    </row>
    <row r="25" spans="1:7" ht="13.5">
      <c r="A25" s="6" t="s">
        <v>165</v>
      </c>
      <c r="B25" s="22">
        <v>10575</v>
      </c>
      <c r="C25" s="22">
        <v>35426</v>
      </c>
      <c r="D25" s="22">
        <v>14698</v>
      </c>
      <c r="E25" s="22">
        <v>51926</v>
      </c>
      <c r="F25" s="22">
        <v>34343</v>
      </c>
      <c r="G25" s="22">
        <v>16827</v>
      </c>
    </row>
    <row r="26" spans="1:7" ht="13.5">
      <c r="A26" s="6" t="s">
        <v>166</v>
      </c>
      <c r="B26" s="22">
        <v>56462</v>
      </c>
      <c r="C26" s="22">
        <v>56441</v>
      </c>
      <c r="D26" s="22">
        <v>54473</v>
      </c>
      <c r="E26" s="22">
        <v>67547</v>
      </c>
      <c r="F26" s="22">
        <v>57643</v>
      </c>
      <c r="G26" s="22">
        <v>66323</v>
      </c>
    </row>
    <row r="27" spans="1:7" ht="13.5">
      <c r="A27" s="6" t="s">
        <v>167</v>
      </c>
      <c r="B27" s="22">
        <v>57136</v>
      </c>
      <c r="C27" s="22">
        <v>63793</v>
      </c>
      <c r="D27" s="22">
        <v>61565</v>
      </c>
      <c r="E27" s="22">
        <v>56883</v>
      </c>
      <c r="F27" s="22">
        <v>51316</v>
      </c>
      <c r="G27" s="22">
        <v>90964</v>
      </c>
    </row>
    <row r="28" spans="1:7" ht="13.5">
      <c r="A28" s="6" t="s">
        <v>168</v>
      </c>
      <c r="B28" s="22">
        <v>47276</v>
      </c>
      <c r="C28" s="22">
        <v>44968</v>
      </c>
      <c r="D28" s="22">
        <v>43533</v>
      </c>
      <c r="E28" s="22">
        <v>51861</v>
      </c>
      <c r="F28" s="22">
        <v>52684</v>
      </c>
      <c r="G28" s="22">
        <v>61194</v>
      </c>
    </row>
    <row r="29" spans="1:7" ht="13.5">
      <c r="A29" s="6" t="s">
        <v>169</v>
      </c>
      <c r="B29" s="22">
        <v>24129</v>
      </c>
      <c r="C29" s="22">
        <v>20831</v>
      </c>
      <c r="D29" s="22">
        <v>19286</v>
      </c>
      <c r="E29" s="22">
        <v>21861</v>
      </c>
      <c r="F29" s="22">
        <v>20858</v>
      </c>
      <c r="G29" s="22">
        <v>54210</v>
      </c>
    </row>
    <row r="30" spans="1:7" ht="13.5">
      <c r="A30" s="6" t="s">
        <v>170</v>
      </c>
      <c r="B30" s="22">
        <v>100303</v>
      </c>
      <c r="C30" s="22">
        <v>81997</v>
      </c>
      <c r="D30" s="22">
        <v>74932</v>
      </c>
      <c r="E30" s="22">
        <v>83525</v>
      </c>
      <c r="F30" s="22">
        <v>107436</v>
      </c>
      <c r="G30" s="22">
        <v>186360</v>
      </c>
    </row>
    <row r="31" spans="1:7" ht="13.5">
      <c r="A31" s="6" t="s">
        <v>171</v>
      </c>
      <c r="B31" s="22">
        <v>30654</v>
      </c>
      <c r="C31" s="22">
        <v>23062</v>
      </c>
      <c r="D31" s="22"/>
      <c r="E31" s="22">
        <v>23873</v>
      </c>
      <c r="F31" s="22"/>
      <c r="G31" s="22">
        <v>20887</v>
      </c>
    </row>
    <row r="32" spans="1:7" ht="13.5">
      <c r="A32" s="6" t="s">
        <v>172</v>
      </c>
      <c r="B32" s="22">
        <v>29002</v>
      </c>
      <c r="C32" s="22">
        <v>33412</v>
      </c>
      <c r="D32" s="22">
        <v>29283</v>
      </c>
      <c r="E32" s="22">
        <v>43901</v>
      </c>
      <c r="F32" s="22">
        <v>32150</v>
      </c>
      <c r="G32" s="22">
        <v>42230</v>
      </c>
    </row>
    <row r="33" spans="1:7" ht="13.5">
      <c r="A33" s="6" t="s">
        <v>173</v>
      </c>
      <c r="B33" s="22">
        <v>701</v>
      </c>
      <c r="C33" s="22">
        <v>21109</v>
      </c>
      <c r="D33" s="22">
        <v>17104</v>
      </c>
      <c r="E33" s="22">
        <v>22878</v>
      </c>
      <c r="F33" s="22">
        <v>29411</v>
      </c>
      <c r="G33" s="22">
        <v>12972</v>
      </c>
    </row>
    <row r="34" spans="1:7" ht="13.5">
      <c r="A34" s="6" t="s">
        <v>174</v>
      </c>
      <c r="B34" s="22">
        <v>58202</v>
      </c>
      <c r="C34" s="22">
        <v>56684</v>
      </c>
      <c r="D34" s="22">
        <v>52366</v>
      </c>
      <c r="E34" s="22">
        <v>57740</v>
      </c>
      <c r="F34" s="22">
        <v>55997</v>
      </c>
      <c r="G34" s="22">
        <v>64424</v>
      </c>
    </row>
    <row r="35" spans="1:7" ht="13.5">
      <c r="A35" s="6" t="s">
        <v>175</v>
      </c>
      <c r="B35" s="22">
        <v>145597</v>
      </c>
      <c r="C35" s="22">
        <v>159569</v>
      </c>
      <c r="D35" s="22">
        <v>164738</v>
      </c>
      <c r="E35" s="22">
        <v>129343</v>
      </c>
      <c r="F35" s="22">
        <v>133997</v>
      </c>
      <c r="G35" s="22">
        <v>133867</v>
      </c>
    </row>
    <row r="36" spans="1:7" ht="13.5">
      <c r="A36" s="6" t="s">
        <v>176</v>
      </c>
      <c r="B36" s="22">
        <v>109116</v>
      </c>
      <c r="C36" s="22">
        <v>74963</v>
      </c>
      <c r="D36" s="22">
        <v>93486</v>
      </c>
      <c r="E36" s="22">
        <v>86228</v>
      </c>
      <c r="F36" s="22">
        <v>147226</v>
      </c>
      <c r="G36" s="22">
        <v>73810</v>
      </c>
    </row>
    <row r="37" spans="1:7" ht="13.5">
      <c r="A37" s="6" t="s">
        <v>177</v>
      </c>
      <c r="B37" s="22">
        <v>11458</v>
      </c>
      <c r="C37" s="22">
        <v>9888</v>
      </c>
      <c r="D37" s="22">
        <v>17057</v>
      </c>
      <c r="E37" s="22">
        <v>18765</v>
      </c>
      <c r="F37" s="22">
        <v>19390</v>
      </c>
      <c r="G37" s="22">
        <v>17224</v>
      </c>
    </row>
    <row r="38" spans="1:7" ht="13.5">
      <c r="A38" s="6" t="s">
        <v>178</v>
      </c>
      <c r="B38" s="22">
        <v>36282</v>
      </c>
      <c r="C38" s="22">
        <v>32458</v>
      </c>
      <c r="D38" s="22">
        <v>37265</v>
      </c>
      <c r="E38" s="22">
        <v>58186</v>
      </c>
      <c r="F38" s="22">
        <v>81003</v>
      </c>
      <c r="G38" s="22">
        <v>100744</v>
      </c>
    </row>
    <row r="39" spans="1:7" ht="13.5">
      <c r="A39" s="6" t="s">
        <v>179</v>
      </c>
      <c r="B39" s="22">
        <v>158895</v>
      </c>
      <c r="C39" s="22">
        <v>178815</v>
      </c>
      <c r="D39" s="22">
        <v>166314</v>
      </c>
      <c r="E39" s="22">
        <v>141145</v>
      </c>
      <c r="F39" s="22">
        <v>150492</v>
      </c>
      <c r="G39" s="22">
        <v>185605</v>
      </c>
    </row>
    <row r="40" spans="1:7" ht="13.5">
      <c r="A40" s="6" t="s">
        <v>180</v>
      </c>
      <c r="B40" s="22">
        <v>31417</v>
      </c>
      <c r="C40" s="22">
        <v>34074</v>
      </c>
      <c r="D40" s="22">
        <v>44339</v>
      </c>
      <c r="E40" s="22">
        <v>41023</v>
      </c>
      <c r="F40" s="22">
        <v>52563</v>
      </c>
      <c r="G40" s="22">
        <v>56028</v>
      </c>
    </row>
    <row r="41" spans="1:7" ht="13.5">
      <c r="A41" s="6" t="s">
        <v>181</v>
      </c>
      <c r="B41" s="22">
        <v>1708314</v>
      </c>
      <c r="C41" s="22">
        <v>1757810</v>
      </c>
      <c r="D41" s="22">
        <v>1710654</v>
      </c>
      <c r="E41" s="22">
        <v>1813765</v>
      </c>
      <c r="F41" s="22">
        <v>1905377</v>
      </c>
      <c r="G41" s="22">
        <v>2323384</v>
      </c>
    </row>
    <row r="42" spans="1:7" ht="14.25" thickBot="1">
      <c r="A42" s="25" t="s">
        <v>182</v>
      </c>
      <c r="B42" s="23">
        <v>650607</v>
      </c>
      <c r="C42" s="23">
        <v>652681</v>
      </c>
      <c r="D42" s="23">
        <v>367365</v>
      </c>
      <c r="E42" s="23">
        <v>550427</v>
      </c>
      <c r="F42" s="23">
        <v>515738</v>
      </c>
      <c r="G42" s="23">
        <v>259204</v>
      </c>
    </row>
    <row r="43" spans="1:7" ht="14.25" thickTop="1">
      <c r="A43" s="6" t="s">
        <v>183</v>
      </c>
      <c r="B43" s="22">
        <v>41790</v>
      </c>
      <c r="C43" s="22">
        <v>43662</v>
      </c>
      <c r="D43" s="22">
        <v>27023</v>
      </c>
      <c r="E43" s="22">
        <v>25615</v>
      </c>
      <c r="F43" s="22">
        <v>23616</v>
      </c>
      <c r="G43" s="22">
        <v>24202</v>
      </c>
    </row>
    <row r="44" spans="1:7" ht="13.5">
      <c r="A44" s="6" t="s">
        <v>184</v>
      </c>
      <c r="B44" s="22">
        <v>115927</v>
      </c>
      <c r="C44" s="22">
        <v>112925</v>
      </c>
      <c r="D44" s="22">
        <v>112461</v>
      </c>
      <c r="E44" s="22">
        <v>79900</v>
      </c>
      <c r="F44" s="22">
        <v>109093</v>
      </c>
      <c r="G44" s="22">
        <v>11881</v>
      </c>
    </row>
    <row r="45" spans="1:7" ht="13.5">
      <c r="A45" s="6" t="s">
        <v>185</v>
      </c>
      <c r="B45" s="22">
        <v>23266</v>
      </c>
      <c r="C45" s="22">
        <v>29404</v>
      </c>
      <c r="D45" s="22">
        <v>33716</v>
      </c>
      <c r="E45" s="22">
        <v>14905</v>
      </c>
      <c r="F45" s="22">
        <v>14890</v>
      </c>
      <c r="G45" s="22">
        <v>16668</v>
      </c>
    </row>
    <row r="46" spans="1:7" ht="13.5">
      <c r="A46" s="6" t="s">
        <v>186</v>
      </c>
      <c r="B46" s="22"/>
      <c r="C46" s="22">
        <v>16000</v>
      </c>
      <c r="D46" s="22"/>
      <c r="E46" s="22"/>
      <c r="F46" s="22"/>
      <c r="G46" s="22"/>
    </row>
    <row r="47" spans="1:7" ht="13.5">
      <c r="A47" s="6" t="s">
        <v>74</v>
      </c>
      <c r="B47" s="22">
        <v>4576</v>
      </c>
      <c r="C47" s="22">
        <v>7949</v>
      </c>
      <c r="D47" s="22">
        <v>40520</v>
      </c>
      <c r="E47" s="22"/>
      <c r="F47" s="22"/>
      <c r="G47" s="22"/>
    </row>
    <row r="48" spans="1:7" ht="13.5">
      <c r="A48" s="6" t="s">
        <v>187</v>
      </c>
      <c r="B48" s="22">
        <v>185560</v>
      </c>
      <c r="C48" s="22">
        <v>209942</v>
      </c>
      <c r="D48" s="22">
        <v>213722</v>
      </c>
      <c r="E48" s="22">
        <v>139515</v>
      </c>
      <c r="F48" s="22">
        <v>178040</v>
      </c>
      <c r="G48" s="22">
        <v>68469</v>
      </c>
    </row>
    <row r="49" spans="1:7" ht="13.5">
      <c r="A49" s="6" t="s">
        <v>171</v>
      </c>
      <c r="B49" s="22"/>
      <c r="C49" s="22">
        <v>4000</v>
      </c>
      <c r="D49" s="22">
        <v>1100</v>
      </c>
      <c r="E49" s="22">
        <v>4131</v>
      </c>
      <c r="F49" s="22">
        <v>64587</v>
      </c>
      <c r="G49" s="22">
        <v>83595</v>
      </c>
    </row>
    <row r="50" spans="1:7" ht="13.5">
      <c r="A50" s="6" t="s">
        <v>188</v>
      </c>
      <c r="B50" s="22"/>
      <c r="C50" s="22">
        <v>6583</v>
      </c>
      <c r="D50" s="22"/>
      <c r="E50" s="22"/>
      <c r="F50" s="22"/>
      <c r="G50" s="22"/>
    </row>
    <row r="51" spans="1:7" ht="13.5">
      <c r="A51" s="6" t="s">
        <v>74</v>
      </c>
      <c r="B51" s="22">
        <v>0</v>
      </c>
      <c r="C51" s="22">
        <v>0</v>
      </c>
      <c r="D51" s="22">
        <v>8258</v>
      </c>
      <c r="E51" s="22">
        <v>1054</v>
      </c>
      <c r="F51" s="22">
        <v>6683</v>
      </c>
      <c r="G51" s="22"/>
    </row>
    <row r="52" spans="1:7" ht="13.5">
      <c r="A52" s="6" t="s">
        <v>189</v>
      </c>
      <c r="B52" s="22">
        <v>0</v>
      </c>
      <c r="C52" s="22">
        <v>10584</v>
      </c>
      <c r="D52" s="22">
        <v>9358</v>
      </c>
      <c r="E52" s="22">
        <v>5186</v>
      </c>
      <c r="F52" s="22">
        <v>97022</v>
      </c>
      <c r="G52" s="22">
        <v>83595</v>
      </c>
    </row>
    <row r="53" spans="1:7" ht="14.25" thickBot="1">
      <c r="A53" s="25" t="s">
        <v>190</v>
      </c>
      <c r="B53" s="23">
        <v>836167</v>
      </c>
      <c r="C53" s="23">
        <v>852039</v>
      </c>
      <c r="D53" s="23">
        <v>571729</v>
      </c>
      <c r="E53" s="23">
        <v>684756</v>
      </c>
      <c r="F53" s="23">
        <v>596756</v>
      </c>
      <c r="G53" s="23">
        <v>244078</v>
      </c>
    </row>
    <row r="54" spans="1:7" ht="14.25" thickTop="1">
      <c r="A54" s="6" t="s">
        <v>191</v>
      </c>
      <c r="B54" s="22"/>
      <c r="C54" s="22">
        <v>7099</v>
      </c>
      <c r="D54" s="22">
        <v>34058</v>
      </c>
      <c r="E54" s="22">
        <v>40041</v>
      </c>
      <c r="F54" s="22"/>
      <c r="G54" s="22"/>
    </row>
    <row r="55" spans="1:7" ht="13.5">
      <c r="A55" s="6" t="s">
        <v>192</v>
      </c>
      <c r="B55" s="22"/>
      <c r="C55" s="22">
        <v>8420</v>
      </c>
      <c r="D55" s="22">
        <v>8520</v>
      </c>
      <c r="E55" s="22"/>
      <c r="F55" s="22"/>
      <c r="G55" s="22"/>
    </row>
    <row r="56" spans="1:7" ht="13.5">
      <c r="A56" s="6" t="s">
        <v>193</v>
      </c>
      <c r="B56" s="22"/>
      <c r="C56" s="22">
        <v>15519</v>
      </c>
      <c r="D56" s="22">
        <v>81463</v>
      </c>
      <c r="E56" s="22">
        <v>53062</v>
      </c>
      <c r="F56" s="22">
        <v>105114</v>
      </c>
      <c r="G56" s="22">
        <v>65143</v>
      </c>
    </row>
    <row r="57" spans="1:7" ht="13.5">
      <c r="A57" s="6" t="s">
        <v>194</v>
      </c>
      <c r="B57" s="22">
        <v>564</v>
      </c>
      <c r="C57" s="22">
        <v>121317</v>
      </c>
      <c r="D57" s="22">
        <v>75411</v>
      </c>
      <c r="E57" s="22"/>
      <c r="F57" s="22"/>
      <c r="G57" s="22"/>
    </row>
    <row r="58" spans="1:7" ht="13.5">
      <c r="A58" s="6" t="s">
        <v>195</v>
      </c>
      <c r="B58" s="22">
        <v>19081</v>
      </c>
      <c r="C58" s="22">
        <v>42233</v>
      </c>
      <c r="D58" s="22">
        <v>22638</v>
      </c>
      <c r="E58" s="22">
        <v>19344</v>
      </c>
      <c r="F58" s="22">
        <v>63474</v>
      </c>
      <c r="G58" s="22">
        <v>10762</v>
      </c>
    </row>
    <row r="59" spans="1:7" ht="13.5">
      <c r="A59" s="6" t="s">
        <v>196</v>
      </c>
      <c r="B59" s="22">
        <v>396000</v>
      </c>
      <c r="C59" s="22">
        <v>330000</v>
      </c>
      <c r="D59" s="22"/>
      <c r="E59" s="22"/>
      <c r="F59" s="22"/>
      <c r="G59" s="22"/>
    </row>
    <row r="60" spans="1:7" ht="13.5">
      <c r="A60" s="6" t="s">
        <v>197</v>
      </c>
      <c r="B60" s="22">
        <v>415645</v>
      </c>
      <c r="C60" s="22">
        <v>493551</v>
      </c>
      <c r="D60" s="22">
        <v>315903</v>
      </c>
      <c r="E60" s="22">
        <v>316194</v>
      </c>
      <c r="F60" s="22">
        <v>422418</v>
      </c>
      <c r="G60" s="22">
        <v>513913</v>
      </c>
    </row>
    <row r="61" spans="1:7" ht="13.5">
      <c r="A61" s="7" t="s">
        <v>198</v>
      </c>
      <c r="B61" s="22">
        <v>420521</v>
      </c>
      <c r="C61" s="22">
        <v>374007</v>
      </c>
      <c r="D61" s="22">
        <v>337288</v>
      </c>
      <c r="E61" s="22">
        <v>421625</v>
      </c>
      <c r="F61" s="22">
        <v>279452</v>
      </c>
      <c r="G61" s="22">
        <v>-204691</v>
      </c>
    </row>
    <row r="62" spans="1:7" ht="13.5">
      <c r="A62" s="7" t="s">
        <v>199</v>
      </c>
      <c r="B62" s="22">
        <v>369909</v>
      </c>
      <c r="C62" s="22">
        <v>97104</v>
      </c>
      <c r="D62" s="22">
        <v>160396</v>
      </c>
      <c r="E62" s="22">
        <v>211364</v>
      </c>
      <c r="F62" s="22">
        <v>182446</v>
      </c>
      <c r="G62" s="22">
        <v>15323</v>
      </c>
    </row>
    <row r="63" spans="1:7" ht="13.5">
      <c r="A63" s="7" t="s">
        <v>200</v>
      </c>
      <c r="B63" s="22">
        <v>-220176</v>
      </c>
      <c r="C63" s="22">
        <v>75435</v>
      </c>
      <c r="D63" s="22">
        <v>-90146</v>
      </c>
      <c r="E63" s="22">
        <v>-37078</v>
      </c>
      <c r="F63" s="22">
        <v>-46240</v>
      </c>
      <c r="G63" s="22">
        <v>-34646</v>
      </c>
    </row>
    <row r="64" spans="1:7" ht="13.5">
      <c r="A64" s="7" t="s">
        <v>201</v>
      </c>
      <c r="B64" s="22">
        <v>149733</v>
      </c>
      <c r="C64" s="22">
        <v>172540</v>
      </c>
      <c r="D64" s="22">
        <v>70249</v>
      </c>
      <c r="E64" s="22">
        <v>174286</v>
      </c>
      <c r="F64" s="22">
        <v>136205</v>
      </c>
      <c r="G64" s="22">
        <v>-10279</v>
      </c>
    </row>
    <row r="65" spans="1:7" ht="14.25" thickBot="1">
      <c r="A65" s="7" t="s">
        <v>202</v>
      </c>
      <c r="B65" s="22">
        <v>270787</v>
      </c>
      <c r="C65" s="22">
        <v>201466</v>
      </c>
      <c r="D65" s="22">
        <v>267039</v>
      </c>
      <c r="E65" s="22">
        <v>247338</v>
      </c>
      <c r="F65" s="22">
        <v>143246</v>
      </c>
      <c r="G65" s="22">
        <v>-194411</v>
      </c>
    </row>
    <row r="66" spans="1:7" ht="14.25" thickTop="1">
      <c r="A66" s="8"/>
      <c r="B66" s="24"/>
      <c r="C66" s="24"/>
      <c r="D66" s="24"/>
      <c r="E66" s="24"/>
      <c r="F66" s="24"/>
      <c r="G66" s="24"/>
    </row>
    <row r="68" ht="13.5">
      <c r="A68" s="20" t="s">
        <v>143</v>
      </c>
    </row>
    <row r="69" ht="13.5">
      <c r="A69" s="20" t="s">
        <v>144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10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139</v>
      </c>
      <c r="B2" s="14">
        <v>1780</v>
      </c>
      <c r="C2" s="14"/>
      <c r="D2" s="14"/>
      <c r="E2" s="14"/>
      <c r="F2" s="14"/>
      <c r="G2" s="14"/>
    </row>
    <row r="3" spans="1:7" ht="14.25" thickBot="1">
      <c r="A3" s="11" t="s">
        <v>140</v>
      </c>
      <c r="B3" s="1" t="s">
        <v>141</v>
      </c>
      <c r="C3" s="1"/>
      <c r="D3" s="1"/>
      <c r="E3" s="1"/>
      <c r="F3" s="1"/>
      <c r="G3" s="1"/>
    </row>
    <row r="4" spans="1:7" ht="14.25" thickTop="1">
      <c r="A4" s="10" t="s">
        <v>41</v>
      </c>
      <c r="B4" s="15" t="str">
        <f>HYPERLINK("http://www.kabupro.jp/mark/20131225/S1000THL.htm","有価証券報告書")</f>
        <v>有価証券報告書</v>
      </c>
      <c r="C4" s="15" t="str">
        <f>HYPERLINK("http://www.kabupro.jp/mark/20131225/S1000THL.htm","有価証券報告書")</f>
        <v>有価証券報告書</v>
      </c>
      <c r="D4" s="15" t="str">
        <f>HYPERLINK("http://www.kabupro.jp/mark/20121225/S000CJAN.htm","有価証券報告書")</f>
        <v>有価証券報告書</v>
      </c>
      <c r="E4" s="15" t="str">
        <f>HYPERLINK("http://www.kabupro.jp/mark/20111220/S0009YBT.htm","有価証券報告書")</f>
        <v>有価証券報告書</v>
      </c>
      <c r="F4" s="15" t="str">
        <f>HYPERLINK("http://www.kabupro.jp/mark/20101221/S0007FMT.htm","有価証券報告書")</f>
        <v>有価証券報告書</v>
      </c>
      <c r="G4" s="15" t="str">
        <f>HYPERLINK("http://www.kabupro.jp/mark/20091222/S0004UDV.htm","有価証券報告書")</f>
        <v>有価証券報告書</v>
      </c>
    </row>
    <row r="5" spans="1:7" ht="14.25" thickBot="1">
      <c r="A5" s="11" t="s">
        <v>42</v>
      </c>
      <c r="B5" s="1" t="s">
        <v>48</v>
      </c>
      <c r="C5" s="1" t="s">
        <v>48</v>
      </c>
      <c r="D5" s="1" t="s">
        <v>52</v>
      </c>
      <c r="E5" s="1" t="s">
        <v>54</v>
      </c>
      <c r="F5" s="1" t="s">
        <v>56</v>
      </c>
      <c r="G5" s="1" t="s">
        <v>58</v>
      </c>
    </row>
    <row r="6" spans="1:7" ht="15" thickBot="1" thickTop="1">
      <c r="A6" s="10" t="s">
        <v>43</v>
      </c>
      <c r="B6" s="18" t="s">
        <v>142</v>
      </c>
      <c r="C6" s="19"/>
      <c r="D6" s="19"/>
      <c r="E6" s="19"/>
      <c r="F6" s="19"/>
      <c r="G6" s="19"/>
    </row>
    <row r="7" spans="1:7" ht="14.25" thickTop="1">
      <c r="A7" s="12" t="s">
        <v>44</v>
      </c>
      <c r="B7" s="16" t="s">
        <v>49</v>
      </c>
      <c r="C7" s="16" t="s">
        <v>49</v>
      </c>
      <c r="D7" s="16" t="s">
        <v>49</v>
      </c>
      <c r="E7" s="16" t="s">
        <v>49</v>
      </c>
      <c r="F7" s="16" t="s">
        <v>49</v>
      </c>
      <c r="G7" s="16" t="s">
        <v>49</v>
      </c>
    </row>
    <row r="8" spans="1:7" ht="13.5">
      <c r="A8" s="13" t="s">
        <v>45</v>
      </c>
      <c r="B8" s="17"/>
      <c r="C8" s="17"/>
      <c r="D8" s="17"/>
      <c r="E8" s="17"/>
      <c r="F8" s="17"/>
      <c r="G8" s="17"/>
    </row>
    <row r="9" spans="1:7" ht="13.5">
      <c r="A9" s="13" t="s">
        <v>46</v>
      </c>
      <c r="B9" s="17" t="s">
        <v>50</v>
      </c>
      <c r="C9" s="17" t="s">
        <v>51</v>
      </c>
      <c r="D9" s="17" t="s">
        <v>53</v>
      </c>
      <c r="E9" s="17" t="s">
        <v>55</v>
      </c>
      <c r="F9" s="17" t="s">
        <v>57</v>
      </c>
      <c r="G9" s="17" t="s">
        <v>59</v>
      </c>
    </row>
    <row r="10" spans="1:7" ht="14.25" thickBot="1">
      <c r="A10" s="13" t="s">
        <v>47</v>
      </c>
      <c r="B10" s="17" t="s">
        <v>61</v>
      </c>
      <c r="C10" s="17" t="s">
        <v>61</v>
      </c>
      <c r="D10" s="17" t="s">
        <v>61</v>
      </c>
      <c r="E10" s="17" t="s">
        <v>61</v>
      </c>
      <c r="F10" s="17" t="s">
        <v>61</v>
      </c>
      <c r="G10" s="17" t="s">
        <v>61</v>
      </c>
    </row>
    <row r="11" spans="1:7" ht="14.25" thickTop="1">
      <c r="A11" s="9" t="s">
        <v>60</v>
      </c>
      <c r="B11" s="21">
        <v>3452293</v>
      </c>
      <c r="C11" s="21">
        <v>2080561</v>
      </c>
      <c r="D11" s="21">
        <v>1888655</v>
      </c>
      <c r="E11" s="21">
        <v>1513502</v>
      </c>
      <c r="F11" s="21">
        <v>1551727</v>
      </c>
      <c r="G11" s="21">
        <v>3422263</v>
      </c>
    </row>
    <row r="12" spans="1:7" ht="13.5">
      <c r="A12" s="2" t="s">
        <v>62</v>
      </c>
      <c r="B12" s="22">
        <v>202303</v>
      </c>
      <c r="C12" s="22">
        <v>159610</v>
      </c>
      <c r="D12" s="22">
        <v>364073</v>
      </c>
      <c r="E12" s="22">
        <v>88065</v>
      </c>
      <c r="F12" s="22">
        <v>94144</v>
      </c>
      <c r="G12" s="22">
        <v>1555019</v>
      </c>
    </row>
    <row r="13" spans="1:7" ht="13.5">
      <c r="A13" s="2" t="s">
        <v>63</v>
      </c>
      <c r="B13" s="22">
        <v>1540664</v>
      </c>
      <c r="C13" s="22">
        <v>1597238</v>
      </c>
      <c r="D13" s="22">
        <v>1536682</v>
      </c>
      <c r="E13" s="22">
        <v>1832841</v>
      </c>
      <c r="F13" s="22">
        <v>1266153</v>
      </c>
      <c r="G13" s="22">
        <v>2579909</v>
      </c>
    </row>
    <row r="14" spans="1:7" ht="13.5">
      <c r="A14" s="2" t="s">
        <v>64</v>
      </c>
      <c r="B14" s="22">
        <v>762154</v>
      </c>
      <c r="C14" s="22">
        <v>723997</v>
      </c>
      <c r="D14" s="22">
        <v>700967</v>
      </c>
      <c r="E14" s="22">
        <v>902777</v>
      </c>
      <c r="F14" s="22">
        <v>842264</v>
      </c>
      <c r="G14" s="22">
        <v>852323</v>
      </c>
    </row>
    <row r="15" spans="1:7" ht="13.5">
      <c r="A15" s="2" t="s">
        <v>65</v>
      </c>
      <c r="B15" s="22">
        <v>905219</v>
      </c>
      <c r="C15" s="22">
        <v>510227</v>
      </c>
      <c r="D15" s="22">
        <v>635870</v>
      </c>
      <c r="E15" s="22">
        <v>812034</v>
      </c>
      <c r="F15" s="22">
        <v>1786518</v>
      </c>
      <c r="G15" s="22">
        <v>1720217</v>
      </c>
    </row>
    <row r="16" spans="1:7" ht="13.5">
      <c r="A16" s="2" t="s">
        <v>66</v>
      </c>
      <c r="B16" s="22">
        <v>624183</v>
      </c>
      <c r="C16" s="22">
        <v>819020</v>
      </c>
      <c r="D16" s="22">
        <v>624183</v>
      </c>
      <c r="E16" s="22">
        <v>614807</v>
      </c>
      <c r="F16" s="22">
        <v>580625</v>
      </c>
      <c r="G16" s="22"/>
    </row>
    <row r="17" spans="1:7" ht="13.5">
      <c r="A17" s="2" t="s">
        <v>67</v>
      </c>
      <c r="B17" s="22">
        <v>25771</v>
      </c>
      <c r="C17" s="22">
        <v>22970</v>
      </c>
      <c r="D17" s="22">
        <v>25101</v>
      </c>
      <c r="E17" s="22">
        <v>28238</v>
      </c>
      <c r="F17" s="22">
        <v>45098</v>
      </c>
      <c r="G17" s="22">
        <v>164324</v>
      </c>
    </row>
    <row r="18" spans="1:7" ht="13.5">
      <c r="A18" s="2" t="s">
        <v>68</v>
      </c>
      <c r="B18" s="22">
        <v>308</v>
      </c>
      <c r="C18" s="22">
        <v>404</v>
      </c>
      <c r="D18" s="22">
        <v>695</v>
      </c>
      <c r="E18" s="22">
        <v>3562</v>
      </c>
      <c r="F18" s="22"/>
      <c r="G18" s="22"/>
    </row>
    <row r="19" spans="1:7" ht="13.5">
      <c r="A19" s="2" t="s">
        <v>69</v>
      </c>
      <c r="B19" s="22">
        <v>30</v>
      </c>
      <c r="C19" s="22">
        <v>100</v>
      </c>
      <c r="D19" s="22">
        <v>16985</v>
      </c>
      <c r="E19" s="22">
        <v>12111</v>
      </c>
      <c r="F19" s="22">
        <v>300</v>
      </c>
      <c r="G19" s="22">
        <v>3051</v>
      </c>
    </row>
    <row r="20" spans="1:7" ht="13.5">
      <c r="A20" s="2" t="s">
        <v>70</v>
      </c>
      <c r="B20" s="22">
        <v>18971</v>
      </c>
      <c r="C20" s="22">
        <v>21479</v>
      </c>
      <c r="D20" s="22">
        <v>21802</v>
      </c>
      <c r="E20" s="22">
        <v>21560</v>
      </c>
      <c r="F20" s="22">
        <v>20079</v>
      </c>
      <c r="G20" s="22">
        <v>22106</v>
      </c>
    </row>
    <row r="21" spans="1:7" ht="13.5">
      <c r="A21" s="2" t="s">
        <v>71</v>
      </c>
      <c r="B21" s="22">
        <v>324270</v>
      </c>
      <c r="C21" s="22">
        <v>235996</v>
      </c>
      <c r="D21" s="22">
        <v>457617</v>
      </c>
      <c r="E21" s="22">
        <v>432987</v>
      </c>
      <c r="F21" s="22">
        <v>330848</v>
      </c>
      <c r="G21" s="22">
        <v>344754</v>
      </c>
    </row>
    <row r="22" spans="1:7" ht="13.5">
      <c r="A22" s="2" t="s">
        <v>72</v>
      </c>
      <c r="B22" s="22">
        <v>1940125</v>
      </c>
      <c r="C22" s="22">
        <v>3180008</v>
      </c>
      <c r="D22" s="22">
        <v>1680000</v>
      </c>
      <c r="E22" s="22">
        <v>2167000</v>
      </c>
      <c r="F22" s="22">
        <v>2155292</v>
      </c>
      <c r="G22" s="22">
        <v>1604500</v>
      </c>
    </row>
    <row r="23" spans="1:7" ht="13.5">
      <c r="A23" s="2" t="s">
        <v>73</v>
      </c>
      <c r="B23" s="22">
        <v>1808</v>
      </c>
      <c r="C23" s="22">
        <v>48827</v>
      </c>
      <c r="D23" s="22">
        <v>27783</v>
      </c>
      <c r="E23" s="22">
        <v>68801</v>
      </c>
      <c r="F23" s="22">
        <v>131671</v>
      </c>
      <c r="G23" s="22">
        <v>276183</v>
      </c>
    </row>
    <row r="24" spans="1:7" ht="13.5">
      <c r="A24" s="2" t="s">
        <v>74</v>
      </c>
      <c r="B24" s="22">
        <v>2520</v>
      </c>
      <c r="C24" s="22">
        <v>1423</v>
      </c>
      <c r="D24" s="22">
        <v>25304</v>
      </c>
      <c r="E24" s="22">
        <v>17700</v>
      </c>
      <c r="F24" s="22">
        <v>16837</v>
      </c>
      <c r="G24" s="22">
        <v>29364</v>
      </c>
    </row>
    <row r="25" spans="1:7" ht="13.5">
      <c r="A25" s="2" t="s">
        <v>75</v>
      </c>
      <c r="B25" s="22">
        <v>-38834</v>
      </c>
      <c r="C25" s="22">
        <v>-8170</v>
      </c>
      <c r="D25" s="22">
        <v>-21763</v>
      </c>
      <c r="E25" s="22">
        <v>-36455</v>
      </c>
      <c r="F25" s="22">
        <v>-28186</v>
      </c>
      <c r="G25" s="22">
        <v>-67229</v>
      </c>
    </row>
    <row r="26" spans="1:7" ht="13.5">
      <c r="A26" s="2" t="s">
        <v>76</v>
      </c>
      <c r="B26" s="22">
        <v>9761792</v>
      </c>
      <c r="C26" s="22">
        <v>9393697</v>
      </c>
      <c r="D26" s="22">
        <v>7983960</v>
      </c>
      <c r="E26" s="22">
        <v>8479616</v>
      </c>
      <c r="F26" s="22">
        <v>8796917</v>
      </c>
      <c r="G26" s="22">
        <v>12521170</v>
      </c>
    </row>
    <row r="27" spans="1:7" ht="13.5">
      <c r="A27" s="3" t="s">
        <v>77</v>
      </c>
      <c r="B27" s="22">
        <v>4067464</v>
      </c>
      <c r="C27" s="22">
        <v>4082749</v>
      </c>
      <c r="D27" s="22">
        <v>4385984</v>
      </c>
      <c r="E27" s="22">
        <v>4491435</v>
      </c>
      <c r="F27" s="22">
        <v>4580262</v>
      </c>
      <c r="G27" s="22">
        <v>4413690</v>
      </c>
    </row>
    <row r="28" spans="1:7" ht="13.5">
      <c r="A28" s="4" t="s">
        <v>78</v>
      </c>
      <c r="B28" s="22">
        <v>-2370255</v>
      </c>
      <c r="C28" s="22">
        <v>-2248974</v>
      </c>
      <c r="D28" s="22">
        <v>-2218263</v>
      </c>
      <c r="E28" s="22">
        <v>-2132176</v>
      </c>
      <c r="F28" s="22">
        <v>-2163315</v>
      </c>
      <c r="G28" s="22">
        <v>-2061850</v>
      </c>
    </row>
    <row r="29" spans="1:7" ht="13.5">
      <c r="A29" s="4" t="s">
        <v>79</v>
      </c>
      <c r="B29" s="22">
        <v>1697209</v>
      </c>
      <c r="C29" s="22">
        <v>1833774</v>
      </c>
      <c r="D29" s="22">
        <v>2167720</v>
      </c>
      <c r="E29" s="22">
        <v>2359259</v>
      </c>
      <c r="F29" s="22">
        <v>2416946</v>
      </c>
      <c r="G29" s="22">
        <v>2351839</v>
      </c>
    </row>
    <row r="30" spans="1:7" ht="13.5">
      <c r="A30" s="3" t="s">
        <v>80</v>
      </c>
      <c r="B30" s="22">
        <v>296194</v>
      </c>
      <c r="C30" s="22">
        <v>296194</v>
      </c>
      <c r="D30" s="22">
        <v>324884</v>
      </c>
      <c r="E30" s="22">
        <v>327409</v>
      </c>
      <c r="F30" s="22">
        <v>330376</v>
      </c>
      <c r="G30" s="22">
        <v>309719</v>
      </c>
    </row>
    <row r="31" spans="1:7" ht="13.5">
      <c r="A31" s="4" t="s">
        <v>78</v>
      </c>
      <c r="B31" s="22">
        <v>-263633</v>
      </c>
      <c r="C31" s="22">
        <v>-258441</v>
      </c>
      <c r="D31" s="22">
        <v>-258814</v>
      </c>
      <c r="E31" s="22">
        <v>-252053</v>
      </c>
      <c r="F31" s="22">
        <v>-243220</v>
      </c>
      <c r="G31" s="22">
        <v>-231515</v>
      </c>
    </row>
    <row r="32" spans="1:7" ht="13.5">
      <c r="A32" s="4" t="s">
        <v>81</v>
      </c>
      <c r="B32" s="22">
        <v>32561</v>
      </c>
      <c r="C32" s="22">
        <v>37753</v>
      </c>
      <c r="D32" s="22">
        <v>66070</v>
      </c>
      <c r="E32" s="22">
        <v>75355</v>
      </c>
      <c r="F32" s="22">
        <v>87156</v>
      </c>
      <c r="G32" s="22">
        <v>78203</v>
      </c>
    </row>
    <row r="33" spans="1:7" ht="13.5">
      <c r="A33" s="3" t="s">
        <v>82</v>
      </c>
      <c r="B33" s="22">
        <v>355690</v>
      </c>
      <c r="C33" s="22">
        <v>326156</v>
      </c>
      <c r="D33" s="22">
        <v>311998</v>
      </c>
      <c r="E33" s="22">
        <v>327909</v>
      </c>
      <c r="F33" s="22">
        <v>310625</v>
      </c>
      <c r="G33" s="22">
        <v>280321</v>
      </c>
    </row>
    <row r="34" spans="1:7" ht="13.5">
      <c r="A34" s="4" t="s">
        <v>78</v>
      </c>
      <c r="B34" s="22">
        <v>-226556</v>
      </c>
      <c r="C34" s="22">
        <v>-191086</v>
      </c>
      <c r="D34" s="22">
        <v>-176756</v>
      </c>
      <c r="E34" s="22">
        <v>-145001</v>
      </c>
      <c r="F34" s="22">
        <v>-151689</v>
      </c>
      <c r="G34" s="22">
        <v>-172342</v>
      </c>
    </row>
    <row r="35" spans="1:7" ht="13.5">
      <c r="A35" s="4" t="s">
        <v>83</v>
      </c>
      <c r="B35" s="22">
        <v>129134</v>
      </c>
      <c r="C35" s="22">
        <v>135069</v>
      </c>
      <c r="D35" s="22">
        <v>135241</v>
      </c>
      <c r="E35" s="22">
        <v>182907</v>
      </c>
      <c r="F35" s="22">
        <v>158935</v>
      </c>
      <c r="G35" s="22">
        <v>107978</v>
      </c>
    </row>
    <row r="36" spans="1:7" ht="13.5">
      <c r="A36" s="3" t="s">
        <v>84</v>
      </c>
      <c r="B36" s="22">
        <v>31710</v>
      </c>
      <c r="C36" s="22">
        <v>31187</v>
      </c>
      <c r="D36" s="22">
        <v>31187</v>
      </c>
      <c r="E36" s="22">
        <v>21695</v>
      </c>
      <c r="F36" s="22">
        <v>25028</v>
      </c>
      <c r="G36" s="22">
        <v>7996</v>
      </c>
    </row>
    <row r="37" spans="1:7" ht="13.5">
      <c r="A37" s="4" t="s">
        <v>78</v>
      </c>
      <c r="B37" s="22">
        <v>-30273</v>
      </c>
      <c r="C37" s="22">
        <v>-28103</v>
      </c>
      <c r="D37" s="22">
        <v>-22325</v>
      </c>
      <c r="E37" s="22">
        <v>-19306</v>
      </c>
      <c r="F37" s="22">
        <v>-17717</v>
      </c>
      <c r="G37" s="22">
        <v>-6470</v>
      </c>
    </row>
    <row r="38" spans="1:7" ht="13.5">
      <c r="A38" s="4" t="s">
        <v>85</v>
      </c>
      <c r="B38" s="22">
        <v>1437</v>
      </c>
      <c r="C38" s="22">
        <v>3083</v>
      </c>
      <c r="D38" s="22">
        <v>8861</v>
      </c>
      <c r="E38" s="22">
        <v>2389</v>
      </c>
      <c r="F38" s="22">
        <v>7310</v>
      </c>
      <c r="G38" s="22">
        <v>1526</v>
      </c>
    </row>
    <row r="39" spans="1:7" ht="13.5">
      <c r="A39" s="3" t="s">
        <v>86</v>
      </c>
      <c r="B39" s="22">
        <v>152863</v>
      </c>
      <c r="C39" s="22">
        <v>150208</v>
      </c>
      <c r="D39" s="22">
        <v>139877</v>
      </c>
      <c r="E39" s="22">
        <v>153032</v>
      </c>
      <c r="F39" s="22">
        <v>273037</v>
      </c>
      <c r="G39" s="22">
        <v>211879</v>
      </c>
    </row>
    <row r="40" spans="1:7" ht="13.5">
      <c r="A40" s="4" t="s">
        <v>78</v>
      </c>
      <c r="B40" s="22">
        <v>-83408</v>
      </c>
      <c r="C40" s="22">
        <v>-74911</v>
      </c>
      <c r="D40" s="22">
        <v>-68024</v>
      </c>
      <c r="E40" s="22">
        <v>-84580</v>
      </c>
      <c r="F40" s="22">
        <v>-195029</v>
      </c>
      <c r="G40" s="22">
        <v>-188065</v>
      </c>
    </row>
    <row r="41" spans="1:7" ht="13.5">
      <c r="A41" s="4" t="s">
        <v>87</v>
      </c>
      <c r="B41" s="22">
        <v>69454</v>
      </c>
      <c r="C41" s="22">
        <v>75296</v>
      </c>
      <c r="D41" s="22">
        <v>71853</v>
      </c>
      <c r="E41" s="22">
        <v>68452</v>
      </c>
      <c r="F41" s="22">
        <v>78007</v>
      </c>
      <c r="G41" s="22">
        <v>23813</v>
      </c>
    </row>
    <row r="42" spans="1:7" ht="13.5">
      <c r="A42" s="3" t="s">
        <v>88</v>
      </c>
      <c r="B42" s="22">
        <v>1169947</v>
      </c>
      <c r="C42" s="22">
        <v>1175811</v>
      </c>
      <c r="D42" s="22">
        <v>1397419</v>
      </c>
      <c r="E42" s="22">
        <v>1451962</v>
      </c>
      <c r="F42" s="22">
        <v>1805560</v>
      </c>
      <c r="G42" s="22">
        <v>1797317</v>
      </c>
    </row>
    <row r="43" spans="1:7" ht="13.5">
      <c r="A43" s="3" t="s">
        <v>89</v>
      </c>
      <c r="B43" s="22">
        <v>13012</v>
      </c>
      <c r="C43" s="22"/>
      <c r="D43" s="22"/>
      <c r="E43" s="22"/>
      <c r="F43" s="22"/>
      <c r="G43" s="22"/>
    </row>
    <row r="44" spans="1:7" ht="13.5">
      <c r="A44" s="4" t="s">
        <v>78</v>
      </c>
      <c r="B44" s="22">
        <v>-3243</v>
      </c>
      <c r="C44" s="22"/>
      <c r="D44" s="22"/>
      <c r="E44" s="22"/>
      <c r="F44" s="22"/>
      <c r="G44" s="22"/>
    </row>
    <row r="45" spans="1:7" ht="13.5">
      <c r="A45" s="4" t="s">
        <v>89</v>
      </c>
      <c r="B45" s="22">
        <v>9769</v>
      </c>
      <c r="C45" s="22"/>
      <c r="D45" s="22"/>
      <c r="E45" s="22"/>
      <c r="F45" s="22"/>
      <c r="G45" s="22"/>
    </row>
    <row r="46" spans="1:7" ht="13.5">
      <c r="A46" s="3" t="s">
        <v>90</v>
      </c>
      <c r="B46" s="22">
        <v>560</v>
      </c>
      <c r="C46" s="22">
        <v>200</v>
      </c>
      <c r="D46" s="22"/>
      <c r="E46" s="22">
        <v>47044</v>
      </c>
      <c r="F46" s="22">
        <v>39115</v>
      </c>
      <c r="G46" s="22">
        <v>71936</v>
      </c>
    </row>
    <row r="47" spans="1:7" ht="13.5">
      <c r="A47" s="3" t="s">
        <v>91</v>
      </c>
      <c r="B47" s="22">
        <v>3110074</v>
      </c>
      <c r="C47" s="22">
        <v>3260989</v>
      </c>
      <c r="D47" s="22">
        <v>3847167</v>
      </c>
      <c r="E47" s="22">
        <v>4187371</v>
      </c>
      <c r="F47" s="22">
        <v>4593033</v>
      </c>
      <c r="G47" s="22">
        <v>4432615</v>
      </c>
    </row>
    <row r="48" spans="1:7" ht="13.5">
      <c r="A48" s="3" t="s">
        <v>92</v>
      </c>
      <c r="B48" s="22">
        <v>28523</v>
      </c>
      <c r="C48" s="22">
        <v>28523</v>
      </c>
      <c r="D48" s="22">
        <v>28523</v>
      </c>
      <c r="E48" s="22">
        <v>56023</v>
      </c>
      <c r="F48" s="22">
        <v>56023</v>
      </c>
      <c r="G48" s="22">
        <v>28523</v>
      </c>
    </row>
    <row r="49" spans="1:7" ht="13.5">
      <c r="A49" s="3" t="s">
        <v>93</v>
      </c>
      <c r="B49" s="22">
        <v>111026</v>
      </c>
      <c r="C49" s="22">
        <v>153990</v>
      </c>
      <c r="D49" s="22">
        <v>192344</v>
      </c>
      <c r="E49" s="22">
        <v>47663</v>
      </c>
      <c r="F49" s="22">
        <v>27070</v>
      </c>
      <c r="G49" s="22">
        <v>34105</v>
      </c>
    </row>
    <row r="50" spans="1:7" ht="13.5">
      <c r="A50" s="3" t="s">
        <v>94</v>
      </c>
      <c r="B50" s="22">
        <v>3900</v>
      </c>
      <c r="C50" s="22">
        <v>4160</v>
      </c>
      <c r="D50" s="22">
        <v>11189</v>
      </c>
      <c r="E50" s="22">
        <v>18219</v>
      </c>
      <c r="F50" s="22">
        <v>25249</v>
      </c>
      <c r="G50" s="22">
        <v>27079</v>
      </c>
    </row>
    <row r="51" spans="1:7" ht="13.5">
      <c r="A51" s="3" t="s">
        <v>74</v>
      </c>
      <c r="B51" s="22">
        <v>26603</v>
      </c>
      <c r="C51" s="22">
        <v>26571</v>
      </c>
      <c r="D51" s="22">
        <v>15506</v>
      </c>
      <c r="E51" s="22">
        <v>15506</v>
      </c>
      <c r="F51" s="22">
        <v>15506</v>
      </c>
      <c r="G51" s="22">
        <v>15650</v>
      </c>
    </row>
    <row r="52" spans="1:7" ht="13.5">
      <c r="A52" s="3" t="s">
        <v>95</v>
      </c>
      <c r="B52" s="22">
        <v>170053</v>
      </c>
      <c r="C52" s="22">
        <v>213245</v>
      </c>
      <c r="D52" s="22">
        <v>247563</v>
      </c>
      <c r="E52" s="22">
        <v>137412</v>
      </c>
      <c r="F52" s="22">
        <v>123849</v>
      </c>
      <c r="G52" s="22">
        <v>105358</v>
      </c>
    </row>
    <row r="53" spans="1:7" ht="13.5">
      <c r="A53" s="3" t="s">
        <v>96</v>
      </c>
      <c r="B53" s="22">
        <v>845344</v>
      </c>
      <c r="C53" s="22">
        <v>558344</v>
      </c>
      <c r="D53" s="22">
        <v>495065</v>
      </c>
      <c r="E53" s="22">
        <v>460765</v>
      </c>
      <c r="F53" s="22">
        <v>511560</v>
      </c>
      <c r="G53" s="22">
        <v>416744</v>
      </c>
    </row>
    <row r="54" spans="1:7" ht="13.5">
      <c r="A54" s="3" t="s">
        <v>97</v>
      </c>
      <c r="B54" s="22">
        <v>200000</v>
      </c>
      <c r="C54" s="22">
        <v>200000</v>
      </c>
      <c r="D54" s="22">
        <v>200000</v>
      </c>
      <c r="E54" s="22">
        <v>200000</v>
      </c>
      <c r="F54" s="22">
        <v>200000</v>
      </c>
      <c r="G54" s="22">
        <v>225081</v>
      </c>
    </row>
    <row r="55" spans="1:7" ht="13.5">
      <c r="A55" s="3" t="s">
        <v>98</v>
      </c>
      <c r="B55" s="22">
        <v>6798</v>
      </c>
      <c r="C55" s="22">
        <v>6808</v>
      </c>
      <c r="D55" s="22">
        <v>6808</v>
      </c>
      <c r="E55" s="22">
        <v>6798</v>
      </c>
      <c r="F55" s="22">
        <v>6798</v>
      </c>
      <c r="G55" s="22">
        <v>6798</v>
      </c>
    </row>
    <row r="56" spans="1:7" ht="13.5">
      <c r="A56" s="3" t="s">
        <v>99</v>
      </c>
      <c r="B56" s="22">
        <v>803040</v>
      </c>
      <c r="C56" s="22">
        <v>893392</v>
      </c>
      <c r="D56" s="22">
        <v>861729</v>
      </c>
      <c r="E56" s="22">
        <v>192067</v>
      </c>
      <c r="F56" s="22">
        <v>192308</v>
      </c>
      <c r="G56" s="22">
        <v>179591</v>
      </c>
    </row>
    <row r="57" spans="1:7" ht="13.5">
      <c r="A57" s="3" t="s">
        <v>100</v>
      </c>
      <c r="B57" s="22">
        <v>15036</v>
      </c>
      <c r="C57" s="22">
        <v>15036</v>
      </c>
      <c r="D57" s="22">
        <v>11036</v>
      </c>
      <c r="E57" s="22">
        <v>17655</v>
      </c>
      <c r="F57" s="22">
        <v>12293</v>
      </c>
      <c r="G57" s="22">
        <v>16870</v>
      </c>
    </row>
    <row r="58" spans="1:7" ht="13.5">
      <c r="A58" s="3" t="s">
        <v>101</v>
      </c>
      <c r="B58" s="22">
        <v>1624</v>
      </c>
      <c r="C58" s="22">
        <v>2094</v>
      </c>
      <c r="D58" s="22">
        <v>1630</v>
      </c>
      <c r="E58" s="22">
        <v>1859</v>
      </c>
      <c r="F58" s="22">
        <v>1048</v>
      </c>
      <c r="G58" s="22">
        <v>1187</v>
      </c>
    </row>
    <row r="59" spans="1:7" ht="13.5">
      <c r="A59" s="3" t="s">
        <v>102</v>
      </c>
      <c r="B59" s="22">
        <v>160646</v>
      </c>
      <c r="C59" s="22">
        <v>163178</v>
      </c>
      <c r="D59" s="22">
        <v>169506</v>
      </c>
      <c r="E59" s="22">
        <v>178856</v>
      </c>
      <c r="F59" s="22">
        <v>150660</v>
      </c>
      <c r="G59" s="22">
        <v>166875</v>
      </c>
    </row>
    <row r="60" spans="1:7" ht="13.5">
      <c r="A60" s="3" t="s">
        <v>71</v>
      </c>
      <c r="B60" s="22">
        <v>316284</v>
      </c>
      <c r="C60" s="22">
        <v>186427</v>
      </c>
      <c r="D60" s="22">
        <v>39217</v>
      </c>
      <c r="E60" s="22"/>
      <c r="F60" s="22">
        <v>25687</v>
      </c>
      <c r="G60" s="22"/>
    </row>
    <row r="61" spans="1:7" ht="13.5">
      <c r="A61" s="3" t="s">
        <v>74</v>
      </c>
      <c r="B61" s="22">
        <v>211036</v>
      </c>
      <c r="C61" s="22">
        <v>201084</v>
      </c>
      <c r="D61" s="22">
        <v>197497</v>
      </c>
      <c r="E61" s="22">
        <v>336860</v>
      </c>
      <c r="F61" s="22">
        <v>397378</v>
      </c>
      <c r="G61" s="22">
        <v>476928</v>
      </c>
    </row>
    <row r="62" spans="1:7" ht="13.5">
      <c r="A62" s="3" t="s">
        <v>75</v>
      </c>
      <c r="B62" s="22">
        <v>-34921</v>
      </c>
      <c r="C62" s="22">
        <v>-124930</v>
      </c>
      <c r="D62" s="22">
        <v>-84275</v>
      </c>
      <c r="E62" s="22">
        <v>-92406</v>
      </c>
      <c r="F62" s="22">
        <v>-132952</v>
      </c>
      <c r="G62" s="22">
        <v>-64003</v>
      </c>
    </row>
    <row r="63" spans="1:7" ht="13.5">
      <c r="A63" s="3" t="s">
        <v>103</v>
      </c>
      <c r="B63" s="22">
        <v>2524890</v>
      </c>
      <c r="C63" s="22">
        <v>2101436</v>
      </c>
      <c r="D63" s="22">
        <v>1898214</v>
      </c>
      <c r="E63" s="22">
        <v>1302457</v>
      </c>
      <c r="F63" s="22">
        <v>1364782</v>
      </c>
      <c r="G63" s="22">
        <v>1426073</v>
      </c>
    </row>
    <row r="64" spans="1:7" ht="13.5">
      <c r="A64" s="2" t="s">
        <v>104</v>
      </c>
      <c r="B64" s="22">
        <v>5805017</v>
      </c>
      <c r="C64" s="22">
        <v>5575670</v>
      </c>
      <c r="D64" s="22">
        <v>5992945</v>
      </c>
      <c r="E64" s="22">
        <v>5627240</v>
      </c>
      <c r="F64" s="22">
        <v>6081665</v>
      </c>
      <c r="G64" s="22">
        <v>5964048</v>
      </c>
    </row>
    <row r="65" spans="1:7" ht="14.25" thickBot="1">
      <c r="A65" s="5" t="s">
        <v>105</v>
      </c>
      <c r="B65" s="23">
        <v>15566810</v>
      </c>
      <c r="C65" s="23">
        <v>14969368</v>
      </c>
      <c r="D65" s="23">
        <v>13976906</v>
      </c>
      <c r="E65" s="23">
        <v>14106857</v>
      </c>
      <c r="F65" s="23">
        <v>14878583</v>
      </c>
      <c r="G65" s="23">
        <v>18485218</v>
      </c>
    </row>
    <row r="66" spans="1:7" ht="14.25" thickTop="1">
      <c r="A66" s="2" t="s">
        <v>106</v>
      </c>
      <c r="B66" s="22">
        <v>444011</v>
      </c>
      <c r="C66" s="22">
        <v>365320</v>
      </c>
      <c r="D66" s="22">
        <v>464259</v>
      </c>
      <c r="E66" s="22">
        <v>469280</v>
      </c>
      <c r="F66" s="22">
        <v>403687</v>
      </c>
      <c r="G66" s="22">
        <v>4142157</v>
      </c>
    </row>
    <row r="67" spans="1:7" ht="13.5">
      <c r="A67" s="2" t="s">
        <v>107</v>
      </c>
      <c r="B67" s="22">
        <v>2019969</v>
      </c>
      <c r="C67" s="22">
        <v>3280374</v>
      </c>
      <c r="D67" s="22">
        <v>2211764</v>
      </c>
      <c r="E67" s="22">
        <v>2545399</v>
      </c>
      <c r="F67" s="22">
        <v>2250725</v>
      </c>
      <c r="G67" s="22">
        <v>2898914</v>
      </c>
    </row>
    <row r="68" spans="1:7" ht="13.5">
      <c r="A68" s="2" t="s">
        <v>108</v>
      </c>
      <c r="B68" s="22">
        <v>65009</v>
      </c>
      <c r="C68" s="22">
        <v>183638</v>
      </c>
      <c r="D68" s="22">
        <v>153427</v>
      </c>
      <c r="E68" s="22">
        <v>41923</v>
      </c>
      <c r="F68" s="22">
        <v>100231</v>
      </c>
      <c r="G68" s="22">
        <v>71519</v>
      </c>
    </row>
    <row r="69" spans="1:7" ht="13.5">
      <c r="A69" s="2" t="s">
        <v>109</v>
      </c>
      <c r="B69" s="22">
        <v>317806</v>
      </c>
      <c r="C69" s="22"/>
      <c r="D69" s="22">
        <v>52129</v>
      </c>
      <c r="E69" s="22">
        <v>147503</v>
      </c>
      <c r="F69" s="22">
        <v>171173</v>
      </c>
      <c r="G69" s="22">
        <v>16286</v>
      </c>
    </row>
    <row r="70" spans="1:7" ht="13.5">
      <c r="A70" s="2" t="s">
        <v>110</v>
      </c>
      <c r="B70" s="22">
        <v>78141</v>
      </c>
      <c r="C70" s="22">
        <v>74459</v>
      </c>
      <c r="D70" s="22">
        <v>75392</v>
      </c>
      <c r="E70" s="22">
        <v>66439</v>
      </c>
      <c r="F70" s="22">
        <v>67671</v>
      </c>
      <c r="G70" s="22">
        <v>87703</v>
      </c>
    </row>
    <row r="71" spans="1:7" ht="13.5">
      <c r="A71" s="2" t="s">
        <v>111</v>
      </c>
      <c r="B71" s="22">
        <v>1503640</v>
      </c>
      <c r="C71" s="22">
        <v>888484</v>
      </c>
      <c r="D71" s="22">
        <v>870632</v>
      </c>
      <c r="E71" s="22">
        <v>876026</v>
      </c>
      <c r="F71" s="22">
        <v>2250655</v>
      </c>
      <c r="G71" s="22">
        <v>1930792</v>
      </c>
    </row>
    <row r="72" spans="1:7" ht="13.5">
      <c r="A72" s="2" t="s">
        <v>112</v>
      </c>
      <c r="B72" s="22">
        <v>2600</v>
      </c>
      <c r="C72" s="22">
        <v>3500</v>
      </c>
      <c r="D72" s="22">
        <v>7600</v>
      </c>
      <c r="E72" s="22">
        <v>12250</v>
      </c>
      <c r="F72" s="22">
        <v>4400</v>
      </c>
      <c r="G72" s="22">
        <v>7100</v>
      </c>
    </row>
    <row r="73" spans="1:7" ht="13.5">
      <c r="A73" s="2" t="s">
        <v>113</v>
      </c>
      <c r="B73" s="22">
        <v>125000</v>
      </c>
      <c r="C73" s="22">
        <v>100000</v>
      </c>
      <c r="D73" s="22">
        <v>120000</v>
      </c>
      <c r="E73" s="22">
        <v>115200</v>
      </c>
      <c r="F73" s="22">
        <v>90000</v>
      </c>
      <c r="G73" s="22">
        <v>120000</v>
      </c>
    </row>
    <row r="74" spans="1:7" ht="13.5">
      <c r="A74" s="2" t="s">
        <v>114</v>
      </c>
      <c r="B74" s="22">
        <v>114551</v>
      </c>
      <c r="C74" s="22">
        <v>99159</v>
      </c>
      <c r="D74" s="22">
        <v>66613</v>
      </c>
      <c r="E74" s="22">
        <v>53903</v>
      </c>
      <c r="F74" s="22">
        <v>53039</v>
      </c>
      <c r="G74" s="22">
        <v>43888</v>
      </c>
    </row>
    <row r="75" spans="1:7" ht="13.5">
      <c r="A75" s="2" t="s">
        <v>115</v>
      </c>
      <c r="B75" s="22">
        <v>187966</v>
      </c>
      <c r="C75" s="22">
        <v>96816</v>
      </c>
      <c r="D75" s="22">
        <v>179335</v>
      </c>
      <c r="E75" s="22">
        <v>244969</v>
      </c>
      <c r="F75" s="22">
        <v>81618</v>
      </c>
      <c r="G75" s="22">
        <v>30683</v>
      </c>
    </row>
    <row r="76" spans="1:7" ht="13.5">
      <c r="A76" s="2" t="s">
        <v>74</v>
      </c>
      <c r="B76" s="22">
        <v>87184</v>
      </c>
      <c r="C76" s="22">
        <v>135942</v>
      </c>
      <c r="D76" s="22">
        <v>51278</v>
      </c>
      <c r="E76" s="22">
        <v>91188</v>
      </c>
      <c r="F76" s="22">
        <v>82141</v>
      </c>
      <c r="G76" s="22">
        <v>79877</v>
      </c>
    </row>
    <row r="77" spans="1:7" ht="13.5">
      <c r="A77" s="2" t="s">
        <v>116</v>
      </c>
      <c r="B77" s="22">
        <v>4945880</v>
      </c>
      <c r="C77" s="22">
        <v>5227695</v>
      </c>
      <c r="D77" s="22">
        <v>4638720</v>
      </c>
      <c r="E77" s="22">
        <v>4924270</v>
      </c>
      <c r="F77" s="22">
        <v>5816243</v>
      </c>
      <c r="G77" s="22">
        <v>9471865</v>
      </c>
    </row>
    <row r="78" spans="1:7" ht="13.5">
      <c r="A78" s="2" t="s">
        <v>117</v>
      </c>
      <c r="B78" s="22">
        <v>359040</v>
      </c>
      <c r="C78" s="22"/>
      <c r="D78" s="22"/>
      <c r="E78" s="22"/>
      <c r="F78" s="22"/>
      <c r="G78" s="22"/>
    </row>
    <row r="79" spans="1:7" ht="13.5">
      <c r="A79" s="2" t="s">
        <v>118</v>
      </c>
      <c r="B79" s="22">
        <v>139165</v>
      </c>
      <c r="C79" s="22">
        <v>139165</v>
      </c>
      <c r="D79" s="22">
        <v>129448</v>
      </c>
      <c r="E79" s="22">
        <v>192448</v>
      </c>
      <c r="F79" s="22">
        <v>192448</v>
      </c>
      <c r="G79" s="22"/>
    </row>
    <row r="80" spans="1:7" ht="13.5">
      <c r="A80" s="2" t="s">
        <v>119</v>
      </c>
      <c r="B80" s="22">
        <v>10822</v>
      </c>
      <c r="C80" s="22"/>
      <c r="D80" s="22"/>
      <c r="E80" s="22"/>
      <c r="F80" s="22"/>
      <c r="G80" s="22"/>
    </row>
    <row r="81" spans="1:7" ht="13.5">
      <c r="A81" s="2" t="s">
        <v>120</v>
      </c>
      <c r="B81" s="22">
        <v>63572</v>
      </c>
      <c r="C81" s="22">
        <v>62655</v>
      </c>
      <c r="D81" s="22">
        <v>61751</v>
      </c>
      <c r="E81" s="22"/>
      <c r="F81" s="22"/>
      <c r="G81" s="22"/>
    </row>
    <row r="82" spans="1:7" ht="13.5">
      <c r="A82" s="2" t="s">
        <v>121</v>
      </c>
      <c r="B82" s="22">
        <v>792218</v>
      </c>
      <c r="C82" s="22">
        <v>380536</v>
      </c>
      <c r="D82" s="22">
        <v>25176</v>
      </c>
      <c r="E82" s="22"/>
      <c r="F82" s="22"/>
      <c r="G82" s="22"/>
    </row>
    <row r="83" spans="1:7" ht="13.5">
      <c r="A83" s="2" t="s">
        <v>74</v>
      </c>
      <c r="B83" s="22">
        <v>208671</v>
      </c>
      <c r="C83" s="22">
        <v>114645</v>
      </c>
      <c r="D83" s="22">
        <v>173818</v>
      </c>
      <c r="E83" s="22">
        <v>193051</v>
      </c>
      <c r="F83" s="22">
        <v>212227</v>
      </c>
      <c r="G83" s="22">
        <v>269054</v>
      </c>
    </row>
    <row r="84" spans="1:7" ht="13.5">
      <c r="A84" s="2" t="s">
        <v>122</v>
      </c>
      <c r="B84" s="22">
        <v>1573490</v>
      </c>
      <c r="C84" s="22">
        <v>697002</v>
      </c>
      <c r="D84" s="22">
        <v>390194</v>
      </c>
      <c r="E84" s="22">
        <v>406826</v>
      </c>
      <c r="F84" s="22">
        <v>404675</v>
      </c>
      <c r="G84" s="22">
        <v>450197</v>
      </c>
    </row>
    <row r="85" spans="1:7" ht="14.25" thickBot="1">
      <c r="A85" s="5" t="s">
        <v>123</v>
      </c>
      <c r="B85" s="23">
        <v>6519371</v>
      </c>
      <c r="C85" s="23">
        <v>5924697</v>
      </c>
      <c r="D85" s="23">
        <v>5028915</v>
      </c>
      <c r="E85" s="23">
        <v>5331096</v>
      </c>
      <c r="F85" s="23">
        <v>6220918</v>
      </c>
      <c r="G85" s="23">
        <v>9922062</v>
      </c>
    </row>
    <row r="86" spans="1:7" ht="14.25" thickTop="1">
      <c r="A86" s="2" t="s">
        <v>124</v>
      </c>
      <c r="B86" s="22">
        <v>2888492</v>
      </c>
      <c r="C86" s="22">
        <v>2888492</v>
      </c>
      <c r="D86" s="22">
        <v>2888492</v>
      </c>
      <c r="E86" s="22">
        <v>2888492</v>
      </c>
      <c r="F86" s="22">
        <v>2888492</v>
      </c>
      <c r="G86" s="22">
        <v>2888492</v>
      </c>
    </row>
    <row r="87" spans="1:7" ht="13.5">
      <c r="A87" s="3" t="s">
        <v>125</v>
      </c>
      <c r="B87" s="22">
        <v>1995602</v>
      </c>
      <c r="C87" s="22">
        <v>1995602</v>
      </c>
      <c r="D87" s="22">
        <v>1995602</v>
      </c>
      <c r="E87" s="22">
        <v>1995602</v>
      </c>
      <c r="F87" s="22">
        <v>1995602</v>
      </c>
      <c r="G87" s="22">
        <v>1995602</v>
      </c>
    </row>
    <row r="88" spans="1:7" ht="13.5">
      <c r="A88" s="3" t="s">
        <v>126</v>
      </c>
      <c r="B88" s="22">
        <v>1995602</v>
      </c>
      <c r="C88" s="22">
        <v>1995602</v>
      </c>
      <c r="D88" s="22">
        <v>1995602</v>
      </c>
      <c r="E88" s="22">
        <v>1995602</v>
      </c>
      <c r="F88" s="22">
        <v>1995602</v>
      </c>
      <c r="G88" s="22">
        <v>1995602</v>
      </c>
    </row>
    <row r="89" spans="1:7" ht="13.5">
      <c r="A89" s="3" t="s">
        <v>127</v>
      </c>
      <c r="B89" s="22">
        <v>169832</v>
      </c>
      <c r="C89" s="22">
        <v>169832</v>
      </c>
      <c r="D89" s="22">
        <v>169832</v>
      </c>
      <c r="E89" s="22">
        <v>169832</v>
      </c>
      <c r="F89" s="22">
        <v>169832</v>
      </c>
      <c r="G89" s="22">
        <v>169832</v>
      </c>
    </row>
    <row r="90" spans="1:7" ht="13.5">
      <c r="A90" s="4" t="s">
        <v>128</v>
      </c>
      <c r="B90" s="22">
        <v>24091</v>
      </c>
      <c r="C90" s="22">
        <v>25067</v>
      </c>
      <c r="D90" s="22">
        <v>27763</v>
      </c>
      <c r="E90" s="22">
        <v>54852</v>
      </c>
      <c r="F90" s="22"/>
      <c r="G90" s="22"/>
    </row>
    <row r="91" spans="1:7" ht="13.5">
      <c r="A91" s="4" t="s">
        <v>129</v>
      </c>
      <c r="B91" s="22">
        <v>59780</v>
      </c>
      <c r="C91" s="22">
        <v>63171</v>
      </c>
      <c r="D91" s="22">
        <v>61846</v>
      </c>
      <c r="E91" s="22">
        <v>95765</v>
      </c>
      <c r="F91" s="22">
        <v>101507</v>
      </c>
      <c r="G91" s="22">
        <v>108895</v>
      </c>
    </row>
    <row r="92" spans="1:7" ht="13.5">
      <c r="A92" s="4" t="s">
        <v>130</v>
      </c>
      <c r="B92" s="22">
        <v>3460000</v>
      </c>
      <c r="C92" s="22">
        <v>3460000</v>
      </c>
      <c r="D92" s="22">
        <v>3460000</v>
      </c>
      <c r="E92" s="22">
        <v>3460000</v>
      </c>
      <c r="F92" s="22">
        <v>3460000</v>
      </c>
      <c r="G92" s="22">
        <v>3460000</v>
      </c>
    </row>
    <row r="93" spans="1:7" ht="13.5">
      <c r="A93" s="4" t="s">
        <v>131</v>
      </c>
      <c r="B93" s="22">
        <v>816975</v>
      </c>
      <c r="C93" s="22">
        <v>643962</v>
      </c>
      <c r="D93" s="22">
        <v>543271</v>
      </c>
      <c r="E93" s="22">
        <v>317374</v>
      </c>
      <c r="F93" s="22">
        <v>221300</v>
      </c>
      <c r="G93" s="22">
        <v>172822</v>
      </c>
    </row>
    <row r="94" spans="1:7" ht="13.5">
      <c r="A94" s="3" t="s">
        <v>132</v>
      </c>
      <c r="B94" s="22">
        <v>4530679</v>
      </c>
      <c r="C94" s="22">
        <v>4362032</v>
      </c>
      <c r="D94" s="22">
        <v>4262713</v>
      </c>
      <c r="E94" s="22">
        <v>4097824</v>
      </c>
      <c r="F94" s="22">
        <v>3952640</v>
      </c>
      <c r="G94" s="22">
        <v>3911550</v>
      </c>
    </row>
    <row r="95" spans="1:7" ht="13.5">
      <c r="A95" s="2" t="s">
        <v>133</v>
      </c>
      <c r="B95" s="22">
        <v>-548246</v>
      </c>
      <c r="C95" s="22">
        <v>-197673</v>
      </c>
      <c r="D95" s="22">
        <v>-197293</v>
      </c>
      <c r="E95" s="22">
        <v>-197208</v>
      </c>
      <c r="F95" s="22">
        <v>-197075</v>
      </c>
      <c r="G95" s="22">
        <v>-196982</v>
      </c>
    </row>
    <row r="96" spans="1:7" ht="13.5">
      <c r="A96" s="2" t="s">
        <v>134</v>
      </c>
      <c r="B96" s="22">
        <v>8866527</v>
      </c>
      <c r="C96" s="22">
        <v>9048453</v>
      </c>
      <c r="D96" s="22">
        <v>8949514</v>
      </c>
      <c r="E96" s="22">
        <v>8784710</v>
      </c>
      <c r="F96" s="22">
        <v>8639659</v>
      </c>
      <c r="G96" s="22">
        <v>8598662</v>
      </c>
    </row>
    <row r="97" spans="1:7" ht="13.5">
      <c r="A97" s="2" t="s">
        <v>135</v>
      </c>
      <c r="B97" s="22">
        <v>180912</v>
      </c>
      <c r="C97" s="22">
        <v>-3782</v>
      </c>
      <c r="D97" s="22">
        <v>-1523</v>
      </c>
      <c r="E97" s="22">
        <v>-8950</v>
      </c>
      <c r="F97" s="22">
        <v>18004</v>
      </c>
      <c r="G97" s="22">
        <v>-35506</v>
      </c>
    </row>
    <row r="98" spans="1:7" ht="13.5">
      <c r="A98" s="2" t="s">
        <v>136</v>
      </c>
      <c r="B98" s="22">
        <v>180912</v>
      </c>
      <c r="C98" s="22">
        <v>-3782</v>
      </c>
      <c r="D98" s="22">
        <v>-1523</v>
      </c>
      <c r="E98" s="22">
        <v>-8950</v>
      </c>
      <c r="F98" s="22">
        <v>18004</v>
      </c>
      <c r="G98" s="22">
        <v>-35506</v>
      </c>
    </row>
    <row r="99" spans="1:7" ht="13.5">
      <c r="A99" s="6" t="s">
        <v>137</v>
      </c>
      <c r="B99" s="22">
        <v>9047439</v>
      </c>
      <c r="C99" s="22">
        <v>9044670</v>
      </c>
      <c r="D99" s="22">
        <v>8947991</v>
      </c>
      <c r="E99" s="22">
        <v>8775760</v>
      </c>
      <c r="F99" s="22">
        <v>8657664</v>
      </c>
      <c r="G99" s="22">
        <v>8563155</v>
      </c>
    </row>
    <row r="100" spans="1:7" ht="14.25" thickBot="1">
      <c r="A100" s="7" t="s">
        <v>138</v>
      </c>
      <c r="B100" s="22">
        <v>15566810</v>
      </c>
      <c r="C100" s="22">
        <v>14969368</v>
      </c>
      <c r="D100" s="22">
        <v>13976906</v>
      </c>
      <c r="E100" s="22">
        <v>14106857</v>
      </c>
      <c r="F100" s="22">
        <v>14878583</v>
      </c>
      <c r="G100" s="22">
        <v>18485218</v>
      </c>
    </row>
    <row r="101" spans="1:7" ht="14.25" thickTop="1">
      <c r="A101" s="8"/>
      <c r="B101" s="24"/>
      <c r="C101" s="24"/>
      <c r="D101" s="24"/>
      <c r="E101" s="24"/>
      <c r="F101" s="24"/>
      <c r="G101" s="24"/>
    </row>
    <row r="103" ht="13.5">
      <c r="A103" s="20" t="s">
        <v>143</v>
      </c>
    </row>
    <row r="104" ht="13.5">
      <c r="A104" s="20" t="s">
        <v>144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2014-08-12T07:51:50Z</dcterms:created>
  <dcterms:modified xsi:type="dcterms:W3CDTF">2014-08-12T07:51:59Z</dcterms:modified>
  <cp:category/>
  <cp:version/>
  <cp:contentType/>
  <cp:contentStatus/>
</cp:coreProperties>
</file>