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<sst xmlns="http://schemas.openxmlformats.org/spreadsheetml/2006/main" count="727" uniqueCount="306">
  <si>
    <t>受取賃貸料</t>
  </si>
  <si>
    <t>助成金収入</t>
  </si>
  <si>
    <t>たな卸資産廃棄損</t>
  </si>
  <si>
    <t>持分法による投資損失</t>
  </si>
  <si>
    <t>貸倒引当金戻入額</t>
  </si>
  <si>
    <t>関係会社株式売却益</t>
  </si>
  <si>
    <t>たな卸資産評価損</t>
  </si>
  <si>
    <t>特別損失</t>
  </si>
  <si>
    <t>少数株主損益調整前四半期純利益</t>
  </si>
  <si>
    <t>四半期純利益</t>
  </si>
  <si>
    <t>連結・損益計算書</t>
  </si>
  <si>
    <t>その他のたな卸資産</t>
  </si>
  <si>
    <t>建物及び構築物（純額）</t>
  </si>
  <si>
    <t>機械、運搬具及び工具器具備品（純額）</t>
  </si>
  <si>
    <t>土地</t>
  </si>
  <si>
    <t>支払手形・工事未払金等</t>
  </si>
  <si>
    <t>固定負債</t>
  </si>
  <si>
    <t>負債</t>
  </si>
  <si>
    <t>資本剰余金</t>
  </si>
  <si>
    <t>株主資本</t>
  </si>
  <si>
    <t>評価・換算差額等</t>
  </si>
  <si>
    <t>連結・貸借対照表</t>
  </si>
  <si>
    <t>累積四半期</t>
  </si>
  <si>
    <t>2013/10/01</t>
  </si>
  <si>
    <t>貸倒引当金の増減額（△は減少）</t>
  </si>
  <si>
    <t>完成工事補償引当金の増減額（△は減少）</t>
  </si>
  <si>
    <t>工事損失引当金の増減額（△は減少）</t>
  </si>
  <si>
    <t>賞与引当金の増減額（△は減少）</t>
  </si>
  <si>
    <t>受取利息及び受取配当金</t>
  </si>
  <si>
    <t>持分法による投資損益（△は益）</t>
  </si>
  <si>
    <t>有形固定資産除売却損益（△は益）</t>
  </si>
  <si>
    <t>たな卸資産評価損</t>
  </si>
  <si>
    <t>投資有価証券売却損益（△は益）</t>
  </si>
  <si>
    <t>関係会社株式売却損益（△は益）</t>
  </si>
  <si>
    <t>投資有価証券評価損益（△は益）</t>
  </si>
  <si>
    <t>事業整理損失</t>
  </si>
  <si>
    <t>売上債権の増減額（△は増加）</t>
  </si>
  <si>
    <t>たな卸資産の増減額（△は増加）</t>
  </si>
  <si>
    <t>未成工事支出金の増減額（△は増加）</t>
  </si>
  <si>
    <t>その他のたな卸資産の増減額（△は増加）</t>
  </si>
  <si>
    <t>その他の流動資産の増減額（△は増加）</t>
  </si>
  <si>
    <t>仕入債務の増減額（△は減少）</t>
  </si>
  <si>
    <t>未成工事受入金の増減額（△は減少）</t>
  </si>
  <si>
    <t>その他の流動負債の増減額（△は減少）</t>
  </si>
  <si>
    <t>小計</t>
  </si>
  <si>
    <t>利息及び配当金の受取額</t>
  </si>
  <si>
    <t>利息の支払額</t>
  </si>
  <si>
    <t>課徴金等の支払額</t>
  </si>
  <si>
    <t>法人税等の支払額</t>
  </si>
  <si>
    <t>営業活動によるキャッシュ・フロー</t>
  </si>
  <si>
    <t>定期預金の増減額（△は増加）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</si>
  <si>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</si>
  <si>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</si>
  <si>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</si>
  <si>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</si>
  <si>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貸付けによる支出</t>
  </si>
  <si>
    <t>関係会社株式の売却による収入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</si>
  <si>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</si>
  <si>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</si>
  <si>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</si>
  <si>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</si>
  <si>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</si>
  <si>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</si>
  <si>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リース債務の返済による支出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</si>
  <si>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</si>
  <si>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</si>
  <si>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</si>
  <si>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</si>
  <si>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</si>
  <si>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</si>
  <si>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</si>
  <si>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</si>
  <si>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</si>
  <si>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</si>
  <si>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</si>
  <si>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</si>
  <si>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2013/12/24</t>
  </si>
  <si>
    <t>通期</t>
  </si>
  <si>
    <t>2013/09/30</t>
  </si>
  <si>
    <t>2012/09/30</t>
  </si>
  <si>
    <t>2012/12/26</t>
  </si>
  <si>
    <t>2011/09/30</t>
  </si>
  <si>
    <t>2010/12/22</t>
  </si>
  <si>
    <t>2010/09/30</t>
  </si>
  <si>
    <t>2009/09/30</t>
  </si>
  <si>
    <t>2009/12/25</t>
  </si>
  <si>
    <t>2008/09/30</t>
  </si>
  <si>
    <t>現金及び預金</t>
  </si>
  <si>
    <t>千円</t>
  </si>
  <si>
    <t>受取手形</t>
  </si>
  <si>
    <t>完成工事未収入金</t>
  </si>
  <si>
    <t>売掛金</t>
  </si>
  <si>
    <t>製品</t>
  </si>
  <si>
    <t>販売用不動産</t>
  </si>
  <si>
    <t>未成工事支出金</t>
  </si>
  <si>
    <t>未成工事支出金</t>
  </si>
  <si>
    <t>仕掛品</t>
  </si>
  <si>
    <t>材料貯蔵品</t>
  </si>
  <si>
    <t>前渡金</t>
  </si>
  <si>
    <t>前払費用</t>
  </si>
  <si>
    <t>繰延税金資産</t>
  </si>
  <si>
    <t>未収入金</t>
  </si>
  <si>
    <t>立替金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</si>
  <si>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</si>
  <si>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</si>
  <si>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</si>
  <si>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</si>
  <si>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</si>
  <si>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</si>
  <si>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</si>
  <si>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</si>
  <si>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</si>
  <si>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</si>
  <si>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</si>
  <si>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</si>
  <si>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</si>
  <si>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</si>
  <si>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</si>
  <si>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</si>
  <si>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</si>
  <si>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建設仮勘定</t>
  </si>
  <si>
    <t>有形固定資産</t>
  </si>
  <si>
    <t>ソフトウエア</t>
  </si>
  <si>
    <t>その他</t>
  </si>
  <si>
    <t>無形固定資産</t>
  </si>
  <si>
    <t>投資有価証券</t>
  </si>
  <si>
    <t>関係会社株式</t>
  </si>
  <si>
    <t>出資金</t>
  </si>
  <si>
    <t>従業員に対する長期貸付金</t>
  </si>
  <si>
    <t>関係会社長期貸付金</t>
  </si>
  <si>
    <t>破産更生債権等</t>
  </si>
  <si>
    <t>長期前払費用</t>
  </si>
  <si>
    <t>前払年金費用</t>
  </si>
  <si>
    <t>施設利用会員権</t>
  </si>
  <si>
    <t>投資その他の資産</t>
  </si>
  <si>
    <t>固定資産</t>
  </si>
  <si>
    <t>資産</t>
  </si>
  <si>
    <t>資産</t>
  </si>
  <si>
    <t>支払手形</t>
  </si>
  <si>
    <t>工事未払金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</si>
  <si>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</si>
  <si>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</si>
  <si>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</si>
  <si>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</si>
  <si>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</si>
  <si>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</si>
  <si>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</si>
  <si>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繰延税金負債</t>
  </si>
  <si>
    <t>未成工事受入金</t>
  </si>
  <si>
    <t>未成工事受入金</t>
  </si>
  <si>
    <t>前受金</t>
  </si>
  <si>
    <t>預り金</t>
  </si>
  <si>
    <t>完成工事補償引当金</t>
  </si>
  <si>
    <t>完成工事補償引当金</t>
  </si>
  <si>
    <t>工事損失引当金</t>
  </si>
  <si>
    <t>賞与引当金</t>
  </si>
  <si>
    <t>その他</t>
  </si>
  <si>
    <t>流動負債</t>
  </si>
  <si>
    <t>長期借入金</t>
  </si>
  <si>
    <t>繰延税金負債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</si>
  <si>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</si>
  <si>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</si>
  <si>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</si>
  <si>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</si>
  <si>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</si>
  <si>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</si>
  <si>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</si>
  <si>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</si>
  <si>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</si>
  <si>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</si>
  <si>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</si>
  <si>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</si>
  <si>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</si>
  <si>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</si>
  <si>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</si>
  <si>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</si>
  <si>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</si>
  <si>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</si>
  <si>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</si>
  <si>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コーアツ工業株式会社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</si>
  <si>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</si>
  <si>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</si>
  <si>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</si>
  <si>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2012/10/01</t>
  </si>
  <si>
    <t>2011/10/01</t>
  </si>
  <si>
    <t>2010/10/01</t>
  </si>
  <si>
    <t>2009/10/01</t>
  </si>
  <si>
    <t>2008/10/01</t>
  </si>
  <si>
    <t>2007/10/01</t>
  </si>
  <si>
    <t>完成工事高</t>
  </si>
  <si>
    <t>製品売上高</t>
  </si>
  <si>
    <t>不動産賃貸収入</t>
  </si>
  <si>
    <t>売上高</t>
  </si>
  <si>
    <t>売上高</t>
  </si>
  <si>
    <t>完成工事原価</t>
  </si>
  <si>
    <t>製品売上原価</t>
  </si>
  <si>
    <t>不動産賃貸原価</t>
  </si>
  <si>
    <t>売上原価</t>
  </si>
  <si>
    <t>売上原価</t>
  </si>
  <si>
    <t>完成工事総利益及び完成工事総損失（△）</t>
  </si>
  <si>
    <t>製品売上総利益</t>
  </si>
  <si>
    <t>不動産賃貸総利益</t>
  </si>
  <si>
    <t>売上総利益</t>
  </si>
  <si>
    <t>売上総利益</t>
  </si>
  <si>
    <t>役員報酬</t>
  </si>
  <si>
    <t>従業員給料手当</t>
  </si>
  <si>
    <t>（うち賞与引当金繰入額）</t>
  </si>
  <si>
    <t>（うち退職給付費用）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</si>
  <si>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</si>
  <si>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</si>
  <si>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</si>
  <si>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</si>
  <si>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</si>
  <si>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</si>
  <si>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荷造運搬費</t>
  </si>
  <si>
    <t>広告宣伝費</t>
  </si>
  <si>
    <t>貸倒引当金繰入額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</si>
  <si>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</si>
  <si>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</si>
  <si>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</si>
  <si>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</si>
  <si>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</si>
  <si>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</si>
  <si>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</si>
  <si>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販売費・一般管理費</t>
  </si>
  <si>
    <t>営業利益</t>
  </si>
  <si>
    <t>受取利息</t>
  </si>
  <si>
    <t>受取配当金</t>
  </si>
  <si>
    <t>投資有価証券売却益</t>
  </si>
  <si>
    <t>受取賃貸料</t>
  </si>
  <si>
    <t>作業屑売却収入</t>
  </si>
  <si>
    <t>業務受託料</t>
  </si>
  <si>
    <t>業務受託料</t>
  </si>
  <si>
    <t>補助金収入</t>
  </si>
  <si>
    <t>保険差益</t>
  </si>
  <si>
    <t>営業外収益</t>
  </si>
  <si>
    <t>支払利息</t>
  </si>
  <si>
    <t>支払保証料</t>
  </si>
  <si>
    <t>たな卸資産廃棄損</t>
  </si>
  <si>
    <t>営業外費用</t>
  </si>
  <si>
    <t>経常利益</t>
  </si>
  <si>
    <t>固定資産売却益</t>
  </si>
  <si>
    <t>抱合せ株式消滅差益</t>
  </si>
  <si>
    <t>工事損失引当金戻入額</t>
  </si>
  <si>
    <t>課徴金納付見込額戻入益</t>
  </si>
  <si>
    <t>特別利益</t>
  </si>
  <si>
    <t>特別利益</t>
  </si>
  <si>
    <t>固定資産売却損</t>
  </si>
  <si>
    <t>固定資産除却損</t>
  </si>
  <si>
    <t>投資有価証券売却損</t>
  </si>
  <si>
    <t>減損損失</t>
  </si>
  <si>
    <t>たな卸資産評価損</t>
  </si>
  <si>
    <t>投資有価証券評価損</t>
  </si>
  <si>
    <t>投資有価証券評価損</t>
  </si>
  <si>
    <t>関係会社株式評価損</t>
  </si>
  <si>
    <t>事業整理損</t>
  </si>
  <si>
    <t>課徴金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</si>
  <si>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</si>
  <si>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</si>
  <si>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</si>
  <si>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</si>
  <si>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</si>
  <si>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</si>
  <si>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</si>
  <si>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2014/08/12</t>
  </si>
  <si>
    <t>四半期</t>
  </si>
  <si>
    <t>2014/06/30</t>
  </si>
  <si>
    <t>2014/05/15</t>
  </si>
  <si>
    <t>2014/03/31</t>
  </si>
  <si>
    <t>2014/02/14</t>
  </si>
  <si>
    <t>2013/12/31</t>
  </si>
  <si>
    <t>2013/08/13</t>
  </si>
  <si>
    <t>2013/06/30</t>
  </si>
  <si>
    <t>2013/05/15</t>
  </si>
  <si>
    <t>2013/03/31</t>
  </si>
  <si>
    <t>2013/02/14</t>
  </si>
  <si>
    <t>2012/12/31</t>
  </si>
  <si>
    <t>2012/08/10</t>
  </si>
  <si>
    <t>2012/06/30</t>
  </si>
  <si>
    <t>2012/05/14</t>
  </si>
  <si>
    <t>2012/03/31</t>
  </si>
  <si>
    <t>2012/02/14</t>
  </si>
  <si>
    <t>2011/12/31</t>
  </si>
  <si>
    <t>2011/08/12</t>
  </si>
  <si>
    <t>2011/06/30</t>
  </si>
  <si>
    <t>2011/05/13</t>
  </si>
  <si>
    <t>2011/03/31</t>
  </si>
  <si>
    <t>2011/02/14</t>
  </si>
  <si>
    <t>2010/12/31</t>
  </si>
  <si>
    <t>2010/08/12</t>
  </si>
  <si>
    <t>2010/06/30</t>
  </si>
  <si>
    <t>2010/05/14</t>
  </si>
  <si>
    <t>2010/03/31</t>
  </si>
  <si>
    <t>2010/02/12</t>
  </si>
  <si>
    <t>2009/12/31</t>
  </si>
  <si>
    <t>2009/08/12</t>
  </si>
  <si>
    <t>2009/06/30</t>
  </si>
  <si>
    <t>2009/05/15</t>
  </si>
  <si>
    <t>2009/03/31</t>
  </si>
  <si>
    <t>2009/02/13</t>
  </si>
  <si>
    <t>2008/12/31</t>
  </si>
  <si>
    <t>受取手形・完成工事未収入金等</t>
  </si>
  <si>
    <t>販売用不動産</t>
  </si>
  <si>
    <t>商品及び製品</t>
  </si>
  <si>
    <t>仕掛品</t>
  </si>
  <si>
    <t>原材料及び貯蔵品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</si>
</sst>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177</v>
      </c>
      <c r="B2" s="14">
        <v>1743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69</v>
      </c>
      <c r="B4" s="15" t="str">
        <f>HYPERLINK("http://www.kabupro.jp/mark/20140812/S1002SP8.htm","四半期報告書")</f>
        <v>四半期報告書</v>
      </c>
      <c r="C4" s="15" t="str">
        <f>HYPERLINK("http://www.kabupro.jp/mark/20140515/S1001RYW.htm","四半期報告書")</f>
        <v>四半期報告書</v>
      </c>
      <c r="D4" s="15" t="str">
        <f>HYPERLINK("http://www.kabupro.jp/mark/20140214/S10017J4.htm","四半期報告書")</f>
        <v>四半期報告書</v>
      </c>
      <c r="E4" s="15" t="str">
        <f>HYPERLINK("http://www.kabupro.jp/mark/20131224/S1000T0G.htm","有価証券報告書")</f>
        <v>有価証券報告書</v>
      </c>
      <c r="F4" s="15" t="str">
        <f>HYPERLINK("http://www.kabupro.jp/mark/20140812/S1002SP8.htm","四半期報告書")</f>
        <v>四半期報告書</v>
      </c>
      <c r="G4" s="15" t="str">
        <f>HYPERLINK("http://www.kabupro.jp/mark/20140515/S1001RYW.htm","四半期報告書")</f>
        <v>四半期報告書</v>
      </c>
      <c r="H4" s="15" t="str">
        <f>HYPERLINK("http://www.kabupro.jp/mark/20140214/S10017J4.htm","四半期報告書")</f>
        <v>四半期報告書</v>
      </c>
      <c r="I4" s="15" t="str">
        <f>HYPERLINK("http://www.kabupro.jp/mark/20131224/S1000T0G.htm","有価証券報告書")</f>
        <v>有価証券報告書</v>
      </c>
      <c r="J4" s="15" t="str">
        <f>HYPERLINK("http://www.kabupro.jp/mark/20130813/S000EAA4.htm","四半期報告書")</f>
        <v>四半期報告書</v>
      </c>
      <c r="K4" s="15" t="str">
        <f>HYPERLINK("http://www.kabupro.jp/mark/20130515/S000DE2G.htm","四半期報告書")</f>
        <v>四半期報告書</v>
      </c>
      <c r="L4" s="15" t="str">
        <f>HYPERLINK("http://www.kabupro.jp/mark/20130214/S000CWP1.htm","四半期報告書")</f>
        <v>四半期報告書</v>
      </c>
      <c r="M4" s="15" t="str">
        <f>HYPERLINK("http://www.kabupro.jp/mark/20121226/S000CJQQ.htm","有価証券報告書")</f>
        <v>有価証券報告書</v>
      </c>
      <c r="N4" s="15" t="str">
        <f>HYPERLINK("http://www.kabupro.jp/mark/20120810/S000BODZ.htm","四半期報告書")</f>
        <v>四半期報告書</v>
      </c>
      <c r="O4" s="15" t="str">
        <f>HYPERLINK("http://www.kabupro.jp/mark/20120514/S000ATW8.htm","四半期報告書")</f>
        <v>四半期報告書</v>
      </c>
      <c r="P4" s="15" t="str">
        <f>HYPERLINK("http://www.kabupro.jp/mark/20120214/S000ACKP.htm","四半期報告書")</f>
        <v>四半期報告書</v>
      </c>
      <c r="Q4" s="15" t="str">
        <f>HYPERLINK("http://www.kabupro.jp/mark/20101222/S0007FSD.htm","有価証券報告書")</f>
        <v>有価証券報告書</v>
      </c>
      <c r="R4" s="15" t="str">
        <f>HYPERLINK("http://www.kabupro.jp/mark/20110812/S000960Y.htm","四半期報告書")</f>
        <v>四半期報告書</v>
      </c>
      <c r="S4" s="15" t="str">
        <f>HYPERLINK("http://www.kabupro.jp/mark/20110513/S00089ZG.htm","四半期報告書")</f>
        <v>四半期報告書</v>
      </c>
      <c r="T4" s="15" t="str">
        <f>HYPERLINK("http://www.kabupro.jp/mark/20110214/S0007SJK.htm","四半期報告書")</f>
        <v>四半期報告書</v>
      </c>
      <c r="U4" s="15" t="str">
        <f>HYPERLINK("http://www.kabupro.jp/mark/20101222/S0007FSD.htm","有価証券報告書")</f>
        <v>有価証券報告書</v>
      </c>
      <c r="V4" s="15" t="str">
        <f>HYPERLINK("http://www.kabupro.jp/mark/20100812/S0006L40.htm","四半期報告書")</f>
        <v>四半期報告書</v>
      </c>
      <c r="W4" s="15" t="str">
        <f>HYPERLINK("http://www.kabupro.jp/mark/20100514/S0005P94.htm","四半期報告書")</f>
        <v>四半期報告書</v>
      </c>
      <c r="X4" s="15" t="str">
        <f>HYPERLINK("http://www.kabupro.jp/mark/20100212/S00056C3.htm","四半期報告書")</f>
        <v>四半期報告書</v>
      </c>
      <c r="Y4" s="15" t="str">
        <f>HYPERLINK("http://www.kabupro.jp/mark/20091225/S0004V7O.htm","有価証券報告書")</f>
        <v>有価証券報告書</v>
      </c>
    </row>
    <row r="5" spans="1:25" ht="14.25" thickBot="1">
      <c r="A5" s="11" t="s">
        <v>70</v>
      </c>
      <c r="B5" s="1" t="s">
        <v>264</v>
      </c>
      <c r="C5" s="1" t="s">
        <v>267</v>
      </c>
      <c r="D5" s="1" t="s">
        <v>269</v>
      </c>
      <c r="E5" s="1" t="s">
        <v>76</v>
      </c>
      <c r="F5" s="1" t="s">
        <v>264</v>
      </c>
      <c r="G5" s="1" t="s">
        <v>267</v>
      </c>
      <c r="H5" s="1" t="s">
        <v>269</v>
      </c>
      <c r="I5" s="1" t="s">
        <v>76</v>
      </c>
      <c r="J5" s="1" t="s">
        <v>271</v>
      </c>
      <c r="K5" s="1" t="s">
        <v>273</v>
      </c>
      <c r="L5" s="1" t="s">
        <v>275</v>
      </c>
      <c r="M5" s="1" t="s">
        <v>80</v>
      </c>
      <c r="N5" s="1" t="s">
        <v>277</v>
      </c>
      <c r="O5" s="1" t="s">
        <v>279</v>
      </c>
      <c r="P5" s="1" t="s">
        <v>281</v>
      </c>
      <c r="Q5" s="1" t="s">
        <v>82</v>
      </c>
      <c r="R5" s="1" t="s">
        <v>283</v>
      </c>
      <c r="S5" s="1" t="s">
        <v>285</v>
      </c>
      <c r="T5" s="1" t="s">
        <v>287</v>
      </c>
      <c r="U5" s="1" t="s">
        <v>82</v>
      </c>
      <c r="V5" s="1" t="s">
        <v>289</v>
      </c>
      <c r="W5" s="1" t="s">
        <v>291</v>
      </c>
      <c r="X5" s="1" t="s">
        <v>293</v>
      </c>
      <c r="Y5" s="1" t="s">
        <v>85</v>
      </c>
    </row>
    <row r="6" spans="1:25" ht="15" thickBot="1" thickTop="1">
      <c r="A6" s="10" t="s">
        <v>71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72</v>
      </c>
      <c r="B7" s="14" t="s">
        <v>22</v>
      </c>
      <c r="C7" s="14" t="s">
        <v>22</v>
      </c>
      <c r="D7" s="14" t="s">
        <v>22</v>
      </c>
      <c r="E7" s="16" t="s">
        <v>77</v>
      </c>
      <c r="F7" s="14" t="s">
        <v>22</v>
      </c>
      <c r="G7" s="14" t="s">
        <v>22</v>
      </c>
      <c r="H7" s="14" t="s">
        <v>22</v>
      </c>
      <c r="I7" s="16" t="s">
        <v>77</v>
      </c>
      <c r="J7" s="14" t="s">
        <v>22</v>
      </c>
      <c r="K7" s="14" t="s">
        <v>22</v>
      </c>
      <c r="L7" s="14" t="s">
        <v>22</v>
      </c>
      <c r="M7" s="16" t="s">
        <v>77</v>
      </c>
      <c r="N7" s="14" t="s">
        <v>22</v>
      </c>
      <c r="O7" s="14" t="s">
        <v>22</v>
      </c>
      <c r="P7" s="14" t="s">
        <v>22</v>
      </c>
      <c r="Q7" s="16" t="s">
        <v>77</v>
      </c>
      <c r="R7" s="14" t="s">
        <v>22</v>
      </c>
      <c r="S7" s="14" t="s">
        <v>22</v>
      </c>
      <c r="T7" s="14" t="s">
        <v>22</v>
      </c>
      <c r="U7" s="16" t="s">
        <v>77</v>
      </c>
      <c r="V7" s="14" t="s">
        <v>22</v>
      </c>
      <c r="W7" s="14" t="s">
        <v>22</v>
      </c>
      <c r="X7" s="14" t="s">
        <v>22</v>
      </c>
      <c r="Y7" s="16" t="s">
        <v>77</v>
      </c>
    </row>
    <row r="8" spans="1:25" ht="13.5">
      <c r="A8" s="13" t="s">
        <v>73</v>
      </c>
      <c r="B8" s="1" t="s">
        <v>23</v>
      </c>
      <c r="C8" s="1" t="s">
        <v>23</v>
      </c>
      <c r="D8" s="1" t="s">
        <v>23</v>
      </c>
      <c r="E8" s="17" t="s">
        <v>183</v>
      </c>
      <c r="F8" s="1" t="s">
        <v>183</v>
      </c>
      <c r="G8" s="1" t="s">
        <v>183</v>
      </c>
      <c r="H8" s="1" t="s">
        <v>183</v>
      </c>
      <c r="I8" s="17" t="s">
        <v>184</v>
      </c>
      <c r="J8" s="1" t="s">
        <v>184</v>
      </c>
      <c r="K8" s="1" t="s">
        <v>184</v>
      </c>
      <c r="L8" s="1" t="s">
        <v>184</v>
      </c>
      <c r="M8" s="17" t="s">
        <v>185</v>
      </c>
      <c r="N8" s="1" t="s">
        <v>185</v>
      </c>
      <c r="O8" s="1" t="s">
        <v>185</v>
      </c>
      <c r="P8" s="1" t="s">
        <v>185</v>
      </c>
      <c r="Q8" s="17" t="s">
        <v>186</v>
      </c>
      <c r="R8" s="1" t="s">
        <v>186</v>
      </c>
      <c r="S8" s="1" t="s">
        <v>186</v>
      </c>
      <c r="T8" s="1" t="s">
        <v>186</v>
      </c>
      <c r="U8" s="17" t="s">
        <v>187</v>
      </c>
      <c r="V8" s="1" t="s">
        <v>187</v>
      </c>
      <c r="W8" s="1" t="s">
        <v>187</v>
      </c>
      <c r="X8" s="1" t="s">
        <v>187</v>
      </c>
      <c r="Y8" s="17" t="s">
        <v>188</v>
      </c>
    </row>
    <row r="9" spans="1:25" ht="13.5">
      <c r="A9" s="13" t="s">
        <v>74</v>
      </c>
      <c r="B9" s="1" t="s">
        <v>266</v>
      </c>
      <c r="C9" s="1" t="s">
        <v>268</v>
      </c>
      <c r="D9" s="1" t="s">
        <v>270</v>
      </c>
      <c r="E9" s="17" t="s">
        <v>78</v>
      </c>
      <c r="F9" s="1" t="s">
        <v>272</v>
      </c>
      <c r="G9" s="1" t="s">
        <v>274</v>
      </c>
      <c r="H9" s="1" t="s">
        <v>276</v>
      </c>
      <c r="I9" s="17" t="s">
        <v>79</v>
      </c>
      <c r="J9" s="1" t="s">
        <v>278</v>
      </c>
      <c r="K9" s="1" t="s">
        <v>280</v>
      </c>
      <c r="L9" s="1" t="s">
        <v>282</v>
      </c>
      <c r="M9" s="17" t="s">
        <v>81</v>
      </c>
      <c r="N9" s="1" t="s">
        <v>284</v>
      </c>
      <c r="O9" s="1" t="s">
        <v>286</v>
      </c>
      <c r="P9" s="1" t="s">
        <v>288</v>
      </c>
      <c r="Q9" s="17" t="s">
        <v>83</v>
      </c>
      <c r="R9" s="1" t="s">
        <v>290</v>
      </c>
      <c r="S9" s="1" t="s">
        <v>292</v>
      </c>
      <c r="T9" s="1" t="s">
        <v>294</v>
      </c>
      <c r="U9" s="17" t="s">
        <v>84</v>
      </c>
      <c r="V9" s="1" t="s">
        <v>296</v>
      </c>
      <c r="W9" s="1" t="s">
        <v>298</v>
      </c>
      <c r="X9" s="1" t="s">
        <v>300</v>
      </c>
      <c r="Y9" s="17" t="s">
        <v>86</v>
      </c>
    </row>
    <row r="10" spans="1:25" ht="14.25" thickBot="1">
      <c r="A10" s="13" t="s">
        <v>75</v>
      </c>
      <c r="B10" s="1" t="s">
        <v>88</v>
      </c>
      <c r="C10" s="1" t="s">
        <v>88</v>
      </c>
      <c r="D10" s="1" t="s">
        <v>88</v>
      </c>
      <c r="E10" s="17" t="s">
        <v>88</v>
      </c>
      <c r="F10" s="1" t="s">
        <v>88</v>
      </c>
      <c r="G10" s="1" t="s">
        <v>88</v>
      </c>
      <c r="H10" s="1" t="s">
        <v>88</v>
      </c>
      <c r="I10" s="17" t="s">
        <v>88</v>
      </c>
      <c r="J10" s="1" t="s">
        <v>88</v>
      </c>
      <c r="K10" s="1" t="s">
        <v>88</v>
      </c>
      <c r="L10" s="1" t="s">
        <v>88</v>
      </c>
      <c r="M10" s="17" t="s">
        <v>88</v>
      </c>
      <c r="N10" s="1" t="s">
        <v>88</v>
      </c>
      <c r="O10" s="1" t="s">
        <v>88</v>
      </c>
      <c r="P10" s="1" t="s">
        <v>88</v>
      </c>
      <c r="Q10" s="17" t="s">
        <v>88</v>
      </c>
      <c r="R10" s="1" t="s">
        <v>88</v>
      </c>
      <c r="S10" s="1" t="s">
        <v>88</v>
      </c>
      <c r="T10" s="1" t="s">
        <v>88</v>
      </c>
      <c r="U10" s="17" t="s">
        <v>88</v>
      </c>
      <c r="V10" s="1" t="s">
        <v>88</v>
      </c>
      <c r="W10" s="1" t="s">
        <v>88</v>
      </c>
      <c r="X10" s="1" t="s">
        <v>88</v>
      </c>
      <c r="Y10" s="17" t="s">
        <v>88</v>
      </c>
    </row>
    <row r="11" spans="1:25" ht="14.25" thickTop="1">
      <c r="A11" s="30" t="s">
        <v>192</v>
      </c>
      <c r="B11" s="27">
        <v>5715262</v>
      </c>
      <c r="C11" s="27">
        <v>4375388</v>
      </c>
      <c r="D11" s="27">
        <v>1842148</v>
      </c>
      <c r="E11" s="21">
        <v>6753337</v>
      </c>
      <c r="F11" s="27">
        <v>4901735</v>
      </c>
      <c r="G11" s="27">
        <v>3520833</v>
      </c>
      <c r="H11" s="27">
        <v>1488377</v>
      </c>
      <c r="I11" s="21">
        <v>6902662</v>
      </c>
      <c r="J11" s="27">
        <v>5399431</v>
      </c>
      <c r="K11" s="27">
        <v>3663866</v>
      </c>
      <c r="L11" s="27">
        <v>1548583</v>
      </c>
      <c r="M11" s="21">
        <v>6630128</v>
      </c>
      <c r="N11" s="27">
        <v>5208457</v>
      </c>
      <c r="O11" s="27">
        <v>3850965</v>
      </c>
      <c r="P11" s="27">
        <v>1586489</v>
      </c>
      <c r="Q11" s="21">
        <v>9412209</v>
      </c>
      <c r="R11" s="27">
        <v>6823243</v>
      </c>
      <c r="S11" s="27">
        <v>5337087</v>
      </c>
      <c r="T11" s="27">
        <v>2644624</v>
      </c>
      <c r="U11" s="21">
        <v>11954531</v>
      </c>
      <c r="V11" s="27">
        <v>8598456</v>
      </c>
      <c r="W11" s="27">
        <v>7328161</v>
      </c>
      <c r="X11" s="27">
        <v>3341753</v>
      </c>
      <c r="Y11" s="21">
        <v>7612327</v>
      </c>
    </row>
    <row r="12" spans="1:25" ht="13.5">
      <c r="A12" s="7" t="s">
        <v>197</v>
      </c>
      <c r="B12" s="28">
        <v>5020001</v>
      </c>
      <c r="C12" s="28">
        <v>3786581</v>
      </c>
      <c r="D12" s="28">
        <v>1657550</v>
      </c>
      <c r="E12" s="22">
        <v>6043528</v>
      </c>
      <c r="F12" s="28">
        <v>4396275</v>
      </c>
      <c r="G12" s="28">
        <v>3144101</v>
      </c>
      <c r="H12" s="28">
        <v>1344755</v>
      </c>
      <c r="I12" s="22">
        <v>6157299</v>
      </c>
      <c r="J12" s="28">
        <v>4732949</v>
      </c>
      <c r="K12" s="28">
        <v>3083356</v>
      </c>
      <c r="L12" s="28">
        <v>1323455</v>
      </c>
      <c r="M12" s="22">
        <v>5652924</v>
      </c>
      <c r="N12" s="28">
        <v>4323874</v>
      </c>
      <c r="O12" s="28">
        <v>3178505</v>
      </c>
      <c r="P12" s="28">
        <v>1346750</v>
      </c>
      <c r="Q12" s="22">
        <v>8523231</v>
      </c>
      <c r="R12" s="28">
        <v>6139827</v>
      </c>
      <c r="S12" s="28">
        <v>4765200</v>
      </c>
      <c r="T12" s="28">
        <v>2420334</v>
      </c>
      <c r="U12" s="22">
        <v>10710442</v>
      </c>
      <c r="V12" s="28">
        <v>7605371</v>
      </c>
      <c r="W12" s="28">
        <v>6331739</v>
      </c>
      <c r="X12" s="28">
        <v>2847031</v>
      </c>
      <c r="Y12" s="22">
        <v>7132530</v>
      </c>
    </row>
    <row r="13" spans="1:25" ht="13.5">
      <c r="A13" s="7" t="s">
        <v>202</v>
      </c>
      <c r="B13" s="28">
        <v>695261</v>
      </c>
      <c r="C13" s="28">
        <v>588806</v>
      </c>
      <c r="D13" s="28">
        <v>184598</v>
      </c>
      <c r="E13" s="22">
        <v>709808</v>
      </c>
      <c r="F13" s="28">
        <v>505459</v>
      </c>
      <c r="G13" s="28">
        <v>376731</v>
      </c>
      <c r="H13" s="28">
        <v>143621</v>
      </c>
      <c r="I13" s="22">
        <v>745362</v>
      </c>
      <c r="J13" s="28">
        <v>666482</v>
      </c>
      <c r="K13" s="28">
        <v>580510</v>
      </c>
      <c r="L13" s="28">
        <v>225127</v>
      </c>
      <c r="M13" s="22">
        <v>977204</v>
      </c>
      <c r="N13" s="28">
        <v>884582</v>
      </c>
      <c r="O13" s="28">
        <v>672460</v>
      </c>
      <c r="P13" s="28">
        <v>239738</v>
      </c>
      <c r="Q13" s="22">
        <v>888978</v>
      </c>
      <c r="R13" s="28">
        <v>683415</v>
      </c>
      <c r="S13" s="28">
        <v>571886</v>
      </c>
      <c r="T13" s="28">
        <v>224290</v>
      </c>
      <c r="U13" s="22">
        <v>1244088</v>
      </c>
      <c r="V13" s="28">
        <v>993084</v>
      </c>
      <c r="W13" s="28">
        <v>996422</v>
      </c>
      <c r="X13" s="28">
        <v>494721</v>
      </c>
      <c r="Y13" s="22">
        <v>479797</v>
      </c>
    </row>
    <row r="14" spans="1:25" ht="13.5">
      <c r="A14" s="7" t="s">
        <v>224</v>
      </c>
      <c r="B14" s="28">
        <v>548234</v>
      </c>
      <c r="C14" s="28">
        <v>363499</v>
      </c>
      <c r="D14" s="28">
        <v>180084</v>
      </c>
      <c r="E14" s="22">
        <v>696785</v>
      </c>
      <c r="F14" s="28">
        <v>514722</v>
      </c>
      <c r="G14" s="28">
        <v>352250</v>
      </c>
      <c r="H14" s="28">
        <v>185630</v>
      </c>
      <c r="I14" s="22">
        <v>710198</v>
      </c>
      <c r="J14" s="28">
        <v>536181</v>
      </c>
      <c r="K14" s="28">
        <v>361981</v>
      </c>
      <c r="L14" s="28">
        <v>186070</v>
      </c>
      <c r="M14" s="22">
        <v>767485</v>
      </c>
      <c r="N14" s="28">
        <v>545992</v>
      </c>
      <c r="O14" s="28">
        <v>383994</v>
      </c>
      <c r="P14" s="28">
        <v>206586</v>
      </c>
      <c r="Q14" s="22">
        <v>851261</v>
      </c>
      <c r="R14" s="28">
        <v>651633</v>
      </c>
      <c r="S14" s="28">
        <v>444031</v>
      </c>
      <c r="T14" s="28">
        <v>228275</v>
      </c>
      <c r="U14" s="22">
        <v>988394</v>
      </c>
      <c r="V14" s="28">
        <v>747924</v>
      </c>
      <c r="W14" s="28">
        <v>503746</v>
      </c>
      <c r="X14" s="28">
        <v>257152</v>
      </c>
      <c r="Y14" s="22">
        <v>1101330</v>
      </c>
    </row>
    <row r="15" spans="1:25" ht="14.25" thickBot="1">
      <c r="A15" s="25" t="s">
        <v>225</v>
      </c>
      <c r="B15" s="29">
        <v>147026</v>
      </c>
      <c r="C15" s="29">
        <v>225306</v>
      </c>
      <c r="D15" s="29">
        <v>4514</v>
      </c>
      <c r="E15" s="23">
        <v>13023</v>
      </c>
      <c r="F15" s="29">
        <v>-9263</v>
      </c>
      <c r="G15" s="29">
        <v>24480</v>
      </c>
      <c r="H15" s="29">
        <v>-42008</v>
      </c>
      <c r="I15" s="23">
        <v>35164</v>
      </c>
      <c r="J15" s="29">
        <v>130301</v>
      </c>
      <c r="K15" s="29">
        <v>218529</v>
      </c>
      <c r="L15" s="29">
        <v>39057</v>
      </c>
      <c r="M15" s="23">
        <v>209718</v>
      </c>
      <c r="N15" s="29">
        <v>338589</v>
      </c>
      <c r="O15" s="29">
        <v>288465</v>
      </c>
      <c r="P15" s="29">
        <v>33152</v>
      </c>
      <c r="Q15" s="23">
        <v>37716</v>
      </c>
      <c r="R15" s="29">
        <v>31782</v>
      </c>
      <c r="S15" s="29">
        <v>127855</v>
      </c>
      <c r="T15" s="29">
        <v>-3985</v>
      </c>
      <c r="U15" s="23">
        <v>255693</v>
      </c>
      <c r="V15" s="29">
        <v>245159</v>
      </c>
      <c r="W15" s="29">
        <v>492675</v>
      </c>
      <c r="X15" s="29">
        <v>237569</v>
      </c>
      <c r="Y15" s="23">
        <v>-621532</v>
      </c>
    </row>
    <row r="16" spans="1:25" ht="14.25" thickTop="1">
      <c r="A16" s="6" t="s">
        <v>226</v>
      </c>
      <c r="B16" s="28">
        <v>95</v>
      </c>
      <c r="C16" s="28">
        <v>75</v>
      </c>
      <c r="D16" s="28">
        <v>22</v>
      </c>
      <c r="E16" s="22">
        <v>274</v>
      </c>
      <c r="F16" s="28">
        <v>135</v>
      </c>
      <c r="G16" s="28">
        <v>111</v>
      </c>
      <c r="H16" s="28">
        <v>27</v>
      </c>
      <c r="I16" s="22">
        <v>521</v>
      </c>
      <c r="J16" s="28">
        <v>194</v>
      </c>
      <c r="K16" s="28">
        <v>165</v>
      </c>
      <c r="L16" s="28">
        <v>30</v>
      </c>
      <c r="M16" s="22">
        <v>352</v>
      </c>
      <c r="N16" s="28">
        <v>172</v>
      </c>
      <c r="O16" s="28">
        <v>138</v>
      </c>
      <c r="P16" s="28">
        <v>43</v>
      </c>
      <c r="Q16" s="22">
        <v>1291</v>
      </c>
      <c r="R16" s="28">
        <v>734</v>
      </c>
      <c r="S16" s="28">
        <v>508</v>
      </c>
      <c r="T16" s="28">
        <v>232</v>
      </c>
      <c r="U16" s="22">
        <v>1723</v>
      </c>
      <c r="V16" s="28">
        <v>984</v>
      </c>
      <c r="W16" s="28">
        <v>727</v>
      </c>
      <c r="X16" s="28">
        <v>291</v>
      </c>
      <c r="Y16" s="22">
        <v>2410</v>
      </c>
    </row>
    <row r="17" spans="1:25" ht="13.5">
      <c r="A17" s="6" t="s">
        <v>227</v>
      </c>
      <c r="B17" s="28">
        <v>6550</v>
      </c>
      <c r="C17" s="28">
        <v>2722</v>
      </c>
      <c r="D17" s="28">
        <v>2245</v>
      </c>
      <c r="E17" s="22">
        <v>8201</v>
      </c>
      <c r="F17" s="28">
        <v>6281</v>
      </c>
      <c r="G17" s="28">
        <v>2428</v>
      </c>
      <c r="H17" s="28">
        <v>2042</v>
      </c>
      <c r="I17" s="22">
        <v>6907</v>
      </c>
      <c r="J17" s="28">
        <v>5797</v>
      </c>
      <c r="K17" s="28">
        <v>2185</v>
      </c>
      <c r="L17" s="28">
        <v>1868</v>
      </c>
      <c r="M17" s="22">
        <v>6861</v>
      </c>
      <c r="N17" s="28">
        <v>5761</v>
      </c>
      <c r="O17" s="28">
        <v>2215</v>
      </c>
      <c r="P17" s="28">
        <v>1942</v>
      </c>
      <c r="Q17" s="22">
        <v>6735</v>
      </c>
      <c r="R17" s="28">
        <v>5064</v>
      </c>
      <c r="S17" s="28">
        <v>2214</v>
      </c>
      <c r="T17" s="28">
        <v>2214</v>
      </c>
      <c r="U17" s="22">
        <v>5207</v>
      </c>
      <c r="V17" s="28">
        <v>3964</v>
      </c>
      <c r="W17" s="28">
        <v>1940</v>
      </c>
      <c r="X17" s="28">
        <v>1940</v>
      </c>
      <c r="Y17" s="22">
        <v>5987</v>
      </c>
    </row>
    <row r="18" spans="1:25" ht="13.5">
      <c r="A18" s="6" t="s">
        <v>0</v>
      </c>
      <c r="B18" s="28">
        <v>6341</v>
      </c>
      <c r="C18" s="28">
        <v>4167</v>
      </c>
      <c r="D18" s="28">
        <v>1942</v>
      </c>
      <c r="E18" s="22">
        <v>9191</v>
      </c>
      <c r="F18" s="28">
        <v>7194</v>
      </c>
      <c r="G18" s="28">
        <v>4906</v>
      </c>
      <c r="H18" s="28">
        <v>2453</v>
      </c>
      <c r="I18" s="22">
        <v>7923</v>
      </c>
      <c r="J18" s="28">
        <v>5886</v>
      </c>
      <c r="K18" s="28">
        <v>4227</v>
      </c>
      <c r="L18" s="28">
        <v>2210</v>
      </c>
      <c r="M18" s="22">
        <v>8498</v>
      </c>
      <c r="N18" s="28">
        <v>6526</v>
      </c>
      <c r="O18" s="28">
        <v>4405</v>
      </c>
      <c r="P18" s="28">
        <v>2063</v>
      </c>
      <c r="Q18" s="22">
        <v>9783</v>
      </c>
      <c r="R18" s="28">
        <v>7827</v>
      </c>
      <c r="S18" s="28">
        <v>4613</v>
      </c>
      <c r="T18" s="28">
        <v>2273</v>
      </c>
      <c r="U18" s="22">
        <v>8529</v>
      </c>
      <c r="V18" s="28">
        <v>6518</v>
      </c>
      <c r="W18" s="28">
        <v>4454</v>
      </c>
      <c r="X18" s="28">
        <v>2302</v>
      </c>
      <c r="Y18" s="22">
        <v>9095</v>
      </c>
    </row>
    <row r="19" spans="1:25" ht="13.5">
      <c r="A19" s="6" t="s">
        <v>231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>
        <v>1277</v>
      </c>
      <c r="N19" s="28"/>
      <c r="O19" s="28"/>
      <c r="P19" s="28"/>
      <c r="Q19" s="22">
        <v>4952</v>
      </c>
      <c r="R19" s="28">
        <v>4468</v>
      </c>
      <c r="S19" s="28">
        <v>4593</v>
      </c>
      <c r="T19" s="28"/>
      <c r="U19" s="22">
        <v>5962</v>
      </c>
      <c r="V19" s="28">
        <v>8191</v>
      </c>
      <c r="W19" s="28">
        <v>7464</v>
      </c>
      <c r="X19" s="28"/>
      <c r="Y19" s="22"/>
    </row>
    <row r="20" spans="1:25" ht="13.5">
      <c r="A20" s="6" t="s">
        <v>1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>
        <v>4891</v>
      </c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233</v>
      </c>
      <c r="B21" s="28"/>
      <c r="C21" s="28"/>
      <c r="D21" s="28"/>
      <c r="E21" s="22">
        <v>5549</v>
      </c>
      <c r="F21" s="28"/>
      <c r="G21" s="28"/>
      <c r="H21" s="28"/>
      <c r="I21" s="22">
        <v>16345</v>
      </c>
      <c r="J21" s="28">
        <v>12818</v>
      </c>
      <c r="K21" s="28">
        <v>8980</v>
      </c>
      <c r="L21" s="28"/>
      <c r="M21" s="22">
        <v>22171</v>
      </c>
      <c r="N21" s="28">
        <v>15595</v>
      </c>
      <c r="O21" s="28">
        <v>9143</v>
      </c>
      <c r="P21" s="28"/>
      <c r="Q21" s="22"/>
      <c r="R21" s="28"/>
      <c r="S21" s="28"/>
      <c r="T21" s="28"/>
      <c r="U21" s="22"/>
      <c r="V21" s="28">
        <v>1066</v>
      </c>
      <c r="W21" s="28"/>
      <c r="X21" s="28"/>
      <c r="Y21" s="22">
        <v>10000</v>
      </c>
    </row>
    <row r="22" spans="1:25" ht="13.5">
      <c r="A22" s="6" t="s">
        <v>230</v>
      </c>
      <c r="B22" s="28"/>
      <c r="C22" s="28"/>
      <c r="D22" s="28">
        <v>2089</v>
      </c>
      <c r="E22" s="22"/>
      <c r="F22" s="28"/>
      <c r="G22" s="28"/>
      <c r="H22" s="28">
        <v>200</v>
      </c>
      <c r="I22" s="22"/>
      <c r="J22" s="28"/>
      <c r="K22" s="28"/>
      <c r="L22" s="28"/>
      <c r="M22" s="22">
        <v>9832</v>
      </c>
      <c r="N22" s="28"/>
      <c r="O22" s="28"/>
      <c r="P22" s="28"/>
      <c r="Q22" s="22">
        <v>4516</v>
      </c>
      <c r="R22" s="28"/>
      <c r="S22" s="28"/>
      <c r="T22" s="28"/>
      <c r="U22" s="22">
        <v>9024</v>
      </c>
      <c r="V22" s="28"/>
      <c r="W22" s="28"/>
      <c r="X22" s="28"/>
      <c r="Y22" s="22">
        <v>25265</v>
      </c>
    </row>
    <row r="23" spans="1:25" ht="13.5">
      <c r="A23" s="6" t="s">
        <v>103</v>
      </c>
      <c r="B23" s="28">
        <v>7274</v>
      </c>
      <c r="C23" s="28">
        <v>3503</v>
      </c>
      <c r="D23" s="28">
        <v>3079</v>
      </c>
      <c r="E23" s="22">
        <v>8882</v>
      </c>
      <c r="F23" s="28">
        <v>11807</v>
      </c>
      <c r="G23" s="28">
        <v>8164</v>
      </c>
      <c r="H23" s="28">
        <v>6029</v>
      </c>
      <c r="I23" s="22">
        <v>8593</v>
      </c>
      <c r="J23" s="28">
        <v>5873</v>
      </c>
      <c r="K23" s="28">
        <v>3389</v>
      </c>
      <c r="L23" s="28">
        <v>2159</v>
      </c>
      <c r="M23" s="22">
        <v>4149</v>
      </c>
      <c r="N23" s="28">
        <v>11204</v>
      </c>
      <c r="O23" s="28">
        <v>2974</v>
      </c>
      <c r="P23" s="28">
        <v>6177</v>
      </c>
      <c r="Q23" s="22">
        <v>6514</v>
      </c>
      <c r="R23" s="28">
        <v>8543</v>
      </c>
      <c r="S23" s="28">
        <v>4316</v>
      </c>
      <c r="T23" s="28">
        <v>3755</v>
      </c>
      <c r="U23" s="22">
        <v>8519</v>
      </c>
      <c r="V23" s="28">
        <v>2553</v>
      </c>
      <c r="W23" s="28">
        <v>2977</v>
      </c>
      <c r="X23" s="28">
        <v>3879</v>
      </c>
      <c r="Y23" s="22">
        <v>21812</v>
      </c>
    </row>
    <row r="24" spans="1:25" ht="13.5">
      <c r="A24" s="6" t="s">
        <v>235</v>
      </c>
      <c r="B24" s="28">
        <v>20261</v>
      </c>
      <c r="C24" s="28">
        <v>13189</v>
      </c>
      <c r="D24" s="28">
        <v>9380</v>
      </c>
      <c r="E24" s="22">
        <v>32099</v>
      </c>
      <c r="F24" s="28">
        <v>25419</v>
      </c>
      <c r="G24" s="28">
        <v>16424</v>
      </c>
      <c r="H24" s="28">
        <v>10752</v>
      </c>
      <c r="I24" s="22">
        <v>40291</v>
      </c>
      <c r="J24" s="28">
        <v>30570</v>
      </c>
      <c r="K24" s="28">
        <v>18948</v>
      </c>
      <c r="L24" s="28">
        <v>11160</v>
      </c>
      <c r="M24" s="22">
        <v>53142</v>
      </c>
      <c r="N24" s="28">
        <v>39258</v>
      </c>
      <c r="O24" s="28">
        <v>26292</v>
      </c>
      <c r="P24" s="28">
        <v>10226</v>
      </c>
      <c r="Q24" s="22">
        <v>33792</v>
      </c>
      <c r="R24" s="28">
        <v>26638</v>
      </c>
      <c r="S24" s="28">
        <v>16246</v>
      </c>
      <c r="T24" s="28">
        <v>8476</v>
      </c>
      <c r="U24" s="22">
        <v>38967</v>
      </c>
      <c r="V24" s="28">
        <v>26039</v>
      </c>
      <c r="W24" s="28">
        <v>20325</v>
      </c>
      <c r="X24" s="28">
        <v>8414</v>
      </c>
      <c r="Y24" s="22">
        <v>79338</v>
      </c>
    </row>
    <row r="25" spans="1:25" ht="13.5">
      <c r="A25" s="6" t="s">
        <v>236</v>
      </c>
      <c r="B25" s="28">
        <v>15761</v>
      </c>
      <c r="C25" s="28">
        <v>11253</v>
      </c>
      <c r="D25" s="28">
        <v>5775</v>
      </c>
      <c r="E25" s="22">
        <v>25139</v>
      </c>
      <c r="F25" s="28">
        <v>19180</v>
      </c>
      <c r="G25" s="28">
        <v>13128</v>
      </c>
      <c r="H25" s="28">
        <v>6434</v>
      </c>
      <c r="I25" s="22">
        <v>29302</v>
      </c>
      <c r="J25" s="28">
        <v>22527</v>
      </c>
      <c r="K25" s="28">
        <v>15428</v>
      </c>
      <c r="L25" s="28">
        <v>7937</v>
      </c>
      <c r="M25" s="22">
        <v>36969</v>
      </c>
      <c r="N25" s="28">
        <v>29090</v>
      </c>
      <c r="O25" s="28">
        <v>22224</v>
      </c>
      <c r="P25" s="28">
        <v>12693</v>
      </c>
      <c r="Q25" s="22">
        <v>48423</v>
      </c>
      <c r="R25" s="28">
        <v>37793</v>
      </c>
      <c r="S25" s="28">
        <v>27622</v>
      </c>
      <c r="T25" s="28">
        <v>14009</v>
      </c>
      <c r="U25" s="22">
        <v>56570</v>
      </c>
      <c r="V25" s="28">
        <v>43849</v>
      </c>
      <c r="W25" s="28">
        <v>32149</v>
      </c>
      <c r="X25" s="28">
        <v>17189</v>
      </c>
      <c r="Y25" s="22">
        <v>45751</v>
      </c>
    </row>
    <row r="26" spans="1:25" ht="13.5">
      <c r="A26" s="6" t="s">
        <v>237</v>
      </c>
      <c r="B26" s="28">
        <v>4276</v>
      </c>
      <c r="C26" s="28">
        <v>3042</v>
      </c>
      <c r="D26" s="28">
        <v>1599</v>
      </c>
      <c r="E26" s="22">
        <v>4548</v>
      </c>
      <c r="F26" s="28">
        <v>3399</v>
      </c>
      <c r="G26" s="28">
        <v>2016</v>
      </c>
      <c r="H26" s="28">
        <v>1044</v>
      </c>
      <c r="I26" s="22">
        <v>4343</v>
      </c>
      <c r="J26" s="28"/>
      <c r="K26" s="28"/>
      <c r="L26" s="28"/>
      <c r="M26" s="22">
        <v>4573</v>
      </c>
      <c r="N26" s="28"/>
      <c r="O26" s="28"/>
      <c r="P26" s="28"/>
      <c r="Q26" s="22">
        <v>4099</v>
      </c>
      <c r="R26" s="28"/>
      <c r="S26" s="28"/>
      <c r="T26" s="28"/>
      <c r="U26" s="22">
        <v>4953</v>
      </c>
      <c r="V26" s="28"/>
      <c r="W26" s="28"/>
      <c r="X26" s="28"/>
      <c r="Y26" s="22">
        <v>4668</v>
      </c>
    </row>
    <row r="27" spans="1:25" ht="13.5">
      <c r="A27" s="6" t="s">
        <v>2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>
        <v>29411</v>
      </c>
    </row>
    <row r="28" spans="1:25" ht="13.5">
      <c r="A28" s="6" t="s">
        <v>3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>
        <v>155</v>
      </c>
    </row>
    <row r="29" spans="1:25" ht="13.5">
      <c r="A29" s="6" t="s">
        <v>103</v>
      </c>
      <c r="B29" s="28">
        <v>24</v>
      </c>
      <c r="C29" s="28">
        <v>24</v>
      </c>
      <c r="D29" s="28">
        <v>24</v>
      </c>
      <c r="E29" s="22">
        <v>1722</v>
      </c>
      <c r="F29" s="28">
        <v>1722</v>
      </c>
      <c r="G29" s="28">
        <v>2534</v>
      </c>
      <c r="H29" s="28">
        <v>1395</v>
      </c>
      <c r="I29" s="22">
        <v>361</v>
      </c>
      <c r="J29" s="28">
        <v>3143</v>
      </c>
      <c r="K29" s="28">
        <v>2040</v>
      </c>
      <c r="L29" s="28">
        <v>1449</v>
      </c>
      <c r="M29" s="22">
        <v>5125</v>
      </c>
      <c r="N29" s="28">
        <v>3661</v>
      </c>
      <c r="O29" s="28">
        <v>2918</v>
      </c>
      <c r="P29" s="28">
        <v>2118</v>
      </c>
      <c r="Q29" s="22">
        <v>7724</v>
      </c>
      <c r="R29" s="28">
        <v>6307</v>
      </c>
      <c r="S29" s="28">
        <v>2684</v>
      </c>
      <c r="T29" s="28">
        <v>847</v>
      </c>
      <c r="U29" s="22">
        <v>68</v>
      </c>
      <c r="V29" s="28">
        <v>3864</v>
      </c>
      <c r="W29" s="28">
        <v>2033</v>
      </c>
      <c r="X29" s="28">
        <v>1006</v>
      </c>
      <c r="Y29" s="22">
        <v>8962</v>
      </c>
    </row>
    <row r="30" spans="1:25" ht="13.5">
      <c r="A30" s="6" t="s">
        <v>239</v>
      </c>
      <c r="B30" s="28">
        <v>20062</v>
      </c>
      <c r="C30" s="28">
        <v>14319</v>
      </c>
      <c r="D30" s="28">
        <v>7399</v>
      </c>
      <c r="E30" s="22">
        <v>31409</v>
      </c>
      <c r="F30" s="28">
        <v>24302</v>
      </c>
      <c r="G30" s="28">
        <v>17680</v>
      </c>
      <c r="H30" s="28">
        <v>8874</v>
      </c>
      <c r="I30" s="22">
        <v>34006</v>
      </c>
      <c r="J30" s="28">
        <v>25670</v>
      </c>
      <c r="K30" s="28">
        <v>17468</v>
      </c>
      <c r="L30" s="28">
        <v>9386</v>
      </c>
      <c r="M30" s="22">
        <v>46667</v>
      </c>
      <c r="N30" s="28">
        <v>32751</v>
      </c>
      <c r="O30" s="28">
        <v>25142</v>
      </c>
      <c r="P30" s="28">
        <v>14811</v>
      </c>
      <c r="Q30" s="22">
        <v>60247</v>
      </c>
      <c r="R30" s="28">
        <v>44101</v>
      </c>
      <c r="S30" s="28">
        <v>30306</v>
      </c>
      <c r="T30" s="28">
        <v>14856</v>
      </c>
      <c r="U30" s="22">
        <v>61593</v>
      </c>
      <c r="V30" s="28">
        <v>47714</v>
      </c>
      <c r="W30" s="28">
        <v>34182</v>
      </c>
      <c r="X30" s="28">
        <v>18196</v>
      </c>
      <c r="Y30" s="22">
        <v>88949</v>
      </c>
    </row>
    <row r="31" spans="1:25" ht="14.25" thickBot="1">
      <c r="A31" s="25" t="s">
        <v>240</v>
      </c>
      <c r="B31" s="29">
        <v>147225</v>
      </c>
      <c r="C31" s="29">
        <v>224176</v>
      </c>
      <c r="D31" s="29">
        <v>6494</v>
      </c>
      <c r="E31" s="23">
        <v>13713</v>
      </c>
      <c r="F31" s="29">
        <v>-8146</v>
      </c>
      <c r="G31" s="29">
        <v>23225</v>
      </c>
      <c r="H31" s="29">
        <v>-40130</v>
      </c>
      <c r="I31" s="23">
        <v>41449</v>
      </c>
      <c r="J31" s="29">
        <v>135200</v>
      </c>
      <c r="K31" s="29">
        <v>220008</v>
      </c>
      <c r="L31" s="29">
        <v>40831</v>
      </c>
      <c r="M31" s="23">
        <v>216192</v>
      </c>
      <c r="N31" s="29">
        <v>345096</v>
      </c>
      <c r="O31" s="29">
        <v>289615</v>
      </c>
      <c r="P31" s="29">
        <v>28567</v>
      </c>
      <c r="Q31" s="23">
        <v>11262</v>
      </c>
      <c r="R31" s="29">
        <v>14320</v>
      </c>
      <c r="S31" s="29">
        <v>113795</v>
      </c>
      <c r="T31" s="29">
        <v>-10365</v>
      </c>
      <c r="U31" s="23">
        <v>233068</v>
      </c>
      <c r="V31" s="29">
        <v>223483</v>
      </c>
      <c r="W31" s="29">
        <v>478817</v>
      </c>
      <c r="X31" s="29">
        <v>227786</v>
      </c>
      <c r="Y31" s="23">
        <v>-631143</v>
      </c>
    </row>
    <row r="32" spans="1:25" ht="14.25" thickTop="1">
      <c r="A32" s="6" t="s">
        <v>241</v>
      </c>
      <c r="B32" s="28">
        <v>4980</v>
      </c>
      <c r="C32" s="28">
        <v>4980</v>
      </c>
      <c r="D32" s="28">
        <v>599</v>
      </c>
      <c r="E32" s="22">
        <v>21959</v>
      </c>
      <c r="F32" s="28">
        <v>18645</v>
      </c>
      <c r="G32" s="28">
        <v>18645</v>
      </c>
      <c r="H32" s="28">
        <v>18645</v>
      </c>
      <c r="I32" s="22">
        <v>8482</v>
      </c>
      <c r="J32" s="28"/>
      <c r="K32" s="28"/>
      <c r="L32" s="28"/>
      <c r="M32" s="22">
        <v>91176</v>
      </c>
      <c r="N32" s="28">
        <v>20700</v>
      </c>
      <c r="O32" s="28">
        <v>20700</v>
      </c>
      <c r="P32" s="28">
        <v>288</v>
      </c>
      <c r="Q32" s="22">
        <v>678</v>
      </c>
      <c r="R32" s="28">
        <v>359</v>
      </c>
      <c r="S32" s="28">
        <v>359</v>
      </c>
      <c r="T32" s="28">
        <v>359</v>
      </c>
      <c r="U32" s="22">
        <v>7616</v>
      </c>
      <c r="V32" s="28">
        <v>7576</v>
      </c>
      <c r="W32" s="28">
        <v>46</v>
      </c>
      <c r="X32" s="28"/>
      <c r="Y32" s="22">
        <v>1302</v>
      </c>
    </row>
    <row r="33" spans="1:25" ht="13.5">
      <c r="A33" s="6" t="s">
        <v>4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>
        <v>1586</v>
      </c>
      <c r="Q33" s="22"/>
      <c r="R33" s="28">
        <v>3416</v>
      </c>
      <c r="S33" s="28">
        <v>1548</v>
      </c>
      <c r="T33" s="28">
        <v>803</v>
      </c>
      <c r="U33" s="22"/>
      <c r="V33" s="28"/>
      <c r="W33" s="28"/>
      <c r="X33" s="28"/>
      <c r="Y33" s="22"/>
    </row>
    <row r="34" spans="1:25" ht="13.5">
      <c r="A34" s="6" t="s">
        <v>5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222629</v>
      </c>
      <c r="N34" s="28">
        <v>222629</v>
      </c>
      <c r="O34" s="28">
        <v>222629</v>
      </c>
      <c r="P34" s="28">
        <v>222629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245</v>
      </c>
      <c r="B35" s="28">
        <v>4980</v>
      </c>
      <c r="C35" s="28">
        <v>4980</v>
      </c>
      <c r="D35" s="28">
        <v>599</v>
      </c>
      <c r="E35" s="22">
        <v>103025</v>
      </c>
      <c r="F35" s="28">
        <v>18645</v>
      </c>
      <c r="G35" s="28">
        <v>18645</v>
      </c>
      <c r="H35" s="28">
        <v>18645</v>
      </c>
      <c r="I35" s="22">
        <v>8482</v>
      </c>
      <c r="J35" s="28"/>
      <c r="K35" s="28"/>
      <c r="L35" s="28"/>
      <c r="M35" s="22">
        <v>313805</v>
      </c>
      <c r="N35" s="28">
        <v>243330</v>
      </c>
      <c r="O35" s="28">
        <v>249469</v>
      </c>
      <c r="P35" s="28">
        <v>224504</v>
      </c>
      <c r="Q35" s="22">
        <v>678</v>
      </c>
      <c r="R35" s="28">
        <v>3775</v>
      </c>
      <c r="S35" s="28">
        <v>3590</v>
      </c>
      <c r="T35" s="28">
        <v>1163</v>
      </c>
      <c r="U35" s="22">
        <v>30316</v>
      </c>
      <c r="V35" s="28">
        <v>7576</v>
      </c>
      <c r="W35" s="28">
        <v>46</v>
      </c>
      <c r="X35" s="28"/>
      <c r="Y35" s="22">
        <v>1433</v>
      </c>
    </row>
    <row r="36" spans="1:25" ht="13.5">
      <c r="A36" s="6" t="s">
        <v>247</v>
      </c>
      <c r="B36" s="28">
        <v>16</v>
      </c>
      <c r="C36" s="28">
        <v>16</v>
      </c>
      <c r="D36" s="28"/>
      <c r="E36" s="22"/>
      <c r="F36" s="28"/>
      <c r="G36" s="28"/>
      <c r="H36" s="28"/>
      <c r="I36" s="22"/>
      <c r="J36" s="28"/>
      <c r="K36" s="28"/>
      <c r="L36" s="28"/>
      <c r="M36" s="22">
        <v>864</v>
      </c>
      <c r="N36" s="28"/>
      <c r="O36" s="28"/>
      <c r="P36" s="28"/>
      <c r="Q36" s="22"/>
      <c r="R36" s="28"/>
      <c r="S36" s="28"/>
      <c r="T36" s="28"/>
      <c r="U36" s="22">
        <v>30</v>
      </c>
      <c r="V36" s="28"/>
      <c r="W36" s="28"/>
      <c r="X36" s="28"/>
      <c r="Y36" s="22">
        <v>6929</v>
      </c>
    </row>
    <row r="37" spans="1:25" ht="13.5">
      <c r="A37" s="6" t="s">
        <v>248</v>
      </c>
      <c r="B37" s="28">
        <v>2190</v>
      </c>
      <c r="C37" s="28"/>
      <c r="D37" s="28"/>
      <c r="E37" s="22">
        <v>8914</v>
      </c>
      <c r="F37" s="28">
        <v>815</v>
      </c>
      <c r="G37" s="28">
        <v>218</v>
      </c>
      <c r="H37" s="28">
        <v>218</v>
      </c>
      <c r="I37" s="22"/>
      <c r="J37" s="28">
        <v>199</v>
      </c>
      <c r="K37" s="28">
        <v>160</v>
      </c>
      <c r="L37" s="28">
        <v>160</v>
      </c>
      <c r="M37" s="22">
        <v>52318</v>
      </c>
      <c r="N37" s="28"/>
      <c r="O37" s="28"/>
      <c r="P37" s="28"/>
      <c r="Q37" s="22">
        <v>37525</v>
      </c>
      <c r="R37" s="28">
        <v>16956</v>
      </c>
      <c r="S37" s="28">
        <v>11456</v>
      </c>
      <c r="T37" s="28">
        <v>11456</v>
      </c>
      <c r="U37" s="22">
        <v>5544</v>
      </c>
      <c r="V37" s="28">
        <v>4721</v>
      </c>
      <c r="W37" s="28">
        <v>1857</v>
      </c>
      <c r="X37" s="28">
        <v>1623</v>
      </c>
      <c r="Y37" s="22">
        <v>17809</v>
      </c>
    </row>
    <row r="38" spans="1:25" ht="13.5">
      <c r="A38" s="6" t="s">
        <v>249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>
        <v>330</v>
      </c>
      <c r="V38" s="28">
        <v>330</v>
      </c>
      <c r="W38" s="28">
        <v>330</v>
      </c>
      <c r="X38" s="28">
        <v>330</v>
      </c>
      <c r="Y38" s="22">
        <v>4832</v>
      </c>
    </row>
    <row r="39" spans="1:25" ht="13.5">
      <c r="A39" s="6" t="s">
        <v>252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>
        <v>68018</v>
      </c>
      <c r="R39" s="28">
        <v>67312</v>
      </c>
      <c r="S39" s="28">
        <v>61666</v>
      </c>
      <c r="T39" s="28">
        <v>8567</v>
      </c>
      <c r="U39" s="22"/>
      <c r="V39" s="28"/>
      <c r="W39" s="28">
        <v>9268</v>
      </c>
      <c r="X39" s="28">
        <v>248</v>
      </c>
      <c r="Y39" s="22">
        <v>812</v>
      </c>
    </row>
    <row r="40" spans="1:25" ht="13.5">
      <c r="A40" s="6" t="s">
        <v>250</v>
      </c>
      <c r="B40" s="28"/>
      <c r="C40" s="28"/>
      <c r="D40" s="28"/>
      <c r="E40" s="22">
        <v>3092</v>
      </c>
      <c r="F40" s="28"/>
      <c r="G40" s="28"/>
      <c r="H40" s="28"/>
      <c r="I40" s="22"/>
      <c r="J40" s="28"/>
      <c r="K40" s="28"/>
      <c r="L40" s="28"/>
      <c r="M40" s="22">
        <v>91491</v>
      </c>
      <c r="N40" s="28"/>
      <c r="O40" s="28"/>
      <c r="P40" s="28"/>
      <c r="Q40" s="22">
        <v>770626</v>
      </c>
      <c r="R40" s="28"/>
      <c r="S40" s="28"/>
      <c r="T40" s="28"/>
      <c r="U40" s="22">
        <v>38615</v>
      </c>
      <c r="V40" s="28"/>
      <c r="W40" s="28"/>
      <c r="X40" s="28"/>
      <c r="Y40" s="22">
        <v>723024</v>
      </c>
    </row>
    <row r="41" spans="1:25" ht="13.5">
      <c r="A41" s="6" t="s">
        <v>6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>
        <v>10677</v>
      </c>
      <c r="V41" s="28">
        <v>10677</v>
      </c>
      <c r="W41" s="28">
        <v>10677</v>
      </c>
      <c r="X41" s="28">
        <v>10677</v>
      </c>
      <c r="Y41" s="22"/>
    </row>
    <row r="42" spans="1:25" ht="13.5">
      <c r="A42" s="6" t="s">
        <v>7</v>
      </c>
      <c r="B42" s="28">
        <v>2206</v>
      </c>
      <c r="C42" s="28">
        <v>16</v>
      </c>
      <c r="D42" s="28"/>
      <c r="E42" s="22">
        <v>52007</v>
      </c>
      <c r="F42" s="28">
        <v>815</v>
      </c>
      <c r="G42" s="28">
        <v>218</v>
      </c>
      <c r="H42" s="28">
        <v>218</v>
      </c>
      <c r="I42" s="22"/>
      <c r="J42" s="28">
        <v>199</v>
      </c>
      <c r="K42" s="28">
        <v>160</v>
      </c>
      <c r="L42" s="28">
        <v>160</v>
      </c>
      <c r="M42" s="22">
        <v>326683</v>
      </c>
      <c r="N42" s="28">
        <v>16709</v>
      </c>
      <c r="O42" s="28">
        <v>16709</v>
      </c>
      <c r="P42" s="28">
        <v>16709</v>
      </c>
      <c r="Q42" s="22">
        <v>1247234</v>
      </c>
      <c r="R42" s="28">
        <v>455333</v>
      </c>
      <c r="S42" s="28">
        <v>444187</v>
      </c>
      <c r="T42" s="28">
        <v>20023</v>
      </c>
      <c r="U42" s="22">
        <v>55196</v>
      </c>
      <c r="V42" s="28">
        <v>15729</v>
      </c>
      <c r="W42" s="28">
        <v>22133</v>
      </c>
      <c r="X42" s="28">
        <v>12878</v>
      </c>
      <c r="Y42" s="22">
        <v>837648</v>
      </c>
    </row>
    <row r="43" spans="1:25" ht="13.5">
      <c r="A43" s="7" t="s">
        <v>258</v>
      </c>
      <c r="B43" s="28">
        <v>149999</v>
      </c>
      <c r="C43" s="28">
        <v>229141</v>
      </c>
      <c r="D43" s="28">
        <v>7094</v>
      </c>
      <c r="E43" s="22">
        <v>64731</v>
      </c>
      <c r="F43" s="28">
        <v>9683</v>
      </c>
      <c r="G43" s="28">
        <v>41652</v>
      </c>
      <c r="H43" s="28">
        <v>-21703</v>
      </c>
      <c r="I43" s="22">
        <v>49932</v>
      </c>
      <c r="J43" s="28">
        <v>135001</v>
      </c>
      <c r="K43" s="28">
        <v>219848</v>
      </c>
      <c r="L43" s="28">
        <v>40671</v>
      </c>
      <c r="M43" s="22">
        <v>203315</v>
      </c>
      <c r="N43" s="28">
        <v>571717</v>
      </c>
      <c r="O43" s="28">
        <v>522375</v>
      </c>
      <c r="P43" s="28">
        <v>236363</v>
      </c>
      <c r="Q43" s="22">
        <v>-1235294</v>
      </c>
      <c r="R43" s="28">
        <v>-437237</v>
      </c>
      <c r="S43" s="28">
        <v>-326801</v>
      </c>
      <c r="T43" s="28">
        <v>-29226</v>
      </c>
      <c r="U43" s="22">
        <v>208187</v>
      </c>
      <c r="V43" s="28">
        <v>215331</v>
      </c>
      <c r="W43" s="28">
        <v>456731</v>
      </c>
      <c r="X43" s="28">
        <v>214907</v>
      </c>
      <c r="Y43" s="22">
        <v>-1467359</v>
      </c>
    </row>
    <row r="44" spans="1:25" ht="13.5">
      <c r="A44" s="7" t="s">
        <v>259</v>
      </c>
      <c r="B44" s="28">
        <v>35541</v>
      </c>
      <c r="C44" s="28">
        <v>30747</v>
      </c>
      <c r="D44" s="28">
        <v>6176</v>
      </c>
      <c r="E44" s="22">
        <v>19920</v>
      </c>
      <c r="F44" s="28">
        <v>14707</v>
      </c>
      <c r="G44" s="28">
        <v>9644</v>
      </c>
      <c r="H44" s="28">
        <v>4901</v>
      </c>
      <c r="I44" s="22">
        <v>17374</v>
      </c>
      <c r="J44" s="28">
        <v>14074</v>
      </c>
      <c r="K44" s="28">
        <v>9244</v>
      </c>
      <c r="L44" s="28">
        <v>4693</v>
      </c>
      <c r="M44" s="22">
        <v>19162</v>
      </c>
      <c r="N44" s="28">
        <v>15422</v>
      </c>
      <c r="O44" s="28">
        <v>10474</v>
      </c>
      <c r="P44" s="28">
        <v>4844</v>
      </c>
      <c r="Q44" s="22">
        <v>21214</v>
      </c>
      <c r="R44" s="28">
        <v>17595</v>
      </c>
      <c r="S44" s="28">
        <v>10973</v>
      </c>
      <c r="T44" s="28">
        <v>5007</v>
      </c>
      <c r="U44" s="22">
        <v>5488</v>
      </c>
      <c r="V44" s="28">
        <v>15738</v>
      </c>
      <c r="W44" s="28">
        <v>10409</v>
      </c>
      <c r="X44" s="28">
        <v>5260</v>
      </c>
      <c r="Y44" s="22">
        <v>24350</v>
      </c>
    </row>
    <row r="45" spans="1:25" ht="13.5">
      <c r="A45" s="7" t="s">
        <v>260</v>
      </c>
      <c r="B45" s="28">
        <v>-4805</v>
      </c>
      <c r="C45" s="28">
        <v>-3268</v>
      </c>
      <c r="D45" s="28">
        <v>-1661</v>
      </c>
      <c r="E45" s="22">
        <v>-7289</v>
      </c>
      <c r="F45" s="28">
        <v>-5232</v>
      </c>
      <c r="G45" s="28">
        <v>-3598</v>
      </c>
      <c r="H45" s="28">
        <v>-1616</v>
      </c>
      <c r="I45" s="22">
        <v>-14853</v>
      </c>
      <c r="J45" s="28">
        <v>-12352</v>
      </c>
      <c r="K45" s="28">
        <v>-10376</v>
      </c>
      <c r="L45" s="28">
        <v>-7898</v>
      </c>
      <c r="M45" s="22">
        <v>-13397</v>
      </c>
      <c r="N45" s="28">
        <v>-9649</v>
      </c>
      <c r="O45" s="28">
        <v>-6279</v>
      </c>
      <c r="P45" s="28">
        <v>-2589</v>
      </c>
      <c r="Q45" s="22">
        <v>35530</v>
      </c>
      <c r="R45" s="28">
        <v>37981</v>
      </c>
      <c r="S45" s="28">
        <v>40522</v>
      </c>
      <c r="T45" s="28">
        <v>43784</v>
      </c>
      <c r="U45" s="22">
        <v>-4316</v>
      </c>
      <c r="V45" s="28">
        <v>-6749</v>
      </c>
      <c r="W45" s="28">
        <v>-5239</v>
      </c>
      <c r="X45" s="28">
        <v>-2482</v>
      </c>
      <c r="Y45" s="22">
        <v>410182</v>
      </c>
    </row>
    <row r="46" spans="1:25" ht="13.5">
      <c r="A46" s="7" t="s">
        <v>261</v>
      </c>
      <c r="B46" s="28">
        <v>30736</v>
      </c>
      <c r="C46" s="28">
        <v>27478</v>
      </c>
      <c r="D46" s="28">
        <v>4514</v>
      </c>
      <c r="E46" s="22">
        <v>12631</v>
      </c>
      <c r="F46" s="28">
        <v>9475</v>
      </c>
      <c r="G46" s="28">
        <v>6045</v>
      </c>
      <c r="H46" s="28">
        <v>3285</v>
      </c>
      <c r="I46" s="22">
        <v>2520</v>
      </c>
      <c r="J46" s="28">
        <v>1722</v>
      </c>
      <c r="K46" s="28">
        <v>-1131</v>
      </c>
      <c r="L46" s="28">
        <v>-3204</v>
      </c>
      <c r="M46" s="22">
        <v>5764</v>
      </c>
      <c r="N46" s="28">
        <v>5772</v>
      </c>
      <c r="O46" s="28">
        <v>4194</v>
      </c>
      <c r="P46" s="28">
        <v>2254</v>
      </c>
      <c r="Q46" s="22">
        <v>56744</v>
      </c>
      <c r="R46" s="28">
        <v>55576</v>
      </c>
      <c r="S46" s="28">
        <v>51496</v>
      </c>
      <c r="T46" s="28">
        <v>48792</v>
      </c>
      <c r="U46" s="22">
        <v>1172</v>
      </c>
      <c r="V46" s="28">
        <v>8988</v>
      </c>
      <c r="W46" s="28">
        <v>5170</v>
      </c>
      <c r="X46" s="28">
        <v>2777</v>
      </c>
      <c r="Y46" s="22">
        <v>434533</v>
      </c>
    </row>
    <row r="47" spans="1:25" ht="13.5">
      <c r="A47" s="7" t="s">
        <v>8</v>
      </c>
      <c r="B47" s="28">
        <v>119263</v>
      </c>
      <c r="C47" s="28">
        <v>201662</v>
      </c>
      <c r="D47" s="28">
        <v>2580</v>
      </c>
      <c r="E47" s="22">
        <v>52100</v>
      </c>
      <c r="F47" s="28">
        <v>208</v>
      </c>
      <c r="G47" s="28">
        <v>35606</v>
      </c>
      <c r="H47" s="28">
        <v>-24988</v>
      </c>
      <c r="I47" s="22">
        <v>47411</v>
      </c>
      <c r="J47" s="28">
        <v>133278</v>
      </c>
      <c r="K47" s="28">
        <v>220980</v>
      </c>
      <c r="L47" s="28">
        <v>43876</v>
      </c>
      <c r="M47" s="22">
        <v>197550</v>
      </c>
      <c r="N47" s="28">
        <v>565945</v>
      </c>
      <c r="O47" s="28">
        <v>518180</v>
      </c>
      <c r="P47" s="28">
        <v>234108</v>
      </c>
      <c r="Q47" s="22"/>
      <c r="R47" s="28"/>
      <c r="S47" s="28"/>
      <c r="T47" s="28"/>
      <c r="U47" s="22"/>
      <c r="V47" s="28"/>
      <c r="W47" s="28"/>
      <c r="X47" s="28"/>
      <c r="Y47" s="22"/>
    </row>
    <row r="48" spans="1:25" ht="14.25" thickBot="1">
      <c r="A48" s="7" t="s">
        <v>9</v>
      </c>
      <c r="B48" s="28">
        <v>119263</v>
      </c>
      <c r="C48" s="28">
        <v>201662</v>
      </c>
      <c r="D48" s="28">
        <v>2580</v>
      </c>
      <c r="E48" s="22">
        <v>52100</v>
      </c>
      <c r="F48" s="28">
        <v>208</v>
      </c>
      <c r="G48" s="28">
        <v>35606</v>
      </c>
      <c r="H48" s="28">
        <v>-24988</v>
      </c>
      <c r="I48" s="22">
        <v>47411</v>
      </c>
      <c r="J48" s="28">
        <v>133278</v>
      </c>
      <c r="K48" s="28">
        <v>220980</v>
      </c>
      <c r="L48" s="28">
        <v>43876</v>
      </c>
      <c r="M48" s="22">
        <v>197550</v>
      </c>
      <c r="N48" s="28">
        <v>565945</v>
      </c>
      <c r="O48" s="28">
        <v>518180</v>
      </c>
      <c r="P48" s="28">
        <v>234108</v>
      </c>
      <c r="Q48" s="22">
        <v>-1292039</v>
      </c>
      <c r="R48" s="28">
        <v>-492814</v>
      </c>
      <c r="S48" s="28">
        <v>-378298</v>
      </c>
      <c r="T48" s="28">
        <v>-78018</v>
      </c>
      <c r="U48" s="22">
        <v>207014</v>
      </c>
      <c r="V48" s="28">
        <v>206343</v>
      </c>
      <c r="W48" s="28">
        <v>451560</v>
      </c>
      <c r="X48" s="28">
        <v>212130</v>
      </c>
      <c r="Y48" s="22">
        <v>-1901892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181</v>
      </c>
    </row>
    <row r="52" ht="13.5">
      <c r="A52" s="20" t="s">
        <v>182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177</v>
      </c>
      <c r="B2" s="14">
        <v>1743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69</v>
      </c>
      <c r="B4" s="15" t="str">
        <f>HYPERLINK("http://www.kabupro.jp/mark/20140515/S1001RYW.htm","四半期報告書")</f>
        <v>四半期報告書</v>
      </c>
      <c r="C4" s="15" t="str">
        <f>HYPERLINK("http://www.kabupro.jp/mark/20131224/S1000T0G.htm","有価証券報告書")</f>
        <v>有価証券報告書</v>
      </c>
      <c r="D4" s="15" t="str">
        <f>HYPERLINK("http://www.kabupro.jp/mark/20140515/S1001RYW.htm","四半期報告書")</f>
        <v>四半期報告書</v>
      </c>
      <c r="E4" s="15" t="str">
        <f>HYPERLINK("http://www.kabupro.jp/mark/20131224/S1000T0G.htm","有価証券報告書")</f>
        <v>有価証券報告書</v>
      </c>
      <c r="F4" s="15" t="str">
        <f>HYPERLINK("http://www.kabupro.jp/mark/20130515/S000DE2G.htm","四半期報告書")</f>
        <v>四半期報告書</v>
      </c>
      <c r="G4" s="15" t="str">
        <f>HYPERLINK("http://www.kabupro.jp/mark/20121226/S000CJQQ.htm","有価証券報告書")</f>
        <v>有価証券報告書</v>
      </c>
      <c r="H4" s="15" t="str">
        <f>HYPERLINK("http://www.kabupro.jp/mark/20110812/S000960Y.htm","四半期報告書")</f>
        <v>四半期報告書</v>
      </c>
      <c r="I4" s="15" t="str">
        <f>HYPERLINK("http://www.kabupro.jp/mark/20120514/S000ATW8.htm","四半期報告書")</f>
        <v>四半期報告書</v>
      </c>
      <c r="J4" s="15" t="str">
        <f>HYPERLINK("http://www.kabupro.jp/mark/20110214/S0007SJK.htm","四半期報告書")</f>
        <v>四半期報告書</v>
      </c>
      <c r="K4" s="15" t="str">
        <f>HYPERLINK("http://www.kabupro.jp/mark/20101222/S0007FSD.htm","有価証券報告書")</f>
        <v>有価証券報告書</v>
      </c>
      <c r="L4" s="15" t="str">
        <f>HYPERLINK("http://www.kabupro.jp/mark/20110812/S000960Y.htm","四半期報告書")</f>
        <v>四半期報告書</v>
      </c>
      <c r="M4" s="15" t="str">
        <f>HYPERLINK("http://www.kabupro.jp/mark/20110513/S00089ZG.htm","四半期報告書")</f>
        <v>四半期報告書</v>
      </c>
      <c r="N4" s="15" t="str">
        <f>HYPERLINK("http://www.kabupro.jp/mark/20110214/S0007SJK.htm","四半期報告書")</f>
        <v>四半期報告書</v>
      </c>
      <c r="O4" s="15" t="str">
        <f>HYPERLINK("http://www.kabupro.jp/mark/20101222/S0007FSD.htm","有価証券報告書")</f>
        <v>有価証券報告書</v>
      </c>
      <c r="P4" s="15" t="str">
        <f>HYPERLINK("http://www.kabupro.jp/mark/20100812/S0006L40.htm","四半期報告書")</f>
        <v>四半期報告書</v>
      </c>
      <c r="Q4" s="15" t="str">
        <f>HYPERLINK("http://www.kabupro.jp/mark/20100514/S0005P94.htm","四半期報告書")</f>
        <v>四半期報告書</v>
      </c>
      <c r="R4" s="15" t="str">
        <f>HYPERLINK("http://www.kabupro.jp/mark/20100212/S00056C3.htm","四半期報告書")</f>
        <v>四半期報告書</v>
      </c>
      <c r="S4" s="15" t="str">
        <f>HYPERLINK("http://www.kabupro.jp/mark/20091225/S0004V7O.htm","有価証券報告書")</f>
        <v>有価証券報告書</v>
      </c>
    </row>
    <row r="5" spans="1:19" ht="14.25" thickBot="1">
      <c r="A5" s="11" t="s">
        <v>70</v>
      </c>
      <c r="B5" s="1" t="s">
        <v>267</v>
      </c>
      <c r="C5" s="1" t="s">
        <v>76</v>
      </c>
      <c r="D5" s="1" t="s">
        <v>267</v>
      </c>
      <c r="E5" s="1" t="s">
        <v>76</v>
      </c>
      <c r="F5" s="1" t="s">
        <v>273</v>
      </c>
      <c r="G5" s="1" t="s">
        <v>80</v>
      </c>
      <c r="H5" s="1" t="s">
        <v>283</v>
      </c>
      <c r="I5" s="1" t="s">
        <v>279</v>
      </c>
      <c r="J5" s="1" t="s">
        <v>287</v>
      </c>
      <c r="K5" s="1" t="s">
        <v>82</v>
      </c>
      <c r="L5" s="1" t="s">
        <v>283</v>
      </c>
      <c r="M5" s="1" t="s">
        <v>285</v>
      </c>
      <c r="N5" s="1" t="s">
        <v>287</v>
      </c>
      <c r="O5" s="1" t="s">
        <v>82</v>
      </c>
      <c r="P5" s="1" t="s">
        <v>289</v>
      </c>
      <c r="Q5" s="1" t="s">
        <v>291</v>
      </c>
      <c r="R5" s="1" t="s">
        <v>293</v>
      </c>
      <c r="S5" s="1" t="s">
        <v>85</v>
      </c>
    </row>
    <row r="6" spans="1:19" ht="15" thickBot="1" thickTop="1">
      <c r="A6" s="10" t="s">
        <v>71</v>
      </c>
      <c r="B6" s="18" t="s">
        <v>68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72</v>
      </c>
      <c r="B7" s="14" t="s">
        <v>22</v>
      </c>
      <c r="C7" s="16" t="s">
        <v>77</v>
      </c>
      <c r="D7" s="14" t="s">
        <v>22</v>
      </c>
      <c r="E7" s="16" t="s">
        <v>77</v>
      </c>
      <c r="F7" s="14" t="s">
        <v>22</v>
      </c>
      <c r="G7" s="16" t="s">
        <v>77</v>
      </c>
      <c r="H7" s="14" t="s">
        <v>22</v>
      </c>
      <c r="I7" s="14" t="s">
        <v>22</v>
      </c>
      <c r="J7" s="14" t="s">
        <v>22</v>
      </c>
      <c r="K7" s="16" t="s">
        <v>77</v>
      </c>
      <c r="L7" s="14" t="s">
        <v>22</v>
      </c>
      <c r="M7" s="14" t="s">
        <v>22</v>
      </c>
      <c r="N7" s="14" t="s">
        <v>22</v>
      </c>
      <c r="O7" s="16" t="s">
        <v>77</v>
      </c>
      <c r="P7" s="14" t="s">
        <v>22</v>
      </c>
      <c r="Q7" s="14" t="s">
        <v>22</v>
      </c>
      <c r="R7" s="14" t="s">
        <v>22</v>
      </c>
      <c r="S7" s="16" t="s">
        <v>77</v>
      </c>
    </row>
    <row r="8" spans="1:19" ht="13.5">
      <c r="A8" s="13" t="s">
        <v>73</v>
      </c>
      <c r="B8" s="1" t="s">
        <v>23</v>
      </c>
      <c r="C8" s="17" t="s">
        <v>183</v>
      </c>
      <c r="D8" s="1" t="s">
        <v>183</v>
      </c>
      <c r="E8" s="17" t="s">
        <v>184</v>
      </c>
      <c r="F8" s="1" t="s">
        <v>184</v>
      </c>
      <c r="G8" s="17" t="s">
        <v>185</v>
      </c>
      <c r="H8" s="1" t="s">
        <v>185</v>
      </c>
      <c r="I8" s="1" t="s">
        <v>185</v>
      </c>
      <c r="J8" s="1" t="s">
        <v>185</v>
      </c>
      <c r="K8" s="17" t="s">
        <v>186</v>
      </c>
      <c r="L8" s="1" t="s">
        <v>186</v>
      </c>
      <c r="M8" s="1" t="s">
        <v>186</v>
      </c>
      <c r="N8" s="1" t="s">
        <v>186</v>
      </c>
      <c r="O8" s="17" t="s">
        <v>187</v>
      </c>
      <c r="P8" s="1" t="s">
        <v>187</v>
      </c>
      <c r="Q8" s="1" t="s">
        <v>187</v>
      </c>
      <c r="R8" s="1" t="s">
        <v>187</v>
      </c>
      <c r="S8" s="17" t="s">
        <v>188</v>
      </c>
    </row>
    <row r="9" spans="1:19" ht="13.5">
      <c r="A9" s="13" t="s">
        <v>74</v>
      </c>
      <c r="B9" s="1" t="s">
        <v>268</v>
      </c>
      <c r="C9" s="17" t="s">
        <v>78</v>
      </c>
      <c r="D9" s="1" t="s">
        <v>274</v>
      </c>
      <c r="E9" s="17" t="s">
        <v>79</v>
      </c>
      <c r="F9" s="1" t="s">
        <v>280</v>
      </c>
      <c r="G9" s="17" t="s">
        <v>81</v>
      </c>
      <c r="H9" s="1" t="s">
        <v>284</v>
      </c>
      <c r="I9" s="1" t="s">
        <v>286</v>
      </c>
      <c r="J9" s="1" t="s">
        <v>288</v>
      </c>
      <c r="K9" s="17" t="s">
        <v>83</v>
      </c>
      <c r="L9" s="1" t="s">
        <v>290</v>
      </c>
      <c r="M9" s="1" t="s">
        <v>292</v>
      </c>
      <c r="N9" s="1" t="s">
        <v>294</v>
      </c>
      <c r="O9" s="17" t="s">
        <v>84</v>
      </c>
      <c r="P9" s="1" t="s">
        <v>296</v>
      </c>
      <c r="Q9" s="1" t="s">
        <v>298</v>
      </c>
      <c r="R9" s="1" t="s">
        <v>300</v>
      </c>
      <c r="S9" s="17" t="s">
        <v>86</v>
      </c>
    </row>
    <row r="10" spans="1:19" ht="14.25" thickBot="1">
      <c r="A10" s="13" t="s">
        <v>75</v>
      </c>
      <c r="B10" s="1" t="s">
        <v>88</v>
      </c>
      <c r="C10" s="17" t="s">
        <v>88</v>
      </c>
      <c r="D10" s="1" t="s">
        <v>88</v>
      </c>
      <c r="E10" s="17" t="s">
        <v>88</v>
      </c>
      <c r="F10" s="1" t="s">
        <v>88</v>
      </c>
      <c r="G10" s="17" t="s">
        <v>88</v>
      </c>
      <c r="H10" s="1" t="s">
        <v>88</v>
      </c>
      <c r="I10" s="1" t="s">
        <v>88</v>
      </c>
      <c r="J10" s="1" t="s">
        <v>88</v>
      </c>
      <c r="K10" s="17" t="s">
        <v>88</v>
      </c>
      <c r="L10" s="1" t="s">
        <v>88</v>
      </c>
      <c r="M10" s="1" t="s">
        <v>88</v>
      </c>
      <c r="N10" s="1" t="s">
        <v>88</v>
      </c>
      <c r="O10" s="17" t="s">
        <v>88</v>
      </c>
      <c r="P10" s="1" t="s">
        <v>88</v>
      </c>
      <c r="Q10" s="1" t="s">
        <v>88</v>
      </c>
      <c r="R10" s="1" t="s">
        <v>88</v>
      </c>
      <c r="S10" s="17" t="s">
        <v>88</v>
      </c>
    </row>
    <row r="11" spans="1:19" ht="14.25" thickTop="1">
      <c r="A11" s="26" t="s">
        <v>258</v>
      </c>
      <c r="B11" s="27">
        <v>229141</v>
      </c>
      <c r="C11" s="21">
        <v>64731</v>
      </c>
      <c r="D11" s="27">
        <v>41652</v>
      </c>
      <c r="E11" s="21">
        <v>49932</v>
      </c>
      <c r="F11" s="27">
        <v>219848</v>
      </c>
      <c r="G11" s="21">
        <v>203315</v>
      </c>
      <c r="H11" s="27">
        <v>571717</v>
      </c>
      <c r="I11" s="27">
        <v>522375</v>
      </c>
      <c r="J11" s="27">
        <v>236363</v>
      </c>
      <c r="K11" s="21">
        <v>-1235294</v>
      </c>
      <c r="L11" s="27">
        <v>-437237</v>
      </c>
      <c r="M11" s="27">
        <v>-326801</v>
      </c>
      <c r="N11" s="27">
        <v>-29226</v>
      </c>
      <c r="O11" s="21">
        <v>208187</v>
      </c>
      <c r="P11" s="27">
        <v>215331</v>
      </c>
      <c r="Q11" s="27">
        <v>456731</v>
      </c>
      <c r="R11" s="27">
        <v>214907</v>
      </c>
      <c r="S11" s="21">
        <v>-1467359</v>
      </c>
    </row>
    <row r="12" spans="1:19" ht="13.5">
      <c r="A12" s="6" t="s">
        <v>220</v>
      </c>
      <c r="B12" s="28">
        <v>86474</v>
      </c>
      <c r="C12" s="22">
        <v>197063</v>
      </c>
      <c r="D12" s="28">
        <v>93614</v>
      </c>
      <c r="E12" s="22">
        <v>222384</v>
      </c>
      <c r="F12" s="28">
        <v>105514</v>
      </c>
      <c r="G12" s="22">
        <v>235707</v>
      </c>
      <c r="H12" s="28">
        <v>169912</v>
      </c>
      <c r="I12" s="28">
        <v>105715</v>
      </c>
      <c r="J12" s="28">
        <v>55011</v>
      </c>
      <c r="K12" s="22">
        <v>411901</v>
      </c>
      <c r="L12" s="28">
        <v>307226</v>
      </c>
      <c r="M12" s="28">
        <v>203640</v>
      </c>
      <c r="N12" s="28">
        <v>101830</v>
      </c>
      <c r="O12" s="22">
        <v>469920</v>
      </c>
      <c r="P12" s="28">
        <v>335015</v>
      </c>
      <c r="Q12" s="28">
        <v>201953</v>
      </c>
      <c r="R12" s="28">
        <v>73796</v>
      </c>
      <c r="S12" s="22">
        <v>323365</v>
      </c>
    </row>
    <row r="13" spans="1:19" ht="13.5">
      <c r="A13" s="6" t="s">
        <v>250</v>
      </c>
      <c r="B13" s="28"/>
      <c r="C13" s="22">
        <v>3092</v>
      </c>
      <c r="D13" s="28"/>
      <c r="E13" s="22"/>
      <c r="F13" s="28"/>
      <c r="G13" s="22">
        <v>91491</v>
      </c>
      <c r="H13" s="28"/>
      <c r="I13" s="28"/>
      <c r="J13" s="28"/>
      <c r="K13" s="22">
        <v>770626</v>
      </c>
      <c r="L13" s="28"/>
      <c r="M13" s="28"/>
      <c r="N13" s="28"/>
      <c r="O13" s="22">
        <v>38615</v>
      </c>
      <c r="P13" s="28"/>
      <c r="Q13" s="28"/>
      <c r="R13" s="28"/>
      <c r="S13" s="22">
        <v>723024</v>
      </c>
    </row>
    <row r="14" spans="1:19" ht="13.5">
      <c r="A14" s="6" t="s">
        <v>24</v>
      </c>
      <c r="B14" s="28">
        <v>1471</v>
      </c>
      <c r="C14" s="22">
        <v>34455</v>
      </c>
      <c r="D14" s="28">
        <v>3184</v>
      </c>
      <c r="E14" s="22">
        <v>3634</v>
      </c>
      <c r="F14" s="28">
        <v>3164</v>
      </c>
      <c r="G14" s="22">
        <v>162674</v>
      </c>
      <c r="H14" s="28">
        <v>-2823</v>
      </c>
      <c r="I14" s="28">
        <v>-1149</v>
      </c>
      <c r="J14" s="28">
        <v>-1586</v>
      </c>
      <c r="K14" s="22">
        <v>-2019</v>
      </c>
      <c r="L14" s="28">
        <v>-3416</v>
      </c>
      <c r="M14" s="28">
        <v>-1548</v>
      </c>
      <c r="N14" s="28">
        <v>-803</v>
      </c>
      <c r="O14" s="22">
        <v>796</v>
      </c>
      <c r="P14" s="28">
        <v>1425</v>
      </c>
      <c r="Q14" s="28">
        <v>5764</v>
      </c>
      <c r="R14" s="28">
        <v>965</v>
      </c>
      <c r="S14" s="22">
        <v>36738</v>
      </c>
    </row>
    <row r="15" spans="1:19" ht="13.5">
      <c r="A15" s="6" t="s">
        <v>25</v>
      </c>
      <c r="B15" s="28">
        <v>-900</v>
      </c>
      <c r="C15" s="22">
        <v>2000</v>
      </c>
      <c r="D15" s="28">
        <v>1400</v>
      </c>
      <c r="E15" s="22">
        <v>-2200</v>
      </c>
      <c r="F15" s="28">
        <v>-1000</v>
      </c>
      <c r="G15" s="22">
        <v>1800</v>
      </c>
      <c r="H15" s="28">
        <v>-500</v>
      </c>
      <c r="I15" s="28">
        <v>-1000</v>
      </c>
      <c r="J15" s="28">
        <v>-800</v>
      </c>
      <c r="K15" s="22">
        <v>-1700</v>
      </c>
      <c r="L15" s="28">
        <v>-2500</v>
      </c>
      <c r="M15" s="28">
        <v>-1800</v>
      </c>
      <c r="N15" s="28">
        <v>-500</v>
      </c>
      <c r="O15" s="22">
        <v>900</v>
      </c>
      <c r="P15" s="28">
        <v>-100</v>
      </c>
      <c r="Q15" s="28">
        <v>600</v>
      </c>
      <c r="R15" s="28">
        <v>200</v>
      </c>
      <c r="S15" s="22">
        <v>1900</v>
      </c>
    </row>
    <row r="16" spans="1:19" ht="13.5">
      <c r="A16" s="6" t="s">
        <v>26</v>
      </c>
      <c r="B16" s="28">
        <v>-24126</v>
      </c>
      <c r="C16" s="22">
        <v>6607</v>
      </c>
      <c r="D16" s="28">
        <v>-1810</v>
      </c>
      <c r="E16" s="22">
        <v>2660</v>
      </c>
      <c r="F16" s="28">
        <v>-18300</v>
      </c>
      <c r="G16" s="22">
        <v>4150</v>
      </c>
      <c r="H16" s="28">
        <v>-11049</v>
      </c>
      <c r="I16" s="28">
        <v>-14149</v>
      </c>
      <c r="J16" s="28">
        <v>-7209</v>
      </c>
      <c r="K16" s="22">
        <v>-48650</v>
      </c>
      <c r="L16" s="28">
        <v>6600</v>
      </c>
      <c r="M16" s="28">
        <v>-4200</v>
      </c>
      <c r="N16" s="28">
        <v>-4800</v>
      </c>
      <c r="O16" s="22">
        <v>-42200</v>
      </c>
      <c r="P16" s="28">
        <v>-19500</v>
      </c>
      <c r="Q16" s="28">
        <v>-19500</v>
      </c>
      <c r="R16" s="28">
        <v>-1500</v>
      </c>
      <c r="S16" s="22">
        <v>-47635</v>
      </c>
    </row>
    <row r="17" spans="1:19" ht="13.5">
      <c r="A17" s="6" t="s">
        <v>27</v>
      </c>
      <c r="B17" s="28">
        <v>35602</v>
      </c>
      <c r="C17" s="22">
        <v>-13340</v>
      </c>
      <c r="D17" s="28">
        <v>320</v>
      </c>
      <c r="E17" s="22">
        <v>-52376</v>
      </c>
      <c r="F17" s="28">
        <v>-48698</v>
      </c>
      <c r="G17" s="22">
        <v>70878</v>
      </c>
      <c r="H17" s="28">
        <v>-4628</v>
      </c>
      <c r="I17" s="28">
        <v>42</v>
      </c>
      <c r="J17" s="28">
        <v>-2293</v>
      </c>
      <c r="K17" s="22">
        <v>-72204</v>
      </c>
      <c r="L17" s="28">
        <v>-70350</v>
      </c>
      <c r="M17" s="28">
        <v>-47308</v>
      </c>
      <c r="N17" s="28">
        <v>-62071</v>
      </c>
      <c r="O17" s="22">
        <v>74854</v>
      </c>
      <c r="P17" s="28">
        <v>10902</v>
      </c>
      <c r="Q17" s="28"/>
      <c r="R17" s="28">
        <v>-989</v>
      </c>
      <c r="S17" s="22">
        <v>-55857</v>
      </c>
    </row>
    <row r="18" spans="1:19" ht="13.5">
      <c r="A18" s="6" t="s">
        <v>28</v>
      </c>
      <c r="B18" s="28">
        <v>-2797</v>
      </c>
      <c r="C18" s="22">
        <v>-8476</v>
      </c>
      <c r="D18" s="28">
        <v>-2539</v>
      </c>
      <c r="E18" s="22">
        <v>-7428</v>
      </c>
      <c r="F18" s="28">
        <v>-2351</v>
      </c>
      <c r="G18" s="22">
        <v>-7213</v>
      </c>
      <c r="H18" s="28">
        <v>-5933</v>
      </c>
      <c r="I18" s="28">
        <v>-2353</v>
      </c>
      <c r="J18" s="28">
        <v>-1985</v>
      </c>
      <c r="K18" s="22">
        <v>-8026</v>
      </c>
      <c r="L18" s="28">
        <v>-5798</v>
      </c>
      <c r="M18" s="28">
        <v>-2723</v>
      </c>
      <c r="N18" s="28">
        <v>-2447</v>
      </c>
      <c r="O18" s="22">
        <v>-6931</v>
      </c>
      <c r="P18" s="28">
        <v>-4948</v>
      </c>
      <c r="Q18" s="28">
        <v>-2667</v>
      </c>
      <c r="R18" s="28">
        <v>-2232</v>
      </c>
      <c r="S18" s="22">
        <v>-8397</v>
      </c>
    </row>
    <row r="19" spans="1:19" ht="13.5">
      <c r="A19" s="6" t="s">
        <v>236</v>
      </c>
      <c r="B19" s="28">
        <v>11253</v>
      </c>
      <c r="C19" s="22">
        <v>25139</v>
      </c>
      <c r="D19" s="28">
        <v>13128</v>
      </c>
      <c r="E19" s="22">
        <v>29302</v>
      </c>
      <c r="F19" s="28">
        <v>15428</v>
      </c>
      <c r="G19" s="22">
        <v>36969</v>
      </c>
      <c r="H19" s="28">
        <v>29090</v>
      </c>
      <c r="I19" s="28">
        <v>22224</v>
      </c>
      <c r="J19" s="28">
        <v>12693</v>
      </c>
      <c r="K19" s="22">
        <v>48423</v>
      </c>
      <c r="L19" s="28">
        <v>37793</v>
      </c>
      <c r="M19" s="28">
        <v>27622</v>
      </c>
      <c r="N19" s="28">
        <v>14009</v>
      </c>
      <c r="O19" s="22">
        <v>56570</v>
      </c>
      <c r="P19" s="28">
        <v>43849</v>
      </c>
      <c r="Q19" s="28">
        <v>32149</v>
      </c>
      <c r="R19" s="28">
        <v>17189</v>
      </c>
      <c r="S19" s="22">
        <v>45751</v>
      </c>
    </row>
    <row r="20" spans="1:19" ht="13.5">
      <c r="A20" s="6" t="s">
        <v>29</v>
      </c>
      <c r="B20" s="28"/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>
        <v>155</v>
      </c>
    </row>
    <row r="21" spans="1:19" ht="13.5">
      <c r="A21" s="6" t="s">
        <v>30</v>
      </c>
      <c r="B21" s="28">
        <v>-4964</v>
      </c>
      <c r="C21" s="22">
        <v>-13044</v>
      </c>
      <c r="D21" s="28">
        <v>-18426</v>
      </c>
      <c r="E21" s="22">
        <v>-8482</v>
      </c>
      <c r="F21" s="28">
        <v>160</v>
      </c>
      <c r="G21" s="22">
        <v>-37993</v>
      </c>
      <c r="H21" s="28">
        <v>-20700</v>
      </c>
      <c r="I21" s="28">
        <v>-20700</v>
      </c>
      <c r="J21" s="28"/>
      <c r="K21" s="22">
        <v>36847</v>
      </c>
      <c r="L21" s="28">
        <v>16596</v>
      </c>
      <c r="M21" s="28">
        <v>11096</v>
      </c>
      <c r="N21" s="28"/>
      <c r="O21" s="22">
        <v>-2042</v>
      </c>
      <c r="P21" s="28">
        <v>-2855</v>
      </c>
      <c r="Q21" s="28">
        <v>1810</v>
      </c>
      <c r="R21" s="28"/>
      <c r="S21" s="22">
        <v>23436</v>
      </c>
    </row>
    <row r="22" spans="1:19" ht="13.5">
      <c r="A22" s="6" t="s">
        <v>31</v>
      </c>
      <c r="B22" s="28"/>
      <c r="C22" s="22"/>
      <c r="D22" s="28"/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>
        <v>10677</v>
      </c>
      <c r="Q22" s="28">
        <v>10677</v>
      </c>
      <c r="R22" s="28">
        <v>10677</v>
      </c>
      <c r="S22" s="22"/>
    </row>
    <row r="23" spans="1:19" ht="13.5">
      <c r="A23" s="6" t="s">
        <v>32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>
        <v>330</v>
      </c>
      <c r="P23" s="28">
        <v>330</v>
      </c>
      <c r="Q23" s="28">
        <v>330</v>
      </c>
      <c r="R23" s="28">
        <v>330</v>
      </c>
      <c r="S23" s="22">
        <v>4701</v>
      </c>
    </row>
    <row r="24" spans="1:19" ht="13.5">
      <c r="A24" s="6" t="s">
        <v>33</v>
      </c>
      <c r="B24" s="28"/>
      <c r="C24" s="22"/>
      <c r="D24" s="28"/>
      <c r="E24" s="22"/>
      <c r="F24" s="28"/>
      <c r="G24" s="22">
        <v>-222629</v>
      </c>
      <c r="H24" s="28">
        <v>-222629</v>
      </c>
      <c r="I24" s="28">
        <v>-222629</v>
      </c>
      <c r="J24" s="28">
        <v>-222629</v>
      </c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34</v>
      </c>
      <c r="B25" s="28"/>
      <c r="C25" s="22"/>
      <c r="D25" s="28"/>
      <c r="E25" s="22"/>
      <c r="F25" s="28"/>
      <c r="G25" s="22"/>
      <c r="H25" s="28"/>
      <c r="I25" s="28"/>
      <c r="J25" s="28"/>
      <c r="K25" s="22">
        <v>68018</v>
      </c>
      <c r="L25" s="28">
        <v>67312</v>
      </c>
      <c r="M25" s="28">
        <v>61666</v>
      </c>
      <c r="N25" s="28">
        <v>8567</v>
      </c>
      <c r="O25" s="22"/>
      <c r="P25" s="28"/>
      <c r="Q25" s="28">
        <v>9268</v>
      </c>
      <c r="R25" s="28">
        <v>248</v>
      </c>
      <c r="S25" s="22">
        <v>812</v>
      </c>
    </row>
    <row r="26" spans="1:19" ht="13.5">
      <c r="A26" s="6" t="s">
        <v>35</v>
      </c>
      <c r="B26" s="28"/>
      <c r="C26" s="22"/>
      <c r="D26" s="28"/>
      <c r="E26" s="22"/>
      <c r="F26" s="28"/>
      <c r="G26" s="22"/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>
        <v>50000</v>
      </c>
    </row>
    <row r="27" spans="1:19" ht="13.5">
      <c r="A27" s="6" t="s">
        <v>36</v>
      </c>
      <c r="B27" s="28">
        <v>-499739</v>
      </c>
      <c r="C27" s="22">
        <v>-400177</v>
      </c>
      <c r="D27" s="28">
        <v>-619998</v>
      </c>
      <c r="E27" s="22">
        <v>-27734</v>
      </c>
      <c r="F27" s="28">
        <v>-369546</v>
      </c>
      <c r="G27" s="22">
        <v>226508</v>
      </c>
      <c r="H27" s="28">
        <v>405725</v>
      </c>
      <c r="I27" s="28">
        <v>-773912</v>
      </c>
      <c r="J27" s="28">
        <v>122270</v>
      </c>
      <c r="K27" s="22">
        <v>412031</v>
      </c>
      <c r="L27" s="28">
        <v>737252</v>
      </c>
      <c r="M27" s="28">
        <v>-230419</v>
      </c>
      <c r="N27" s="28">
        <v>-538343</v>
      </c>
      <c r="O27" s="22">
        <v>-534385</v>
      </c>
      <c r="P27" s="28">
        <v>41831</v>
      </c>
      <c r="Q27" s="28">
        <v>-1560396</v>
      </c>
      <c r="R27" s="28">
        <v>-412337</v>
      </c>
      <c r="S27" s="22">
        <v>-16923</v>
      </c>
    </row>
    <row r="28" spans="1:19" ht="13.5">
      <c r="A28" s="6" t="s">
        <v>37</v>
      </c>
      <c r="B28" s="28"/>
      <c r="C28" s="22"/>
      <c r="D28" s="28"/>
      <c r="E28" s="22"/>
      <c r="F28" s="28"/>
      <c r="G28" s="22"/>
      <c r="H28" s="28"/>
      <c r="I28" s="28"/>
      <c r="J28" s="28"/>
      <c r="K28" s="22"/>
      <c r="L28" s="28"/>
      <c r="M28" s="28"/>
      <c r="N28" s="28"/>
      <c r="O28" s="22">
        <v>1628713</v>
      </c>
      <c r="P28" s="28">
        <v>705644</v>
      </c>
      <c r="Q28" s="28">
        <v>1349882</v>
      </c>
      <c r="R28" s="28">
        <v>728991</v>
      </c>
      <c r="S28" s="22">
        <v>-1295912</v>
      </c>
    </row>
    <row r="29" spans="1:19" ht="13.5">
      <c r="A29" s="6" t="s">
        <v>38</v>
      </c>
      <c r="B29" s="28">
        <v>130512</v>
      </c>
      <c r="C29" s="22">
        <v>99550</v>
      </c>
      <c r="D29" s="28">
        <v>40759</v>
      </c>
      <c r="E29" s="22">
        <v>-113503</v>
      </c>
      <c r="F29" s="28">
        <v>-278827</v>
      </c>
      <c r="G29" s="22">
        <v>-39432</v>
      </c>
      <c r="H29" s="28">
        <v>-69788</v>
      </c>
      <c r="I29" s="28">
        <v>17277</v>
      </c>
      <c r="J29" s="28">
        <v>-153443</v>
      </c>
      <c r="K29" s="22">
        <v>1221531</v>
      </c>
      <c r="L29" s="28">
        <v>431368</v>
      </c>
      <c r="M29" s="28">
        <v>579753</v>
      </c>
      <c r="N29" s="28">
        <v>463251</v>
      </c>
      <c r="O29" s="22"/>
      <c r="P29" s="28"/>
      <c r="Q29" s="28"/>
      <c r="R29" s="28"/>
      <c r="S29" s="22"/>
    </row>
    <row r="30" spans="1:19" ht="13.5">
      <c r="A30" s="6" t="s">
        <v>39</v>
      </c>
      <c r="B30" s="28">
        <v>12896</v>
      </c>
      <c r="C30" s="22">
        <v>-46028</v>
      </c>
      <c r="D30" s="28">
        <v>-18394</v>
      </c>
      <c r="E30" s="22">
        <v>76549</v>
      </c>
      <c r="F30" s="28">
        <v>55080</v>
      </c>
      <c r="G30" s="22">
        <v>38924</v>
      </c>
      <c r="H30" s="28">
        <v>14571</v>
      </c>
      <c r="I30" s="28">
        <v>-22371</v>
      </c>
      <c r="J30" s="28">
        <v>-19019</v>
      </c>
      <c r="K30" s="22">
        <v>23345</v>
      </c>
      <c r="L30" s="28">
        <v>-29344</v>
      </c>
      <c r="M30" s="28">
        <v>12487</v>
      </c>
      <c r="N30" s="28">
        <v>-1396</v>
      </c>
      <c r="O30" s="22"/>
      <c r="P30" s="28"/>
      <c r="Q30" s="28"/>
      <c r="R30" s="28"/>
      <c r="S30" s="22"/>
    </row>
    <row r="31" spans="1:19" ht="13.5">
      <c r="A31" s="6" t="s">
        <v>40</v>
      </c>
      <c r="B31" s="28">
        <v>32265</v>
      </c>
      <c r="C31" s="22">
        <v>-7592</v>
      </c>
      <c r="D31" s="28">
        <v>-59188</v>
      </c>
      <c r="E31" s="22">
        <v>1846</v>
      </c>
      <c r="F31" s="28">
        <v>29912</v>
      </c>
      <c r="G31" s="22">
        <v>-42283</v>
      </c>
      <c r="H31" s="28">
        <v>53712</v>
      </c>
      <c r="I31" s="28">
        <v>-18528</v>
      </c>
      <c r="J31" s="28">
        <v>-18419</v>
      </c>
      <c r="K31" s="22">
        <v>103822</v>
      </c>
      <c r="L31" s="28">
        <v>152931</v>
      </c>
      <c r="M31" s="28">
        <v>-25618</v>
      </c>
      <c r="N31" s="28">
        <v>-26257</v>
      </c>
      <c r="O31" s="22">
        <v>193120</v>
      </c>
      <c r="P31" s="28">
        <v>249795</v>
      </c>
      <c r="Q31" s="28">
        <v>207143</v>
      </c>
      <c r="R31" s="28">
        <v>196328</v>
      </c>
      <c r="S31" s="22">
        <v>28641</v>
      </c>
    </row>
    <row r="32" spans="1:19" ht="13.5">
      <c r="A32" s="6" t="s">
        <v>41</v>
      </c>
      <c r="B32" s="28">
        <v>397490</v>
      </c>
      <c r="C32" s="22">
        <v>91891</v>
      </c>
      <c r="D32" s="28">
        <v>384050</v>
      </c>
      <c r="E32" s="22">
        <v>84683</v>
      </c>
      <c r="F32" s="28">
        <v>614812</v>
      </c>
      <c r="G32" s="22">
        <v>-188337</v>
      </c>
      <c r="H32" s="28">
        <v>-141570</v>
      </c>
      <c r="I32" s="28">
        <v>206523</v>
      </c>
      <c r="J32" s="28">
        <v>-8244</v>
      </c>
      <c r="K32" s="22">
        <v>-1375286</v>
      </c>
      <c r="L32" s="28">
        <v>-1351868</v>
      </c>
      <c r="M32" s="28">
        <v>-840795</v>
      </c>
      <c r="N32" s="28">
        <v>-280602</v>
      </c>
      <c r="O32" s="22">
        <v>691429</v>
      </c>
      <c r="P32" s="28">
        <v>583878</v>
      </c>
      <c r="Q32" s="28">
        <v>976772</v>
      </c>
      <c r="R32" s="28">
        <v>169481</v>
      </c>
      <c r="S32" s="22">
        <v>27803</v>
      </c>
    </row>
    <row r="33" spans="1:19" ht="13.5">
      <c r="A33" s="6" t="s">
        <v>42</v>
      </c>
      <c r="B33" s="28">
        <v>-127241</v>
      </c>
      <c r="C33" s="22">
        <v>-69589</v>
      </c>
      <c r="D33" s="28">
        <v>-159241</v>
      </c>
      <c r="E33" s="22">
        <v>84258</v>
      </c>
      <c r="F33" s="28">
        <v>56664</v>
      </c>
      <c r="G33" s="22">
        <v>156418</v>
      </c>
      <c r="H33" s="28">
        <v>88685</v>
      </c>
      <c r="I33" s="28">
        <v>93817</v>
      </c>
      <c r="J33" s="28">
        <v>222518</v>
      </c>
      <c r="K33" s="22">
        <v>-759750</v>
      </c>
      <c r="L33" s="28">
        <v>160647</v>
      </c>
      <c r="M33" s="28">
        <v>-163775</v>
      </c>
      <c r="N33" s="28">
        <v>-215153</v>
      </c>
      <c r="O33" s="22">
        <v>-1192384</v>
      </c>
      <c r="P33" s="28">
        <v>-440676</v>
      </c>
      <c r="Q33" s="28">
        <v>-1002215</v>
      </c>
      <c r="R33" s="28">
        <v>-286388</v>
      </c>
      <c r="S33" s="22">
        <v>854634</v>
      </c>
    </row>
    <row r="34" spans="1:19" ht="13.5">
      <c r="A34" s="6" t="s">
        <v>43</v>
      </c>
      <c r="B34" s="28">
        <v>96439</v>
      </c>
      <c r="C34" s="22">
        <v>-113648</v>
      </c>
      <c r="D34" s="28">
        <v>-111245</v>
      </c>
      <c r="E34" s="22">
        <v>-102977</v>
      </c>
      <c r="F34" s="28">
        <v>-71668</v>
      </c>
      <c r="G34" s="22">
        <v>-9418</v>
      </c>
      <c r="H34" s="28">
        <v>-54966</v>
      </c>
      <c r="I34" s="28">
        <v>-6684</v>
      </c>
      <c r="J34" s="28">
        <v>-146835</v>
      </c>
      <c r="K34" s="22">
        <v>21111</v>
      </c>
      <c r="L34" s="28">
        <v>102878</v>
      </c>
      <c r="M34" s="28">
        <v>60765</v>
      </c>
      <c r="N34" s="28">
        <v>-15572</v>
      </c>
      <c r="O34" s="22">
        <v>33989</v>
      </c>
      <c r="P34" s="28">
        <v>48155</v>
      </c>
      <c r="Q34" s="28">
        <v>34960</v>
      </c>
      <c r="R34" s="28">
        <v>4802</v>
      </c>
      <c r="S34" s="22">
        <v>-97480</v>
      </c>
    </row>
    <row r="35" spans="1:19" ht="13.5">
      <c r="A35" s="6" t="s">
        <v>103</v>
      </c>
      <c r="B35" s="28">
        <v>16237</v>
      </c>
      <c r="C35" s="22">
        <v>9206</v>
      </c>
      <c r="D35" s="28">
        <v>3089</v>
      </c>
      <c r="E35" s="22">
        <v>25587</v>
      </c>
      <c r="F35" s="28">
        <v>14556</v>
      </c>
      <c r="G35" s="22">
        <v>-67279</v>
      </c>
      <c r="H35" s="28">
        <v>24392</v>
      </c>
      <c r="I35" s="28">
        <v>15117</v>
      </c>
      <c r="J35" s="28">
        <v>6215</v>
      </c>
      <c r="K35" s="22">
        <v>26821</v>
      </c>
      <c r="L35" s="28">
        <v>17709</v>
      </c>
      <c r="M35" s="28">
        <v>15423</v>
      </c>
      <c r="N35" s="28">
        <v>9553</v>
      </c>
      <c r="O35" s="22">
        <v>25797</v>
      </c>
      <c r="P35" s="28">
        <v>22048</v>
      </c>
      <c r="Q35" s="28">
        <v>12057</v>
      </c>
      <c r="R35" s="28">
        <v>5541</v>
      </c>
      <c r="S35" s="22">
        <v>-18827</v>
      </c>
    </row>
    <row r="36" spans="1:19" ht="13.5">
      <c r="A36" s="6" t="s">
        <v>44</v>
      </c>
      <c r="B36" s="28">
        <v>390015</v>
      </c>
      <c r="C36" s="22">
        <v>-219225</v>
      </c>
      <c r="D36" s="28">
        <v>-409645</v>
      </c>
      <c r="E36" s="22">
        <v>266136</v>
      </c>
      <c r="F36" s="28">
        <v>324749</v>
      </c>
      <c r="G36" s="22">
        <v>630959</v>
      </c>
      <c r="H36" s="28">
        <v>839924</v>
      </c>
      <c r="I36" s="28">
        <v>-83677</v>
      </c>
      <c r="J36" s="28">
        <v>89025</v>
      </c>
      <c r="K36" s="22">
        <v>12612</v>
      </c>
      <c r="L36" s="28">
        <v>508865</v>
      </c>
      <c r="M36" s="28">
        <v>-301471</v>
      </c>
      <c r="N36" s="28">
        <v>-568865</v>
      </c>
      <c r="O36" s="22">
        <v>1645281</v>
      </c>
      <c r="P36" s="28">
        <v>1800807</v>
      </c>
      <c r="Q36" s="28">
        <v>715321</v>
      </c>
      <c r="R36" s="28">
        <v>721635</v>
      </c>
      <c r="S36" s="22">
        <v>-887428</v>
      </c>
    </row>
    <row r="37" spans="1:19" ht="13.5">
      <c r="A37" s="6" t="s">
        <v>45</v>
      </c>
      <c r="B37" s="28">
        <v>2798</v>
      </c>
      <c r="C37" s="22">
        <v>8480</v>
      </c>
      <c r="D37" s="28">
        <v>2539</v>
      </c>
      <c r="E37" s="22">
        <v>7436</v>
      </c>
      <c r="F37" s="28">
        <v>2356</v>
      </c>
      <c r="G37" s="22">
        <v>9073</v>
      </c>
      <c r="H37" s="28">
        <v>5938</v>
      </c>
      <c r="I37" s="28">
        <v>2358</v>
      </c>
      <c r="J37" s="28">
        <v>1990</v>
      </c>
      <c r="K37" s="22">
        <v>7460</v>
      </c>
      <c r="L37" s="28">
        <v>5351</v>
      </c>
      <c r="M37" s="28">
        <v>2424</v>
      </c>
      <c r="N37" s="28">
        <v>2296</v>
      </c>
      <c r="O37" s="22">
        <v>6407</v>
      </c>
      <c r="P37" s="28">
        <v>4552</v>
      </c>
      <c r="Q37" s="28">
        <v>2416</v>
      </c>
      <c r="R37" s="28">
        <v>2114</v>
      </c>
      <c r="S37" s="22">
        <v>7806</v>
      </c>
    </row>
    <row r="38" spans="1:19" ht="13.5">
      <c r="A38" s="6" t="s">
        <v>46</v>
      </c>
      <c r="B38" s="28">
        <v>-11743</v>
      </c>
      <c r="C38" s="22">
        <v>-26021</v>
      </c>
      <c r="D38" s="28">
        <v>-14304</v>
      </c>
      <c r="E38" s="22">
        <v>-28957</v>
      </c>
      <c r="F38" s="28">
        <v>-15288</v>
      </c>
      <c r="G38" s="22">
        <v>-34462</v>
      </c>
      <c r="H38" s="28">
        <v>-28545</v>
      </c>
      <c r="I38" s="28">
        <v>-22414</v>
      </c>
      <c r="J38" s="28">
        <v>-12167</v>
      </c>
      <c r="K38" s="22">
        <v>-46431</v>
      </c>
      <c r="L38" s="28">
        <v>-35940</v>
      </c>
      <c r="M38" s="28">
        <v>-26919</v>
      </c>
      <c r="N38" s="28">
        <v>-14629</v>
      </c>
      <c r="O38" s="22">
        <v>-53848</v>
      </c>
      <c r="P38" s="28">
        <v>-40659</v>
      </c>
      <c r="Q38" s="28">
        <v>-27485</v>
      </c>
      <c r="R38" s="28">
        <v>-15458</v>
      </c>
      <c r="S38" s="22">
        <v>-49939</v>
      </c>
    </row>
    <row r="39" spans="1:19" ht="13.5">
      <c r="A39" s="6" t="s">
        <v>47</v>
      </c>
      <c r="B39" s="28"/>
      <c r="C39" s="22">
        <v>-115984</v>
      </c>
      <c r="D39" s="28"/>
      <c r="E39" s="22"/>
      <c r="F39" s="28"/>
      <c r="G39" s="22">
        <v>-116260</v>
      </c>
      <c r="H39" s="28">
        <v>-116260</v>
      </c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48</v>
      </c>
      <c r="B40" s="28">
        <v>-19357</v>
      </c>
      <c r="C40" s="22">
        <v>-18063</v>
      </c>
      <c r="D40" s="28">
        <v>-18203</v>
      </c>
      <c r="E40" s="22">
        <v>-18895</v>
      </c>
      <c r="F40" s="28">
        <v>-18314</v>
      </c>
      <c r="G40" s="22">
        <v>-18694</v>
      </c>
      <c r="H40" s="28">
        <v>-23094</v>
      </c>
      <c r="I40" s="28">
        <v>-19836</v>
      </c>
      <c r="J40" s="28">
        <v>-19002</v>
      </c>
      <c r="K40" s="22">
        <v>-21316</v>
      </c>
      <c r="L40" s="28">
        <v>-21699</v>
      </c>
      <c r="M40" s="28">
        <v>-18709</v>
      </c>
      <c r="N40" s="28">
        <v>-19442</v>
      </c>
      <c r="O40" s="22">
        <v>-12297</v>
      </c>
      <c r="P40" s="28">
        <v>-7142</v>
      </c>
      <c r="Q40" s="28">
        <v>-6923</v>
      </c>
      <c r="R40" s="28">
        <v>-7526</v>
      </c>
      <c r="S40" s="22">
        <v>-35031</v>
      </c>
    </row>
    <row r="41" spans="1:19" ht="14.25" thickBot="1">
      <c r="A41" s="5" t="s">
        <v>49</v>
      </c>
      <c r="B41" s="29">
        <v>361712</v>
      </c>
      <c r="C41" s="23">
        <v>-370813</v>
      </c>
      <c r="D41" s="29">
        <v>-439613</v>
      </c>
      <c r="E41" s="23">
        <v>225719</v>
      </c>
      <c r="F41" s="29">
        <v>293502</v>
      </c>
      <c r="G41" s="23">
        <v>470614</v>
      </c>
      <c r="H41" s="29">
        <v>677963</v>
      </c>
      <c r="I41" s="29">
        <v>-123570</v>
      </c>
      <c r="J41" s="29">
        <v>59846</v>
      </c>
      <c r="K41" s="23">
        <v>-47675</v>
      </c>
      <c r="L41" s="29">
        <v>456576</v>
      </c>
      <c r="M41" s="29">
        <v>-344675</v>
      </c>
      <c r="N41" s="29">
        <v>-600641</v>
      </c>
      <c r="O41" s="23">
        <v>1585542</v>
      </c>
      <c r="P41" s="29">
        <v>1757557</v>
      </c>
      <c r="Q41" s="29">
        <v>683328</v>
      </c>
      <c r="R41" s="29">
        <v>700766</v>
      </c>
      <c r="S41" s="23">
        <v>-964593</v>
      </c>
    </row>
    <row r="42" spans="1:19" ht="14.25" thickTop="1">
      <c r="A42" s="6" t="s">
        <v>50</v>
      </c>
      <c r="B42" s="28"/>
      <c r="C42" s="22"/>
      <c r="D42" s="28"/>
      <c r="E42" s="22"/>
      <c r="F42" s="28"/>
      <c r="G42" s="22">
        <v>-20000</v>
      </c>
      <c r="H42" s="28">
        <v>-20000</v>
      </c>
      <c r="I42" s="28">
        <v>-20000</v>
      </c>
      <c r="J42" s="28"/>
      <c r="K42" s="22">
        <v>20000</v>
      </c>
      <c r="L42" s="28"/>
      <c r="M42" s="28"/>
      <c r="N42" s="28"/>
      <c r="O42" s="22">
        <v>51000</v>
      </c>
      <c r="P42" s="28">
        <v>51000</v>
      </c>
      <c r="Q42" s="28">
        <v>51000</v>
      </c>
      <c r="R42" s="28">
        <v>29000</v>
      </c>
      <c r="S42" s="22">
        <v>15500</v>
      </c>
    </row>
    <row r="43" spans="1:19" ht="13.5">
      <c r="A43" s="6" t="s">
        <v>51</v>
      </c>
      <c r="B43" s="28">
        <v>-36805</v>
      </c>
      <c r="C43" s="22">
        <v>-210905</v>
      </c>
      <c r="D43" s="28">
        <v>-112130</v>
      </c>
      <c r="E43" s="22">
        <v>-119699</v>
      </c>
      <c r="F43" s="28">
        <v>-96522</v>
      </c>
      <c r="G43" s="22">
        <v>-1484</v>
      </c>
      <c r="H43" s="28">
        <v>-103870</v>
      </c>
      <c r="I43" s="28">
        <v>-69516</v>
      </c>
      <c r="J43" s="28">
        <v>-2633</v>
      </c>
      <c r="K43" s="22">
        <v>-66836</v>
      </c>
      <c r="L43" s="28">
        <v>-54613</v>
      </c>
      <c r="M43" s="28">
        <v>-52506</v>
      </c>
      <c r="N43" s="28">
        <v>-20663</v>
      </c>
      <c r="O43" s="22">
        <v>-359847</v>
      </c>
      <c r="P43" s="28">
        <v>-335133</v>
      </c>
      <c r="Q43" s="28">
        <v>-211171</v>
      </c>
      <c r="R43" s="28">
        <v>-81778</v>
      </c>
      <c r="S43" s="22">
        <v>-439888</v>
      </c>
    </row>
    <row r="44" spans="1:19" ht="13.5">
      <c r="A44" s="6" t="s">
        <v>52</v>
      </c>
      <c r="B44" s="28">
        <v>9593</v>
      </c>
      <c r="C44" s="22">
        <v>60300</v>
      </c>
      <c r="D44" s="28">
        <v>55000</v>
      </c>
      <c r="E44" s="22">
        <v>8608</v>
      </c>
      <c r="F44" s="28"/>
      <c r="G44" s="22">
        <v>812422</v>
      </c>
      <c r="H44" s="28">
        <v>137114</v>
      </c>
      <c r="I44" s="28">
        <v>137114</v>
      </c>
      <c r="J44" s="28">
        <v>93100</v>
      </c>
      <c r="K44" s="22">
        <v>92047</v>
      </c>
      <c r="L44" s="28">
        <v>91571</v>
      </c>
      <c r="M44" s="28">
        <v>91571</v>
      </c>
      <c r="N44" s="28">
        <v>91571</v>
      </c>
      <c r="O44" s="22">
        <v>10692</v>
      </c>
      <c r="P44" s="28">
        <v>10537</v>
      </c>
      <c r="Q44" s="28">
        <v>1537</v>
      </c>
      <c r="R44" s="28"/>
      <c r="S44" s="22">
        <v>16409</v>
      </c>
    </row>
    <row r="45" spans="1:19" ht="13.5">
      <c r="A45" s="6" t="s">
        <v>53</v>
      </c>
      <c r="B45" s="28"/>
      <c r="C45" s="22"/>
      <c r="D45" s="28"/>
      <c r="E45" s="22"/>
      <c r="F45" s="28"/>
      <c r="G45" s="22"/>
      <c r="H45" s="28"/>
      <c r="I45" s="28"/>
      <c r="J45" s="28"/>
      <c r="K45" s="22">
        <v>-8993</v>
      </c>
      <c r="L45" s="28">
        <v>-8993</v>
      </c>
      <c r="M45" s="28">
        <v>-8993</v>
      </c>
      <c r="N45" s="28"/>
      <c r="O45" s="22">
        <v>-6961</v>
      </c>
      <c r="P45" s="28">
        <v>-6961</v>
      </c>
      <c r="Q45" s="28">
        <v>-6695</v>
      </c>
      <c r="R45" s="28">
        <v>-1772</v>
      </c>
      <c r="S45" s="22">
        <v>-4262</v>
      </c>
    </row>
    <row r="46" spans="1:19" ht="13.5">
      <c r="A46" s="6" t="s">
        <v>54</v>
      </c>
      <c r="B46" s="28"/>
      <c r="C46" s="22">
        <v>11820</v>
      </c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>
        <v>11</v>
      </c>
      <c r="P46" s="28">
        <v>11</v>
      </c>
      <c r="Q46" s="28">
        <v>11</v>
      </c>
      <c r="R46" s="28">
        <v>11</v>
      </c>
      <c r="S46" s="22">
        <v>221</v>
      </c>
    </row>
    <row r="47" spans="1:19" ht="13.5">
      <c r="A47" s="6" t="s">
        <v>55</v>
      </c>
      <c r="B47" s="28"/>
      <c r="C47" s="22"/>
      <c r="D47" s="28"/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>
        <v>-21000</v>
      </c>
    </row>
    <row r="48" spans="1:19" ht="13.5">
      <c r="A48" s="6" t="s">
        <v>56</v>
      </c>
      <c r="B48" s="28"/>
      <c r="C48" s="22"/>
      <c r="D48" s="28"/>
      <c r="E48" s="22"/>
      <c r="F48" s="28"/>
      <c r="G48" s="22">
        <v>200122</v>
      </c>
      <c r="H48" s="28">
        <v>200122</v>
      </c>
      <c r="I48" s="28">
        <v>200122</v>
      </c>
      <c r="J48" s="28">
        <v>200122</v>
      </c>
      <c r="K48" s="22"/>
      <c r="L48" s="28"/>
      <c r="M48" s="28"/>
      <c r="N48" s="28"/>
      <c r="O48" s="22"/>
      <c r="P48" s="28"/>
      <c r="Q48" s="28"/>
      <c r="R48" s="28"/>
      <c r="S48" s="22">
        <v>10000</v>
      </c>
    </row>
    <row r="49" spans="1:19" ht="13.5">
      <c r="A49" s="6" t="s">
        <v>57</v>
      </c>
      <c r="B49" s="28">
        <v>206</v>
      </c>
      <c r="C49" s="22">
        <v>399</v>
      </c>
      <c r="D49" s="28">
        <v>197</v>
      </c>
      <c r="E49" s="22">
        <v>381</v>
      </c>
      <c r="F49" s="28">
        <v>188</v>
      </c>
      <c r="G49" s="22">
        <v>29917</v>
      </c>
      <c r="H49" s="28">
        <v>29824</v>
      </c>
      <c r="I49" s="28">
        <v>29732</v>
      </c>
      <c r="J49" s="28">
        <v>1642</v>
      </c>
      <c r="K49" s="22">
        <v>2249</v>
      </c>
      <c r="L49" s="28">
        <v>519</v>
      </c>
      <c r="M49" s="28">
        <v>344</v>
      </c>
      <c r="N49" s="28">
        <v>171</v>
      </c>
      <c r="O49" s="22">
        <v>2559</v>
      </c>
      <c r="P49" s="28">
        <v>2389</v>
      </c>
      <c r="Q49" s="28">
        <v>411</v>
      </c>
      <c r="R49" s="28">
        <v>204</v>
      </c>
      <c r="S49" s="22">
        <v>11534</v>
      </c>
    </row>
    <row r="50" spans="1:19" ht="13.5">
      <c r="A50" s="6" t="s">
        <v>103</v>
      </c>
      <c r="B50" s="28">
        <v>440</v>
      </c>
      <c r="C50" s="22">
        <v>2031</v>
      </c>
      <c r="D50" s="28">
        <v>4790</v>
      </c>
      <c r="E50" s="22">
        <v>-5136</v>
      </c>
      <c r="F50" s="28">
        <v>-17</v>
      </c>
      <c r="G50" s="22">
        <v>5067</v>
      </c>
      <c r="H50" s="28">
        <v>1296</v>
      </c>
      <c r="I50" s="28">
        <v>106</v>
      </c>
      <c r="J50" s="28">
        <v>52</v>
      </c>
      <c r="K50" s="22">
        <v>110752</v>
      </c>
      <c r="L50" s="28">
        <v>110892</v>
      </c>
      <c r="M50" s="28">
        <v>110623</v>
      </c>
      <c r="N50" s="28">
        <v>110526</v>
      </c>
      <c r="O50" s="22">
        <v>-9296</v>
      </c>
      <c r="P50" s="28">
        <v>-8041</v>
      </c>
      <c r="Q50" s="28">
        <v>-4637</v>
      </c>
      <c r="R50" s="28">
        <v>-2825</v>
      </c>
      <c r="S50" s="22">
        <v>25681</v>
      </c>
    </row>
    <row r="51" spans="1:19" ht="14.25" thickBot="1">
      <c r="A51" s="5" t="s">
        <v>58</v>
      </c>
      <c r="B51" s="29">
        <v>-26564</v>
      </c>
      <c r="C51" s="23">
        <v>-136354</v>
      </c>
      <c r="D51" s="29">
        <v>-52142</v>
      </c>
      <c r="E51" s="23">
        <v>-115846</v>
      </c>
      <c r="F51" s="29">
        <v>-96352</v>
      </c>
      <c r="G51" s="23">
        <v>1026045</v>
      </c>
      <c r="H51" s="29">
        <v>244486</v>
      </c>
      <c r="I51" s="29">
        <v>277559</v>
      </c>
      <c r="J51" s="29">
        <v>292283</v>
      </c>
      <c r="K51" s="23">
        <v>149219</v>
      </c>
      <c r="L51" s="29">
        <v>139376</v>
      </c>
      <c r="M51" s="29">
        <v>141039</v>
      </c>
      <c r="N51" s="29">
        <v>181605</v>
      </c>
      <c r="O51" s="23">
        <v>-311843</v>
      </c>
      <c r="P51" s="29">
        <v>-286198</v>
      </c>
      <c r="Q51" s="29">
        <v>-169544</v>
      </c>
      <c r="R51" s="29">
        <v>-57160</v>
      </c>
      <c r="S51" s="23">
        <v>-385805</v>
      </c>
    </row>
    <row r="52" spans="1:19" ht="14.25" thickTop="1">
      <c r="A52" s="6" t="s">
        <v>59</v>
      </c>
      <c r="B52" s="28">
        <v>70000</v>
      </c>
      <c r="C52" s="22">
        <v>390000</v>
      </c>
      <c r="D52" s="28">
        <v>410000</v>
      </c>
      <c r="E52" s="22"/>
      <c r="F52" s="28">
        <v>30000</v>
      </c>
      <c r="G52" s="22">
        <v>-2040000</v>
      </c>
      <c r="H52" s="28">
        <v>-1350000</v>
      </c>
      <c r="I52" s="28">
        <v>-540000</v>
      </c>
      <c r="J52" s="28">
        <v>-230000</v>
      </c>
      <c r="K52" s="22">
        <v>-38000</v>
      </c>
      <c r="L52" s="28">
        <v>-358000</v>
      </c>
      <c r="M52" s="28">
        <v>322000</v>
      </c>
      <c r="N52" s="28">
        <v>492000</v>
      </c>
      <c r="O52" s="22">
        <v>-802000</v>
      </c>
      <c r="P52" s="28">
        <v>-1118000</v>
      </c>
      <c r="Q52" s="28">
        <v>-140000</v>
      </c>
      <c r="R52" s="28">
        <v>-195000</v>
      </c>
      <c r="S52" s="22">
        <v>930000</v>
      </c>
    </row>
    <row r="53" spans="1:19" ht="13.5">
      <c r="A53" s="6" t="s">
        <v>60</v>
      </c>
      <c r="B53" s="28">
        <v>300000</v>
      </c>
      <c r="C53" s="22">
        <v>350000</v>
      </c>
      <c r="D53" s="28">
        <v>50000</v>
      </c>
      <c r="E53" s="22"/>
      <c r="F53" s="28"/>
      <c r="G53" s="22">
        <v>2100000</v>
      </c>
      <c r="H53" s="28">
        <v>700000</v>
      </c>
      <c r="I53" s="28">
        <v>700000</v>
      </c>
      <c r="J53" s="28">
        <v>300000</v>
      </c>
      <c r="K53" s="22"/>
      <c r="L53" s="28"/>
      <c r="M53" s="28"/>
      <c r="N53" s="28"/>
      <c r="O53" s="22"/>
      <c r="P53" s="28"/>
      <c r="Q53" s="28"/>
      <c r="R53" s="28"/>
      <c r="S53" s="22">
        <v>600000</v>
      </c>
    </row>
    <row r="54" spans="1:19" ht="13.5">
      <c r="A54" s="6" t="s">
        <v>61</v>
      </c>
      <c r="B54" s="28">
        <v>-311192</v>
      </c>
      <c r="C54" s="22">
        <v>-513584</v>
      </c>
      <c r="D54" s="28">
        <v>-174592</v>
      </c>
      <c r="E54" s="22">
        <v>-314900</v>
      </c>
      <c r="F54" s="28">
        <v>-157450</v>
      </c>
      <c r="G54" s="22">
        <v>-830755</v>
      </c>
      <c r="H54" s="28">
        <v>-97140</v>
      </c>
      <c r="I54" s="28">
        <v>-67140</v>
      </c>
      <c r="J54" s="28">
        <v>-37140</v>
      </c>
      <c r="K54" s="22">
        <v>-148560</v>
      </c>
      <c r="L54" s="28">
        <v>-111420</v>
      </c>
      <c r="M54" s="28">
        <v>-74280</v>
      </c>
      <c r="N54" s="28">
        <v>-37140</v>
      </c>
      <c r="O54" s="22">
        <v>-238460</v>
      </c>
      <c r="P54" s="28">
        <v>-201320</v>
      </c>
      <c r="Q54" s="28">
        <v>-164180</v>
      </c>
      <c r="R54" s="28">
        <v>-76590</v>
      </c>
      <c r="S54" s="22">
        <v>-348980</v>
      </c>
    </row>
    <row r="55" spans="1:19" ht="13.5">
      <c r="A55" s="6" t="s">
        <v>62</v>
      </c>
      <c r="B55" s="28">
        <v>-32</v>
      </c>
      <c r="C55" s="22">
        <v>-76</v>
      </c>
      <c r="D55" s="28">
        <v>-76</v>
      </c>
      <c r="E55" s="22"/>
      <c r="F55" s="28"/>
      <c r="G55" s="22">
        <v>-234</v>
      </c>
      <c r="H55" s="28">
        <v>-116</v>
      </c>
      <c r="I55" s="28">
        <v>-116</v>
      </c>
      <c r="J55" s="28">
        <v>-116</v>
      </c>
      <c r="K55" s="22">
        <v>-216</v>
      </c>
      <c r="L55" s="28">
        <v>-216</v>
      </c>
      <c r="M55" s="28">
        <v>-176</v>
      </c>
      <c r="N55" s="28"/>
      <c r="O55" s="22"/>
      <c r="P55" s="28"/>
      <c r="Q55" s="28"/>
      <c r="R55" s="28"/>
      <c r="S55" s="22">
        <v>-514</v>
      </c>
    </row>
    <row r="56" spans="1:19" ht="13.5">
      <c r="A56" s="6" t="s">
        <v>63</v>
      </c>
      <c r="B56" s="28">
        <v>-1770</v>
      </c>
      <c r="C56" s="22"/>
      <c r="D56" s="28"/>
      <c r="E56" s="22"/>
      <c r="F56" s="28"/>
      <c r="G56" s="22">
        <v>-456</v>
      </c>
      <c r="H56" s="28">
        <v>-456</v>
      </c>
      <c r="I56" s="28">
        <v>-456</v>
      </c>
      <c r="J56" s="28">
        <v>-456</v>
      </c>
      <c r="K56" s="22">
        <v>-1218</v>
      </c>
      <c r="L56" s="28">
        <v>-761</v>
      </c>
      <c r="M56" s="28">
        <v>-304</v>
      </c>
      <c r="N56" s="28"/>
      <c r="O56" s="22"/>
      <c r="P56" s="28"/>
      <c r="Q56" s="28"/>
      <c r="R56" s="28"/>
      <c r="S56" s="22"/>
    </row>
    <row r="57" spans="1:19" ht="13.5">
      <c r="A57" s="6" t="s">
        <v>64</v>
      </c>
      <c r="B57" s="28">
        <v>-34643</v>
      </c>
      <c r="C57" s="22">
        <v>-37020</v>
      </c>
      <c r="D57" s="28">
        <v>-35611</v>
      </c>
      <c r="E57" s="22">
        <v>-37092</v>
      </c>
      <c r="F57" s="28">
        <v>-37056</v>
      </c>
      <c r="G57" s="22">
        <v>-38245</v>
      </c>
      <c r="H57" s="28">
        <v>-38214</v>
      </c>
      <c r="I57" s="28">
        <v>-37982</v>
      </c>
      <c r="J57" s="28">
        <v>-34419</v>
      </c>
      <c r="K57" s="22">
        <v>-37778</v>
      </c>
      <c r="L57" s="28">
        <v>-37769</v>
      </c>
      <c r="M57" s="28">
        <v>-37715</v>
      </c>
      <c r="N57" s="28">
        <v>-34100</v>
      </c>
      <c r="O57" s="22">
        <v>-38080</v>
      </c>
      <c r="P57" s="28">
        <v>-38049</v>
      </c>
      <c r="Q57" s="28">
        <v>-37954</v>
      </c>
      <c r="R57" s="28">
        <v>-35440</v>
      </c>
      <c r="S57" s="22">
        <v>-75970</v>
      </c>
    </row>
    <row r="58" spans="1:19" ht="14.25" thickBot="1">
      <c r="A58" s="5" t="s">
        <v>65</v>
      </c>
      <c r="B58" s="29">
        <v>22361</v>
      </c>
      <c r="C58" s="23">
        <v>189318</v>
      </c>
      <c r="D58" s="29">
        <v>249719</v>
      </c>
      <c r="E58" s="23">
        <v>-351992</v>
      </c>
      <c r="F58" s="29">
        <v>-164506</v>
      </c>
      <c r="G58" s="23">
        <v>-809692</v>
      </c>
      <c r="H58" s="29">
        <v>-785928</v>
      </c>
      <c r="I58" s="29">
        <v>54303</v>
      </c>
      <c r="J58" s="29">
        <v>-2133</v>
      </c>
      <c r="K58" s="23">
        <v>-225773</v>
      </c>
      <c r="L58" s="29">
        <v>-508167</v>
      </c>
      <c r="M58" s="29">
        <v>209524</v>
      </c>
      <c r="N58" s="29">
        <v>420759</v>
      </c>
      <c r="O58" s="23">
        <v>-1078540</v>
      </c>
      <c r="P58" s="29">
        <v>-1357369</v>
      </c>
      <c r="Q58" s="29">
        <v>-342134</v>
      </c>
      <c r="R58" s="29">
        <v>-307030</v>
      </c>
      <c r="S58" s="23">
        <v>1104534</v>
      </c>
    </row>
    <row r="59" spans="1:19" ht="14.25" thickTop="1">
      <c r="A59" s="7" t="s">
        <v>66</v>
      </c>
      <c r="B59" s="28">
        <v>357508</v>
      </c>
      <c r="C59" s="22">
        <v>-317849</v>
      </c>
      <c r="D59" s="28">
        <v>-242036</v>
      </c>
      <c r="E59" s="22">
        <v>-242119</v>
      </c>
      <c r="F59" s="28">
        <v>32644</v>
      </c>
      <c r="G59" s="22">
        <v>686968</v>
      </c>
      <c r="H59" s="28">
        <v>136522</v>
      </c>
      <c r="I59" s="28">
        <v>208292</v>
      </c>
      <c r="J59" s="28">
        <v>349995</v>
      </c>
      <c r="K59" s="22">
        <v>-124229</v>
      </c>
      <c r="L59" s="28">
        <v>87785</v>
      </c>
      <c r="M59" s="28">
        <v>5887</v>
      </c>
      <c r="N59" s="28">
        <v>1722</v>
      </c>
      <c r="O59" s="22">
        <v>195159</v>
      </c>
      <c r="P59" s="28">
        <v>113990</v>
      </c>
      <c r="Q59" s="28">
        <v>171649</v>
      </c>
      <c r="R59" s="28">
        <v>336575</v>
      </c>
      <c r="S59" s="22">
        <v>-245864</v>
      </c>
    </row>
    <row r="60" spans="1:19" ht="13.5">
      <c r="A60" s="7" t="s">
        <v>67</v>
      </c>
      <c r="B60" s="28">
        <v>298228</v>
      </c>
      <c r="C60" s="22">
        <v>616078</v>
      </c>
      <c r="D60" s="28">
        <v>616078</v>
      </c>
      <c r="E60" s="22">
        <v>858198</v>
      </c>
      <c r="F60" s="28">
        <v>858198</v>
      </c>
      <c r="G60" s="22">
        <v>171230</v>
      </c>
      <c r="H60" s="28">
        <v>171230</v>
      </c>
      <c r="I60" s="28">
        <v>171230</v>
      </c>
      <c r="J60" s="28">
        <v>171230</v>
      </c>
      <c r="K60" s="22">
        <v>295460</v>
      </c>
      <c r="L60" s="28">
        <v>295460</v>
      </c>
      <c r="M60" s="28">
        <v>295460</v>
      </c>
      <c r="N60" s="28">
        <v>295460</v>
      </c>
      <c r="O60" s="22">
        <v>100300</v>
      </c>
      <c r="P60" s="28">
        <v>100300</v>
      </c>
      <c r="Q60" s="28">
        <v>100300</v>
      </c>
      <c r="R60" s="28">
        <v>100300</v>
      </c>
      <c r="S60" s="22">
        <v>346165</v>
      </c>
    </row>
    <row r="61" spans="1:19" ht="14.25" thickBot="1">
      <c r="A61" s="7" t="s">
        <v>67</v>
      </c>
      <c r="B61" s="28">
        <v>655737</v>
      </c>
      <c r="C61" s="22">
        <v>298228</v>
      </c>
      <c r="D61" s="28">
        <v>374042</v>
      </c>
      <c r="E61" s="22">
        <v>616078</v>
      </c>
      <c r="F61" s="28">
        <v>890843</v>
      </c>
      <c r="G61" s="22">
        <v>858198</v>
      </c>
      <c r="H61" s="28">
        <v>307752</v>
      </c>
      <c r="I61" s="28">
        <v>379523</v>
      </c>
      <c r="J61" s="28">
        <v>521226</v>
      </c>
      <c r="K61" s="22">
        <v>171230</v>
      </c>
      <c r="L61" s="28">
        <v>383245</v>
      </c>
      <c r="M61" s="28">
        <v>301347</v>
      </c>
      <c r="N61" s="28">
        <v>297182</v>
      </c>
      <c r="O61" s="22">
        <v>295460</v>
      </c>
      <c r="P61" s="28">
        <v>214291</v>
      </c>
      <c r="Q61" s="28">
        <v>271950</v>
      </c>
      <c r="R61" s="28">
        <v>436876</v>
      </c>
      <c r="S61" s="22">
        <v>100300</v>
      </c>
    </row>
    <row r="62" spans="1:19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4" ht="13.5">
      <c r="A64" s="20" t="s">
        <v>181</v>
      </c>
    </row>
    <row r="65" ht="13.5">
      <c r="A65" s="20" t="s">
        <v>182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177</v>
      </c>
      <c r="B2" s="14">
        <v>1743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178</v>
      </c>
      <c r="B3" s="1" t="s">
        <v>179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69</v>
      </c>
      <c r="B4" s="15" t="str">
        <f>HYPERLINK("http://www.kabupro.jp/mark/20140812/S1002SP8.htm","四半期報告書")</f>
        <v>四半期報告書</v>
      </c>
      <c r="C4" s="15" t="str">
        <f>HYPERLINK("http://www.kabupro.jp/mark/20140515/S1001RYW.htm","四半期報告書")</f>
        <v>四半期報告書</v>
      </c>
      <c r="D4" s="15" t="str">
        <f>HYPERLINK("http://www.kabupro.jp/mark/20140214/S10017J4.htm","四半期報告書")</f>
        <v>四半期報告書</v>
      </c>
      <c r="E4" s="15" t="str">
        <f>HYPERLINK("http://www.kabupro.jp/mark/20140812/S1002SP8.htm","四半期報告書")</f>
        <v>四半期報告書</v>
      </c>
      <c r="F4" s="15" t="str">
        <f>HYPERLINK("http://www.kabupro.jp/mark/20130813/S000EAA4.htm","四半期報告書")</f>
        <v>四半期報告書</v>
      </c>
      <c r="G4" s="15" t="str">
        <f>HYPERLINK("http://www.kabupro.jp/mark/20130515/S000DE2G.htm","四半期報告書")</f>
        <v>四半期報告書</v>
      </c>
      <c r="H4" s="15" t="str">
        <f>HYPERLINK("http://www.kabupro.jp/mark/20130214/S000CWP1.htm","四半期報告書")</f>
        <v>四半期報告書</v>
      </c>
      <c r="I4" s="15" t="str">
        <f>HYPERLINK("http://www.kabupro.jp/mark/20131224/S1000T0G.htm","有価証券報告書")</f>
        <v>有価証券報告書</v>
      </c>
      <c r="J4" s="15" t="str">
        <f>HYPERLINK("http://www.kabupro.jp/mark/20120810/S000BODZ.htm","四半期報告書")</f>
        <v>四半期報告書</v>
      </c>
      <c r="K4" s="15" t="str">
        <f>HYPERLINK("http://www.kabupro.jp/mark/20120514/S000ATW8.htm","四半期報告書")</f>
        <v>四半期報告書</v>
      </c>
      <c r="L4" s="15" t="str">
        <f>HYPERLINK("http://www.kabupro.jp/mark/20120214/S000ACKP.htm","四半期報告書")</f>
        <v>四半期報告書</v>
      </c>
      <c r="M4" s="15" t="str">
        <f>HYPERLINK("http://www.kabupro.jp/mark/20121226/S000CJQQ.htm","有価証券報告書")</f>
        <v>有価証券報告書</v>
      </c>
      <c r="N4" s="15" t="str">
        <f>HYPERLINK("http://www.kabupro.jp/mark/20110812/S000960Y.htm","四半期報告書")</f>
        <v>四半期報告書</v>
      </c>
      <c r="O4" s="15" t="str">
        <f>HYPERLINK("http://www.kabupro.jp/mark/20110513/S00089ZG.htm","四半期報告書")</f>
        <v>四半期報告書</v>
      </c>
      <c r="P4" s="15" t="str">
        <f>HYPERLINK("http://www.kabupro.jp/mark/20110214/S0007SJK.htm","四半期報告書")</f>
        <v>四半期報告書</v>
      </c>
      <c r="Q4" s="15" t="str">
        <f>HYPERLINK("http://www.kabupro.jp/mark/20110812/S000960Y.htm","四半期報告書")</f>
        <v>四半期報告書</v>
      </c>
      <c r="R4" s="15" t="str">
        <f>HYPERLINK("http://www.kabupro.jp/mark/20100812/S0006L40.htm","四半期報告書")</f>
        <v>四半期報告書</v>
      </c>
      <c r="S4" s="15" t="str">
        <f>HYPERLINK("http://www.kabupro.jp/mark/20100514/S0005P94.htm","四半期報告書")</f>
        <v>四半期報告書</v>
      </c>
      <c r="T4" s="15" t="str">
        <f>HYPERLINK("http://www.kabupro.jp/mark/20100212/S00056C3.htm","四半期報告書")</f>
        <v>四半期報告書</v>
      </c>
      <c r="U4" s="15" t="str">
        <f>HYPERLINK("http://www.kabupro.jp/mark/20101222/S0007FSD.htm","有価証券報告書")</f>
        <v>有価証券報告書</v>
      </c>
      <c r="V4" s="15" t="str">
        <f>HYPERLINK("http://www.kabupro.jp/mark/20090812/S0003WCO.htm","四半期報告書")</f>
        <v>四半期報告書</v>
      </c>
      <c r="W4" s="15" t="str">
        <f>HYPERLINK("http://www.kabupro.jp/mark/20090515/S0003277.htm","四半期報告書")</f>
        <v>四半期報告書</v>
      </c>
      <c r="X4" s="15" t="str">
        <f>HYPERLINK("http://www.kabupro.jp/mark/20090213/S0002GCO.htm","四半期報告書")</f>
        <v>四半期報告書</v>
      </c>
      <c r="Y4" s="15" t="str">
        <f>HYPERLINK("http://www.kabupro.jp/mark/20091225/S0004V7O.htm","有価証券報告書")</f>
        <v>有価証券報告書</v>
      </c>
    </row>
    <row r="5" spans="1:25" ht="14.25" thickBot="1">
      <c r="A5" s="11" t="s">
        <v>70</v>
      </c>
      <c r="B5" s="1" t="s">
        <v>264</v>
      </c>
      <c r="C5" s="1" t="s">
        <v>267</v>
      </c>
      <c r="D5" s="1" t="s">
        <v>269</v>
      </c>
      <c r="E5" s="1" t="s">
        <v>264</v>
      </c>
      <c r="F5" s="1" t="s">
        <v>271</v>
      </c>
      <c r="G5" s="1" t="s">
        <v>273</v>
      </c>
      <c r="H5" s="1" t="s">
        <v>275</v>
      </c>
      <c r="I5" s="1" t="s">
        <v>76</v>
      </c>
      <c r="J5" s="1" t="s">
        <v>277</v>
      </c>
      <c r="K5" s="1" t="s">
        <v>279</v>
      </c>
      <c r="L5" s="1" t="s">
        <v>281</v>
      </c>
      <c r="M5" s="1" t="s">
        <v>80</v>
      </c>
      <c r="N5" s="1" t="s">
        <v>283</v>
      </c>
      <c r="O5" s="1" t="s">
        <v>285</v>
      </c>
      <c r="P5" s="1" t="s">
        <v>287</v>
      </c>
      <c r="Q5" s="1" t="s">
        <v>283</v>
      </c>
      <c r="R5" s="1" t="s">
        <v>289</v>
      </c>
      <c r="S5" s="1" t="s">
        <v>291</v>
      </c>
      <c r="T5" s="1" t="s">
        <v>293</v>
      </c>
      <c r="U5" s="1" t="s">
        <v>82</v>
      </c>
      <c r="V5" s="1" t="s">
        <v>295</v>
      </c>
      <c r="W5" s="1" t="s">
        <v>297</v>
      </c>
      <c r="X5" s="1" t="s">
        <v>299</v>
      </c>
      <c r="Y5" s="1" t="s">
        <v>85</v>
      </c>
    </row>
    <row r="6" spans="1:25" ht="15" thickBot="1" thickTop="1">
      <c r="A6" s="10" t="s">
        <v>71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72</v>
      </c>
      <c r="B7" s="14" t="s">
        <v>265</v>
      </c>
      <c r="C7" s="14" t="s">
        <v>265</v>
      </c>
      <c r="D7" s="14" t="s">
        <v>265</v>
      </c>
      <c r="E7" s="16" t="s">
        <v>77</v>
      </c>
      <c r="F7" s="14" t="s">
        <v>265</v>
      </c>
      <c r="G7" s="14" t="s">
        <v>265</v>
      </c>
      <c r="H7" s="14" t="s">
        <v>265</v>
      </c>
      <c r="I7" s="16" t="s">
        <v>77</v>
      </c>
      <c r="J7" s="14" t="s">
        <v>265</v>
      </c>
      <c r="K7" s="14" t="s">
        <v>265</v>
      </c>
      <c r="L7" s="14" t="s">
        <v>265</v>
      </c>
      <c r="M7" s="16" t="s">
        <v>77</v>
      </c>
      <c r="N7" s="14" t="s">
        <v>265</v>
      </c>
      <c r="O7" s="14" t="s">
        <v>265</v>
      </c>
      <c r="P7" s="14" t="s">
        <v>265</v>
      </c>
      <c r="Q7" s="16" t="s">
        <v>77</v>
      </c>
      <c r="R7" s="14" t="s">
        <v>265</v>
      </c>
      <c r="S7" s="14" t="s">
        <v>265</v>
      </c>
      <c r="T7" s="14" t="s">
        <v>265</v>
      </c>
      <c r="U7" s="16" t="s">
        <v>77</v>
      </c>
      <c r="V7" s="14" t="s">
        <v>265</v>
      </c>
      <c r="W7" s="14" t="s">
        <v>265</v>
      </c>
      <c r="X7" s="14" t="s">
        <v>265</v>
      </c>
      <c r="Y7" s="16" t="s">
        <v>77</v>
      </c>
    </row>
    <row r="8" spans="1:25" ht="13.5">
      <c r="A8" s="13" t="s">
        <v>73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74</v>
      </c>
      <c r="B9" s="1" t="s">
        <v>266</v>
      </c>
      <c r="C9" s="1" t="s">
        <v>268</v>
      </c>
      <c r="D9" s="1" t="s">
        <v>270</v>
      </c>
      <c r="E9" s="17" t="s">
        <v>78</v>
      </c>
      <c r="F9" s="1" t="s">
        <v>272</v>
      </c>
      <c r="G9" s="1" t="s">
        <v>274</v>
      </c>
      <c r="H9" s="1" t="s">
        <v>276</v>
      </c>
      <c r="I9" s="17" t="s">
        <v>79</v>
      </c>
      <c r="J9" s="1" t="s">
        <v>278</v>
      </c>
      <c r="K9" s="1" t="s">
        <v>280</v>
      </c>
      <c r="L9" s="1" t="s">
        <v>282</v>
      </c>
      <c r="M9" s="17" t="s">
        <v>81</v>
      </c>
      <c r="N9" s="1" t="s">
        <v>284</v>
      </c>
      <c r="O9" s="1" t="s">
        <v>286</v>
      </c>
      <c r="P9" s="1" t="s">
        <v>288</v>
      </c>
      <c r="Q9" s="17" t="s">
        <v>83</v>
      </c>
      <c r="R9" s="1" t="s">
        <v>290</v>
      </c>
      <c r="S9" s="1" t="s">
        <v>292</v>
      </c>
      <c r="T9" s="1" t="s">
        <v>294</v>
      </c>
      <c r="U9" s="17" t="s">
        <v>84</v>
      </c>
      <c r="V9" s="1" t="s">
        <v>296</v>
      </c>
      <c r="W9" s="1" t="s">
        <v>298</v>
      </c>
      <c r="X9" s="1" t="s">
        <v>300</v>
      </c>
      <c r="Y9" s="17" t="s">
        <v>86</v>
      </c>
    </row>
    <row r="10" spans="1:25" ht="14.25" thickBot="1">
      <c r="A10" s="13" t="s">
        <v>75</v>
      </c>
      <c r="B10" s="1" t="s">
        <v>88</v>
      </c>
      <c r="C10" s="1" t="s">
        <v>88</v>
      </c>
      <c r="D10" s="1" t="s">
        <v>88</v>
      </c>
      <c r="E10" s="17" t="s">
        <v>88</v>
      </c>
      <c r="F10" s="1" t="s">
        <v>88</v>
      </c>
      <c r="G10" s="1" t="s">
        <v>88</v>
      </c>
      <c r="H10" s="1" t="s">
        <v>88</v>
      </c>
      <c r="I10" s="17" t="s">
        <v>88</v>
      </c>
      <c r="J10" s="1" t="s">
        <v>88</v>
      </c>
      <c r="K10" s="1" t="s">
        <v>88</v>
      </c>
      <c r="L10" s="1" t="s">
        <v>88</v>
      </c>
      <c r="M10" s="17" t="s">
        <v>88</v>
      </c>
      <c r="N10" s="1" t="s">
        <v>88</v>
      </c>
      <c r="O10" s="1" t="s">
        <v>88</v>
      </c>
      <c r="P10" s="1" t="s">
        <v>88</v>
      </c>
      <c r="Q10" s="17" t="s">
        <v>88</v>
      </c>
      <c r="R10" s="1" t="s">
        <v>88</v>
      </c>
      <c r="S10" s="1" t="s">
        <v>88</v>
      </c>
      <c r="T10" s="1" t="s">
        <v>88</v>
      </c>
      <c r="U10" s="17" t="s">
        <v>88</v>
      </c>
      <c r="V10" s="1" t="s">
        <v>88</v>
      </c>
      <c r="W10" s="1" t="s">
        <v>88</v>
      </c>
      <c r="X10" s="1" t="s">
        <v>88</v>
      </c>
      <c r="Y10" s="17" t="s">
        <v>88</v>
      </c>
    </row>
    <row r="11" spans="1:25" ht="14.25" thickTop="1">
      <c r="A11" s="9" t="s">
        <v>87</v>
      </c>
      <c r="B11" s="27">
        <v>900989</v>
      </c>
      <c r="C11" s="27">
        <v>775737</v>
      </c>
      <c r="D11" s="27">
        <v>593063</v>
      </c>
      <c r="E11" s="21">
        <v>418228</v>
      </c>
      <c r="F11" s="27">
        <v>812734</v>
      </c>
      <c r="G11" s="27">
        <v>494042</v>
      </c>
      <c r="H11" s="27">
        <v>423049</v>
      </c>
      <c r="I11" s="21">
        <v>736078</v>
      </c>
      <c r="J11" s="27">
        <v>1142266</v>
      </c>
      <c r="K11" s="27">
        <v>1010843</v>
      </c>
      <c r="L11" s="27">
        <v>1114334</v>
      </c>
      <c r="M11" s="21">
        <v>978198</v>
      </c>
      <c r="N11" s="27">
        <v>427752</v>
      </c>
      <c r="O11" s="27">
        <v>499523</v>
      </c>
      <c r="P11" s="27">
        <v>621226</v>
      </c>
      <c r="Q11" s="21">
        <v>271230</v>
      </c>
      <c r="R11" s="27">
        <v>503245</v>
      </c>
      <c r="S11" s="27">
        <v>421347</v>
      </c>
      <c r="T11" s="27">
        <v>417182</v>
      </c>
      <c r="U11" s="21">
        <v>415460</v>
      </c>
      <c r="V11" s="27">
        <v>334291</v>
      </c>
      <c r="W11" s="27">
        <v>391950</v>
      </c>
      <c r="X11" s="27">
        <v>578876</v>
      </c>
      <c r="Y11" s="21">
        <v>271300</v>
      </c>
    </row>
    <row r="12" spans="1:25" ht="13.5">
      <c r="A12" s="2" t="s">
        <v>301</v>
      </c>
      <c r="B12" s="28">
        <v>1284390</v>
      </c>
      <c r="C12" s="28">
        <v>2124150</v>
      </c>
      <c r="D12" s="28">
        <v>1748010</v>
      </c>
      <c r="E12" s="22">
        <v>1621974</v>
      </c>
      <c r="F12" s="28">
        <v>1050962</v>
      </c>
      <c r="G12" s="28">
        <v>1835285</v>
      </c>
      <c r="H12" s="28">
        <v>1463202</v>
      </c>
      <c r="I12" s="22">
        <v>1215607</v>
      </c>
      <c r="J12" s="28">
        <v>1332428</v>
      </c>
      <c r="K12" s="28">
        <v>1561548</v>
      </c>
      <c r="L12" s="28">
        <v>1082342</v>
      </c>
      <c r="M12" s="22">
        <v>1191693</v>
      </c>
      <c r="N12" s="28">
        <v>1012476</v>
      </c>
      <c r="O12" s="28">
        <v>2192114</v>
      </c>
      <c r="P12" s="28">
        <v>1303806</v>
      </c>
      <c r="Q12" s="22">
        <v>1440611</v>
      </c>
      <c r="R12" s="28">
        <v>1115390</v>
      </c>
      <c r="S12" s="28">
        <v>2083062</v>
      </c>
      <c r="T12" s="28">
        <v>2390987</v>
      </c>
      <c r="U12" s="22">
        <v>1852643</v>
      </c>
      <c r="V12" s="28">
        <v>1276426</v>
      </c>
      <c r="W12" s="28">
        <v>2878654</v>
      </c>
      <c r="X12" s="28">
        <v>1730595</v>
      </c>
      <c r="Y12" s="22">
        <v>1318257</v>
      </c>
    </row>
    <row r="13" spans="1:25" ht="13.5">
      <c r="A13" s="2" t="s">
        <v>302</v>
      </c>
      <c r="B13" s="28">
        <v>104487</v>
      </c>
      <c r="C13" s="28">
        <v>119225</v>
      </c>
      <c r="D13" s="28">
        <v>119225</v>
      </c>
      <c r="E13" s="22">
        <v>119225</v>
      </c>
      <c r="F13" s="28">
        <v>110474</v>
      </c>
      <c r="G13" s="28">
        <v>96079</v>
      </c>
      <c r="H13" s="28">
        <v>96079</v>
      </c>
      <c r="I13" s="22">
        <v>96079</v>
      </c>
      <c r="J13" s="28">
        <v>96118</v>
      </c>
      <c r="K13" s="28">
        <v>131480</v>
      </c>
      <c r="L13" s="28">
        <v>126252</v>
      </c>
      <c r="M13" s="22">
        <v>136329</v>
      </c>
      <c r="N13" s="28">
        <v>181331</v>
      </c>
      <c r="O13" s="28">
        <v>201706</v>
      </c>
      <c r="P13" s="28">
        <v>171273</v>
      </c>
      <c r="Q13" s="22">
        <v>179068</v>
      </c>
      <c r="R13" s="28">
        <v>197345</v>
      </c>
      <c r="S13" s="28">
        <v>182297</v>
      </c>
      <c r="T13" s="28">
        <v>192726</v>
      </c>
      <c r="U13" s="22">
        <v>206383</v>
      </c>
      <c r="V13" s="28">
        <v>253836</v>
      </c>
      <c r="W13" s="28">
        <v>238035</v>
      </c>
      <c r="X13" s="28">
        <v>228586</v>
      </c>
      <c r="Y13" s="22">
        <v>241669</v>
      </c>
    </row>
    <row r="14" spans="1:25" ht="13.5">
      <c r="A14" s="2" t="s">
        <v>94</v>
      </c>
      <c r="B14" s="28">
        <v>96607</v>
      </c>
      <c r="C14" s="28">
        <v>32362</v>
      </c>
      <c r="D14" s="28">
        <v>260362</v>
      </c>
      <c r="E14" s="22">
        <v>162874</v>
      </c>
      <c r="F14" s="28">
        <v>251839</v>
      </c>
      <c r="G14" s="28">
        <v>221666</v>
      </c>
      <c r="H14" s="28">
        <v>369108</v>
      </c>
      <c r="I14" s="22">
        <v>262425</v>
      </c>
      <c r="J14" s="28">
        <v>200546</v>
      </c>
      <c r="K14" s="28">
        <v>427749</v>
      </c>
      <c r="L14" s="28">
        <v>238323</v>
      </c>
      <c r="M14" s="22">
        <v>148922</v>
      </c>
      <c r="N14" s="28">
        <v>179278</v>
      </c>
      <c r="O14" s="28">
        <v>92212</v>
      </c>
      <c r="P14" s="28">
        <v>262932</v>
      </c>
      <c r="Q14" s="22">
        <v>109489</v>
      </c>
      <c r="R14" s="28">
        <v>899652</v>
      </c>
      <c r="S14" s="28">
        <v>751268</v>
      </c>
      <c r="T14" s="28">
        <v>867769</v>
      </c>
      <c r="U14" s="22">
        <v>1331021</v>
      </c>
      <c r="V14" s="28">
        <v>2148022</v>
      </c>
      <c r="W14" s="28">
        <v>1547521</v>
      </c>
      <c r="X14" s="28">
        <v>2117709</v>
      </c>
      <c r="Y14" s="22">
        <v>2806481</v>
      </c>
    </row>
    <row r="15" spans="1:25" ht="13.5">
      <c r="A15" s="2" t="s">
        <v>303</v>
      </c>
      <c r="B15" s="28">
        <v>166728</v>
      </c>
      <c r="C15" s="28">
        <v>160521</v>
      </c>
      <c r="D15" s="28">
        <v>162693</v>
      </c>
      <c r="E15" s="22">
        <v>168183</v>
      </c>
      <c r="F15" s="28">
        <v>158792</v>
      </c>
      <c r="G15" s="28">
        <v>154246</v>
      </c>
      <c r="H15" s="28">
        <v>139389</v>
      </c>
      <c r="I15" s="22">
        <v>134904</v>
      </c>
      <c r="J15" s="28">
        <v>151451</v>
      </c>
      <c r="K15" s="28">
        <v>122894</v>
      </c>
      <c r="L15" s="28">
        <v>172355</v>
      </c>
      <c r="M15" s="22">
        <v>156593</v>
      </c>
      <c r="N15" s="28">
        <v>141267</v>
      </c>
      <c r="O15" s="28">
        <v>165470</v>
      </c>
      <c r="P15" s="28">
        <v>178198</v>
      </c>
      <c r="Q15" s="22">
        <v>176867</v>
      </c>
      <c r="R15" s="28">
        <v>196644</v>
      </c>
      <c r="S15" s="28">
        <v>163632</v>
      </c>
      <c r="T15" s="28">
        <v>180816</v>
      </c>
      <c r="U15" s="22">
        <v>152242</v>
      </c>
      <c r="V15" s="28">
        <v>194637</v>
      </c>
      <c r="W15" s="28">
        <v>158397</v>
      </c>
      <c r="X15" s="28">
        <v>190188</v>
      </c>
      <c r="Y15" s="22"/>
    </row>
    <row r="16" spans="1:25" ht="13.5">
      <c r="A16" s="2" t="s">
        <v>304</v>
      </c>
      <c r="B16" s="28">
        <v>5948</v>
      </c>
      <c r="C16" s="28">
        <v>4445</v>
      </c>
      <c r="D16" s="28">
        <v>4233</v>
      </c>
      <c r="E16" s="22">
        <v>4666</v>
      </c>
      <c r="F16" s="28">
        <v>3953</v>
      </c>
      <c r="G16" s="28">
        <v>3779</v>
      </c>
      <c r="H16" s="28">
        <v>2836</v>
      </c>
      <c r="I16" s="22">
        <v>3029</v>
      </c>
      <c r="J16" s="28">
        <v>4228</v>
      </c>
      <c r="K16" s="28">
        <v>4029</v>
      </c>
      <c r="L16" s="28">
        <v>4321</v>
      </c>
      <c r="M16" s="22">
        <v>5596</v>
      </c>
      <c r="N16" s="28">
        <v>2803</v>
      </c>
      <c r="O16" s="28">
        <v>3192</v>
      </c>
      <c r="P16" s="28">
        <v>3210</v>
      </c>
      <c r="Q16" s="22">
        <v>110923</v>
      </c>
      <c r="R16" s="28">
        <v>129079</v>
      </c>
      <c r="S16" s="28">
        <v>137773</v>
      </c>
      <c r="T16" s="28">
        <v>132357</v>
      </c>
      <c r="U16" s="22">
        <v>138747</v>
      </c>
      <c r="V16" s="28">
        <v>141591</v>
      </c>
      <c r="W16" s="28">
        <v>140319</v>
      </c>
      <c r="X16" s="28">
        <v>125263</v>
      </c>
      <c r="Y16" s="22"/>
    </row>
    <row r="17" spans="1:25" ht="13.5">
      <c r="A17" s="2" t="s">
        <v>305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>
        <v>43069</v>
      </c>
      <c r="S17" s="28">
        <v>40604</v>
      </c>
      <c r="T17" s="28">
        <v>32291</v>
      </c>
      <c r="U17" s="22"/>
      <c r="V17" s="28">
        <v>42118</v>
      </c>
      <c r="W17" s="28">
        <v>51696</v>
      </c>
      <c r="X17" s="28">
        <v>44720</v>
      </c>
      <c r="Y17" s="22"/>
    </row>
    <row r="18" spans="1:25" ht="13.5">
      <c r="A18" s="2" t="s">
        <v>97</v>
      </c>
      <c r="B18" s="28">
        <v>27246</v>
      </c>
      <c r="C18" s="28">
        <v>31425</v>
      </c>
      <c r="D18" s="28">
        <v>31229</v>
      </c>
      <c r="E18" s="22">
        <v>36438</v>
      </c>
      <c r="F18" s="28">
        <v>21991</v>
      </c>
      <c r="G18" s="28">
        <v>23970</v>
      </c>
      <c r="H18" s="28">
        <v>19469</v>
      </c>
      <c r="I18" s="22">
        <v>25668</v>
      </c>
      <c r="J18" s="28">
        <v>26192</v>
      </c>
      <c r="K18" s="28">
        <v>22747</v>
      </c>
      <c r="L18" s="28">
        <v>24904</v>
      </c>
      <c r="M18" s="22">
        <v>37711</v>
      </c>
      <c r="N18" s="28">
        <v>35181</v>
      </c>
      <c r="O18" s="28">
        <v>27158</v>
      </c>
      <c r="P18" s="28">
        <v>28771</v>
      </c>
      <c r="Q18" s="22">
        <v>46590</v>
      </c>
      <c r="R18" s="28"/>
      <c r="S18" s="28"/>
      <c r="T18" s="28"/>
      <c r="U18" s="22">
        <v>39422</v>
      </c>
      <c r="V18" s="28"/>
      <c r="W18" s="28"/>
      <c r="X18" s="28"/>
      <c r="Y18" s="22"/>
    </row>
    <row r="19" spans="1:25" ht="13.5">
      <c r="A19" s="2" t="s">
        <v>11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>
        <v>397986</v>
      </c>
    </row>
    <row r="20" spans="1:25" ht="13.5">
      <c r="A20" s="2" t="s">
        <v>100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>
        <v>46963</v>
      </c>
      <c r="V20" s="28"/>
      <c r="W20" s="28"/>
      <c r="X20" s="28"/>
      <c r="Y20" s="22">
        <v>51926</v>
      </c>
    </row>
    <row r="21" spans="1:25" ht="13.5">
      <c r="A21" s="2" t="s">
        <v>102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>
        <v>153754</v>
      </c>
      <c r="V21" s="28"/>
      <c r="W21" s="28"/>
      <c r="X21" s="28"/>
      <c r="Y21" s="22">
        <v>216198</v>
      </c>
    </row>
    <row r="22" spans="1:25" ht="13.5">
      <c r="A22" s="2" t="s">
        <v>103</v>
      </c>
      <c r="B22" s="28">
        <v>104128</v>
      </c>
      <c r="C22" s="28">
        <v>131619</v>
      </c>
      <c r="D22" s="28">
        <v>178271</v>
      </c>
      <c r="E22" s="22">
        <v>165588</v>
      </c>
      <c r="F22" s="28">
        <v>130254</v>
      </c>
      <c r="G22" s="28">
        <v>213099</v>
      </c>
      <c r="H22" s="28">
        <v>214454</v>
      </c>
      <c r="I22" s="22">
        <v>151791</v>
      </c>
      <c r="J22" s="28">
        <v>66696</v>
      </c>
      <c r="K22" s="28">
        <v>120825</v>
      </c>
      <c r="L22" s="28">
        <v>96786</v>
      </c>
      <c r="M22" s="22">
        <v>150811</v>
      </c>
      <c r="N22" s="28">
        <v>58214</v>
      </c>
      <c r="O22" s="28">
        <v>135964</v>
      </c>
      <c r="P22" s="28">
        <v>156502</v>
      </c>
      <c r="Q22" s="22">
        <v>111375</v>
      </c>
      <c r="R22" s="28">
        <v>63949</v>
      </c>
      <c r="S22" s="28">
        <v>242300</v>
      </c>
      <c r="T22" s="28">
        <v>244821</v>
      </c>
      <c r="U22" s="22">
        <v>63860</v>
      </c>
      <c r="V22" s="28">
        <v>211534</v>
      </c>
      <c r="W22" s="28">
        <v>252792</v>
      </c>
      <c r="X22" s="28">
        <v>266386</v>
      </c>
      <c r="Y22" s="22">
        <v>196193</v>
      </c>
    </row>
    <row r="23" spans="1:25" ht="13.5">
      <c r="A23" s="2" t="s">
        <v>104</v>
      </c>
      <c r="B23" s="28">
        <v>-5608</v>
      </c>
      <c r="C23" s="28">
        <v>-8314</v>
      </c>
      <c r="D23" s="28">
        <v>-7201</v>
      </c>
      <c r="E23" s="22">
        <v>-6808</v>
      </c>
      <c r="F23" s="28">
        <v>-4275</v>
      </c>
      <c r="G23" s="28">
        <v>-7663</v>
      </c>
      <c r="H23" s="28">
        <v>-6349</v>
      </c>
      <c r="I23" s="22">
        <v>-3058</v>
      </c>
      <c r="J23" s="28">
        <v>-3313</v>
      </c>
      <c r="K23" s="28">
        <v>-3742</v>
      </c>
      <c r="L23" s="28">
        <v>-2826</v>
      </c>
      <c r="M23" s="22">
        <v>-887</v>
      </c>
      <c r="N23" s="28">
        <v>-688</v>
      </c>
      <c r="O23" s="28">
        <v>-1538</v>
      </c>
      <c r="P23" s="28">
        <v>-8976</v>
      </c>
      <c r="Q23" s="22">
        <v>-10562</v>
      </c>
      <c r="R23" s="28">
        <v>-9989</v>
      </c>
      <c r="S23" s="28">
        <v>-11857</v>
      </c>
      <c r="T23" s="28">
        <v>-12602</v>
      </c>
      <c r="U23" s="22">
        <v>-13337</v>
      </c>
      <c r="V23" s="28">
        <v>-11704</v>
      </c>
      <c r="W23" s="28">
        <v>-16013</v>
      </c>
      <c r="X23" s="28">
        <v>-11199</v>
      </c>
      <c r="Y23" s="22">
        <v>-10166</v>
      </c>
    </row>
    <row r="24" spans="1:25" ht="13.5">
      <c r="A24" s="2" t="s">
        <v>105</v>
      </c>
      <c r="B24" s="28">
        <v>2684917</v>
      </c>
      <c r="C24" s="28">
        <v>3371172</v>
      </c>
      <c r="D24" s="28">
        <v>3089888</v>
      </c>
      <c r="E24" s="22">
        <v>2690370</v>
      </c>
      <c r="F24" s="28">
        <v>2536727</v>
      </c>
      <c r="G24" s="28">
        <v>3034507</v>
      </c>
      <c r="H24" s="28">
        <v>2721240</v>
      </c>
      <c r="I24" s="22">
        <v>2622527</v>
      </c>
      <c r="J24" s="28">
        <v>3016615</v>
      </c>
      <c r="K24" s="28">
        <v>3398375</v>
      </c>
      <c r="L24" s="28">
        <v>2856795</v>
      </c>
      <c r="M24" s="22">
        <v>2804970</v>
      </c>
      <c r="N24" s="28">
        <v>2037617</v>
      </c>
      <c r="O24" s="28">
        <v>3315804</v>
      </c>
      <c r="P24" s="28">
        <v>2716945</v>
      </c>
      <c r="Q24" s="22">
        <v>2435594</v>
      </c>
      <c r="R24" s="28">
        <v>3138388</v>
      </c>
      <c r="S24" s="28">
        <v>4010428</v>
      </c>
      <c r="T24" s="28">
        <v>4446349</v>
      </c>
      <c r="U24" s="22">
        <v>4387160</v>
      </c>
      <c r="V24" s="28">
        <v>4590755</v>
      </c>
      <c r="W24" s="28">
        <v>5643354</v>
      </c>
      <c r="X24" s="28">
        <v>5271128</v>
      </c>
      <c r="Y24" s="22">
        <v>5489848</v>
      </c>
    </row>
    <row r="25" spans="1:25" ht="13.5">
      <c r="A25" s="3" t="s">
        <v>12</v>
      </c>
      <c r="B25" s="28">
        <v>1178790</v>
      </c>
      <c r="C25" s="28">
        <v>1184312</v>
      </c>
      <c r="D25" s="28">
        <v>1190735</v>
      </c>
      <c r="E25" s="22">
        <v>1204408</v>
      </c>
      <c r="F25" s="28">
        <v>1223335</v>
      </c>
      <c r="G25" s="28">
        <v>1239572</v>
      </c>
      <c r="H25" s="28">
        <v>1248790</v>
      </c>
      <c r="I25" s="22">
        <v>1262740</v>
      </c>
      <c r="J25" s="28">
        <v>1277966</v>
      </c>
      <c r="K25" s="28">
        <v>1293910</v>
      </c>
      <c r="L25" s="28">
        <v>1308470</v>
      </c>
      <c r="M25" s="22">
        <v>1325036</v>
      </c>
      <c r="N25" s="28">
        <v>1563895</v>
      </c>
      <c r="O25" s="28">
        <v>1584325</v>
      </c>
      <c r="P25" s="28">
        <v>1605669</v>
      </c>
      <c r="Q25" s="22">
        <v>1712449</v>
      </c>
      <c r="R25" s="28">
        <v>2194559</v>
      </c>
      <c r="S25" s="28">
        <v>2233130</v>
      </c>
      <c r="T25" s="28">
        <v>2272154</v>
      </c>
      <c r="U25" s="22">
        <v>2321332</v>
      </c>
      <c r="V25" s="28">
        <v>2370345</v>
      </c>
      <c r="W25" s="28">
        <v>2412735</v>
      </c>
      <c r="X25" s="28">
        <v>2456517</v>
      </c>
      <c r="Y25" s="22">
        <v>2501984</v>
      </c>
    </row>
    <row r="26" spans="1:25" ht="13.5">
      <c r="A26" s="3" t="s">
        <v>13</v>
      </c>
      <c r="B26" s="28">
        <v>192477</v>
      </c>
      <c r="C26" s="28">
        <v>200825</v>
      </c>
      <c r="D26" s="28">
        <v>222885</v>
      </c>
      <c r="E26" s="22">
        <v>233265</v>
      </c>
      <c r="F26" s="28">
        <v>238320</v>
      </c>
      <c r="G26" s="28">
        <v>268717</v>
      </c>
      <c r="H26" s="28">
        <v>230654</v>
      </c>
      <c r="I26" s="22">
        <v>228821</v>
      </c>
      <c r="J26" s="28">
        <v>230897</v>
      </c>
      <c r="K26" s="28">
        <v>253271</v>
      </c>
      <c r="L26" s="28">
        <v>249631</v>
      </c>
      <c r="M26" s="22">
        <v>279662</v>
      </c>
      <c r="N26" s="28">
        <v>291235</v>
      </c>
      <c r="O26" s="28">
        <v>325753</v>
      </c>
      <c r="P26" s="28">
        <v>348950</v>
      </c>
      <c r="Q26" s="22">
        <v>369753</v>
      </c>
      <c r="R26" s="28">
        <v>443837</v>
      </c>
      <c r="S26" s="28">
        <v>494058</v>
      </c>
      <c r="T26" s="28">
        <v>553411</v>
      </c>
      <c r="U26" s="22">
        <v>609018</v>
      </c>
      <c r="V26" s="28">
        <v>697970</v>
      </c>
      <c r="W26" s="28">
        <v>756286</v>
      </c>
      <c r="X26" s="28">
        <v>326336</v>
      </c>
      <c r="Y26" s="22">
        <v>350076</v>
      </c>
    </row>
    <row r="27" spans="1:25" ht="13.5">
      <c r="A27" s="3" t="s">
        <v>14</v>
      </c>
      <c r="B27" s="28">
        <v>4261150</v>
      </c>
      <c r="C27" s="28">
        <v>4261150</v>
      </c>
      <c r="D27" s="28">
        <v>4261315</v>
      </c>
      <c r="E27" s="22">
        <v>4261315</v>
      </c>
      <c r="F27" s="28">
        <v>4271623</v>
      </c>
      <c r="G27" s="28">
        <v>4286018</v>
      </c>
      <c r="H27" s="28">
        <v>4286018</v>
      </c>
      <c r="I27" s="22">
        <v>4316018</v>
      </c>
      <c r="J27" s="28">
        <v>4316018</v>
      </c>
      <c r="K27" s="28">
        <v>4316018</v>
      </c>
      <c r="L27" s="28">
        <v>4316018</v>
      </c>
      <c r="M27" s="22">
        <v>4316018</v>
      </c>
      <c r="N27" s="28">
        <v>4905352</v>
      </c>
      <c r="O27" s="28">
        <v>4905352</v>
      </c>
      <c r="P27" s="28">
        <v>4941661</v>
      </c>
      <c r="Q27" s="22">
        <v>4961363</v>
      </c>
      <c r="R27" s="28">
        <v>5183140</v>
      </c>
      <c r="S27" s="28">
        <v>5183140</v>
      </c>
      <c r="T27" s="28">
        <v>5154576</v>
      </c>
      <c r="U27" s="22">
        <v>5245576</v>
      </c>
      <c r="V27" s="28">
        <v>5275233</v>
      </c>
      <c r="W27" s="28">
        <v>5268520</v>
      </c>
      <c r="X27" s="28">
        <v>5318911</v>
      </c>
      <c r="Y27" s="22">
        <v>5318911</v>
      </c>
    </row>
    <row r="28" spans="1:25" ht="13.5">
      <c r="A28" s="3" t="s">
        <v>118</v>
      </c>
      <c r="B28" s="28">
        <v>154875</v>
      </c>
      <c r="C28" s="28">
        <v>157530</v>
      </c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>
        <v>12031</v>
      </c>
      <c r="S28" s="28">
        <v>12488</v>
      </c>
      <c r="T28" s="28"/>
      <c r="U28" s="22"/>
      <c r="V28" s="28"/>
      <c r="W28" s="28"/>
      <c r="X28" s="28"/>
      <c r="Y28" s="22"/>
    </row>
    <row r="29" spans="1:25" ht="13.5">
      <c r="A29" s="3" t="s">
        <v>119</v>
      </c>
      <c r="B29" s="28">
        <v>48047</v>
      </c>
      <c r="C29" s="28">
        <v>23419</v>
      </c>
      <c r="D29" s="28">
        <v>30929</v>
      </c>
      <c r="E29" s="22">
        <v>22924</v>
      </c>
      <c r="F29" s="28">
        <v>23267</v>
      </c>
      <c r="G29" s="28">
        <v>23267</v>
      </c>
      <c r="H29" s="28">
        <v>23267</v>
      </c>
      <c r="I29" s="22">
        <v>22802</v>
      </c>
      <c r="J29" s="28">
        <v>7659</v>
      </c>
      <c r="K29" s="28">
        <v>7659</v>
      </c>
      <c r="L29" s="28">
        <v>4259</v>
      </c>
      <c r="M29" s="22">
        <v>4259</v>
      </c>
      <c r="N29" s="28">
        <v>180219</v>
      </c>
      <c r="O29" s="28">
        <v>114902</v>
      </c>
      <c r="P29" s="28">
        <v>5171</v>
      </c>
      <c r="Q29" s="22">
        <v>3809</v>
      </c>
      <c r="R29" s="28">
        <v>3809</v>
      </c>
      <c r="S29" s="28">
        <v>3809</v>
      </c>
      <c r="T29" s="28">
        <v>3809</v>
      </c>
      <c r="U29" s="22"/>
      <c r="V29" s="28">
        <v>1687</v>
      </c>
      <c r="W29" s="28">
        <v>5506</v>
      </c>
      <c r="X29" s="28">
        <v>427233</v>
      </c>
      <c r="Y29" s="22">
        <v>282812</v>
      </c>
    </row>
    <row r="30" spans="1:25" ht="13.5">
      <c r="A30" s="3" t="s">
        <v>121</v>
      </c>
      <c r="B30" s="28">
        <v>5835340</v>
      </c>
      <c r="C30" s="28">
        <v>5827238</v>
      </c>
      <c r="D30" s="28">
        <v>5705865</v>
      </c>
      <c r="E30" s="22">
        <v>5721914</v>
      </c>
      <c r="F30" s="28">
        <v>5756546</v>
      </c>
      <c r="G30" s="28">
        <v>5817576</v>
      </c>
      <c r="H30" s="28">
        <v>5788730</v>
      </c>
      <c r="I30" s="22">
        <v>5830383</v>
      </c>
      <c r="J30" s="28">
        <v>5832542</v>
      </c>
      <c r="K30" s="28">
        <v>5870859</v>
      </c>
      <c r="L30" s="28">
        <v>5878379</v>
      </c>
      <c r="M30" s="22">
        <v>5924976</v>
      </c>
      <c r="N30" s="28">
        <v>6940702</v>
      </c>
      <c r="O30" s="28">
        <v>6930334</v>
      </c>
      <c r="P30" s="28">
        <v>6901453</v>
      </c>
      <c r="Q30" s="22">
        <v>7047375</v>
      </c>
      <c r="R30" s="28">
        <v>7837377</v>
      </c>
      <c r="S30" s="28">
        <v>7926628</v>
      </c>
      <c r="T30" s="28">
        <v>7983952</v>
      </c>
      <c r="U30" s="22">
        <v>8175927</v>
      </c>
      <c r="V30" s="28">
        <v>8345236</v>
      </c>
      <c r="W30" s="28">
        <v>8443048</v>
      </c>
      <c r="X30" s="28">
        <v>8528998</v>
      </c>
      <c r="Y30" s="22">
        <v>8453784</v>
      </c>
    </row>
    <row r="31" spans="1:25" ht="13.5">
      <c r="A31" s="2" t="s">
        <v>124</v>
      </c>
      <c r="B31" s="28">
        <v>33808</v>
      </c>
      <c r="C31" s="28">
        <v>31837</v>
      </c>
      <c r="D31" s="28">
        <v>33524</v>
      </c>
      <c r="E31" s="22">
        <v>35212</v>
      </c>
      <c r="F31" s="28">
        <v>35280</v>
      </c>
      <c r="G31" s="28">
        <v>35049</v>
      </c>
      <c r="H31" s="28">
        <v>36592</v>
      </c>
      <c r="I31" s="22">
        <v>37512</v>
      </c>
      <c r="J31" s="28">
        <v>33730</v>
      </c>
      <c r="K31" s="28">
        <v>10946</v>
      </c>
      <c r="L31" s="28">
        <v>11887</v>
      </c>
      <c r="M31" s="22">
        <v>13019</v>
      </c>
      <c r="N31" s="28">
        <v>14477</v>
      </c>
      <c r="O31" s="28">
        <v>16016</v>
      </c>
      <c r="P31" s="28">
        <v>17722</v>
      </c>
      <c r="Q31" s="22">
        <v>19099</v>
      </c>
      <c r="R31" s="28">
        <v>106828</v>
      </c>
      <c r="S31" s="28">
        <v>110002</v>
      </c>
      <c r="T31" s="28">
        <v>113177</v>
      </c>
      <c r="U31" s="22">
        <v>116092</v>
      </c>
      <c r="V31" s="28">
        <v>119232</v>
      </c>
      <c r="W31" s="28">
        <v>122373</v>
      </c>
      <c r="X31" s="28">
        <v>125514</v>
      </c>
      <c r="Y31" s="22">
        <v>128655</v>
      </c>
    </row>
    <row r="32" spans="1:25" ht="13.5">
      <c r="A32" s="3" t="s">
        <v>125</v>
      </c>
      <c r="B32" s="28">
        <v>1069128</v>
      </c>
      <c r="C32" s="28">
        <v>1060211</v>
      </c>
      <c r="D32" s="28">
        <v>1055975</v>
      </c>
      <c r="E32" s="22">
        <v>1045633</v>
      </c>
      <c r="F32" s="28">
        <v>1029113</v>
      </c>
      <c r="G32" s="28">
        <v>1024380</v>
      </c>
      <c r="H32" s="28">
        <v>975434</v>
      </c>
      <c r="I32" s="22">
        <v>953045</v>
      </c>
      <c r="J32" s="28">
        <v>958180</v>
      </c>
      <c r="K32" s="28">
        <v>971222</v>
      </c>
      <c r="L32" s="28">
        <v>960649</v>
      </c>
      <c r="M32" s="22">
        <v>966322</v>
      </c>
      <c r="N32" s="28">
        <v>962266</v>
      </c>
      <c r="O32" s="28">
        <v>975908</v>
      </c>
      <c r="P32" s="28">
        <v>967809</v>
      </c>
      <c r="Q32" s="22">
        <v>959330</v>
      </c>
      <c r="R32" s="28">
        <v>977878</v>
      </c>
      <c r="S32" s="28">
        <v>1005610</v>
      </c>
      <c r="T32" s="28">
        <v>1006212</v>
      </c>
      <c r="U32" s="22">
        <v>1029560</v>
      </c>
      <c r="V32" s="28">
        <v>1038424</v>
      </c>
      <c r="W32" s="28">
        <v>1021752</v>
      </c>
      <c r="X32" s="28">
        <v>1040264</v>
      </c>
      <c r="Y32" s="22">
        <v>1032879</v>
      </c>
    </row>
    <row r="33" spans="1:25" ht="13.5">
      <c r="A33" s="3" t="s">
        <v>132</v>
      </c>
      <c r="B33" s="28"/>
      <c r="C33" s="28"/>
      <c r="D33" s="28"/>
      <c r="E33" s="22"/>
      <c r="F33" s="28"/>
      <c r="G33" s="28"/>
      <c r="H33" s="28"/>
      <c r="I33" s="22">
        <v>65537</v>
      </c>
      <c r="J33" s="28"/>
      <c r="K33" s="28"/>
      <c r="L33" s="28"/>
      <c r="M33" s="22">
        <v>91666</v>
      </c>
      <c r="N33" s="28"/>
      <c r="O33" s="28"/>
      <c r="P33" s="28"/>
      <c r="Q33" s="22"/>
      <c r="R33" s="28"/>
      <c r="S33" s="28"/>
      <c r="T33" s="28"/>
      <c r="U33" s="22">
        <v>153925</v>
      </c>
      <c r="V33" s="28"/>
      <c r="W33" s="28"/>
      <c r="X33" s="28"/>
      <c r="Y33" s="22">
        <v>176110</v>
      </c>
    </row>
    <row r="34" spans="1:25" ht="13.5">
      <c r="A34" s="3" t="s">
        <v>123</v>
      </c>
      <c r="B34" s="28">
        <v>555319</v>
      </c>
      <c r="C34" s="28">
        <v>559592</v>
      </c>
      <c r="D34" s="28">
        <v>563995</v>
      </c>
      <c r="E34" s="22">
        <v>568630</v>
      </c>
      <c r="F34" s="28">
        <v>584226</v>
      </c>
      <c r="G34" s="28">
        <v>587395</v>
      </c>
      <c r="H34" s="28">
        <v>593067</v>
      </c>
      <c r="I34" s="22">
        <v>534357</v>
      </c>
      <c r="J34" s="28">
        <v>628700</v>
      </c>
      <c r="K34" s="28">
        <v>630552</v>
      </c>
      <c r="L34" s="28">
        <v>638222</v>
      </c>
      <c r="M34" s="22">
        <v>553899</v>
      </c>
      <c r="N34" s="28">
        <v>615237</v>
      </c>
      <c r="O34" s="28">
        <v>622810</v>
      </c>
      <c r="P34" s="28">
        <v>630163</v>
      </c>
      <c r="Q34" s="22">
        <v>643404</v>
      </c>
      <c r="R34" s="28">
        <v>651727</v>
      </c>
      <c r="S34" s="28">
        <v>660365</v>
      </c>
      <c r="T34" s="28">
        <v>669203</v>
      </c>
      <c r="U34" s="22">
        <v>635253</v>
      </c>
      <c r="V34" s="28">
        <v>795860</v>
      </c>
      <c r="W34" s="28">
        <v>800575</v>
      </c>
      <c r="X34" s="28">
        <v>806261</v>
      </c>
      <c r="Y34" s="22">
        <v>633656</v>
      </c>
    </row>
    <row r="35" spans="1:25" ht="13.5">
      <c r="A35" s="3" t="s">
        <v>104</v>
      </c>
      <c r="B35" s="28">
        <v>-296817</v>
      </c>
      <c r="C35" s="28">
        <v>-296817</v>
      </c>
      <c r="D35" s="28">
        <v>-296817</v>
      </c>
      <c r="E35" s="22">
        <v>-296851</v>
      </c>
      <c r="F35" s="28">
        <v>-264726</v>
      </c>
      <c r="G35" s="28">
        <v>-264726</v>
      </c>
      <c r="H35" s="28">
        <v>-264726</v>
      </c>
      <c r="I35" s="22">
        <v>-266147</v>
      </c>
      <c r="J35" s="28">
        <v>-271135</v>
      </c>
      <c r="K35" s="28">
        <v>-264993</v>
      </c>
      <c r="L35" s="28">
        <v>-264993</v>
      </c>
      <c r="M35" s="22">
        <v>-264683</v>
      </c>
      <c r="N35" s="28">
        <v>-99383</v>
      </c>
      <c r="O35" s="28">
        <v>-100207</v>
      </c>
      <c r="P35" s="28">
        <v>-92332</v>
      </c>
      <c r="Q35" s="22">
        <v>-92332</v>
      </c>
      <c r="R35" s="28">
        <v>-91508</v>
      </c>
      <c r="S35" s="28">
        <v>-91508</v>
      </c>
      <c r="T35" s="28">
        <v>-91508</v>
      </c>
      <c r="U35" s="22">
        <v>-91576</v>
      </c>
      <c r="V35" s="28">
        <v>-93839</v>
      </c>
      <c r="W35" s="28">
        <v>-93869</v>
      </c>
      <c r="X35" s="28">
        <v>-93884</v>
      </c>
      <c r="Y35" s="22">
        <v>-93952</v>
      </c>
    </row>
    <row r="36" spans="1:25" ht="13.5">
      <c r="A36" s="3" t="s">
        <v>134</v>
      </c>
      <c r="B36" s="28">
        <v>1327630</v>
      </c>
      <c r="C36" s="28">
        <v>1322986</v>
      </c>
      <c r="D36" s="28">
        <v>1323154</v>
      </c>
      <c r="E36" s="22">
        <v>1317411</v>
      </c>
      <c r="F36" s="28">
        <v>1348613</v>
      </c>
      <c r="G36" s="28">
        <v>1347049</v>
      </c>
      <c r="H36" s="28">
        <v>1303775</v>
      </c>
      <c r="I36" s="22">
        <v>1286793</v>
      </c>
      <c r="J36" s="28">
        <v>1315745</v>
      </c>
      <c r="K36" s="28">
        <v>1336782</v>
      </c>
      <c r="L36" s="28">
        <v>1333878</v>
      </c>
      <c r="M36" s="22">
        <v>1347205</v>
      </c>
      <c r="N36" s="28">
        <v>1478120</v>
      </c>
      <c r="O36" s="28">
        <v>1498510</v>
      </c>
      <c r="P36" s="28">
        <v>1505639</v>
      </c>
      <c r="Q36" s="22">
        <v>1510402</v>
      </c>
      <c r="R36" s="28">
        <v>1538097</v>
      </c>
      <c r="S36" s="28">
        <v>1574467</v>
      </c>
      <c r="T36" s="28">
        <v>1583907</v>
      </c>
      <c r="U36" s="22">
        <v>1727162</v>
      </c>
      <c r="V36" s="28">
        <v>1740445</v>
      </c>
      <c r="W36" s="28">
        <v>1728458</v>
      </c>
      <c r="X36" s="28">
        <v>1752641</v>
      </c>
      <c r="Y36" s="22">
        <v>1748693</v>
      </c>
    </row>
    <row r="37" spans="1:25" ht="13.5">
      <c r="A37" s="2" t="s">
        <v>135</v>
      </c>
      <c r="B37" s="28">
        <v>7196779</v>
      </c>
      <c r="C37" s="28">
        <v>7182062</v>
      </c>
      <c r="D37" s="28">
        <v>7062544</v>
      </c>
      <c r="E37" s="22">
        <v>7074538</v>
      </c>
      <c r="F37" s="28">
        <v>7140440</v>
      </c>
      <c r="G37" s="28">
        <v>7199675</v>
      </c>
      <c r="H37" s="28">
        <v>7129098</v>
      </c>
      <c r="I37" s="22">
        <v>7154689</v>
      </c>
      <c r="J37" s="28">
        <v>7182018</v>
      </c>
      <c r="K37" s="28">
        <v>7218587</v>
      </c>
      <c r="L37" s="28">
        <v>7224145</v>
      </c>
      <c r="M37" s="22">
        <v>7285201</v>
      </c>
      <c r="N37" s="28">
        <v>8433300</v>
      </c>
      <c r="O37" s="28">
        <v>8444861</v>
      </c>
      <c r="P37" s="28">
        <v>8424815</v>
      </c>
      <c r="Q37" s="22">
        <v>8576877</v>
      </c>
      <c r="R37" s="28">
        <v>9482303</v>
      </c>
      <c r="S37" s="28">
        <v>9611098</v>
      </c>
      <c r="T37" s="28">
        <v>9681038</v>
      </c>
      <c r="U37" s="22">
        <v>10019182</v>
      </c>
      <c r="V37" s="28">
        <v>10204914</v>
      </c>
      <c r="W37" s="28">
        <v>10293881</v>
      </c>
      <c r="X37" s="28">
        <v>10407154</v>
      </c>
      <c r="Y37" s="22">
        <v>10331133</v>
      </c>
    </row>
    <row r="38" spans="1:25" ht="14.25" thickBot="1">
      <c r="A38" s="5" t="s">
        <v>136</v>
      </c>
      <c r="B38" s="29">
        <v>9881697</v>
      </c>
      <c r="C38" s="29">
        <v>10553234</v>
      </c>
      <c r="D38" s="29">
        <v>10152433</v>
      </c>
      <c r="E38" s="23">
        <v>9764909</v>
      </c>
      <c r="F38" s="29">
        <v>9677168</v>
      </c>
      <c r="G38" s="29">
        <v>10234182</v>
      </c>
      <c r="H38" s="29">
        <v>9850338</v>
      </c>
      <c r="I38" s="23">
        <v>9777216</v>
      </c>
      <c r="J38" s="29">
        <v>10198633</v>
      </c>
      <c r="K38" s="29">
        <v>10616962</v>
      </c>
      <c r="L38" s="29">
        <v>10080940</v>
      </c>
      <c r="M38" s="23">
        <v>10090171</v>
      </c>
      <c r="N38" s="29">
        <v>10470917</v>
      </c>
      <c r="O38" s="29">
        <v>11760665</v>
      </c>
      <c r="P38" s="29">
        <v>11141760</v>
      </c>
      <c r="Q38" s="23">
        <v>11012472</v>
      </c>
      <c r="R38" s="29">
        <v>12620691</v>
      </c>
      <c r="S38" s="29">
        <v>13621526</v>
      </c>
      <c r="T38" s="29">
        <v>14127388</v>
      </c>
      <c r="U38" s="23">
        <v>14406343</v>
      </c>
      <c r="V38" s="29">
        <v>14795669</v>
      </c>
      <c r="W38" s="29">
        <v>15937235</v>
      </c>
      <c r="X38" s="29">
        <v>15678282</v>
      </c>
      <c r="Y38" s="23">
        <v>15820981</v>
      </c>
    </row>
    <row r="39" spans="1:25" ht="14.25" thickTop="1">
      <c r="A39" s="2" t="s">
        <v>15</v>
      </c>
      <c r="B39" s="28">
        <v>1421741</v>
      </c>
      <c r="C39" s="28">
        <v>1838406</v>
      </c>
      <c r="D39" s="28">
        <v>1682459</v>
      </c>
      <c r="E39" s="22">
        <v>1440915</v>
      </c>
      <c r="F39" s="28">
        <v>1448438</v>
      </c>
      <c r="G39" s="28">
        <v>1733073</v>
      </c>
      <c r="H39" s="28">
        <v>1467595</v>
      </c>
      <c r="I39" s="22">
        <v>1349023</v>
      </c>
      <c r="J39" s="28">
        <v>1731342</v>
      </c>
      <c r="K39" s="28">
        <v>1879152</v>
      </c>
      <c r="L39" s="28">
        <v>1365050</v>
      </c>
      <c r="M39" s="22">
        <v>1264340</v>
      </c>
      <c r="N39" s="28">
        <v>1311106</v>
      </c>
      <c r="O39" s="28">
        <v>1659200</v>
      </c>
      <c r="P39" s="28">
        <v>1444432</v>
      </c>
      <c r="Q39" s="22">
        <v>1455852</v>
      </c>
      <c r="R39" s="28">
        <v>1479269</v>
      </c>
      <c r="S39" s="28">
        <v>1990342</v>
      </c>
      <c r="T39" s="28">
        <v>2550536</v>
      </c>
      <c r="U39" s="22">
        <v>2831138</v>
      </c>
      <c r="V39" s="28">
        <v>2723587</v>
      </c>
      <c r="W39" s="28">
        <v>3116481</v>
      </c>
      <c r="X39" s="28">
        <v>2309190</v>
      </c>
      <c r="Y39" s="22">
        <v>2139708</v>
      </c>
    </row>
    <row r="40" spans="1:25" ht="13.5">
      <c r="A40" s="2" t="s">
        <v>141</v>
      </c>
      <c r="B40" s="28">
        <v>280584</v>
      </c>
      <c r="C40" s="28">
        <v>712384</v>
      </c>
      <c r="D40" s="28">
        <v>612384</v>
      </c>
      <c r="E40" s="22">
        <v>722384</v>
      </c>
      <c r="F40" s="28">
        <v>442384</v>
      </c>
      <c r="G40" s="28">
        <v>759184</v>
      </c>
      <c r="H40" s="28">
        <v>619184</v>
      </c>
      <c r="I40" s="22"/>
      <c r="J40" s="28">
        <v>340613</v>
      </c>
      <c r="K40" s="28">
        <v>362042</v>
      </c>
      <c r="L40" s="28">
        <v>323471</v>
      </c>
      <c r="M40" s="22"/>
      <c r="N40" s="28">
        <v>1510000</v>
      </c>
      <c r="O40" s="28">
        <v>2120000</v>
      </c>
      <c r="P40" s="28">
        <v>1930000</v>
      </c>
      <c r="Q40" s="22">
        <v>2188560</v>
      </c>
      <c r="R40" s="28">
        <v>1868560</v>
      </c>
      <c r="S40" s="28">
        <v>2548560</v>
      </c>
      <c r="T40" s="28">
        <v>2718560</v>
      </c>
      <c r="U40" s="22">
        <v>2078000</v>
      </c>
      <c r="V40" s="28">
        <v>1910560</v>
      </c>
      <c r="W40" s="28">
        <v>2888560</v>
      </c>
      <c r="X40" s="28">
        <v>2884010</v>
      </c>
      <c r="Y40" s="22">
        <v>2880000</v>
      </c>
    </row>
    <row r="41" spans="1:25" ht="13.5">
      <c r="A41" s="2" t="s">
        <v>142</v>
      </c>
      <c r="B41" s="28"/>
      <c r="C41" s="28"/>
      <c r="D41" s="28"/>
      <c r="E41" s="22"/>
      <c r="F41" s="28"/>
      <c r="G41" s="28"/>
      <c r="H41" s="28"/>
      <c r="I41" s="22">
        <v>349184</v>
      </c>
      <c r="J41" s="28"/>
      <c r="K41" s="28"/>
      <c r="L41" s="28"/>
      <c r="M41" s="22">
        <v>314900</v>
      </c>
      <c r="N41" s="28"/>
      <c r="O41" s="28"/>
      <c r="P41" s="28"/>
      <c r="Q41" s="22"/>
      <c r="R41" s="28"/>
      <c r="S41" s="28"/>
      <c r="T41" s="28"/>
      <c r="U41" s="22">
        <v>148560</v>
      </c>
      <c r="V41" s="28"/>
      <c r="W41" s="28"/>
      <c r="X41" s="28"/>
      <c r="Y41" s="22">
        <v>238460</v>
      </c>
    </row>
    <row r="42" spans="1:25" ht="13.5">
      <c r="A42" s="2" t="s">
        <v>145</v>
      </c>
      <c r="B42" s="28">
        <v>37292</v>
      </c>
      <c r="C42" s="28">
        <v>34730</v>
      </c>
      <c r="D42" s="28">
        <v>8074</v>
      </c>
      <c r="E42" s="22">
        <v>22021</v>
      </c>
      <c r="F42" s="28">
        <v>15526</v>
      </c>
      <c r="G42" s="28">
        <v>13120</v>
      </c>
      <c r="H42" s="28">
        <v>6111</v>
      </c>
      <c r="I42" s="22">
        <v>23612</v>
      </c>
      <c r="J42" s="28">
        <v>17229</v>
      </c>
      <c r="K42" s="28">
        <v>14023</v>
      </c>
      <c r="L42" s="28">
        <v>7268</v>
      </c>
      <c r="M42" s="22">
        <v>21729</v>
      </c>
      <c r="N42" s="28">
        <v>18298</v>
      </c>
      <c r="O42" s="28">
        <v>15296</v>
      </c>
      <c r="P42" s="28">
        <v>7328</v>
      </c>
      <c r="Q42" s="22">
        <v>21330</v>
      </c>
      <c r="R42" s="28">
        <v>18189</v>
      </c>
      <c r="S42" s="28">
        <v>17381</v>
      </c>
      <c r="T42" s="28">
        <v>8550</v>
      </c>
      <c r="U42" s="22">
        <v>28537</v>
      </c>
      <c r="V42" s="28">
        <v>34700</v>
      </c>
      <c r="W42" s="28">
        <v>30063</v>
      </c>
      <c r="X42" s="28">
        <v>21712</v>
      </c>
      <c r="Y42" s="22">
        <v>27567</v>
      </c>
    </row>
    <row r="43" spans="1:25" ht="13.5">
      <c r="A43" s="2" t="s">
        <v>146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>
        <v>67170</v>
      </c>
      <c r="N43" s="28"/>
      <c r="O43" s="28"/>
      <c r="P43" s="28"/>
      <c r="Q43" s="22"/>
      <c r="R43" s="28"/>
      <c r="S43" s="28"/>
      <c r="T43" s="28"/>
      <c r="U43" s="22">
        <v>51967</v>
      </c>
      <c r="V43" s="28"/>
      <c r="W43" s="28"/>
      <c r="X43" s="28"/>
      <c r="Y43" s="22">
        <v>450</v>
      </c>
    </row>
    <row r="44" spans="1:25" ht="13.5">
      <c r="A44" s="2" t="s">
        <v>148</v>
      </c>
      <c r="B44" s="28">
        <v>328984</v>
      </c>
      <c r="C44" s="28">
        <v>231217</v>
      </c>
      <c r="D44" s="28">
        <v>439803</v>
      </c>
      <c r="E44" s="22">
        <v>358248</v>
      </c>
      <c r="F44" s="28">
        <v>312010</v>
      </c>
      <c r="G44" s="28">
        <v>268607</v>
      </c>
      <c r="H44" s="28">
        <v>403795</v>
      </c>
      <c r="I44" s="22">
        <v>427849</v>
      </c>
      <c r="J44" s="28">
        <v>332129</v>
      </c>
      <c r="K44" s="28">
        <v>400254</v>
      </c>
      <c r="L44" s="28">
        <v>448522</v>
      </c>
      <c r="M44" s="22">
        <v>343590</v>
      </c>
      <c r="N44" s="28">
        <v>275856</v>
      </c>
      <c r="O44" s="28">
        <v>280989</v>
      </c>
      <c r="P44" s="28">
        <v>409690</v>
      </c>
      <c r="Q44" s="22">
        <v>187171</v>
      </c>
      <c r="R44" s="28">
        <v>1107569</v>
      </c>
      <c r="S44" s="28">
        <v>783147</v>
      </c>
      <c r="T44" s="28">
        <v>731769</v>
      </c>
      <c r="U44" s="22">
        <v>946922</v>
      </c>
      <c r="V44" s="28">
        <v>1698630</v>
      </c>
      <c r="W44" s="28">
        <v>1137091</v>
      </c>
      <c r="X44" s="28">
        <v>1852919</v>
      </c>
      <c r="Y44" s="22">
        <v>2139307</v>
      </c>
    </row>
    <row r="45" spans="1:25" ht="13.5">
      <c r="A45" s="2" t="s">
        <v>152</v>
      </c>
      <c r="B45" s="28">
        <v>3700</v>
      </c>
      <c r="C45" s="28">
        <v>4100</v>
      </c>
      <c r="D45" s="28">
        <v>3700</v>
      </c>
      <c r="E45" s="22">
        <v>5000</v>
      </c>
      <c r="F45" s="28">
        <v>4500</v>
      </c>
      <c r="G45" s="28">
        <v>4400</v>
      </c>
      <c r="H45" s="28">
        <v>4300</v>
      </c>
      <c r="I45" s="22">
        <v>3000</v>
      </c>
      <c r="J45" s="28">
        <v>4900</v>
      </c>
      <c r="K45" s="28">
        <v>4200</v>
      </c>
      <c r="L45" s="28">
        <v>5900</v>
      </c>
      <c r="M45" s="22">
        <v>5200</v>
      </c>
      <c r="N45" s="28">
        <v>2900</v>
      </c>
      <c r="O45" s="28">
        <v>2400</v>
      </c>
      <c r="P45" s="28">
        <v>2600</v>
      </c>
      <c r="Q45" s="22">
        <v>3400</v>
      </c>
      <c r="R45" s="28">
        <v>2600</v>
      </c>
      <c r="S45" s="28">
        <v>3300</v>
      </c>
      <c r="T45" s="28">
        <v>4600</v>
      </c>
      <c r="U45" s="22">
        <v>5100</v>
      </c>
      <c r="V45" s="28">
        <v>4100</v>
      </c>
      <c r="W45" s="28">
        <v>4800</v>
      </c>
      <c r="X45" s="28">
        <v>4400</v>
      </c>
      <c r="Y45" s="22">
        <v>4200</v>
      </c>
    </row>
    <row r="46" spans="1:25" ht="13.5">
      <c r="A46" s="2" t="s">
        <v>154</v>
      </c>
      <c r="B46" s="28">
        <v>20360</v>
      </c>
      <c r="C46" s="28">
        <v>3442</v>
      </c>
      <c r="D46" s="28">
        <v>3305</v>
      </c>
      <c r="E46" s="22">
        <v>27568</v>
      </c>
      <c r="F46" s="28">
        <v>19150</v>
      </c>
      <c r="G46" s="28">
        <v>19150</v>
      </c>
      <c r="H46" s="28">
        <v>19136</v>
      </c>
      <c r="I46" s="22">
        <v>20960</v>
      </c>
      <c r="J46" s="28">
        <v>11500</v>
      </c>
      <c r="K46" s="28"/>
      <c r="L46" s="28">
        <v>1403</v>
      </c>
      <c r="M46" s="22">
        <v>18300</v>
      </c>
      <c r="N46" s="28">
        <v>3100</v>
      </c>
      <c r="O46" s="28"/>
      <c r="P46" s="28">
        <v>6940</v>
      </c>
      <c r="Q46" s="22">
        <v>14149</v>
      </c>
      <c r="R46" s="28">
        <v>69400</v>
      </c>
      <c r="S46" s="28">
        <v>58600</v>
      </c>
      <c r="T46" s="28">
        <v>58000</v>
      </c>
      <c r="U46" s="22">
        <v>62800</v>
      </c>
      <c r="V46" s="28">
        <v>85500</v>
      </c>
      <c r="W46" s="28">
        <v>85500</v>
      </c>
      <c r="X46" s="28">
        <v>103500</v>
      </c>
      <c r="Y46" s="22">
        <v>105000</v>
      </c>
    </row>
    <row r="47" spans="1:25" ht="13.5">
      <c r="A47" s="2" t="s">
        <v>155</v>
      </c>
      <c r="B47" s="28">
        <v>69468</v>
      </c>
      <c r="C47" s="28">
        <v>45392</v>
      </c>
      <c r="D47" s="28"/>
      <c r="E47" s="22">
        <v>9790</v>
      </c>
      <c r="F47" s="28">
        <v>17667</v>
      </c>
      <c r="G47" s="28">
        <v>23451</v>
      </c>
      <c r="H47" s="28">
        <v>11952</v>
      </c>
      <c r="I47" s="22">
        <v>23130</v>
      </c>
      <c r="J47" s="28">
        <v>36115</v>
      </c>
      <c r="K47" s="28">
        <v>26809</v>
      </c>
      <c r="L47" s="28">
        <v>12276</v>
      </c>
      <c r="M47" s="22">
        <v>75507</v>
      </c>
      <c r="N47" s="28"/>
      <c r="O47" s="28">
        <v>4670</v>
      </c>
      <c r="P47" s="28">
        <v>2335</v>
      </c>
      <c r="Q47" s="22">
        <v>4628</v>
      </c>
      <c r="R47" s="28">
        <v>6482</v>
      </c>
      <c r="S47" s="28">
        <v>29524</v>
      </c>
      <c r="T47" s="28">
        <v>14762</v>
      </c>
      <c r="U47" s="22">
        <v>76833</v>
      </c>
      <c r="V47" s="28">
        <v>12881</v>
      </c>
      <c r="W47" s="28">
        <v>1978</v>
      </c>
      <c r="X47" s="28">
        <v>989</v>
      </c>
      <c r="Y47" s="22">
        <v>1978</v>
      </c>
    </row>
    <row r="48" spans="1:25" ht="13.5">
      <c r="A48" s="2" t="s">
        <v>123</v>
      </c>
      <c r="B48" s="28">
        <v>319981</v>
      </c>
      <c r="C48" s="28">
        <v>312217</v>
      </c>
      <c r="D48" s="28">
        <v>234323</v>
      </c>
      <c r="E48" s="22">
        <v>205741</v>
      </c>
      <c r="F48" s="28">
        <v>364351</v>
      </c>
      <c r="G48" s="28">
        <v>463608</v>
      </c>
      <c r="H48" s="28">
        <v>418886</v>
      </c>
      <c r="I48" s="22">
        <v>571592</v>
      </c>
      <c r="J48" s="28">
        <v>513820</v>
      </c>
      <c r="K48" s="28">
        <v>549049</v>
      </c>
      <c r="L48" s="28">
        <v>613040</v>
      </c>
      <c r="M48" s="22">
        <v>601614</v>
      </c>
      <c r="N48" s="28">
        <v>749906</v>
      </c>
      <c r="O48" s="28">
        <v>879200</v>
      </c>
      <c r="P48" s="28">
        <v>698061</v>
      </c>
      <c r="Q48" s="22">
        <v>757353</v>
      </c>
      <c r="R48" s="28">
        <v>831456</v>
      </c>
      <c r="S48" s="28">
        <v>776933</v>
      </c>
      <c r="T48" s="28">
        <v>337234</v>
      </c>
      <c r="U48" s="22">
        <v>302575</v>
      </c>
      <c r="V48" s="28">
        <v>402932</v>
      </c>
      <c r="W48" s="28">
        <v>472215</v>
      </c>
      <c r="X48" s="28">
        <v>484997</v>
      </c>
      <c r="Y48" s="22">
        <v>407454</v>
      </c>
    </row>
    <row r="49" spans="1:25" ht="13.5">
      <c r="A49" s="2" t="s">
        <v>157</v>
      </c>
      <c r="B49" s="28">
        <v>2482113</v>
      </c>
      <c r="C49" s="28">
        <v>3181890</v>
      </c>
      <c r="D49" s="28">
        <v>2984049</v>
      </c>
      <c r="E49" s="22">
        <v>2791670</v>
      </c>
      <c r="F49" s="28">
        <v>2624028</v>
      </c>
      <c r="G49" s="28">
        <v>3284596</v>
      </c>
      <c r="H49" s="28">
        <v>2950962</v>
      </c>
      <c r="I49" s="22">
        <v>2768354</v>
      </c>
      <c r="J49" s="28">
        <v>2987650</v>
      </c>
      <c r="K49" s="28">
        <v>3235530</v>
      </c>
      <c r="L49" s="28">
        <v>2776933</v>
      </c>
      <c r="M49" s="22">
        <v>2712352</v>
      </c>
      <c r="N49" s="28">
        <v>3871168</v>
      </c>
      <c r="O49" s="28">
        <v>4961757</v>
      </c>
      <c r="P49" s="28">
        <v>4501388</v>
      </c>
      <c r="Q49" s="22">
        <v>4632446</v>
      </c>
      <c r="R49" s="28">
        <v>5383528</v>
      </c>
      <c r="S49" s="28">
        <v>6207789</v>
      </c>
      <c r="T49" s="28">
        <v>6424013</v>
      </c>
      <c r="U49" s="22">
        <v>6532433</v>
      </c>
      <c r="V49" s="28">
        <v>6872892</v>
      </c>
      <c r="W49" s="28">
        <v>7736691</v>
      </c>
      <c r="X49" s="28">
        <v>7661718</v>
      </c>
      <c r="Y49" s="22">
        <v>7944127</v>
      </c>
    </row>
    <row r="50" spans="1:25" ht="13.5">
      <c r="A50" s="2" t="s">
        <v>158</v>
      </c>
      <c r="B50" s="28">
        <v>1060679</v>
      </c>
      <c r="C50" s="28">
        <v>954325</v>
      </c>
      <c r="D50" s="28">
        <v>1107421</v>
      </c>
      <c r="E50" s="22">
        <v>885517</v>
      </c>
      <c r="F50" s="28">
        <v>1043613</v>
      </c>
      <c r="G50" s="28">
        <v>907709</v>
      </c>
      <c r="H50" s="28">
        <v>965005</v>
      </c>
      <c r="I50" s="22">
        <v>1032301</v>
      </c>
      <c r="J50" s="28">
        <v>1139597</v>
      </c>
      <c r="K50" s="28">
        <v>1206893</v>
      </c>
      <c r="L50" s="28">
        <v>1314189</v>
      </c>
      <c r="M50" s="22">
        <v>1381485</v>
      </c>
      <c r="N50" s="28">
        <v>210000</v>
      </c>
      <c r="O50" s="28">
        <v>440000</v>
      </c>
      <c r="P50" s="28">
        <v>570000</v>
      </c>
      <c r="Q50" s="22">
        <v>518140</v>
      </c>
      <c r="R50" s="28">
        <v>555280</v>
      </c>
      <c r="S50" s="28">
        <v>592420</v>
      </c>
      <c r="T50" s="28">
        <v>629560</v>
      </c>
      <c r="U50" s="22">
        <v>666700</v>
      </c>
      <c r="V50" s="28">
        <v>703840</v>
      </c>
      <c r="W50" s="28">
        <v>740980</v>
      </c>
      <c r="X50" s="28">
        <v>778120</v>
      </c>
      <c r="Y50" s="22">
        <v>815260</v>
      </c>
    </row>
    <row r="51" spans="1:25" ht="13.5">
      <c r="A51" s="2" t="s">
        <v>147</v>
      </c>
      <c r="B51" s="28"/>
      <c r="C51" s="28"/>
      <c r="D51" s="28"/>
      <c r="E51" s="22"/>
      <c r="F51" s="28"/>
      <c r="G51" s="28"/>
      <c r="H51" s="28"/>
      <c r="I51" s="22">
        <v>32278</v>
      </c>
      <c r="J51" s="28"/>
      <c r="K51" s="28"/>
      <c r="L51" s="28"/>
      <c r="M51" s="22">
        <v>53268</v>
      </c>
      <c r="N51" s="28"/>
      <c r="O51" s="28"/>
      <c r="P51" s="28"/>
      <c r="Q51" s="22"/>
      <c r="R51" s="28"/>
      <c r="S51" s="28"/>
      <c r="T51" s="28"/>
      <c r="U51" s="22">
        <v>79772</v>
      </c>
      <c r="V51" s="28"/>
      <c r="W51" s="28"/>
      <c r="X51" s="28"/>
      <c r="Y51" s="22">
        <v>93066</v>
      </c>
    </row>
    <row r="52" spans="1:25" ht="13.5">
      <c r="A52" s="2" t="s">
        <v>123</v>
      </c>
      <c r="B52" s="28">
        <v>241057</v>
      </c>
      <c r="C52" s="28">
        <v>242345</v>
      </c>
      <c r="D52" s="28">
        <v>88107</v>
      </c>
      <c r="E52" s="22">
        <v>86148</v>
      </c>
      <c r="F52" s="28">
        <v>78152</v>
      </c>
      <c r="G52" s="28">
        <v>78161</v>
      </c>
      <c r="H52" s="28">
        <v>62797</v>
      </c>
      <c r="I52" s="22">
        <v>24229</v>
      </c>
      <c r="J52" s="28">
        <v>62150</v>
      </c>
      <c r="K52" s="28">
        <v>69175</v>
      </c>
      <c r="L52" s="28">
        <v>68389</v>
      </c>
      <c r="M52" s="22">
        <v>25333</v>
      </c>
      <c r="N52" s="28">
        <v>105922</v>
      </c>
      <c r="O52" s="28">
        <v>114715</v>
      </c>
      <c r="P52" s="28">
        <v>115079</v>
      </c>
      <c r="Q52" s="22">
        <v>107721</v>
      </c>
      <c r="R52" s="28">
        <v>117860</v>
      </c>
      <c r="S52" s="28">
        <v>129574</v>
      </c>
      <c r="T52" s="28">
        <v>107544</v>
      </c>
      <c r="U52" s="22">
        <v>36373</v>
      </c>
      <c r="V52" s="28">
        <v>123264</v>
      </c>
      <c r="W52" s="28">
        <v>122926</v>
      </c>
      <c r="X52" s="28">
        <v>132646</v>
      </c>
      <c r="Y52" s="22">
        <v>40591</v>
      </c>
    </row>
    <row r="53" spans="1:25" ht="13.5">
      <c r="A53" s="2" t="s">
        <v>16</v>
      </c>
      <c r="B53" s="28">
        <v>1301736</v>
      </c>
      <c r="C53" s="28">
        <v>1196670</v>
      </c>
      <c r="D53" s="28">
        <v>1195528</v>
      </c>
      <c r="E53" s="22">
        <v>971665</v>
      </c>
      <c r="F53" s="28">
        <v>1121765</v>
      </c>
      <c r="G53" s="28">
        <v>985870</v>
      </c>
      <c r="H53" s="28">
        <v>1027802</v>
      </c>
      <c r="I53" s="22">
        <v>1088809</v>
      </c>
      <c r="J53" s="28">
        <v>1201747</v>
      </c>
      <c r="K53" s="28">
        <v>1276068</v>
      </c>
      <c r="L53" s="28">
        <v>1382578</v>
      </c>
      <c r="M53" s="22">
        <v>1460087</v>
      </c>
      <c r="N53" s="28">
        <v>315922</v>
      </c>
      <c r="O53" s="28">
        <v>554715</v>
      </c>
      <c r="P53" s="28">
        <v>685079</v>
      </c>
      <c r="Q53" s="22">
        <v>625861</v>
      </c>
      <c r="R53" s="28">
        <v>673140</v>
      </c>
      <c r="S53" s="28">
        <v>721994</v>
      </c>
      <c r="T53" s="28">
        <v>737104</v>
      </c>
      <c r="U53" s="22">
        <v>782846</v>
      </c>
      <c r="V53" s="28">
        <v>827104</v>
      </c>
      <c r="W53" s="28">
        <v>863906</v>
      </c>
      <c r="X53" s="28">
        <v>910766</v>
      </c>
      <c r="Y53" s="22">
        <v>948918</v>
      </c>
    </row>
    <row r="54" spans="1:25" ht="14.25" thickBot="1">
      <c r="A54" s="5" t="s">
        <v>17</v>
      </c>
      <c r="B54" s="29">
        <v>3783849</v>
      </c>
      <c r="C54" s="29">
        <v>4378561</v>
      </c>
      <c r="D54" s="29">
        <v>4179578</v>
      </c>
      <c r="E54" s="23">
        <v>3763336</v>
      </c>
      <c r="F54" s="29">
        <v>3745794</v>
      </c>
      <c r="G54" s="29">
        <v>4270466</v>
      </c>
      <c r="H54" s="29">
        <v>3978765</v>
      </c>
      <c r="I54" s="23">
        <v>3857164</v>
      </c>
      <c r="J54" s="29">
        <v>4189397</v>
      </c>
      <c r="K54" s="29">
        <v>4511599</v>
      </c>
      <c r="L54" s="29">
        <v>4159511</v>
      </c>
      <c r="M54" s="23">
        <v>4172439</v>
      </c>
      <c r="N54" s="29">
        <v>4187091</v>
      </c>
      <c r="O54" s="29">
        <v>5516472</v>
      </c>
      <c r="P54" s="29">
        <v>5186468</v>
      </c>
      <c r="Q54" s="23">
        <v>5258308</v>
      </c>
      <c r="R54" s="29">
        <v>6056669</v>
      </c>
      <c r="S54" s="29">
        <v>6929784</v>
      </c>
      <c r="T54" s="29">
        <v>7161117</v>
      </c>
      <c r="U54" s="23">
        <v>7315280</v>
      </c>
      <c r="V54" s="29">
        <v>7699996</v>
      </c>
      <c r="W54" s="29">
        <v>8600597</v>
      </c>
      <c r="X54" s="29">
        <v>8572484</v>
      </c>
      <c r="Y54" s="23">
        <v>8893045</v>
      </c>
    </row>
    <row r="55" spans="1:25" ht="14.25" thickTop="1">
      <c r="A55" s="2" t="s">
        <v>163</v>
      </c>
      <c r="B55" s="28">
        <v>1319000</v>
      </c>
      <c r="C55" s="28">
        <v>1319000</v>
      </c>
      <c r="D55" s="28">
        <v>1319000</v>
      </c>
      <c r="E55" s="22">
        <v>1319000</v>
      </c>
      <c r="F55" s="28">
        <v>1319000</v>
      </c>
      <c r="G55" s="28">
        <v>1319000</v>
      </c>
      <c r="H55" s="28">
        <v>1319000</v>
      </c>
      <c r="I55" s="22">
        <v>1319000</v>
      </c>
      <c r="J55" s="28">
        <v>1319000</v>
      </c>
      <c r="K55" s="28">
        <v>1319000</v>
      </c>
      <c r="L55" s="28">
        <v>1319000</v>
      </c>
      <c r="M55" s="22">
        <v>1319000</v>
      </c>
      <c r="N55" s="28">
        <v>1319000</v>
      </c>
      <c r="O55" s="28">
        <v>1319000</v>
      </c>
      <c r="P55" s="28">
        <v>1319000</v>
      </c>
      <c r="Q55" s="22">
        <v>1319000</v>
      </c>
      <c r="R55" s="28">
        <v>1319000</v>
      </c>
      <c r="S55" s="28">
        <v>1319000</v>
      </c>
      <c r="T55" s="28">
        <v>1319000</v>
      </c>
      <c r="U55" s="22">
        <v>1319000</v>
      </c>
      <c r="V55" s="28">
        <v>1319000</v>
      </c>
      <c r="W55" s="28">
        <v>1319000</v>
      </c>
      <c r="X55" s="28">
        <v>1319000</v>
      </c>
      <c r="Y55" s="22">
        <v>1319000</v>
      </c>
    </row>
    <row r="56" spans="1:25" ht="13.5">
      <c r="A56" s="2" t="s">
        <v>18</v>
      </c>
      <c r="B56" s="28">
        <v>1278500</v>
      </c>
      <c r="C56" s="28">
        <v>1278500</v>
      </c>
      <c r="D56" s="28">
        <v>1278500</v>
      </c>
      <c r="E56" s="22">
        <v>1278500</v>
      </c>
      <c r="F56" s="28">
        <v>1278500</v>
      </c>
      <c r="G56" s="28">
        <v>1278500</v>
      </c>
      <c r="H56" s="28">
        <v>1278500</v>
      </c>
      <c r="I56" s="22">
        <v>1278500</v>
      </c>
      <c r="J56" s="28">
        <v>1278500</v>
      </c>
      <c r="K56" s="28">
        <v>1278500</v>
      </c>
      <c r="L56" s="28">
        <v>1278500</v>
      </c>
      <c r="M56" s="22">
        <v>1278500</v>
      </c>
      <c r="N56" s="28">
        <v>1278500</v>
      </c>
      <c r="O56" s="28">
        <v>1278500</v>
      </c>
      <c r="P56" s="28">
        <v>1278500</v>
      </c>
      <c r="Q56" s="22">
        <v>1278500</v>
      </c>
      <c r="R56" s="28">
        <v>1278500</v>
      </c>
      <c r="S56" s="28">
        <v>1278500</v>
      </c>
      <c r="T56" s="28">
        <v>1278500</v>
      </c>
      <c r="U56" s="22">
        <v>1278500</v>
      </c>
      <c r="V56" s="28">
        <v>1278500</v>
      </c>
      <c r="W56" s="28">
        <v>1278500</v>
      </c>
      <c r="X56" s="28">
        <v>1278500</v>
      </c>
      <c r="Y56" s="22">
        <v>1278500</v>
      </c>
    </row>
    <row r="57" spans="1:25" ht="13.5">
      <c r="A57" s="2" t="s">
        <v>170</v>
      </c>
      <c r="B57" s="28">
        <v>3411291</v>
      </c>
      <c r="C57" s="28">
        <v>3493690</v>
      </c>
      <c r="D57" s="28">
        <v>3294608</v>
      </c>
      <c r="E57" s="22">
        <v>3329975</v>
      </c>
      <c r="F57" s="28">
        <v>3278083</v>
      </c>
      <c r="G57" s="28">
        <v>3313482</v>
      </c>
      <c r="H57" s="28">
        <v>3252881</v>
      </c>
      <c r="I57" s="22">
        <v>3315824</v>
      </c>
      <c r="J57" s="28">
        <v>3401691</v>
      </c>
      <c r="K57" s="28">
        <v>3489393</v>
      </c>
      <c r="L57" s="28">
        <v>3312289</v>
      </c>
      <c r="M57" s="22">
        <v>3306362</v>
      </c>
      <c r="N57" s="28">
        <v>3674757</v>
      </c>
      <c r="O57" s="28">
        <v>3626992</v>
      </c>
      <c r="P57" s="28">
        <v>3342919</v>
      </c>
      <c r="Q57" s="22">
        <v>3146770</v>
      </c>
      <c r="R57" s="28">
        <v>3945995</v>
      </c>
      <c r="S57" s="28">
        <v>4060511</v>
      </c>
      <c r="T57" s="28">
        <v>4360791</v>
      </c>
      <c r="U57" s="22">
        <v>4476774</v>
      </c>
      <c r="V57" s="28">
        <v>4476102</v>
      </c>
      <c r="W57" s="28">
        <v>4721320</v>
      </c>
      <c r="X57" s="28">
        <v>4481889</v>
      </c>
      <c r="Y57" s="22">
        <v>4307724</v>
      </c>
    </row>
    <row r="58" spans="1:25" ht="13.5">
      <c r="A58" s="2" t="s">
        <v>171</v>
      </c>
      <c r="B58" s="28">
        <v>-3539</v>
      </c>
      <c r="C58" s="28">
        <v>-3353</v>
      </c>
      <c r="D58" s="28">
        <v>-3353</v>
      </c>
      <c r="E58" s="22">
        <v>-3320</v>
      </c>
      <c r="F58" s="28">
        <v>-3320</v>
      </c>
      <c r="G58" s="28">
        <v>-3320</v>
      </c>
      <c r="H58" s="28">
        <v>-3243</v>
      </c>
      <c r="I58" s="22">
        <v>-3243</v>
      </c>
      <c r="J58" s="28">
        <v>-3243</v>
      </c>
      <c r="K58" s="28">
        <v>-3243</v>
      </c>
      <c r="L58" s="28">
        <v>-3243</v>
      </c>
      <c r="M58" s="22">
        <v>-3243</v>
      </c>
      <c r="N58" s="28">
        <v>-3125</v>
      </c>
      <c r="O58" s="28">
        <v>-3125</v>
      </c>
      <c r="P58" s="28">
        <v>-3125</v>
      </c>
      <c r="Q58" s="22">
        <v>-3008</v>
      </c>
      <c r="R58" s="28">
        <v>-3008</v>
      </c>
      <c r="S58" s="28">
        <v>-2968</v>
      </c>
      <c r="T58" s="28">
        <v>-2792</v>
      </c>
      <c r="U58" s="22">
        <v>-2792</v>
      </c>
      <c r="V58" s="28">
        <v>-2792</v>
      </c>
      <c r="W58" s="28">
        <v>-2792</v>
      </c>
      <c r="X58" s="28">
        <v>-2792</v>
      </c>
      <c r="Y58" s="22">
        <v>-2792</v>
      </c>
    </row>
    <row r="59" spans="1:25" ht="13.5">
      <c r="A59" s="2" t="s">
        <v>19</v>
      </c>
      <c r="B59" s="28">
        <v>6005252</v>
      </c>
      <c r="C59" s="28">
        <v>6087837</v>
      </c>
      <c r="D59" s="28">
        <v>5888755</v>
      </c>
      <c r="E59" s="22">
        <v>5924154</v>
      </c>
      <c r="F59" s="28">
        <v>5872263</v>
      </c>
      <c r="G59" s="28">
        <v>5907661</v>
      </c>
      <c r="H59" s="28">
        <v>5847138</v>
      </c>
      <c r="I59" s="22">
        <v>5910081</v>
      </c>
      <c r="J59" s="28">
        <v>5995947</v>
      </c>
      <c r="K59" s="28">
        <v>6083649</v>
      </c>
      <c r="L59" s="28">
        <v>5906546</v>
      </c>
      <c r="M59" s="22">
        <v>5900618</v>
      </c>
      <c r="N59" s="28">
        <v>6269131</v>
      </c>
      <c r="O59" s="28">
        <v>6221366</v>
      </c>
      <c r="P59" s="28">
        <v>5937294</v>
      </c>
      <c r="Q59" s="22">
        <v>5741261</v>
      </c>
      <c r="R59" s="28">
        <v>6540486</v>
      </c>
      <c r="S59" s="28">
        <v>6655042</v>
      </c>
      <c r="T59" s="28">
        <v>6955498</v>
      </c>
      <c r="U59" s="22">
        <v>7071481</v>
      </c>
      <c r="V59" s="28">
        <v>7070809</v>
      </c>
      <c r="W59" s="28">
        <v>7316027</v>
      </c>
      <c r="X59" s="28">
        <v>7076597</v>
      </c>
      <c r="Y59" s="22">
        <v>6902431</v>
      </c>
    </row>
    <row r="60" spans="1:25" ht="13.5">
      <c r="A60" s="2" t="s">
        <v>173</v>
      </c>
      <c r="B60" s="28">
        <v>92596</v>
      </c>
      <c r="C60" s="28">
        <v>86835</v>
      </c>
      <c r="D60" s="28">
        <v>84099</v>
      </c>
      <c r="E60" s="22">
        <v>77418</v>
      </c>
      <c r="F60" s="28">
        <v>59110</v>
      </c>
      <c r="G60" s="28">
        <v>56053</v>
      </c>
      <c r="H60" s="28">
        <v>24434</v>
      </c>
      <c r="I60" s="22">
        <v>9971</v>
      </c>
      <c r="J60" s="28">
        <v>13288</v>
      </c>
      <c r="K60" s="28">
        <v>21713</v>
      </c>
      <c r="L60" s="28">
        <v>14883</v>
      </c>
      <c r="M60" s="22">
        <v>17112</v>
      </c>
      <c r="N60" s="28">
        <v>14695</v>
      </c>
      <c r="O60" s="28">
        <v>22825</v>
      </c>
      <c r="P60" s="28">
        <v>17998</v>
      </c>
      <c r="Q60" s="22">
        <v>12902</v>
      </c>
      <c r="R60" s="28">
        <v>23536</v>
      </c>
      <c r="S60" s="28">
        <v>36699</v>
      </c>
      <c r="T60" s="28">
        <v>10771</v>
      </c>
      <c r="U60" s="22">
        <v>19580</v>
      </c>
      <c r="V60" s="28">
        <v>24863</v>
      </c>
      <c r="W60" s="28">
        <v>20610</v>
      </c>
      <c r="X60" s="28">
        <v>29201</v>
      </c>
      <c r="Y60" s="22">
        <v>25504</v>
      </c>
    </row>
    <row r="61" spans="1:25" ht="13.5">
      <c r="A61" s="2" t="s">
        <v>20</v>
      </c>
      <c r="B61" s="28">
        <v>92596</v>
      </c>
      <c r="C61" s="28">
        <v>86835</v>
      </c>
      <c r="D61" s="28">
        <v>84099</v>
      </c>
      <c r="E61" s="22">
        <v>77418</v>
      </c>
      <c r="F61" s="28">
        <v>59110</v>
      </c>
      <c r="G61" s="28">
        <v>56053</v>
      </c>
      <c r="H61" s="28">
        <v>24434</v>
      </c>
      <c r="I61" s="22">
        <v>9971</v>
      </c>
      <c r="J61" s="28">
        <v>13288</v>
      </c>
      <c r="K61" s="28">
        <v>21713</v>
      </c>
      <c r="L61" s="28">
        <v>14883</v>
      </c>
      <c r="M61" s="22">
        <v>17112</v>
      </c>
      <c r="N61" s="28">
        <v>14695</v>
      </c>
      <c r="O61" s="28">
        <v>22825</v>
      </c>
      <c r="P61" s="28">
        <v>17998</v>
      </c>
      <c r="Q61" s="22">
        <v>12902</v>
      </c>
      <c r="R61" s="28">
        <v>23536</v>
      </c>
      <c r="S61" s="28">
        <v>36699</v>
      </c>
      <c r="T61" s="28">
        <v>10771</v>
      </c>
      <c r="U61" s="22">
        <v>19580</v>
      </c>
      <c r="V61" s="28">
        <v>24863</v>
      </c>
      <c r="W61" s="28">
        <v>20610</v>
      </c>
      <c r="X61" s="28">
        <v>29201</v>
      </c>
      <c r="Y61" s="22">
        <v>25504</v>
      </c>
    </row>
    <row r="62" spans="1:25" ht="13.5">
      <c r="A62" s="6" t="s">
        <v>175</v>
      </c>
      <c r="B62" s="28">
        <v>6097848</v>
      </c>
      <c r="C62" s="28">
        <v>6174673</v>
      </c>
      <c r="D62" s="28">
        <v>5972854</v>
      </c>
      <c r="E62" s="22">
        <v>6001573</v>
      </c>
      <c r="F62" s="28">
        <v>5931374</v>
      </c>
      <c r="G62" s="28">
        <v>5963715</v>
      </c>
      <c r="H62" s="28">
        <v>5871572</v>
      </c>
      <c r="I62" s="22">
        <v>5920052</v>
      </c>
      <c r="J62" s="28">
        <v>6009236</v>
      </c>
      <c r="K62" s="28">
        <v>6105363</v>
      </c>
      <c r="L62" s="28">
        <v>5921429</v>
      </c>
      <c r="M62" s="22">
        <v>5917731</v>
      </c>
      <c r="N62" s="28">
        <v>6283826</v>
      </c>
      <c r="O62" s="28">
        <v>6244192</v>
      </c>
      <c r="P62" s="28">
        <v>5955292</v>
      </c>
      <c r="Q62" s="22">
        <v>5754164</v>
      </c>
      <c r="R62" s="28">
        <v>6564022</v>
      </c>
      <c r="S62" s="28">
        <v>6691742</v>
      </c>
      <c r="T62" s="28">
        <v>6966270</v>
      </c>
      <c r="U62" s="22">
        <v>7091062</v>
      </c>
      <c r="V62" s="28">
        <v>7095673</v>
      </c>
      <c r="W62" s="28">
        <v>7336637</v>
      </c>
      <c r="X62" s="28">
        <v>7105798</v>
      </c>
      <c r="Y62" s="22">
        <v>6927935</v>
      </c>
    </row>
    <row r="63" spans="1:25" ht="14.25" thickBot="1">
      <c r="A63" s="7" t="s">
        <v>176</v>
      </c>
      <c r="B63" s="28">
        <v>9881697</v>
      </c>
      <c r="C63" s="28">
        <v>10553234</v>
      </c>
      <c r="D63" s="28">
        <v>10152433</v>
      </c>
      <c r="E63" s="22">
        <v>9764909</v>
      </c>
      <c r="F63" s="28">
        <v>9677168</v>
      </c>
      <c r="G63" s="28">
        <v>10234182</v>
      </c>
      <c r="H63" s="28">
        <v>9850338</v>
      </c>
      <c r="I63" s="22">
        <v>9777216</v>
      </c>
      <c r="J63" s="28">
        <v>10198633</v>
      </c>
      <c r="K63" s="28">
        <v>10616962</v>
      </c>
      <c r="L63" s="28">
        <v>10080940</v>
      </c>
      <c r="M63" s="22">
        <v>10090171</v>
      </c>
      <c r="N63" s="28">
        <v>10470917</v>
      </c>
      <c r="O63" s="28">
        <v>11760665</v>
      </c>
      <c r="P63" s="28">
        <v>11141760</v>
      </c>
      <c r="Q63" s="22">
        <v>11012472</v>
      </c>
      <c r="R63" s="28">
        <v>12620691</v>
      </c>
      <c r="S63" s="28">
        <v>13621526</v>
      </c>
      <c r="T63" s="28">
        <v>14127388</v>
      </c>
      <c r="U63" s="22">
        <v>14406343</v>
      </c>
      <c r="V63" s="28">
        <v>14795669</v>
      </c>
      <c r="W63" s="28">
        <v>15937235</v>
      </c>
      <c r="X63" s="28">
        <v>15678282</v>
      </c>
      <c r="Y63" s="22">
        <v>15820981</v>
      </c>
    </row>
    <row r="64" spans="1:25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6" ht="13.5">
      <c r="A66" s="20" t="s">
        <v>181</v>
      </c>
    </row>
    <row r="67" ht="13.5">
      <c r="A67" s="20" t="s">
        <v>182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177</v>
      </c>
      <c r="B2" s="14">
        <v>1743</v>
      </c>
      <c r="C2" s="14"/>
      <c r="D2" s="14"/>
      <c r="E2" s="14"/>
      <c r="F2" s="14"/>
      <c r="G2" s="14"/>
    </row>
    <row r="3" spans="1:7" ht="14.25" thickBot="1">
      <c r="A3" s="11" t="s">
        <v>178</v>
      </c>
      <c r="B3" s="1" t="s">
        <v>179</v>
      </c>
      <c r="C3" s="1"/>
      <c r="D3" s="1"/>
      <c r="E3" s="1"/>
      <c r="F3" s="1"/>
      <c r="G3" s="1"/>
    </row>
    <row r="4" spans="1:7" ht="14.25" thickTop="1">
      <c r="A4" s="10" t="s">
        <v>69</v>
      </c>
      <c r="B4" s="15" t="str">
        <f>HYPERLINK("http://www.kabupro.jp/mark/20131224/S1000T0G.htm","有価証券報告書")</f>
        <v>有価証券報告書</v>
      </c>
      <c r="C4" s="15" t="str">
        <f>HYPERLINK("http://www.kabupro.jp/mark/20131224/S1000T0G.htm","有価証券報告書")</f>
        <v>有価証券報告書</v>
      </c>
      <c r="D4" s="15" t="str">
        <f>HYPERLINK("http://www.kabupro.jp/mark/20121226/S000CJQQ.htm","有価証券報告書")</f>
        <v>有価証券報告書</v>
      </c>
      <c r="E4" s="15" t="str">
        <f>HYPERLINK("http://www.kabupro.jp/mark/20101222/S0007FSD.htm","有価証券報告書")</f>
        <v>有価証券報告書</v>
      </c>
      <c r="F4" s="15" t="str">
        <f>HYPERLINK("http://www.kabupro.jp/mark/20101222/S0007FSD.htm","有価証券報告書")</f>
        <v>有価証券報告書</v>
      </c>
      <c r="G4" s="15" t="str">
        <f>HYPERLINK("http://www.kabupro.jp/mark/20091225/S0004V7O.htm","有価証券報告書")</f>
        <v>有価証券報告書</v>
      </c>
    </row>
    <row r="5" spans="1:7" ht="14.25" thickBot="1">
      <c r="A5" s="11" t="s">
        <v>70</v>
      </c>
      <c r="B5" s="1" t="s">
        <v>76</v>
      </c>
      <c r="C5" s="1" t="s">
        <v>76</v>
      </c>
      <c r="D5" s="1" t="s">
        <v>80</v>
      </c>
      <c r="E5" s="1" t="s">
        <v>82</v>
      </c>
      <c r="F5" s="1" t="s">
        <v>82</v>
      </c>
      <c r="G5" s="1" t="s">
        <v>85</v>
      </c>
    </row>
    <row r="6" spans="1:7" ht="15" thickBot="1" thickTop="1">
      <c r="A6" s="10" t="s">
        <v>71</v>
      </c>
      <c r="B6" s="18" t="s">
        <v>263</v>
      </c>
      <c r="C6" s="19"/>
      <c r="D6" s="19"/>
      <c r="E6" s="19"/>
      <c r="F6" s="19"/>
      <c r="G6" s="19"/>
    </row>
    <row r="7" spans="1:7" ht="14.25" thickTop="1">
      <c r="A7" s="12" t="s">
        <v>72</v>
      </c>
      <c r="B7" s="16" t="s">
        <v>77</v>
      </c>
      <c r="C7" s="16" t="s">
        <v>77</v>
      </c>
      <c r="D7" s="16" t="s">
        <v>77</v>
      </c>
      <c r="E7" s="16" t="s">
        <v>77</v>
      </c>
      <c r="F7" s="16" t="s">
        <v>77</v>
      </c>
      <c r="G7" s="16" t="s">
        <v>77</v>
      </c>
    </row>
    <row r="8" spans="1:7" ht="13.5">
      <c r="A8" s="13" t="s">
        <v>73</v>
      </c>
      <c r="B8" s="17" t="s">
        <v>183</v>
      </c>
      <c r="C8" s="17" t="s">
        <v>184</v>
      </c>
      <c r="D8" s="17" t="s">
        <v>185</v>
      </c>
      <c r="E8" s="17" t="s">
        <v>186</v>
      </c>
      <c r="F8" s="17" t="s">
        <v>187</v>
      </c>
      <c r="G8" s="17" t="s">
        <v>188</v>
      </c>
    </row>
    <row r="9" spans="1:7" ht="13.5">
      <c r="A9" s="13" t="s">
        <v>74</v>
      </c>
      <c r="B9" s="17" t="s">
        <v>78</v>
      </c>
      <c r="C9" s="17" t="s">
        <v>79</v>
      </c>
      <c r="D9" s="17" t="s">
        <v>81</v>
      </c>
      <c r="E9" s="17" t="s">
        <v>83</v>
      </c>
      <c r="F9" s="17" t="s">
        <v>84</v>
      </c>
      <c r="G9" s="17" t="s">
        <v>86</v>
      </c>
    </row>
    <row r="10" spans="1:7" ht="14.25" thickBot="1">
      <c r="A10" s="13" t="s">
        <v>75</v>
      </c>
      <c r="B10" s="17" t="s">
        <v>88</v>
      </c>
      <c r="C10" s="17" t="s">
        <v>88</v>
      </c>
      <c r="D10" s="17" t="s">
        <v>88</v>
      </c>
      <c r="E10" s="17" t="s">
        <v>88</v>
      </c>
      <c r="F10" s="17" t="s">
        <v>88</v>
      </c>
      <c r="G10" s="17" t="s">
        <v>88</v>
      </c>
    </row>
    <row r="11" spans="1:7" ht="14.25" thickTop="1">
      <c r="A11" s="26" t="s">
        <v>189</v>
      </c>
      <c r="B11" s="21">
        <v>4866874</v>
      </c>
      <c r="C11" s="21">
        <v>5112528</v>
      </c>
      <c r="D11" s="21">
        <v>5088134</v>
      </c>
      <c r="E11" s="21">
        <v>7379267</v>
      </c>
      <c r="F11" s="21">
        <v>9836980</v>
      </c>
      <c r="G11" s="21">
        <v>5845194</v>
      </c>
    </row>
    <row r="12" spans="1:7" ht="13.5">
      <c r="A12" s="6" t="s">
        <v>190</v>
      </c>
      <c r="B12" s="22">
        <v>1244611</v>
      </c>
      <c r="C12" s="22">
        <v>1192116</v>
      </c>
      <c r="D12" s="22">
        <v>973317</v>
      </c>
      <c r="E12" s="22">
        <v>1166968</v>
      </c>
      <c r="F12" s="22">
        <v>1308000</v>
      </c>
      <c r="G12" s="22">
        <v>1122865</v>
      </c>
    </row>
    <row r="13" spans="1:7" ht="13.5">
      <c r="A13" s="6" t="s">
        <v>191</v>
      </c>
      <c r="B13" s="22">
        <v>88165</v>
      </c>
      <c r="C13" s="22">
        <v>126716</v>
      </c>
      <c r="D13" s="22">
        <v>145643</v>
      </c>
      <c r="E13" s="22">
        <v>193253</v>
      </c>
      <c r="F13" s="22">
        <v>191893</v>
      </c>
      <c r="G13" s="22">
        <v>191330</v>
      </c>
    </row>
    <row r="14" spans="1:7" ht="13.5">
      <c r="A14" s="6" t="s">
        <v>193</v>
      </c>
      <c r="B14" s="22">
        <v>6199651</v>
      </c>
      <c r="C14" s="22">
        <v>6431362</v>
      </c>
      <c r="D14" s="22">
        <v>6207095</v>
      </c>
      <c r="E14" s="22">
        <v>8739490</v>
      </c>
      <c r="F14" s="22">
        <v>11336873</v>
      </c>
      <c r="G14" s="22">
        <v>7159389</v>
      </c>
    </row>
    <row r="15" spans="1:7" ht="13.5">
      <c r="A15" s="6" t="s">
        <v>194</v>
      </c>
      <c r="B15" s="22">
        <v>4370705</v>
      </c>
      <c r="C15" s="22">
        <v>4547792</v>
      </c>
      <c r="D15" s="22">
        <v>4305419</v>
      </c>
      <c r="E15" s="22">
        <v>6745939</v>
      </c>
      <c r="F15" s="22">
        <v>8790982</v>
      </c>
      <c r="G15" s="22">
        <v>5516764</v>
      </c>
    </row>
    <row r="16" spans="1:7" ht="13.5">
      <c r="A16" s="6" t="s">
        <v>195</v>
      </c>
      <c r="B16" s="22">
        <v>1113068</v>
      </c>
      <c r="C16" s="22">
        <v>1095057</v>
      </c>
      <c r="D16" s="22">
        <v>873074</v>
      </c>
      <c r="E16" s="22">
        <v>1043929</v>
      </c>
      <c r="F16" s="22">
        <v>1198142</v>
      </c>
      <c r="G16" s="22">
        <v>1027119</v>
      </c>
    </row>
    <row r="17" spans="1:7" ht="13.5">
      <c r="A17" s="6" t="s">
        <v>196</v>
      </c>
      <c r="B17" s="22">
        <v>64697</v>
      </c>
      <c r="C17" s="22">
        <v>89727</v>
      </c>
      <c r="D17" s="22">
        <v>109104</v>
      </c>
      <c r="E17" s="22">
        <v>148744</v>
      </c>
      <c r="F17" s="22">
        <v>159458</v>
      </c>
      <c r="G17" s="22">
        <v>172129</v>
      </c>
    </row>
    <row r="18" spans="1:7" ht="13.5">
      <c r="A18" s="6" t="s">
        <v>198</v>
      </c>
      <c r="B18" s="22">
        <v>5548471</v>
      </c>
      <c r="C18" s="22">
        <v>5732577</v>
      </c>
      <c r="D18" s="22">
        <v>5287598</v>
      </c>
      <c r="E18" s="22">
        <v>7938613</v>
      </c>
      <c r="F18" s="22">
        <v>10148583</v>
      </c>
      <c r="G18" s="22">
        <v>6716013</v>
      </c>
    </row>
    <row r="19" spans="1:7" ht="13.5">
      <c r="A19" s="6" t="s">
        <v>199</v>
      </c>
      <c r="B19" s="22">
        <v>496169</v>
      </c>
      <c r="C19" s="22">
        <v>564736</v>
      </c>
      <c r="D19" s="22">
        <v>782714</v>
      </c>
      <c r="E19" s="22">
        <v>633327</v>
      </c>
      <c r="F19" s="22">
        <v>1045997</v>
      </c>
      <c r="G19" s="22">
        <v>328429</v>
      </c>
    </row>
    <row r="20" spans="1:7" ht="13.5">
      <c r="A20" s="6" t="s">
        <v>200</v>
      </c>
      <c r="B20" s="22">
        <v>131542</v>
      </c>
      <c r="C20" s="22">
        <v>97058</v>
      </c>
      <c r="D20" s="22">
        <v>100243</v>
      </c>
      <c r="E20" s="22">
        <v>123039</v>
      </c>
      <c r="F20" s="22">
        <v>109858</v>
      </c>
      <c r="G20" s="22">
        <v>95745</v>
      </c>
    </row>
    <row r="21" spans="1:7" ht="13.5">
      <c r="A21" s="6" t="s">
        <v>201</v>
      </c>
      <c r="B21" s="22">
        <v>23467</v>
      </c>
      <c r="C21" s="22">
        <v>36989</v>
      </c>
      <c r="D21" s="22">
        <v>36539</v>
      </c>
      <c r="E21" s="22">
        <v>44509</v>
      </c>
      <c r="F21" s="22">
        <v>32434</v>
      </c>
      <c r="G21" s="22">
        <v>19200</v>
      </c>
    </row>
    <row r="22" spans="1:7" ht="13.5">
      <c r="A22" s="6" t="s">
        <v>203</v>
      </c>
      <c r="B22" s="22">
        <v>651179</v>
      </c>
      <c r="C22" s="22">
        <v>698785</v>
      </c>
      <c r="D22" s="22">
        <v>919497</v>
      </c>
      <c r="E22" s="22">
        <v>800876</v>
      </c>
      <c r="F22" s="22">
        <v>1188290</v>
      </c>
      <c r="G22" s="22">
        <v>443375</v>
      </c>
    </row>
    <row r="23" spans="1:7" ht="13.5">
      <c r="A23" s="6" t="s">
        <v>204</v>
      </c>
      <c r="B23" s="22">
        <v>37827</v>
      </c>
      <c r="C23" s="22">
        <v>43540</v>
      </c>
      <c r="D23" s="22">
        <v>46945</v>
      </c>
      <c r="E23" s="22">
        <v>50106</v>
      </c>
      <c r="F23" s="22">
        <v>46832</v>
      </c>
      <c r="G23" s="22">
        <v>49975</v>
      </c>
    </row>
    <row r="24" spans="1:7" ht="13.5">
      <c r="A24" s="6" t="s">
        <v>205</v>
      </c>
      <c r="B24" s="22">
        <v>229905</v>
      </c>
      <c r="C24" s="22">
        <v>226761</v>
      </c>
      <c r="D24" s="22">
        <v>223832</v>
      </c>
      <c r="E24" s="22">
        <v>269226</v>
      </c>
      <c r="F24" s="22">
        <v>305591</v>
      </c>
      <c r="G24" s="22">
        <v>389960</v>
      </c>
    </row>
    <row r="25" spans="1:7" ht="13.5">
      <c r="A25" s="6" t="s">
        <v>206</v>
      </c>
      <c r="B25" s="22">
        <v>3309</v>
      </c>
      <c r="C25" s="22">
        <v>6061</v>
      </c>
      <c r="D25" s="22">
        <v>20864</v>
      </c>
      <c r="E25" s="22"/>
      <c r="F25" s="22">
        <v>18761</v>
      </c>
      <c r="G25" s="22"/>
    </row>
    <row r="26" spans="1:7" ht="13.5">
      <c r="A26" s="6" t="s">
        <v>207</v>
      </c>
      <c r="B26" s="22">
        <v>11067</v>
      </c>
      <c r="C26" s="22">
        <v>11632</v>
      </c>
      <c r="D26" s="22">
        <v>13248</v>
      </c>
      <c r="E26" s="22">
        <v>21722</v>
      </c>
      <c r="F26" s="22">
        <v>14371</v>
      </c>
      <c r="G26" s="22">
        <v>9399</v>
      </c>
    </row>
    <row r="27" spans="1:7" ht="13.5">
      <c r="A27" s="6" t="s">
        <v>208</v>
      </c>
      <c r="B27" s="22">
        <v>37131</v>
      </c>
      <c r="C27" s="22">
        <v>34662</v>
      </c>
      <c r="D27" s="22">
        <v>48652</v>
      </c>
      <c r="E27" s="22">
        <v>35993</v>
      </c>
      <c r="F27" s="22">
        <v>57092</v>
      </c>
      <c r="G27" s="22">
        <v>52653</v>
      </c>
    </row>
    <row r="28" spans="1:7" ht="13.5">
      <c r="A28" s="6" t="s">
        <v>209</v>
      </c>
      <c r="B28" s="22">
        <v>2636</v>
      </c>
      <c r="C28" s="22">
        <v>2625</v>
      </c>
      <c r="D28" s="22">
        <v>458</v>
      </c>
      <c r="E28" s="22">
        <v>697</v>
      </c>
      <c r="F28" s="22">
        <v>747</v>
      </c>
      <c r="G28" s="22">
        <v>5678</v>
      </c>
    </row>
    <row r="29" spans="1:7" ht="13.5">
      <c r="A29" s="6" t="s">
        <v>210</v>
      </c>
      <c r="B29" s="22">
        <v>6513</v>
      </c>
      <c r="C29" s="22">
        <v>9120</v>
      </c>
      <c r="D29" s="22">
        <v>6556</v>
      </c>
      <c r="E29" s="22">
        <v>11035</v>
      </c>
      <c r="F29" s="22">
        <v>10263</v>
      </c>
      <c r="G29" s="22">
        <v>12927</v>
      </c>
    </row>
    <row r="30" spans="1:7" ht="13.5">
      <c r="A30" s="6" t="s">
        <v>211</v>
      </c>
      <c r="B30" s="22">
        <v>18192</v>
      </c>
      <c r="C30" s="22">
        <v>16458</v>
      </c>
      <c r="D30" s="22">
        <v>20352</v>
      </c>
      <c r="E30" s="22">
        <v>20489</v>
      </c>
      <c r="F30" s="22">
        <v>23406</v>
      </c>
      <c r="G30" s="22">
        <v>28261</v>
      </c>
    </row>
    <row r="31" spans="1:7" ht="13.5">
      <c r="A31" s="6" t="s">
        <v>212</v>
      </c>
      <c r="B31" s="22">
        <v>38616</v>
      </c>
      <c r="C31" s="22">
        <v>38088</v>
      </c>
      <c r="D31" s="22">
        <v>34413</v>
      </c>
      <c r="E31" s="22">
        <v>39868</v>
      </c>
      <c r="F31" s="22">
        <v>41251</v>
      </c>
      <c r="G31" s="22">
        <v>54320</v>
      </c>
    </row>
    <row r="32" spans="1:7" ht="13.5">
      <c r="A32" s="6" t="s">
        <v>213</v>
      </c>
      <c r="B32" s="22">
        <v>11806</v>
      </c>
      <c r="C32" s="22">
        <v>11682</v>
      </c>
      <c r="D32" s="22">
        <v>12125</v>
      </c>
      <c r="E32" s="22">
        <v>13271</v>
      </c>
      <c r="F32" s="22">
        <v>15205</v>
      </c>
      <c r="G32" s="22">
        <v>16510</v>
      </c>
    </row>
    <row r="33" spans="1:7" ht="13.5">
      <c r="A33" s="6" t="s">
        <v>214</v>
      </c>
      <c r="B33" s="22">
        <v>33467</v>
      </c>
      <c r="C33" s="22">
        <v>24612</v>
      </c>
      <c r="D33" s="22">
        <v>28932</v>
      </c>
      <c r="E33" s="22">
        <v>26825</v>
      </c>
      <c r="F33" s="22">
        <v>33049</v>
      </c>
      <c r="G33" s="22">
        <v>33083</v>
      </c>
    </row>
    <row r="34" spans="1:7" ht="13.5">
      <c r="A34" s="6" t="s">
        <v>215</v>
      </c>
      <c r="B34" s="22">
        <v>5233</v>
      </c>
      <c r="C34" s="22">
        <v>5428</v>
      </c>
      <c r="D34" s="22">
        <v>6148</v>
      </c>
      <c r="E34" s="22">
        <v>7855</v>
      </c>
      <c r="F34" s="22">
        <v>7195</v>
      </c>
      <c r="G34" s="22">
        <v>9552</v>
      </c>
    </row>
    <row r="35" spans="1:7" ht="13.5">
      <c r="A35" s="6" t="s">
        <v>216</v>
      </c>
      <c r="B35" s="22">
        <v>3276</v>
      </c>
      <c r="C35" s="22">
        <v>4338</v>
      </c>
      <c r="D35" s="22">
        <v>5609</v>
      </c>
      <c r="E35" s="22"/>
      <c r="F35" s="22">
        <v>3954</v>
      </c>
      <c r="G35" s="22">
        <v>4564</v>
      </c>
    </row>
    <row r="36" spans="1:7" ht="13.5">
      <c r="A36" s="6" t="s">
        <v>217</v>
      </c>
      <c r="B36" s="22">
        <v>6817</v>
      </c>
      <c r="C36" s="22">
        <v>8870</v>
      </c>
      <c r="D36" s="22">
        <v>9513</v>
      </c>
      <c r="E36" s="22">
        <v>7967</v>
      </c>
      <c r="F36" s="22">
        <v>9778</v>
      </c>
      <c r="G36" s="22">
        <v>22234</v>
      </c>
    </row>
    <row r="37" spans="1:7" ht="13.5">
      <c r="A37" s="6" t="s">
        <v>218</v>
      </c>
      <c r="B37" s="22">
        <v>331</v>
      </c>
      <c r="C37" s="22">
        <v>434</v>
      </c>
      <c r="D37" s="22">
        <v>701</v>
      </c>
      <c r="E37" s="22">
        <v>941</v>
      </c>
      <c r="F37" s="22">
        <v>4330</v>
      </c>
      <c r="G37" s="22">
        <v>1988</v>
      </c>
    </row>
    <row r="38" spans="1:7" ht="13.5">
      <c r="A38" s="6" t="s">
        <v>219</v>
      </c>
      <c r="B38" s="22">
        <v>33555</v>
      </c>
      <c r="C38" s="22">
        <v>31473</v>
      </c>
      <c r="D38" s="22">
        <v>30825</v>
      </c>
      <c r="E38" s="22">
        <v>36538</v>
      </c>
      <c r="F38" s="22">
        <v>39266</v>
      </c>
      <c r="G38" s="22">
        <v>44603</v>
      </c>
    </row>
    <row r="39" spans="1:7" ht="13.5">
      <c r="A39" s="6" t="s">
        <v>220</v>
      </c>
      <c r="B39" s="22">
        <v>25317</v>
      </c>
      <c r="C39" s="22">
        <v>26826</v>
      </c>
      <c r="D39" s="22">
        <v>31863</v>
      </c>
      <c r="E39" s="22">
        <v>35431</v>
      </c>
      <c r="F39" s="22">
        <v>40583</v>
      </c>
      <c r="G39" s="22">
        <v>44555</v>
      </c>
    </row>
    <row r="40" spans="1:7" ht="13.5">
      <c r="A40" s="6" t="s">
        <v>221</v>
      </c>
      <c r="B40" s="22">
        <v>30834</v>
      </c>
      <c r="C40" s="22">
        <v>34589</v>
      </c>
      <c r="D40" s="22">
        <v>39772</v>
      </c>
      <c r="E40" s="22">
        <v>33026</v>
      </c>
      <c r="F40" s="22">
        <v>44037</v>
      </c>
      <c r="G40" s="22">
        <v>57201</v>
      </c>
    </row>
    <row r="41" spans="1:7" ht="13.5">
      <c r="A41" s="6" t="s">
        <v>222</v>
      </c>
      <c r="B41" s="22">
        <v>3663</v>
      </c>
      <c r="C41" s="22">
        <v>3546</v>
      </c>
      <c r="D41" s="22">
        <v>3503</v>
      </c>
      <c r="E41" s="22">
        <v>4341</v>
      </c>
      <c r="F41" s="22">
        <v>5547</v>
      </c>
      <c r="G41" s="22">
        <v>6291</v>
      </c>
    </row>
    <row r="42" spans="1:7" ht="13.5">
      <c r="A42" s="6" t="s">
        <v>223</v>
      </c>
      <c r="B42" s="22">
        <v>99883</v>
      </c>
      <c r="C42" s="22">
        <v>111080</v>
      </c>
      <c r="D42" s="22">
        <v>107714</v>
      </c>
      <c r="E42" s="22">
        <v>91959</v>
      </c>
      <c r="F42" s="22">
        <v>125159</v>
      </c>
      <c r="G42" s="22">
        <v>138257</v>
      </c>
    </row>
    <row r="43" spans="1:7" ht="13.5">
      <c r="A43" s="6" t="s">
        <v>224</v>
      </c>
      <c r="B43" s="22">
        <v>639389</v>
      </c>
      <c r="C43" s="22">
        <v>651833</v>
      </c>
      <c r="D43" s="22">
        <v>692032</v>
      </c>
      <c r="E43" s="22">
        <v>707300</v>
      </c>
      <c r="F43" s="22">
        <v>846427</v>
      </c>
      <c r="G43" s="22">
        <v>982019</v>
      </c>
    </row>
    <row r="44" spans="1:7" ht="14.25" thickBot="1">
      <c r="A44" s="25" t="s">
        <v>225</v>
      </c>
      <c r="B44" s="23">
        <v>11790</v>
      </c>
      <c r="C44" s="23">
        <v>46951</v>
      </c>
      <c r="D44" s="23">
        <v>227464</v>
      </c>
      <c r="E44" s="23">
        <v>93575</v>
      </c>
      <c r="F44" s="23">
        <v>341862</v>
      </c>
      <c r="G44" s="23">
        <v>-538644</v>
      </c>
    </row>
    <row r="45" spans="1:7" ht="14.25" thickTop="1">
      <c r="A45" s="6" t="s">
        <v>226</v>
      </c>
      <c r="B45" s="22">
        <v>278</v>
      </c>
      <c r="C45" s="22">
        <v>498</v>
      </c>
      <c r="D45" s="22">
        <v>1808</v>
      </c>
      <c r="E45" s="22">
        <v>7192</v>
      </c>
      <c r="F45" s="22">
        <v>4694</v>
      </c>
      <c r="G45" s="22">
        <v>2632</v>
      </c>
    </row>
    <row r="46" spans="1:7" ht="13.5">
      <c r="A46" s="6" t="s">
        <v>227</v>
      </c>
      <c r="B46" s="22">
        <v>8201</v>
      </c>
      <c r="C46" s="22">
        <v>6907</v>
      </c>
      <c r="D46" s="22">
        <v>6738</v>
      </c>
      <c r="E46" s="22">
        <v>6581</v>
      </c>
      <c r="F46" s="22">
        <v>5115</v>
      </c>
      <c r="G46" s="22">
        <v>5897</v>
      </c>
    </row>
    <row r="47" spans="1:7" ht="13.5">
      <c r="A47" s="6" t="s">
        <v>229</v>
      </c>
      <c r="B47" s="22">
        <v>9191</v>
      </c>
      <c r="C47" s="22">
        <v>7923</v>
      </c>
      <c r="D47" s="22">
        <v>8498</v>
      </c>
      <c r="E47" s="22">
        <v>9783</v>
      </c>
      <c r="F47" s="22">
        <v>8529</v>
      </c>
      <c r="G47" s="22">
        <v>9095</v>
      </c>
    </row>
    <row r="48" spans="1:7" ht="13.5">
      <c r="A48" s="6" t="s">
        <v>230</v>
      </c>
      <c r="B48" s="22"/>
      <c r="C48" s="22"/>
      <c r="D48" s="22">
        <v>9832</v>
      </c>
      <c r="E48" s="22">
        <v>4516</v>
      </c>
      <c r="F48" s="22">
        <v>9024</v>
      </c>
      <c r="G48" s="22">
        <v>25265</v>
      </c>
    </row>
    <row r="49" spans="1:7" ht="13.5">
      <c r="A49" s="6" t="s">
        <v>232</v>
      </c>
      <c r="B49" s="22"/>
      <c r="C49" s="22"/>
      <c r="D49" s="22">
        <v>1232</v>
      </c>
      <c r="E49" s="22">
        <v>4234</v>
      </c>
      <c r="F49" s="22"/>
      <c r="G49" s="22"/>
    </row>
    <row r="50" spans="1:7" ht="13.5">
      <c r="A50" s="6" t="s">
        <v>233</v>
      </c>
      <c r="B50" s="22">
        <v>5549</v>
      </c>
      <c r="C50" s="22">
        <v>16345</v>
      </c>
      <c r="D50" s="22">
        <v>22171</v>
      </c>
      <c r="E50" s="22"/>
      <c r="F50" s="22"/>
      <c r="G50" s="22"/>
    </row>
    <row r="51" spans="1:7" ht="13.5">
      <c r="A51" s="6" t="s">
        <v>234</v>
      </c>
      <c r="B51" s="22"/>
      <c r="C51" s="22"/>
      <c r="D51" s="22"/>
      <c r="E51" s="22"/>
      <c r="F51" s="22"/>
      <c r="G51" s="22">
        <v>4767</v>
      </c>
    </row>
    <row r="52" spans="1:7" ht="13.5">
      <c r="A52" s="6" t="s">
        <v>103</v>
      </c>
      <c r="B52" s="22">
        <v>7952</v>
      </c>
      <c r="C52" s="22">
        <v>8157</v>
      </c>
      <c r="D52" s="22">
        <v>4060</v>
      </c>
      <c r="E52" s="22">
        <v>7362</v>
      </c>
      <c r="F52" s="22">
        <v>13122</v>
      </c>
      <c r="G52" s="22">
        <v>13489</v>
      </c>
    </row>
    <row r="53" spans="1:7" ht="13.5">
      <c r="A53" s="6" t="s">
        <v>235</v>
      </c>
      <c r="B53" s="22">
        <v>31172</v>
      </c>
      <c r="C53" s="22">
        <v>39832</v>
      </c>
      <c r="D53" s="22">
        <v>54343</v>
      </c>
      <c r="E53" s="22">
        <v>39669</v>
      </c>
      <c r="F53" s="22">
        <v>40486</v>
      </c>
      <c r="G53" s="22">
        <v>61147</v>
      </c>
    </row>
    <row r="54" spans="1:7" ht="13.5">
      <c r="A54" s="6" t="s">
        <v>236</v>
      </c>
      <c r="B54" s="22">
        <v>24808</v>
      </c>
      <c r="C54" s="22">
        <v>29269</v>
      </c>
      <c r="D54" s="22">
        <v>35531</v>
      </c>
      <c r="E54" s="22">
        <v>42364</v>
      </c>
      <c r="F54" s="22">
        <v>46844</v>
      </c>
      <c r="G54" s="22">
        <v>34699</v>
      </c>
    </row>
    <row r="55" spans="1:7" ht="13.5">
      <c r="A55" s="6" t="s">
        <v>237</v>
      </c>
      <c r="B55" s="22">
        <v>4128</v>
      </c>
      <c r="C55" s="22">
        <v>3905</v>
      </c>
      <c r="D55" s="22">
        <v>4328</v>
      </c>
      <c r="E55" s="22">
        <v>3651</v>
      </c>
      <c r="F55" s="22">
        <v>4750</v>
      </c>
      <c r="G55" s="22">
        <v>4428</v>
      </c>
    </row>
    <row r="56" spans="1:7" ht="13.5">
      <c r="A56" s="6" t="s">
        <v>238</v>
      </c>
      <c r="B56" s="22"/>
      <c r="C56" s="22"/>
      <c r="D56" s="22"/>
      <c r="E56" s="22"/>
      <c r="F56" s="22"/>
      <c r="G56" s="22">
        <v>28640</v>
      </c>
    </row>
    <row r="57" spans="1:7" ht="13.5">
      <c r="A57" s="6" t="s">
        <v>123</v>
      </c>
      <c r="B57" s="22">
        <v>1652</v>
      </c>
      <c r="C57" s="22">
        <v>361</v>
      </c>
      <c r="D57" s="22">
        <v>5119</v>
      </c>
      <c r="E57" s="22">
        <v>7724</v>
      </c>
      <c r="F57" s="22">
        <v>50</v>
      </c>
      <c r="G57" s="22">
        <v>7001</v>
      </c>
    </row>
    <row r="58" spans="1:7" ht="13.5">
      <c r="A58" s="6" t="s">
        <v>239</v>
      </c>
      <c r="B58" s="22">
        <v>30589</v>
      </c>
      <c r="C58" s="22">
        <v>33536</v>
      </c>
      <c r="D58" s="22">
        <v>44979</v>
      </c>
      <c r="E58" s="22">
        <v>53740</v>
      </c>
      <c r="F58" s="22">
        <v>51645</v>
      </c>
      <c r="G58" s="22">
        <v>74769</v>
      </c>
    </row>
    <row r="59" spans="1:7" ht="14.25" thickBot="1">
      <c r="A59" s="25" t="s">
        <v>240</v>
      </c>
      <c r="B59" s="23">
        <v>12374</v>
      </c>
      <c r="C59" s="23">
        <v>53247</v>
      </c>
      <c r="D59" s="23">
        <v>236828</v>
      </c>
      <c r="E59" s="23">
        <v>79505</v>
      </c>
      <c r="F59" s="23">
        <v>330703</v>
      </c>
      <c r="G59" s="23">
        <v>-552266</v>
      </c>
    </row>
    <row r="60" spans="1:7" ht="14.25" thickTop="1">
      <c r="A60" s="6" t="s">
        <v>241</v>
      </c>
      <c r="B60" s="22">
        <v>21959</v>
      </c>
      <c r="C60" s="22">
        <v>8482</v>
      </c>
      <c r="D60" s="22">
        <v>91176</v>
      </c>
      <c r="E60" s="22">
        <v>359</v>
      </c>
      <c r="F60" s="22">
        <v>7616</v>
      </c>
      <c r="G60" s="22">
        <v>1302</v>
      </c>
    </row>
    <row r="61" spans="1:7" ht="13.5">
      <c r="A61" s="6" t="s">
        <v>228</v>
      </c>
      <c r="B61" s="22"/>
      <c r="C61" s="22"/>
      <c r="D61" s="22">
        <v>228499</v>
      </c>
      <c r="E61" s="22"/>
      <c r="F61" s="22"/>
      <c r="G61" s="22">
        <v>131</v>
      </c>
    </row>
    <row r="62" spans="1:7" ht="13.5">
      <c r="A62" s="6" t="s">
        <v>242</v>
      </c>
      <c r="B62" s="22"/>
      <c r="C62" s="22"/>
      <c r="D62" s="22"/>
      <c r="E62" s="22"/>
      <c r="F62" s="22"/>
      <c r="G62" s="22">
        <v>177184</v>
      </c>
    </row>
    <row r="63" spans="1:7" ht="13.5">
      <c r="A63" s="6" t="s">
        <v>243</v>
      </c>
      <c r="B63" s="22"/>
      <c r="C63" s="22"/>
      <c r="D63" s="22"/>
      <c r="E63" s="22"/>
      <c r="F63" s="22">
        <v>22700</v>
      </c>
      <c r="G63" s="22"/>
    </row>
    <row r="64" spans="1:7" ht="13.5">
      <c r="A64" s="6" t="s">
        <v>244</v>
      </c>
      <c r="B64" s="22">
        <v>81066</v>
      </c>
      <c r="C64" s="22"/>
      <c r="D64" s="22"/>
      <c r="E64" s="22"/>
      <c r="F64" s="22"/>
      <c r="G64" s="22"/>
    </row>
    <row r="65" spans="1:7" ht="13.5">
      <c r="A65" s="6" t="s">
        <v>246</v>
      </c>
      <c r="B65" s="22">
        <v>103025</v>
      </c>
      <c r="C65" s="22">
        <v>8482</v>
      </c>
      <c r="D65" s="22">
        <v>319676</v>
      </c>
      <c r="E65" s="22">
        <v>359</v>
      </c>
      <c r="F65" s="22">
        <v>30316</v>
      </c>
      <c r="G65" s="22">
        <v>178617</v>
      </c>
    </row>
    <row r="66" spans="1:7" ht="13.5">
      <c r="A66" s="6" t="s">
        <v>247</v>
      </c>
      <c r="B66" s="22"/>
      <c r="C66" s="22"/>
      <c r="D66" s="22">
        <v>864</v>
      </c>
      <c r="E66" s="22"/>
      <c r="F66" s="22">
        <v>30</v>
      </c>
      <c r="G66" s="22">
        <v>6929</v>
      </c>
    </row>
    <row r="67" spans="1:7" ht="13.5">
      <c r="A67" s="6" t="s">
        <v>248</v>
      </c>
      <c r="B67" s="22">
        <v>8914</v>
      </c>
      <c r="C67" s="22"/>
      <c r="D67" s="22">
        <v>52318</v>
      </c>
      <c r="E67" s="22">
        <v>37512</v>
      </c>
      <c r="F67" s="22">
        <v>5544</v>
      </c>
      <c r="G67" s="22">
        <v>17809</v>
      </c>
    </row>
    <row r="68" spans="1:7" ht="13.5">
      <c r="A68" s="6" t="s">
        <v>249</v>
      </c>
      <c r="B68" s="22"/>
      <c r="C68" s="22"/>
      <c r="D68" s="22"/>
      <c r="E68" s="22"/>
      <c r="F68" s="22">
        <v>330</v>
      </c>
      <c r="G68" s="22"/>
    </row>
    <row r="69" spans="1:7" ht="13.5">
      <c r="A69" s="6" t="s">
        <v>250</v>
      </c>
      <c r="B69" s="22">
        <v>3092</v>
      </c>
      <c r="C69" s="22"/>
      <c r="D69" s="22">
        <v>91491</v>
      </c>
      <c r="E69" s="22">
        <v>554615</v>
      </c>
      <c r="F69" s="22">
        <v>38615</v>
      </c>
      <c r="G69" s="22">
        <v>723024</v>
      </c>
    </row>
    <row r="70" spans="1:7" ht="13.5">
      <c r="A70" s="6" t="s">
        <v>251</v>
      </c>
      <c r="B70" s="22"/>
      <c r="C70" s="22"/>
      <c r="D70" s="22"/>
      <c r="E70" s="22"/>
      <c r="F70" s="22">
        <v>10677</v>
      </c>
      <c r="G70" s="22"/>
    </row>
    <row r="71" spans="1:7" ht="13.5">
      <c r="A71" s="6" t="s">
        <v>253</v>
      </c>
      <c r="B71" s="22"/>
      <c r="C71" s="22"/>
      <c r="D71" s="22"/>
      <c r="E71" s="22">
        <v>68018</v>
      </c>
      <c r="F71" s="22"/>
      <c r="G71" s="22">
        <v>812</v>
      </c>
    </row>
    <row r="72" spans="1:7" ht="13.5">
      <c r="A72" s="6" t="s">
        <v>254</v>
      </c>
      <c r="B72" s="22"/>
      <c r="C72" s="22"/>
      <c r="D72" s="22"/>
      <c r="E72" s="22">
        <v>13499</v>
      </c>
      <c r="F72" s="22">
        <v>187000</v>
      </c>
      <c r="G72" s="22">
        <v>16730</v>
      </c>
    </row>
    <row r="73" spans="1:7" ht="13.5">
      <c r="A73" s="6" t="s">
        <v>216</v>
      </c>
      <c r="B73" s="22">
        <v>40000</v>
      </c>
      <c r="C73" s="22"/>
      <c r="D73" s="22">
        <v>165300</v>
      </c>
      <c r="E73" s="22">
        <v>400000</v>
      </c>
      <c r="F73" s="22"/>
      <c r="G73" s="22">
        <v>34240</v>
      </c>
    </row>
    <row r="74" spans="1:7" ht="13.5">
      <c r="A74" s="6" t="s">
        <v>255</v>
      </c>
      <c r="B74" s="22"/>
      <c r="C74" s="22"/>
      <c r="D74" s="22"/>
      <c r="E74" s="22"/>
      <c r="F74" s="22"/>
      <c r="G74" s="22">
        <v>50000</v>
      </c>
    </row>
    <row r="75" spans="1:7" ht="13.5">
      <c r="A75" s="6" t="s">
        <v>256</v>
      </c>
      <c r="B75" s="22"/>
      <c r="C75" s="22"/>
      <c r="D75" s="22"/>
      <c r="E75" s="22">
        <v>371064</v>
      </c>
      <c r="F75" s="22"/>
      <c r="G75" s="22"/>
    </row>
    <row r="76" spans="1:7" ht="13.5">
      <c r="A76" s="6" t="s">
        <v>257</v>
      </c>
      <c r="B76" s="22">
        <v>52007</v>
      </c>
      <c r="C76" s="22"/>
      <c r="D76" s="22">
        <v>326683</v>
      </c>
      <c r="E76" s="22">
        <v>1444710</v>
      </c>
      <c r="F76" s="22">
        <v>242196</v>
      </c>
      <c r="G76" s="22">
        <v>849546</v>
      </c>
    </row>
    <row r="77" spans="1:7" ht="13.5">
      <c r="A77" s="7" t="s">
        <v>258</v>
      </c>
      <c r="B77" s="22">
        <v>63392</v>
      </c>
      <c r="C77" s="22">
        <v>61730</v>
      </c>
      <c r="D77" s="22">
        <v>229821</v>
      </c>
      <c r="E77" s="22">
        <v>-1364845</v>
      </c>
      <c r="F77" s="22">
        <v>118823</v>
      </c>
      <c r="G77" s="22">
        <v>-1223195</v>
      </c>
    </row>
    <row r="78" spans="1:7" ht="13.5">
      <c r="A78" s="7" t="s">
        <v>259</v>
      </c>
      <c r="B78" s="22">
        <v>18647</v>
      </c>
      <c r="C78" s="22">
        <v>16405</v>
      </c>
      <c r="D78" s="22">
        <v>18404</v>
      </c>
      <c r="E78" s="22">
        <v>20253</v>
      </c>
      <c r="F78" s="22">
        <v>4570</v>
      </c>
      <c r="G78" s="22">
        <v>23275</v>
      </c>
    </row>
    <row r="79" spans="1:7" ht="13.5">
      <c r="A79" s="7" t="s">
        <v>260</v>
      </c>
      <c r="B79" s="22">
        <v>-6553</v>
      </c>
      <c r="C79" s="22">
        <v>-13581</v>
      </c>
      <c r="D79" s="22">
        <v>-12181</v>
      </c>
      <c r="E79" s="22">
        <v>35203</v>
      </c>
      <c r="F79" s="22">
        <v>-3708</v>
      </c>
      <c r="G79" s="22">
        <v>410288</v>
      </c>
    </row>
    <row r="80" spans="1:7" ht="13.5">
      <c r="A80" s="7" t="s">
        <v>261</v>
      </c>
      <c r="B80" s="22">
        <v>12093</v>
      </c>
      <c r="C80" s="22">
        <v>2823</v>
      </c>
      <c r="D80" s="22">
        <v>6222</v>
      </c>
      <c r="E80" s="22">
        <v>55456</v>
      </c>
      <c r="F80" s="22">
        <v>862</v>
      </c>
      <c r="G80" s="22">
        <v>433563</v>
      </c>
    </row>
    <row r="81" spans="1:7" ht="14.25" thickBot="1">
      <c r="A81" s="7" t="s">
        <v>262</v>
      </c>
      <c r="B81" s="22">
        <v>51299</v>
      </c>
      <c r="C81" s="22">
        <v>58906</v>
      </c>
      <c r="D81" s="22">
        <v>223598</v>
      </c>
      <c r="E81" s="22">
        <v>-1420302</v>
      </c>
      <c r="F81" s="22">
        <v>117960</v>
      </c>
      <c r="G81" s="22">
        <v>-1656758</v>
      </c>
    </row>
    <row r="82" spans="1:7" ht="14.25" thickTop="1">
      <c r="A82" s="8"/>
      <c r="B82" s="24"/>
      <c r="C82" s="24"/>
      <c r="D82" s="24"/>
      <c r="E82" s="24"/>
      <c r="F82" s="24"/>
      <c r="G82" s="24"/>
    </row>
    <row r="84" ht="13.5">
      <c r="A84" s="20" t="s">
        <v>181</v>
      </c>
    </row>
    <row r="85" ht="13.5">
      <c r="A85" s="20" t="s">
        <v>182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177</v>
      </c>
      <c r="B2" s="14">
        <v>1743</v>
      </c>
      <c r="C2" s="14"/>
      <c r="D2" s="14"/>
      <c r="E2" s="14"/>
      <c r="F2" s="14"/>
      <c r="G2" s="14"/>
    </row>
    <row r="3" spans="1:7" ht="14.25" thickBot="1">
      <c r="A3" s="11" t="s">
        <v>178</v>
      </c>
      <c r="B3" s="1" t="s">
        <v>179</v>
      </c>
      <c r="C3" s="1"/>
      <c r="D3" s="1"/>
      <c r="E3" s="1"/>
      <c r="F3" s="1"/>
      <c r="G3" s="1"/>
    </row>
    <row r="4" spans="1:7" ht="14.25" thickTop="1">
      <c r="A4" s="10" t="s">
        <v>69</v>
      </c>
      <c r="B4" s="15" t="str">
        <f>HYPERLINK("http://www.kabupro.jp/mark/20131224/S1000T0G.htm","有価証券報告書")</f>
        <v>有価証券報告書</v>
      </c>
      <c r="C4" s="15" t="str">
        <f>HYPERLINK("http://www.kabupro.jp/mark/20131224/S1000T0G.htm","有価証券報告書")</f>
        <v>有価証券報告書</v>
      </c>
      <c r="D4" s="15" t="str">
        <f>HYPERLINK("http://www.kabupro.jp/mark/20121226/S000CJQQ.htm","有価証券報告書")</f>
        <v>有価証券報告書</v>
      </c>
      <c r="E4" s="15" t="str">
        <f>HYPERLINK("http://www.kabupro.jp/mark/20101222/S0007FSD.htm","有価証券報告書")</f>
        <v>有価証券報告書</v>
      </c>
      <c r="F4" s="15" t="str">
        <f>HYPERLINK("http://www.kabupro.jp/mark/20101222/S0007FSD.htm","有価証券報告書")</f>
        <v>有価証券報告書</v>
      </c>
      <c r="G4" s="15" t="str">
        <f>HYPERLINK("http://www.kabupro.jp/mark/20091225/S0004V7O.htm","有価証券報告書")</f>
        <v>有価証券報告書</v>
      </c>
    </row>
    <row r="5" spans="1:7" ht="14.25" thickBot="1">
      <c r="A5" s="11" t="s">
        <v>70</v>
      </c>
      <c r="B5" s="1" t="s">
        <v>76</v>
      </c>
      <c r="C5" s="1" t="s">
        <v>76</v>
      </c>
      <c r="D5" s="1" t="s">
        <v>80</v>
      </c>
      <c r="E5" s="1" t="s">
        <v>82</v>
      </c>
      <c r="F5" s="1" t="s">
        <v>82</v>
      </c>
      <c r="G5" s="1" t="s">
        <v>85</v>
      </c>
    </row>
    <row r="6" spans="1:7" ht="15" thickBot="1" thickTop="1">
      <c r="A6" s="10" t="s">
        <v>71</v>
      </c>
      <c r="B6" s="18" t="s">
        <v>180</v>
      </c>
      <c r="C6" s="19"/>
      <c r="D6" s="19"/>
      <c r="E6" s="19"/>
      <c r="F6" s="19"/>
      <c r="G6" s="19"/>
    </row>
    <row r="7" spans="1:7" ht="14.25" thickTop="1">
      <c r="A7" s="12" t="s">
        <v>72</v>
      </c>
      <c r="B7" s="16" t="s">
        <v>77</v>
      </c>
      <c r="C7" s="16" t="s">
        <v>77</v>
      </c>
      <c r="D7" s="16" t="s">
        <v>77</v>
      </c>
      <c r="E7" s="16" t="s">
        <v>77</v>
      </c>
      <c r="F7" s="16" t="s">
        <v>77</v>
      </c>
      <c r="G7" s="16" t="s">
        <v>77</v>
      </c>
    </row>
    <row r="8" spans="1:7" ht="13.5">
      <c r="A8" s="13" t="s">
        <v>73</v>
      </c>
      <c r="B8" s="17"/>
      <c r="C8" s="17"/>
      <c r="D8" s="17"/>
      <c r="E8" s="17"/>
      <c r="F8" s="17"/>
      <c r="G8" s="17"/>
    </row>
    <row r="9" spans="1:7" ht="13.5">
      <c r="A9" s="13" t="s">
        <v>74</v>
      </c>
      <c r="B9" s="17" t="s">
        <v>78</v>
      </c>
      <c r="C9" s="17" t="s">
        <v>79</v>
      </c>
      <c r="D9" s="17" t="s">
        <v>81</v>
      </c>
      <c r="E9" s="17" t="s">
        <v>83</v>
      </c>
      <c r="F9" s="17" t="s">
        <v>84</v>
      </c>
      <c r="G9" s="17" t="s">
        <v>86</v>
      </c>
    </row>
    <row r="10" spans="1:7" ht="14.25" thickBot="1">
      <c r="A10" s="13" t="s">
        <v>75</v>
      </c>
      <c r="B10" s="17" t="s">
        <v>88</v>
      </c>
      <c r="C10" s="17" t="s">
        <v>88</v>
      </c>
      <c r="D10" s="17" t="s">
        <v>88</v>
      </c>
      <c r="E10" s="17" t="s">
        <v>88</v>
      </c>
      <c r="F10" s="17" t="s">
        <v>88</v>
      </c>
      <c r="G10" s="17" t="s">
        <v>88</v>
      </c>
    </row>
    <row r="11" spans="1:7" ht="14.25" thickTop="1">
      <c r="A11" s="9" t="s">
        <v>87</v>
      </c>
      <c r="B11" s="21">
        <v>396516</v>
      </c>
      <c r="C11" s="21">
        <v>669190</v>
      </c>
      <c r="D11" s="21">
        <v>882333</v>
      </c>
      <c r="E11" s="21">
        <v>179284</v>
      </c>
      <c r="F11" s="21">
        <v>314757</v>
      </c>
      <c r="G11" s="21">
        <v>244130</v>
      </c>
    </row>
    <row r="12" spans="1:7" ht="13.5">
      <c r="A12" s="2" t="s">
        <v>89</v>
      </c>
      <c r="B12" s="22">
        <v>268118</v>
      </c>
      <c r="C12" s="22">
        <v>390021</v>
      </c>
      <c r="D12" s="22">
        <v>254391</v>
      </c>
      <c r="E12" s="22">
        <v>215551</v>
      </c>
      <c r="F12" s="22">
        <v>242198</v>
      </c>
      <c r="G12" s="22">
        <v>344554</v>
      </c>
    </row>
    <row r="13" spans="1:7" ht="13.5">
      <c r="A13" s="2" t="s">
        <v>90</v>
      </c>
      <c r="B13" s="22">
        <v>1132431</v>
      </c>
      <c r="C13" s="22">
        <v>634573</v>
      </c>
      <c r="D13" s="22">
        <v>767170</v>
      </c>
      <c r="E13" s="22">
        <v>1031469</v>
      </c>
      <c r="F13" s="22">
        <v>1461609</v>
      </c>
      <c r="G13" s="22">
        <v>779110</v>
      </c>
    </row>
    <row r="14" spans="1:7" ht="13.5">
      <c r="A14" s="2" t="s">
        <v>91</v>
      </c>
      <c r="B14" s="22">
        <v>88593</v>
      </c>
      <c r="C14" s="22">
        <v>134336</v>
      </c>
      <c r="D14" s="22">
        <v>110497</v>
      </c>
      <c r="E14" s="22">
        <v>99141</v>
      </c>
      <c r="F14" s="22">
        <v>90040</v>
      </c>
      <c r="G14" s="22">
        <v>161485</v>
      </c>
    </row>
    <row r="15" spans="1:7" ht="13.5">
      <c r="A15" s="2" t="s">
        <v>92</v>
      </c>
      <c r="B15" s="22">
        <v>163497</v>
      </c>
      <c r="C15" s="22">
        <v>131031</v>
      </c>
      <c r="D15" s="22">
        <v>154442</v>
      </c>
      <c r="E15" s="22">
        <v>147950</v>
      </c>
      <c r="F15" s="22">
        <v>133118</v>
      </c>
      <c r="G15" s="22">
        <v>196736</v>
      </c>
    </row>
    <row r="16" spans="1:7" ht="13.5">
      <c r="A16" s="2" t="s">
        <v>93</v>
      </c>
      <c r="B16" s="22">
        <v>119225</v>
      </c>
      <c r="C16" s="22">
        <v>96079</v>
      </c>
      <c r="D16" s="22">
        <v>136329</v>
      </c>
      <c r="E16" s="22">
        <v>179068</v>
      </c>
      <c r="F16" s="22">
        <v>206383</v>
      </c>
      <c r="G16" s="22">
        <v>241669</v>
      </c>
    </row>
    <row r="17" spans="1:7" ht="13.5">
      <c r="A17" s="2" t="s">
        <v>95</v>
      </c>
      <c r="B17" s="22">
        <v>111451</v>
      </c>
      <c r="C17" s="22">
        <v>251429</v>
      </c>
      <c r="D17" s="22">
        <v>145159</v>
      </c>
      <c r="E17" s="22">
        <v>100161</v>
      </c>
      <c r="F17" s="22">
        <v>1286694</v>
      </c>
      <c r="G17" s="22">
        <v>2666786</v>
      </c>
    </row>
    <row r="18" spans="1:7" ht="13.5">
      <c r="A18" s="2" t="s">
        <v>96</v>
      </c>
      <c r="B18" s="22">
        <v>4666</v>
      </c>
      <c r="C18" s="22">
        <v>3029</v>
      </c>
      <c r="D18" s="22">
        <v>5596</v>
      </c>
      <c r="E18" s="22">
        <v>3689</v>
      </c>
      <c r="F18" s="22">
        <v>3828</v>
      </c>
      <c r="G18" s="22">
        <v>4062</v>
      </c>
    </row>
    <row r="19" spans="1:7" ht="13.5">
      <c r="A19" s="2" t="s">
        <v>97</v>
      </c>
      <c r="B19" s="22">
        <v>32998</v>
      </c>
      <c r="C19" s="22">
        <v>23044</v>
      </c>
      <c r="D19" s="22">
        <v>36074</v>
      </c>
      <c r="E19" s="22">
        <v>30705</v>
      </c>
      <c r="F19" s="22">
        <v>28406</v>
      </c>
      <c r="G19" s="22">
        <v>48620</v>
      </c>
    </row>
    <row r="20" spans="1:7" ht="13.5">
      <c r="A20" s="2" t="s">
        <v>98</v>
      </c>
      <c r="B20" s="22"/>
      <c r="C20" s="22">
        <v>663</v>
      </c>
      <c r="D20" s="22"/>
      <c r="E20" s="22"/>
      <c r="F20" s="22"/>
      <c r="G20" s="22"/>
    </row>
    <row r="21" spans="1:7" ht="13.5">
      <c r="A21" s="2" t="s">
        <v>99</v>
      </c>
      <c r="B21" s="22">
        <v>3851</v>
      </c>
      <c r="C21" s="22">
        <v>3075</v>
      </c>
      <c r="D21" s="22">
        <v>3381</v>
      </c>
      <c r="E21" s="22">
        <v>5880</v>
      </c>
      <c r="F21" s="22">
        <v>8293</v>
      </c>
      <c r="G21" s="22">
        <v>14004</v>
      </c>
    </row>
    <row r="22" spans="1:7" ht="13.5">
      <c r="A22" s="2" t="s">
        <v>100</v>
      </c>
      <c r="B22" s="22"/>
      <c r="C22" s="22"/>
      <c r="D22" s="22"/>
      <c r="E22" s="22"/>
      <c r="F22" s="22">
        <v>46963</v>
      </c>
      <c r="G22" s="22">
        <v>51926</v>
      </c>
    </row>
    <row r="23" spans="1:7" ht="13.5">
      <c r="A23" s="2" t="s">
        <v>101</v>
      </c>
      <c r="B23" s="22">
        <v>84261</v>
      </c>
      <c r="C23" s="22">
        <v>81412</v>
      </c>
      <c r="D23" s="22">
        <v>28974</v>
      </c>
      <c r="E23" s="22">
        <v>37354</v>
      </c>
      <c r="F23" s="22">
        <v>33960</v>
      </c>
      <c r="G23" s="22">
        <v>148235</v>
      </c>
    </row>
    <row r="24" spans="1:7" ht="13.5">
      <c r="A24" s="2" t="s">
        <v>102</v>
      </c>
      <c r="B24" s="22">
        <v>53925</v>
      </c>
      <c r="C24" s="22">
        <v>52180</v>
      </c>
      <c r="D24" s="22">
        <v>115272</v>
      </c>
      <c r="E24" s="22"/>
      <c r="F24" s="22">
        <v>154697</v>
      </c>
      <c r="G24" s="22">
        <v>217472</v>
      </c>
    </row>
    <row r="25" spans="1:7" ht="13.5">
      <c r="A25" s="2" t="s">
        <v>103</v>
      </c>
      <c r="B25" s="22">
        <v>19484</v>
      </c>
      <c r="C25" s="22">
        <v>12074</v>
      </c>
      <c r="D25" s="22">
        <v>4468</v>
      </c>
      <c r="E25" s="22">
        <v>68109</v>
      </c>
      <c r="F25" s="22">
        <v>15881</v>
      </c>
      <c r="G25" s="22">
        <v>87037</v>
      </c>
    </row>
    <row r="26" spans="1:7" ht="13.5">
      <c r="A26" s="2" t="s">
        <v>104</v>
      </c>
      <c r="B26" s="22">
        <v>-6814</v>
      </c>
      <c r="C26" s="22">
        <v>-3062</v>
      </c>
      <c r="D26" s="22">
        <v>-888</v>
      </c>
      <c r="E26" s="22">
        <v>-10591</v>
      </c>
      <c r="F26" s="22">
        <v>-13353</v>
      </c>
      <c r="G26" s="22">
        <v>-10323</v>
      </c>
    </row>
    <row r="27" spans="1:7" ht="13.5">
      <c r="A27" s="2" t="s">
        <v>105</v>
      </c>
      <c r="B27" s="22">
        <v>2472207</v>
      </c>
      <c r="C27" s="22">
        <v>2479082</v>
      </c>
      <c r="D27" s="22">
        <v>2643204</v>
      </c>
      <c r="E27" s="22">
        <v>2087775</v>
      </c>
      <c r="F27" s="22">
        <v>4013480</v>
      </c>
      <c r="G27" s="22">
        <v>5195509</v>
      </c>
    </row>
    <row r="28" spans="1:7" ht="13.5">
      <c r="A28" s="3" t="s">
        <v>106</v>
      </c>
      <c r="B28" s="22">
        <v>3170574</v>
      </c>
      <c r="C28" s="22">
        <v>3246397</v>
      </c>
      <c r="D28" s="22">
        <v>3239490</v>
      </c>
      <c r="E28" s="22">
        <v>4389839</v>
      </c>
      <c r="F28" s="22">
        <v>4945644</v>
      </c>
      <c r="G28" s="22">
        <v>4952096</v>
      </c>
    </row>
    <row r="29" spans="1:7" ht="13.5">
      <c r="A29" s="4" t="s">
        <v>107</v>
      </c>
      <c r="B29" s="22">
        <v>-2031306</v>
      </c>
      <c r="C29" s="22">
        <v>-2059306</v>
      </c>
      <c r="D29" s="22">
        <v>-1999336</v>
      </c>
      <c r="E29" s="22">
        <v>-2888058</v>
      </c>
      <c r="F29" s="22">
        <v>-2967050</v>
      </c>
      <c r="G29" s="22">
        <v>-2829835</v>
      </c>
    </row>
    <row r="30" spans="1:7" ht="13.5">
      <c r="A30" s="4" t="s">
        <v>108</v>
      </c>
      <c r="B30" s="22">
        <v>1139267</v>
      </c>
      <c r="C30" s="22">
        <v>1187090</v>
      </c>
      <c r="D30" s="22">
        <v>1240154</v>
      </c>
      <c r="E30" s="22">
        <v>1501781</v>
      </c>
      <c r="F30" s="22">
        <v>1978593</v>
      </c>
      <c r="G30" s="22">
        <v>2122260</v>
      </c>
    </row>
    <row r="31" spans="1:7" ht="13.5">
      <c r="A31" s="3" t="s">
        <v>109</v>
      </c>
      <c r="B31" s="22">
        <v>430444</v>
      </c>
      <c r="C31" s="22">
        <v>437252</v>
      </c>
      <c r="D31" s="22">
        <v>434752</v>
      </c>
      <c r="E31" s="22">
        <v>680829</v>
      </c>
      <c r="F31" s="22">
        <v>719859</v>
      </c>
      <c r="G31" s="22">
        <v>722161</v>
      </c>
    </row>
    <row r="32" spans="1:7" ht="13.5">
      <c r="A32" s="4" t="s">
        <v>107</v>
      </c>
      <c r="B32" s="22">
        <v>-365303</v>
      </c>
      <c r="C32" s="22">
        <v>-361603</v>
      </c>
      <c r="D32" s="22">
        <v>-349871</v>
      </c>
      <c r="E32" s="22">
        <v>-551174</v>
      </c>
      <c r="F32" s="22">
        <v>-567928</v>
      </c>
      <c r="G32" s="22">
        <v>-546620</v>
      </c>
    </row>
    <row r="33" spans="1:7" ht="13.5">
      <c r="A33" s="4" t="s">
        <v>110</v>
      </c>
      <c r="B33" s="22">
        <v>65141</v>
      </c>
      <c r="C33" s="22">
        <v>75649</v>
      </c>
      <c r="D33" s="22">
        <v>84881</v>
      </c>
      <c r="E33" s="22">
        <v>129655</v>
      </c>
      <c r="F33" s="22">
        <v>151930</v>
      </c>
      <c r="G33" s="22">
        <v>175541</v>
      </c>
    </row>
    <row r="34" spans="1:7" ht="13.5">
      <c r="A34" s="3" t="s">
        <v>111</v>
      </c>
      <c r="B34" s="22">
        <v>2930268</v>
      </c>
      <c r="C34" s="22">
        <v>2871379</v>
      </c>
      <c r="D34" s="22">
        <v>2902906</v>
      </c>
      <c r="E34" s="22">
        <v>2956902</v>
      </c>
      <c r="F34" s="22">
        <v>3042665</v>
      </c>
      <c r="G34" s="22">
        <v>2609381</v>
      </c>
    </row>
    <row r="35" spans="1:7" ht="13.5">
      <c r="A35" s="4" t="s">
        <v>107</v>
      </c>
      <c r="B35" s="22">
        <v>-2727084</v>
      </c>
      <c r="C35" s="22">
        <v>-2661530</v>
      </c>
      <c r="D35" s="22">
        <v>-2653854</v>
      </c>
      <c r="E35" s="22">
        <v>-2633660</v>
      </c>
      <c r="F35" s="22">
        <v>-2528827</v>
      </c>
      <c r="G35" s="22">
        <v>-2367861</v>
      </c>
    </row>
    <row r="36" spans="1:7" ht="13.5">
      <c r="A36" s="4" t="s">
        <v>112</v>
      </c>
      <c r="B36" s="22">
        <v>203184</v>
      </c>
      <c r="C36" s="22">
        <v>209848</v>
      </c>
      <c r="D36" s="22">
        <v>249051</v>
      </c>
      <c r="E36" s="22">
        <v>323241</v>
      </c>
      <c r="F36" s="22">
        <v>513837</v>
      </c>
      <c r="G36" s="22">
        <v>241520</v>
      </c>
    </row>
    <row r="37" spans="1:7" ht="13.5">
      <c r="A37" s="3" t="s">
        <v>113</v>
      </c>
      <c r="B37" s="22">
        <v>108015</v>
      </c>
      <c r="C37" s="22">
        <v>101165</v>
      </c>
      <c r="D37" s="22">
        <v>98833</v>
      </c>
      <c r="E37" s="22">
        <v>98833</v>
      </c>
      <c r="F37" s="22">
        <v>106093</v>
      </c>
      <c r="G37" s="22">
        <v>118044</v>
      </c>
    </row>
    <row r="38" spans="1:7" ht="13.5">
      <c r="A38" s="4" t="s">
        <v>107</v>
      </c>
      <c r="B38" s="22">
        <v>-102255</v>
      </c>
      <c r="C38" s="22">
        <v>-98842</v>
      </c>
      <c r="D38" s="22">
        <v>-97493</v>
      </c>
      <c r="E38" s="22">
        <v>-96279</v>
      </c>
      <c r="F38" s="22">
        <v>-99574</v>
      </c>
      <c r="G38" s="22">
        <v>-108969</v>
      </c>
    </row>
    <row r="39" spans="1:7" ht="13.5">
      <c r="A39" s="4" t="s">
        <v>114</v>
      </c>
      <c r="B39" s="22">
        <v>5759</v>
      </c>
      <c r="C39" s="22">
        <v>2322</v>
      </c>
      <c r="D39" s="22">
        <v>1339</v>
      </c>
      <c r="E39" s="22">
        <v>2553</v>
      </c>
      <c r="F39" s="22">
        <v>6518</v>
      </c>
      <c r="G39" s="22">
        <v>9075</v>
      </c>
    </row>
    <row r="40" spans="1:7" ht="13.5">
      <c r="A40" s="3" t="s">
        <v>115</v>
      </c>
      <c r="B40" s="22">
        <v>885216</v>
      </c>
      <c r="C40" s="22">
        <v>867299</v>
      </c>
      <c r="D40" s="22">
        <v>882158</v>
      </c>
      <c r="E40" s="22">
        <v>869881</v>
      </c>
      <c r="F40" s="22">
        <v>860522</v>
      </c>
      <c r="G40" s="22">
        <v>813086</v>
      </c>
    </row>
    <row r="41" spans="1:7" ht="13.5">
      <c r="A41" s="4" t="s">
        <v>107</v>
      </c>
      <c r="B41" s="22">
        <v>-860922</v>
      </c>
      <c r="C41" s="22">
        <v>-850685</v>
      </c>
      <c r="D41" s="22">
        <v>-853185</v>
      </c>
      <c r="E41" s="22">
        <v>-825991</v>
      </c>
      <c r="F41" s="22">
        <v>-800957</v>
      </c>
      <c r="G41" s="22">
        <v>-749921</v>
      </c>
    </row>
    <row r="42" spans="1:7" ht="13.5">
      <c r="A42" s="4" t="s">
        <v>116</v>
      </c>
      <c r="B42" s="22">
        <v>24294</v>
      </c>
      <c r="C42" s="22">
        <v>16613</v>
      </c>
      <c r="D42" s="22">
        <v>28972</v>
      </c>
      <c r="E42" s="22">
        <v>43889</v>
      </c>
      <c r="F42" s="22">
        <v>59565</v>
      </c>
      <c r="G42" s="22">
        <v>63165</v>
      </c>
    </row>
    <row r="43" spans="1:7" ht="13.5">
      <c r="A43" s="3" t="s">
        <v>117</v>
      </c>
      <c r="B43" s="22">
        <v>4261315</v>
      </c>
      <c r="C43" s="22">
        <v>4316018</v>
      </c>
      <c r="D43" s="22">
        <v>4316018</v>
      </c>
      <c r="E43" s="22">
        <v>4942172</v>
      </c>
      <c r="F43" s="22">
        <v>5226386</v>
      </c>
      <c r="G43" s="22">
        <v>5299721</v>
      </c>
    </row>
    <row r="44" spans="1:7" ht="13.5">
      <c r="A44" s="3" t="s">
        <v>120</v>
      </c>
      <c r="B44" s="22">
        <v>22924</v>
      </c>
      <c r="C44" s="22">
        <v>22802</v>
      </c>
      <c r="D44" s="22">
        <v>4259</v>
      </c>
      <c r="E44" s="22">
        <v>3809</v>
      </c>
      <c r="F44" s="22"/>
      <c r="G44" s="22">
        <v>282812</v>
      </c>
    </row>
    <row r="45" spans="1:7" ht="13.5">
      <c r="A45" s="3" t="s">
        <v>121</v>
      </c>
      <c r="B45" s="22">
        <v>5721886</v>
      </c>
      <c r="C45" s="22">
        <v>5830346</v>
      </c>
      <c r="D45" s="22">
        <v>5924676</v>
      </c>
      <c r="E45" s="22">
        <v>6947103</v>
      </c>
      <c r="F45" s="22">
        <v>7936833</v>
      </c>
      <c r="G45" s="22">
        <v>8194096</v>
      </c>
    </row>
    <row r="46" spans="1:7" ht="13.5">
      <c r="A46" s="3" t="s">
        <v>122</v>
      </c>
      <c r="B46" s="22">
        <v>24880</v>
      </c>
      <c r="C46" s="22">
        <v>27102</v>
      </c>
      <c r="D46" s="22">
        <v>3232</v>
      </c>
      <c r="E46" s="22">
        <v>9014</v>
      </c>
      <c r="F46" s="22">
        <v>15305</v>
      </c>
      <c r="G46" s="22">
        <v>22156</v>
      </c>
    </row>
    <row r="47" spans="1:7" ht="13.5">
      <c r="A47" s="3" t="s">
        <v>123</v>
      </c>
      <c r="B47" s="22">
        <v>10113</v>
      </c>
      <c r="C47" s="22">
        <v>10192</v>
      </c>
      <c r="D47" s="22">
        <v>9567</v>
      </c>
      <c r="E47" s="22">
        <v>9610</v>
      </c>
      <c r="F47" s="22">
        <v>10105</v>
      </c>
      <c r="G47" s="22">
        <v>10170</v>
      </c>
    </row>
    <row r="48" spans="1:7" ht="13.5">
      <c r="A48" s="3" t="s">
        <v>124</v>
      </c>
      <c r="B48" s="22">
        <v>34994</v>
      </c>
      <c r="C48" s="22">
        <v>37294</v>
      </c>
      <c r="D48" s="22">
        <v>12800</v>
      </c>
      <c r="E48" s="22">
        <v>18624</v>
      </c>
      <c r="F48" s="22">
        <v>25411</v>
      </c>
      <c r="G48" s="22">
        <v>32326</v>
      </c>
    </row>
    <row r="49" spans="1:7" ht="13.5">
      <c r="A49" s="3" t="s">
        <v>125</v>
      </c>
      <c r="B49" s="22">
        <v>1045633</v>
      </c>
      <c r="C49" s="22">
        <v>953045</v>
      </c>
      <c r="D49" s="22">
        <v>966322</v>
      </c>
      <c r="E49" s="22">
        <v>959258</v>
      </c>
      <c r="F49" s="22">
        <v>1029488</v>
      </c>
      <c r="G49" s="22">
        <v>1032807</v>
      </c>
    </row>
    <row r="50" spans="1:7" ht="13.5">
      <c r="A50" s="3" t="s">
        <v>126</v>
      </c>
      <c r="B50" s="22">
        <v>93270</v>
      </c>
      <c r="C50" s="22">
        <v>93270</v>
      </c>
      <c r="D50" s="22">
        <v>93270</v>
      </c>
      <c r="E50" s="22">
        <v>93270</v>
      </c>
      <c r="F50" s="22">
        <v>106770</v>
      </c>
      <c r="G50" s="22">
        <v>293770</v>
      </c>
    </row>
    <row r="51" spans="1:7" ht="13.5">
      <c r="A51" s="3" t="s">
        <v>127</v>
      </c>
      <c r="B51" s="22">
        <v>7114</v>
      </c>
      <c r="C51" s="22">
        <v>7114</v>
      </c>
      <c r="D51" s="22">
        <v>7114</v>
      </c>
      <c r="E51" s="22">
        <v>7114</v>
      </c>
      <c r="F51" s="22">
        <v>7000</v>
      </c>
      <c r="G51" s="22">
        <v>6644</v>
      </c>
    </row>
    <row r="52" spans="1:7" ht="13.5">
      <c r="A52" s="3" t="s">
        <v>128</v>
      </c>
      <c r="B52" s="22">
        <v>1540</v>
      </c>
      <c r="C52" s="22">
        <v>1958</v>
      </c>
      <c r="D52" s="22">
        <v>2358</v>
      </c>
      <c r="E52" s="22">
        <v>4110</v>
      </c>
      <c r="F52" s="22">
        <v>6209</v>
      </c>
      <c r="G52" s="22">
        <v>8633</v>
      </c>
    </row>
    <row r="53" spans="1:7" ht="13.5">
      <c r="A53" s="3" t="s">
        <v>129</v>
      </c>
      <c r="B53" s="22"/>
      <c r="C53" s="22"/>
      <c r="D53" s="22"/>
      <c r="E53" s="22">
        <v>400000</v>
      </c>
      <c r="F53" s="22">
        <v>317000</v>
      </c>
      <c r="G53" s="22"/>
    </row>
    <row r="54" spans="1:7" ht="13.5">
      <c r="A54" s="3" t="s">
        <v>130</v>
      </c>
      <c r="B54" s="22">
        <v>311</v>
      </c>
      <c r="C54" s="22">
        <v>9607</v>
      </c>
      <c r="D54" s="22">
        <v>8143</v>
      </c>
      <c r="E54" s="22">
        <v>1092</v>
      </c>
      <c r="F54" s="22">
        <v>336</v>
      </c>
      <c r="G54" s="22">
        <v>2712</v>
      </c>
    </row>
    <row r="55" spans="1:7" ht="13.5">
      <c r="A55" s="3" t="s">
        <v>131</v>
      </c>
      <c r="B55" s="22">
        <v>230</v>
      </c>
      <c r="C55" s="22">
        <v>356</v>
      </c>
      <c r="D55" s="22">
        <v>968</v>
      </c>
      <c r="E55" s="22">
        <v>2481</v>
      </c>
      <c r="F55" s="22">
        <v>4606</v>
      </c>
      <c r="G55" s="22">
        <v>7352</v>
      </c>
    </row>
    <row r="56" spans="1:7" ht="13.5">
      <c r="A56" s="3" t="s">
        <v>132</v>
      </c>
      <c r="B56" s="22">
        <v>44676</v>
      </c>
      <c r="C56" s="22">
        <v>62238</v>
      </c>
      <c r="D56" s="22">
        <v>85815</v>
      </c>
      <c r="E56" s="22">
        <v>114815</v>
      </c>
      <c r="F56" s="22">
        <v>142714</v>
      </c>
      <c r="G56" s="22">
        <v>162854</v>
      </c>
    </row>
    <row r="57" spans="1:7" ht="13.5">
      <c r="A57" s="3" t="s">
        <v>133</v>
      </c>
      <c r="B57" s="22">
        <v>422767</v>
      </c>
      <c r="C57" s="22">
        <v>422767</v>
      </c>
      <c r="D57" s="22">
        <v>440767</v>
      </c>
      <c r="E57" s="22">
        <v>446567</v>
      </c>
      <c r="F57" s="22">
        <v>446567</v>
      </c>
      <c r="G57" s="22">
        <v>447647</v>
      </c>
    </row>
    <row r="58" spans="1:7" ht="13.5">
      <c r="A58" s="3" t="s">
        <v>123</v>
      </c>
      <c r="B58" s="22">
        <v>80993</v>
      </c>
      <c r="C58" s="22">
        <v>82254</v>
      </c>
      <c r="D58" s="22">
        <v>84852</v>
      </c>
      <c r="E58" s="22">
        <v>52271</v>
      </c>
      <c r="F58" s="22">
        <v>163685</v>
      </c>
      <c r="G58" s="22">
        <v>153204</v>
      </c>
    </row>
    <row r="59" spans="1:7" ht="13.5">
      <c r="A59" s="3" t="s">
        <v>104</v>
      </c>
      <c r="B59" s="22">
        <v>-296851</v>
      </c>
      <c r="C59" s="22">
        <v>-266147</v>
      </c>
      <c r="D59" s="22">
        <v>-264683</v>
      </c>
      <c r="E59" s="22">
        <v>-492332</v>
      </c>
      <c r="F59" s="22">
        <v>-92432</v>
      </c>
      <c r="G59" s="22">
        <v>-93952</v>
      </c>
    </row>
    <row r="60" spans="1:7" ht="13.5">
      <c r="A60" s="3" t="s">
        <v>134</v>
      </c>
      <c r="B60" s="22">
        <v>1399686</v>
      </c>
      <c r="C60" s="22">
        <v>1366465</v>
      </c>
      <c r="D60" s="22">
        <v>1424929</v>
      </c>
      <c r="E60" s="22">
        <v>1588649</v>
      </c>
      <c r="F60" s="22">
        <v>2131946</v>
      </c>
      <c r="G60" s="22">
        <v>2021673</v>
      </c>
    </row>
    <row r="61" spans="1:7" ht="13.5">
      <c r="A61" s="2" t="s">
        <v>135</v>
      </c>
      <c r="B61" s="22">
        <v>7156567</v>
      </c>
      <c r="C61" s="22">
        <v>7234106</v>
      </c>
      <c r="D61" s="22">
        <v>7362406</v>
      </c>
      <c r="E61" s="22">
        <v>8554376</v>
      </c>
      <c r="F61" s="22">
        <v>10094191</v>
      </c>
      <c r="G61" s="22">
        <v>10248097</v>
      </c>
    </row>
    <row r="62" spans="1:7" ht="14.25" thickBot="1">
      <c r="A62" s="5" t="s">
        <v>137</v>
      </c>
      <c r="B62" s="23">
        <v>9628774</v>
      </c>
      <c r="C62" s="23">
        <v>9713189</v>
      </c>
      <c r="D62" s="23">
        <v>10005611</v>
      </c>
      <c r="E62" s="23">
        <v>10642152</v>
      </c>
      <c r="F62" s="23">
        <v>14107671</v>
      </c>
      <c r="G62" s="23">
        <v>15443606</v>
      </c>
    </row>
    <row r="63" spans="1:7" ht="14.25" thickTop="1">
      <c r="A63" s="2" t="s">
        <v>138</v>
      </c>
      <c r="B63" s="22">
        <v>904940</v>
      </c>
      <c r="C63" s="22">
        <v>837140</v>
      </c>
      <c r="D63" s="22">
        <v>801536</v>
      </c>
      <c r="E63" s="22">
        <v>894747</v>
      </c>
      <c r="F63" s="22">
        <v>1266276</v>
      </c>
      <c r="G63" s="22">
        <v>1292806</v>
      </c>
    </row>
    <row r="64" spans="1:7" ht="13.5">
      <c r="A64" s="2" t="s">
        <v>139</v>
      </c>
      <c r="B64" s="22">
        <v>349321</v>
      </c>
      <c r="C64" s="22">
        <v>306235</v>
      </c>
      <c r="D64" s="22">
        <v>299623</v>
      </c>
      <c r="E64" s="22">
        <v>449423</v>
      </c>
      <c r="F64" s="22">
        <v>1459747</v>
      </c>
      <c r="G64" s="22">
        <v>640957</v>
      </c>
    </row>
    <row r="65" spans="1:7" ht="13.5">
      <c r="A65" s="2" t="s">
        <v>140</v>
      </c>
      <c r="B65" s="22">
        <v>93606</v>
      </c>
      <c r="C65" s="22">
        <v>118818</v>
      </c>
      <c r="D65" s="22">
        <v>102808</v>
      </c>
      <c r="E65" s="22">
        <v>66492</v>
      </c>
      <c r="F65" s="22">
        <v>46915</v>
      </c>
      <c r="G65" s="22">
        <v>150893</v>
      </c>
    </row>
    <row r="66" spans="1:7" ht="13.5">
      <c r="A66" s="2" t="s">
        <v>141</v>
      </c>
      <c r="B66" s="22">
        <v>350000</v>
      </c>
      <c r="C66" s="22"/>
      <c r="D66" s="22"/>
      <c r="E66" s="22">
        <v>2040000</v>
      </c>
      <c r="F66" s="22">
        <v>2060000</v>
      </c>
      <c r="G66" s="22">
        <v>2750000</v>
      </c>
    </row>
    <row r="67" spans="1:7" ht="13.5">
      <c r="A67" s="2" t="s">
        <v>142</v>
      </c>
      <c r="B67" s="22">
        <v>332384</v>
      </c>
      <c r="C67" s="22">
        <v>349184</v>
      </c>
      <c r="D67" s="22">
        <v>314900</v>
      </c>
      <c r="E67" s="22">
        <v>120000</v>
      </c>
      <c r="F67" s="22">
        <v>120000</v>
      </c>
      <c r="G67" s="22">
        <v>209900</v>
      </c>
    </row>
    <row r="68" spans="1:7" ht="13.5">
      <c r="A68" s="2" t="s">
        <v>143</v>
      </c>
      <c r="B68" s="22">
        <v>87595</v>
      </c>
      <c r="C68" s="22">
        <v>360946</v>
      </c>
      <c r="D68" s="22">
        <v>420670</v>
      </c>
      <c r="E68" s="22">
        <v>489237</v>
      </c>
      <c r="F68" s="22">
        <v>116844</v>
      </c>
      <c r="G68" s="22">
        <v>116913</v>
      </c>
    </row>
    <row r="69" spans="1:7" ht="13.5">
      <c r="A69" s="2" t="s">
        <v>144</v>
      </c>
      <c r="B69" s="22">
        <v>91442</v>
      </c>
      <c r="C69" s="22">
        <v>88368</v>
      </c>
      <c r="D69" s="22">
        <v>92884</v>
      </c>
      <c r="E69" s="22">
        <v>93758</v>
      </c>
      <c r="F69" s="22">
        <v>110386</v>
      </c>
      <c r="G69" s="22">
        <v>97062</v>
      </c>
    </row>
    <row r="70" spans="1:7" ht="13.5">
      <c r="A70" s="2" t="s">
        <v>145</v>
      </c>
      <c r="B70" s="22">
        <v>20747</v>
      </c>
      <c r="C70" s="22">
        <v>22648</v>
      </c>
      <c r="D70" s="22">
        <v>20973</v>
      </c>
      <c r="E70" s="22">
        <v>20392</v>
      </c>
      <c r="F70" s="22">
        <v>27601</v>
      </c>
      <c r="G70" s="22">
        <v>26527</v>
      </c>
    </row>
    <row r="71" spans="1:7" ht="13.5">
      <c r="A71" s="2" t="s">
        <v>146</v>
      </c>
      <c r="B71" s="22"/>
      <c r="C71" s="22"/>
      <c r="D71" s="22">
        <v>61803</v>
      </c>
      <c r="E71" s="22">
        <v>116089</v>
      </c>
      <c r="F71" s="22">
        <v>45851</v>
      </c>
      <c r="G71" s="22"/>
    </row>
    <row r="72" spans="1:7" ht="13.5">
      <c r="A72" s="2" t="s">
        <v>149</v>
      </c>
      <c r="B72" s="22">
        <v>331508</v>
      </c>
      <c r="C72" s="22">
        <v>426549</v>
      </c>
      <c r="D72" s="22">
        <v>318232</v>
      </c>
      <c r="E72" s="22">
        <v>162930</v>
      </c>
      <c r="F72" s="22">
        <v>908352</v>
      </c>
      <c r="G72" s="22">
        <v>2081371</v>
      </c>
    </row>
    <row r="73" spans="1:7" ht="13.5">
      <c r="A73" s="2" t="s">
        <v>150</v>
      </c>
      <c r="B73" s="22"/>
      <c r="C73" s="22"/>
      <c r="D73" s="22">
        <v>18</v>
      </c>
      <c r="E73" s="22">
        <v>1461</v>
      </c>
      <c r="F73" s="22">
        <v>1824</v>
      </c>
      <c r="G73" s="22"/>
    </row>
    <row r="74" spans="1:7" ht="13.5">
      <c r="A74" s="2" t="s">
        <v>151</v>
      </c>
      <c r="B74" s="22">
        <v>2006</v>
      </c>
      <c r="C74" s="22">
        <v>48568</v>
      </c>
      <c r="D74" s="22">
        <v>2080</v>
      </c>
      <c r="E74" s="22">
        <v>7794</v>
      </c>
      <c r="F74" s="22">
        <v>23017</v>
      </c>
      <c r="G74" s="22">
        <v>67838</v>
      </c>
    </row>
    <row r="75" spans="1:7" ht="13.5">
      <c r="A75" s="2" t="s">
        <v>153</v>
      </c>
      <c r="B75" s="22">
        <v>5000</v>
      </c>
      <c r="C75" s="22">
        <v>3000</v>
      </c>
      <c r="D75" s="22">
        <v>5200</v>
      </c>
      <c r="E75" s="22">
        <v>3400</v>
      </c>
      <c r="F75" s="22">
        <v>5100</v>
      </c>
      <c r="G75" s="22">
        <v>4200</v>
      </c>
    </row>
    <row r="76" spans="1:7" ht="13.5">
      <c r="A76" s="2" t="s">
        <v>154</v>
      </c>
      <c r="B76" s="22">
        <v>27568</v>
      </c>
      <c r="C76" s="22">
        <v>20960</v>
      </c>
      <c r="D76" s="22">
        <v>18300</v>
      </c>
      <c r="E76" s="22">
        <v>14149</v>
      </c>
      <c r="F76" s="22">
        <v>62800</v>
      </c>
      <c r="G76" s="22">
        <v>87000</v>
      </c>
    </row>
    <row r="77" spans="1:7" ht="13.5">
      <c r="A77" s="2" t="s">
        <v>155</v>
      </c>
      <c r="B77" s="22">
        <v>9790</v>
      </c>
      <c r="C77" s="22">
        <v>23130</v>
      </c>
      <c r="D77" s="22">
        <v>70551</v>
      </c>
      <c r="E77" s="22"/>
      <c r="F77" s="22">
        <v>74799</v>
      </c>
      <c r="G77" s="22"/>
    </row>
    <row r="78" spans="1:7" ht="13.5">
      <c r="A78" s="2" t="s">
        <v>156</v>
      </c>
      <c r="B78" s="22">
        <v>15486</v>
      </c>
      <c r="C78" s="22">
        <v>64574</v>
      </c>
      <c r="D78" s="22">
        <v>76775</v>
      </c>
      <c r="E78" s="22">
        <v>16455</v>
      </c>
      <c r="F78" s="22">
        <v>28187</v>
      </c>
      <c r="G78" s="22">
        <v>105336</v>
      </c>
    </row>
    <row r="79" spans="1:7" ht="13.5">
      <c r="A79" s="2" t="s">
        <v>157</v>
      </c>
      <c r="B79" s="22">
        <v>2621400</v>
      </c>
      <c r="C79" s="22">
        <v>2670125</v>
      </c>
      <c r="D79" s="22">
        <v>2606359</v>
      </c>
      <c r="E79" s="22">
        <v>4496332</v>
      </c>
      <c r="F79" s="22">
        <v>6357703</v>
      </c>
      <c r="G79" s="22">
        <v>7630807</v>
      </c>
    </row>
    <row r="80" spans="1:7" ht="13.5">
      <c r="A80" s="2" t="s">
        <v>158</v>
      </c>
      <c r="B80" s="22">
        <v>885517</v>
      </c>
      <c r="C80" s="22">
        <v>1032301</v>
      </c>
      <c r="D80" s="22">
        <v>1381485</v>
      </c>
      <c r="E80" s="22">
        <v>300000</v>
      </c>
      <c r="F80" s="22">
        <v>420000</v>
      </c>
      <c r="G80" s="22">
        <v>540000</v>
      </c>
    </row>
    <row r="81" spans="1:7" ht="13.5">
      <c r="A81" s="2" t="s">
        <v>159</v>
      </c>
      <c r="B81" s="22">
        <v>61517</v>
      </c>
      <c r="C81" s="22">
        <v>31111</v>
      </c>
      <c r="D81" s="22">
        <v>50828</v>
      </c>
      <c r="E81" s="22">
        <v>60156</v>
      </c>
      <c r="F81" s="22">
        <v>76443</v>
      </c>
      <c r="G81" s="22">
        <v>89129</v>
      </c>
    </row>
    <row r="82" spans="1:7" ht="13.5">
      <c r="A82" s="2" t="s">
        <v>160</v>
      </c>
      <c r="B82" s="22">
        <v>14871</v>
      </c>
      <c r="C82" s="22">
        <v>14792</v>
      </c>
      <c r="D82" s="22">
        <v>16784</v>
      </c>
      <c r="E82" s="22"/>
      <c r="F82" s="22"/>
      <c r="G82" s="22"/>
    </row>
    <row r="83" spans="1:7" ht="13.5">
      <c r="A83" s="2" t="s">
        <v>103</v>
      </c>
      <c r="B83" s="22">
        <v>4332</v>
      </c>
      <c r="C83" s="22">
        <v>4442</v>
      </c>
      <c r="D83" s="22">
        <v>3554</v>
      </c>
      <c r="E83" s="22">
        <v>28679</v>
      </c>
      <c r="F83" s="22">
        <v>31378</v>
      </c>
      <c r="G83" s="22">
        <v>35596</v>
      </c>
    </row>
    <row r="84" spans="1:7" ht="13.5">
      <c r="A84" s="2" t="s">
        <v>161</v>
      </c>
      <c r="B84" s="22">
        <v>966237</v>
      </c>
      <c r="C84" s="22">
        <v>1082647</v>
      </c>
      <c r="D84" s="22">
        <v>1452652</v>
      </c>
      <c r="E84" s="22">
        <v>388835</v>
      </c>
      <c r="F84" s="22">
        <v>527822</v>
      </c>
      <c r="G84" s="22">
        <v>664726</v>
      </c>
    </row>
    <row r="85" spans="1:7" ht="14.25" thickBot="1">
      <c r="A85" s="5" t="s">
        <v>162</v>
      </c>
      <c r="B85" s="23">
        <v>3587638</v>
      </c>
      <c r="C85" s="23">
        <v>3752773</v>
      </c>
      <c r="D85" s="23">
        <v>4059011</v>
      </c>
      <c r="E85" s="23">
        <v>4885167</v>
      </c>
      <c r="F85" s="23">
        <v>6885525</v>
      </c>
      <c r="G85" s="23">
        <v>8295533</v>
      </c>
    </row>
    <row r="86" spans="1:7" ht="14.25" thickTop="1">
      <c r="A86" s="2" t="s">
        <v>163</v>
      </c>
      <c r="B86" s="22">
        <v>1319000</v>
      </c>
      <c r="C86" s="22">
        <v>1319000</v>
      </c>
      <c r="D86" s="22">
        <v>1319000</v>
      </c>
      <c r="E86" s="22">
        <v>1319000</v>
      </c>
      <c r="F86" s="22">
        <v>1319000</v>
      </c>
      <c r="G86" s="22">
        <v>1319000</v>
      </c>
    </row>
    <row r="87" spans="1:7" ht="13.5">
      <c r="A87" s="3" t="s">
        <v>164</v>
      </c>
      <c r="B87" s="22">
        <v>1278500</v>
      </c>
      <c r="C87" s="22">
        <v>1278500</v>
      </c>
      <c r="D87" s="22">
        <v>1278500</v>
      </c>
      <c r="E87" s="22">
        <v>1278500</v>
      </c>
      <c r="F87" s="22">
        <v>1278500</v>
      </c>
      <c r="G87" s="22">
        <v>1278500</v>
      </c>
    </row>
    <row r="88" spans="1:7" ht="13.5">
      <c r="A88" s="3" t="s">
        <v>165</v>
      </c>
      <c r="B88" s="22">
        <v>1278500</v>
      </c>
      <c r="C88" s="22">
        <v>1278500</v>
      </c>
      <c r="D88" s="22">
        <v>1278500</v>
      </c>
      <c r="E88" s="22">
        <v>1278500</v>
      </c>
      <c r="F88" s="22">
        <v>1278500</v>
      </c>
      <c r="G88" s="22">
        <v>1278500</v>
      </c>
    </row>
    <row r="89" spans="1:7" ht="13.5">
      <c r="A89" s="3" t="s">
        <v>166</v>
      </c>
      <c r="B89" s="22">
        <v>198125</v>
      </c>
      <c r="C89" s="22">
        <v>198125</v>
      </c>
      <c r="D89" s="22">
        <v>198125</v>
      </c>
      <c r="E89" s="22">
        <v>198125</v>
      </c>
      <c r="F89" s="22">
        <v>198125</v>
      </c>
      <c r="G89" s="22">
        <v>198125</v>
      </c>
    </row>
    <row r="90" spans="1:7" ht="13.5">
      <c r="A90" s="4" t="s">
        <v>167</v>
      </c>
      <c r="B90" s="22"/>
      <c r="C90" s="22"/>
      <c r="D90" s="22"/>
      <c r="E90" s="22"/>
      <c r="F90" s="22"/>
      <c r="G90" s="22">
        <v>484</v>
      </c>
    </row>
    <row r="91" spans="1:7" ht="13.5">
      <c r="A91" s="4" t="s">
        <v>168</v>
      </c>
      <c r="B91" s="22">
        <v>2500000</v>
      </c>
      <c r="C91" s="22">
        <v>2500000</v>
      </c>
      <c r="D91" s="22">
        <v>2500000</v>
      </c>
      <c r="E91" s="22">
        <v>3500000</v>
      </c>
      <c r="F91" s="22">
        <v>3500000</v>
      </c>
      <c r="G91" s="22">
        <v>5699250</v>
      </c>
    </row>
    <row r="92" spans="1:7" ht="13.5">
      <c r="A92" s="4" t="s">
        <v>169</v>
      </c>
      <c r="B92" s="22">
        <v>671413</v>
      </c>
      <c r="C92" s="22">
        <v>658063</v>
      </c>
      <c r="D92" s="22">
        <v>637106</v>
      </c>
      <c r="E92" s="22">
        <v>-548533</v>
      </c>
      <c r="F92" s="22">
        <v>909733</v>
      </c>
      <c r="G92" s="22">
        <v>-1369997</v>
      </c>
    </row>
    <row r="93" spans="1:7" ht="13.5">
      <c r="A93" s="3" t="s">
        <v>170</v>
      </c>
      <c r="B93" s="22">
        <v>3369538</v>
      </c>
      <c r="C93" s="22">
        <v>3356188</v>
      </c>
      <c r="D93" s="22">
        <v>3335231</v>
      </c>
      <c r="E93" s="22">
        <v>3149591</v>
      </c>
      <c r="F93" s="22">
        <v>4607858</v>
      </c>
      <c r="G93" s="22">
        <v>4527861</v>
      </c>
    </row>
    <row r="94" spans="1:7" ht="13.5">
      <c r="A94" s="2" t="s">
        <v>171</v>
      </c>
      <c r="B94" s="22">
        <v>-3320</v>
      </c>
      <c r="C94" s="22">
        <v>-3243</v>
      </c>
      <c r="D94" s="22">
        <v>-3243</v>
      </c>
      <c r="E94" s="22">
        <v>-3008</v>
      </c>
      <c r="F94" s="22">
        <v>-2792</v>
      </c>
      <c r="G94" s="22">
        <v>-2792</v>
      </c>
    </row>
    <row r="95" spans="1:7" ht="13.5">
      <c r="A95" s="2" t="s">
        <v>172</v>
      </c>
      <c r="B95" s="22">
        <v>5963717</v>
      </c>
      <c r="C95" s="22">
        <v>5950444</v>
      </c>
      <c r="D95" s="22">
        <v>5929487</v>
      </c>
      <c r="E95" s="22">
        <v>5744082</v>
      </c>
      <c r="F95" s="22">
        <v>7202565</v>
      </c>
      <c r="G95" s="22">
        <v>7122569</v>
      </c>
    </row>
    <row r="96" spans="1:7" ht="13.5">
      <c r="A96" s="2" t="s">
        <v>173</v>
      </c>
      <c r="B96" s="22">
        <v>77418</v>
      </c>
      <c r="C96" s="22">
        <v>9971</v>
      </c>
      <c r="D96" s="22">
        <v>17112</v>
      </c>
      <c r="E96" s="22">
        <v>12902</v>
      </c>
      <c r="F96" s="22">
        <v>19580</v>
      </c>
      <c r="G96" s="22">
        <v>25504</v>
      </c>
    </row>
    <row r="97" spans="1:7" ht="13.5">
      <c r="A97" s="2" t="s">
        <v>174</v>
      </c>
      <c r="B97" s="22">
        <v>77418</v>
      </c>
      <c r="C97" s="22">
        <v>9971</v>
      </c>
      <c r="D97" s="22">
        <v>17112</v>
      </c>
      <c r="E97" s="22">
        <v>12902</v>
      </c>
      <c r="F97" s="22">
        <v>19580</v>
      </c>
      <c r="G97" s="22">
        <v>25504</v>
      </c>
    </row>
    <row r="98" spans="1:7" ht="13.5">
      <c r="A98" s="6" t="s">
        <v>175</v>
      </c>
      <c r="B98" s="22">
        <v>6041136</v>
      </c>
      <c r="C98" s="22">
        <v>5960415</v>
      </c>
      <c r="D98" s="22">
        <v>5946600</v>
      </c>
      <c r="E98" s="22">
        <v>5756984</v>
      </c>
      <c r="F98" s="22">
        <v>7222146</v>
      </c>
      <c r="G98" s="22">
        <v>7148073</v>
      </c>
    </row>
    <row r="99" spans="1:7" ht="14.25" thickBot="1">
      <c r="A99" s="7" t="s">
        <v>176</v>
      </c>
      <c r="B99" s="22">
        <v>9628774</v>
      </c>
      <c r="C99" s="22">
        <v>9713189</v>
      </c>
      <c r="D99" s="22">
        <v>10005611</v>
      </c>
      <c r="E99" s="22">
        <v>10642152</v>
      </c>
      <c r="F99" s="22">
        <v>14107671</v>
      </c>
      <c r="G99" s="22">
        <v>15443606</v>
      </c>
    </row>
    <row r="100" spans="1:7" ht="14.25" thickTop="1">
      <c r="A100" s="8"/>
      <c r="B100" s="24"/>
      <c r="C100" s="24"/>
      <c r="D100" s="24"/>
      <c r="E100" s="24"/>
      <c r="F100" s="24"/>
      <c r="G100" s="24"/>
    </row>
    <row r="102" ht="13.5">
      <c r="A102" s="20" t="s">
        <v>181</v>
      </c>
    </row>
    <row r="103" ht="13.5">
      <c r="A103" s="20" t="s">
        <v>182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2014-08-12T00:43:21Z</dcterms:created>
  <dcterms:modified xsi:type="dcterms:W3CDTF">2014-08-12T00:43:35Z</dcterms:modified>
  <cp:category/>
  <cp:version/>
  <cp:contentType/>
  <cp:contentStatus/>
</cp:coreProperties>
</file>