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<sst xmlns="http://schemas.openxmlformats.org/spreadsheetml/2006/main" count="655" uniqueCount="224">
  <si>
    <t>貸倒引当金の増減額（△は減少）</t>
  </si>
  <si>
    <t>賞与引当金の増減額（△は減少）</t>
  </si>
  <si>
    <t>退職給付引当金の増減額（△は減少）</t>
  </si>
  <si>
    <t>投資有価証券評価損益（△は益）</t>
  </si>
  <si>
    <t>受取利息及び受取配当金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</si>
  <si>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</si>
  <si>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</si>
  <si>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</si>
  <si>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</si>
  <si>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未収入金の増減額（△は増加）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</si>
  <si>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</si>
  <si>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</si>
  <si>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</si>
  <si>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</si>
  <si>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</si>
  <si>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</si>
  <si>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</si>
  <si>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</si>
  <si>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</si>
  <si>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</si>
  <si>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</si>
  <si>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</si>
  <si>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</si>
  <si>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</si>
  <si>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</si>
  <si>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</si>
  <si>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</si>
  <si>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長期借入金の返済による支出</t>
  </si>
  <si>
    <t>配当金の支払額</t>
  </si>
  <si>
    <t>自己株式の取得による支出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</si>
  <si>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</si>
  <si>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</si>
  <si>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</si>
  <si>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</si>
  <si>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</si>
  <si>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持分法による投資利益</t>
  </si>
  <si>
    <t>持分法による投資損失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</si>
  <si>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</si>
  <si>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</si>
  <si>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</si>
  <si>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</si>
  <si>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</si>
  <si>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</si>
  <si>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</si>
  <si>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</si>
  <si>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</si>
  <si>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</si>
  <si>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</si>
  <si>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</si>
  <si>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</si>
  <si>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</si>
  <si>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</si>
  <si>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</si>
  <si>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</si>
  <si>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2010/06/25</t>
  </si>
  <si>
    <t>2009/03/31</t>
  </si>
  <si>
    <t>2009/06/26</t>
  </si>
  <si>
    <t>2008/03/31</t>
  </si>
  <si>
    <t>現金及び預金</t>
  </si>
  <si>
    <t>千円</t>
  </si>
  <si>
    <t>受取手形</t>
  </si>
  <si>
    <t>売掛金</t>
  </si>
  <si>
    <t>有価証券</t>
  </si>
  <si>
    <t>商品及び製品</t>
  </si>
  <si>
    <t>仕掛品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</si>
  <si>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</si>
  <si>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</si>
  <si>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</si>
  <si>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</si>
  <si>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</si>
  <si>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</si>
  <si>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</si>
  <si>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</si>
  <si>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</si>
  <si>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</si>
  <si>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</si>
  <si>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</si>
  <si>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</si>
  <si>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</si>
  <si>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</si>
  <si>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</si>
  <si>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</si>
  <si>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</si>
  <si>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</si>
  <si>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</si>
  <si>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</si>
  <si>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商標権</t>
  </si>
  <si>
    <t>ソフトウエア</t>
  </si>
  <si>
    <t>電気ガス供給施設利用権</t>
  </si>
  <si>
    <t>無形固定資産</t>
  </si>
  <si>
    <t>投資有価証券</t>
  </si>
  <si>
    <t>関係会社株式</t>
  </si>
  <si>
    <t>出資金</t>
  </si>
  <si>
    <t>従業員に対する長期貸付金</t>
  </si>
  <si>
    <t>破産更生債権等</t>
  </si>
  <si>
    <t>長期前払費用</t>
  </si>
  <si>
    <t>差入保証金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</si>
  <si>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</si>
  <si>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</si>
  <si>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</si>
  <si>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</si>
  <si>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</si>
  <si>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</si>
  <si>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</si>
  <si>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</si>
  <si>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</si>
  <si>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</si>
  <si>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預り金</t>
  </si>
  <si>
    <t>前受収益</t>
  </si>
  <si>
    <t>賞与引当金</t>
  </si>
  <si>
    <t>流動負債</t>
  </si>
  <si>
    <t>長期借入金</t>
  </si>
  <si>
    <t>繰延税金負債</t>
  </si>
  <si>
    <t>退職給付引当金</t>
  </si>
  <si>
    <t>長期預り保証金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</si>
  <si>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</si>
  <si>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</si>
  <si>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</si>
  <si>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</si>
  <si>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</si>
  <si>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</si>
  <si>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</si>
  <si>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</si>
  <si>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</si>
  <si>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</si>
  <si>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</si>
  <si>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</si>
  <si>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</si>
  <si>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</si>
  <si>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</si>
  <si>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</si>
  <si>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</si>
  <si>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岩塚製菓株式会社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</si>
  <si>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</si>
  <si>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</si>
  <si>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</si>
  <si>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</si>
  <si>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</si>
  <si>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</si>
  <si>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</si>
  <si>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</si>
  <si>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</si>
  <si>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</si>
  <si>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</si>
  <si>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当期商品仕入高</t>
  </si>
  <si>
    <t>当期製品製造原価</t>
  </si>
  <si>
    <t>合計</t>
  </si>
  <si>
    <t>他勘定振替高</t>
  </si>
  <si>
    <t>製品期末たな卸高</t>
  </si>
  <si>
    <t>製品売上原価</t>
  </si>
  <si>
    <t>売上総利益</t>
  </si>
  <si>
    <t>販売費</t>
  </si>
  <si>
    <t>一般管理費</t>
  </si>
  <si>
    <t>販売費・一般管理費</t>
  </si>
  <si>
    <t>営業利益</t>
  </si>
  <si>
    <t>受取利息</t>
  </si>
  <si>
    <t>受取配当金</t>
  </si>
  <si>
    <t>営業外収益</t>
  </si>
  <si>
    <t>支払利息</t>
  </si>
  <si>
    <t>貸倒引当金繰入額</t>
  </si>
  <si>
    <t>営業外費用</t>
  </si>
  <si>
    <t>経常利益</t>
  </si>
  <si>
    <t>固定資産売却益</t>
  </si>
  <si>
    <t>投資有価証券売却益</t>
  </si>
  <si>
    <t>特別利益</t>
  </si>
  <si>
    <t>固定資産売却損</t>
  </si>
  <si>
    <t>固定資産除却損</t>
  </si>
  <si>
    <t>投資有価証券評価損</t>
  </si>
  <si>
    <t>関係会社株式評価損</t>
  </si>
  <si>
    <t>関係会社株式売却損</t>
  </si>
  <si>
    <t>リース解約損</t>
  </si>
  <si>
    <t>ゴルフ会員権評価損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</si>
  <si>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</si>
  <si>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</si>
  <si>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</si>
  <si>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</si>
  <si>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</si>
  <si>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</si>
  <si>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</si>
  <si>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</si>
  <si>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</si>
  <si>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</si>
  <si>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</si>
  <si>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</si>
  <si>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</si>
  <si>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2013/08/12</t>
  </si>
  <si>
    <t>2013/06/30</t>
  </si>
  <si>
    <t>2013/02/14</t>
  </si>
  <si>
    <t>2012/12/31</t>
  </si>
  <si>
    <t>2012/11/21</t>
  </si>
  <si>
    <t>2012/09/30</t>
  </si>
  <si>
    <t>2012/11/14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</si>
  <si>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</si>
  <si>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</si>
  <si>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</si>
  <si>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</si>
  <si>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</si>
  <si>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</si>
  <si>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</si>
  <si>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</si>
  <si>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</si>
  <si>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2010/11/15</t>
  </si>
  <si>
    <t>2010/09/30</t>
  </si>
  <si>
    <t>2010/08/12</t>
  </si>
  <si>
    <t>2010/06/30</t>
  </si>
  <si>
    <t>2010/02/12</t>
  </si>
  <si>
    <t>2009/12/31</t>
  </si>
  <si>
    <t>2009/11/13</t>
  </si>
  <si>
    <t>2009/09/30</t>
  </si>
  <si>
    <t>2009/08/12</t>
  </si>
  <si>
    <t>2009/06/30</t>
  </si>
  <si>
    <t>2009/02/13</t>
  </si>
  <si>
    <t>2008/12/31</t>
  </si>
  <si>
    <t>2008/11/14</t>
  </si>
  <si>
    <t>2008/09/30</t>
  </si>
  <si>
    <t>2008/08/13</t>
  </si>
  <si>
    <t>2008/06/30</t>
  </si>
  <si>
    <t>受取手形及び営業未収入金</t>
  </si>
  <si>
    <t>建物及び構築物（純額）</t>
  </si>
  <si>
    <t>その他（純額）</t>
  </si>
  <si>
    <t>連結・貸借対照表</t>
  </si>
  <si>
    <t>累積四半期</t>
  </si>
  <si>
    <t>2013/04/01</t>
  </si>
  <si>
    <t>減価償却費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</si>
</sst>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130</v>
      </c>
      <c r="B2" s="14">
        <v>2221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39</v>
      </c>
      <c r="B4" s="15" t="str">
        <f>HYPERLINK("http://www.kabupro.jp/mark/20140214/S10018FN.htm","四半期報告書")</f>
        <v>四半期報告書</v>
      </c>
      <c r="C4" s="15" t="str">
        <f>HYPERLINK("http://www.kabupro.jp/mark/20131114/S1000HWK.htm","四半期報告書")</f>
        <v>四半期報告書</v>
      </c>
      <c r="D4" s="15" t="str">
        <f>HYPERLINK("http://www.kabupro.jp/mark/20130812/S000E9MM.htm","四半期報告書")</f>
        <v>四半期報告書</v>
      </c>
      <c r="E4" s="15" t="str">
        <f>HYPERLINK("http://www.kabupro.jp/mark/20130626/S000DRSX.htm","有価証券報告書")</f>
        <v>有価証券報告書</v>
      </c>
      <c r="F4" s="15" t="str">
        <f>HYPERLINK("http://www.kabupro.jp/mark/20140214/S10018FN.htm","四半期報告書")</f>
        <v>四半期報告書</v>
      </c>
      <c r="G4" s="15" t="str">
        <f>HYPERLINK("http://www.kabupro.jp/mark/20131114/S1000HWK.htm","四半期報告書")</f>
        <v>四半期報告書</v>
      </c>
      <c r="H4" s="15" t="str">
        <f>HYPERLINK("http://www.kabupro.jp/mark/20130812/S000E9MM.htm","四半期報告書")</f>
        <v>四半期報告書</v>
      </c>
      <c r="I4" s="15" t="str">
        <f>HYPERLINK("http://www.kabupro.jp/mark/20130626/S000DRSX.htm","有価証券報告書")</f>
        <v>有価証券報告書</v>
      </c>
      <c r="J4" s="15" t="str">
        <f>HYPERLINK("http://www.kabupro.jp/mark/20130214/S000CVQM.htm","四半期報告書")</f>
        <v>四半期報告書</v>
      </c>
      <c r="K4" s="15" t="str">
        <f>HYPERLINK("http://www.kabupro.jp/mark/20121121/S000CD0H.htm","訂正四半期報告書")</f>
        <v>訂正四半期報告書</v>
      </c>
      <c r="L4" s="15" t="str">
        <f>HYPERLINK("http://www.kabupro.jp/mark/20121114/S000CBDF.htm","四半期報告書")</f>
        <v>四半期報告書</v>
      </c>
      <c r="M4" s="15" t="str">
        <f>HYPERLINK("http://www.kabupro.jp/mark/20120628/S000B9V5.htm","有価証券報告書")</f>
        <v>有価証券報告書</v>
      </c>
      <c r="N4" s="15" t="str">
        <f>HYPERLINK("http://www.kabupro.jp/mark/20120214/S000ACJY.htm","四半期報告書")</f>
        <v>四半期報告書</v>
      </c>
      <c r="O4" s="15" t="str">
        <f>HYPERLINK("http://www.kabupro.jp/mark/20111114/S0009R6V.htm","四半期報告書")</f>
        <v>四半期報告書</v>
      </c>
      <c r="P4" s="15" t="str">
        <f>HYPERLINK("http://www.kabupro.jp/mark/20110812/S00095SK.htm","四半期報告書")</f>
        <v>四半期報告書</v>
      </c>
      <c r="Q4" s="15" t="str">
        <f>HYPERLINK("http://www.kabupro.jp/mark/20110629/S0008QZO.htm","有価証券報告書")</f>
        <v>有価証券報告書</v>
      </c>
      <c r="R4" s="15" t="str">
        <f>HYPERLINK("http://www.kabupro.jp/mark/20110214/S0007TF3.htm","四半期報告書")</f>
        <v>四半期報告書</v>
      </c>
      <c r="S4" s="15" t="str">
        <f>HYPERLINK("http://www.kabupro.jp/mark/20101115/S00077PE.htm","四半期報告書")</f>
        <v>四半期報告書</v>
      </c>
      <c r="T4" s="15" t="str">
        <f>HYPERLINK("http://www.kabupro.jp/mark/20100812/S0006JM2.htm","四半期報告書")</f>
        <v>四半期報告書</v>
      </c>
      <c r="U4" s="15" t="str">
        <f>HYPERLINK("http://www.kabupro.jp/mark/20100625/S00063CZ.htm","有価証券報告書")</f>
        <v>有価証券報告書</v>
      </c>
      <c r="V4" s="15" t="str">
        <f>HYPERLINK("http://www.kabupro.jp/mark/20100212/S000543I.htm","四半期報告書")</f>
        <v>四半期報告書</v>
      </c>
      <c r="W4" s="15" t="str">
        <f>HYPERLINK("http://www.kabupro.jp/mark/20091113/S0004LYW.htm","四半期報告書")</f>
        <v>四半期報告書</v>
      </c>
      <c r="X4" s="15" t="str">
        <f>HYPERLINK("http://www.kabupro.jp/mark/20090812/S0003XOP.htm","四半期報告書")</f>
        <v>四半期報告書</v>
      </c>
      <c r="Y4" s="15" t="str">
        <f>HYPERLINK("http://www.kabupro.jp/mark/20090626/S0003I4K.htm","有価証券報告書")</f>
        <v>有価証券報告書</v>
      </c>
    </row>
    <row r="5" spans="1:25" ht="14.25" thickBot="1">
      <c r="A5" s="11" t="s">
        <v>40</v>
      </c>
      <c r="B5" s="1" t="s">
        <v>180</v>
      </c>
      <c r="C5" s="1" t="s">
        <v>183</v>
      </c>
      <c r="D5" s="1" t="s">
        <v>185</v>
      </c>
      <c r="E5" s="1" t="s">
        <v>46</v>
      </c>
      <c r="F5" s="1" t="s">
        <v>180</v>
      </c>
      <c r="G5" s="1" t="s">
        <v>183</v>
      </c>
      <c r="H5" s="1" t="s">
        <v>185</v>
      </c>
      <c r="I5" s="1" t="s">
        <v>46</v>
      </c>
      <c r="J5" s="1" t="s">
        <v>187</v>
      </c>
      <c r="K5" s="1" t="s">
        <v>189</v>
      </c>
      <c r="L5" s="1" t="s">
        <v>191</v>
      </c>
      <c r="M5" s="1" t="s">
        <v>50</v>
      </c>
      <c r="N5" s="1" t="s">
        <v>193</v>
      </c>
      <c r="O5" s="1" t="s">
        <v>195</v>
      </c>
      <c r="P5" s="1" t="s">
        <v>197</v>
      </c>
      <c r="Q5" s="1" t="s">
        <v>52</v>
      </c>
      <c r="R5" s="1" t="s">
        <v>199</v>
      </c>
      <c r="S5" s="1" t="s">
        <v>201</v>
      </c>
      <c r="T5" s="1" t="s">
        <v>203</v>
      </c>
      <c r="U5" s="1" t="s">
        <v>54</v>
      </c>
      <c r="V5" s="1" t="s">
        <v>205</v>
      </c>
      <c r="W5" s="1" t="s">
        <v>207</v>
      </c>
      <c r="X5" s="1" t="s">
        <v>209</v>
      </c>
      <c r="Y5" s="1" t="s">
        <v>56</v>
      </c>
    </row>
    <row r="6" spans="1:25" ht="15" thickBot="1" thickTop="1">
      <c r="A6" s="10" t="s">
        <v>41</v>
      </c>
      <c r="B6" s="18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42</v>
      </c>
      <c r="B7" s="14" t="s">
        <v>221</v>
      </c>
      <c r="C7" s="14" t="s">
        <v>221</v>
      </c>
      <c r="D7" s="14" t="s">
        <v>221</v>
      </c>
      <c r="E7" s="16" t="s">
        <v>47</v>
      </c>
      <c r="F7" s="14" t="s">
        <v>221</v>
      </c>
      <c r="G7" s="14" t="s">
        <v>221</v>
      </c>
      <c r="H7" s="14" t="s">
        <v>221</v>
      </c>
      <c r="I7" s="16" t="s">
        <v>47</v>
      </c>
      <c r="J7" s="14" t="s">
        <v>221</v>
      </c>
      <c r="K7" s="14" t="s">
        <v>221</v>
      </c>
      <c r="L7" s="14" t="s">
        <v>221</v>
      </c>
      <c r="M7" s="16" t="s">
        <v>47</v>
      </c>
      <c r="N7" s="14" t="s">
        <v>221</v>
      </c>
      <c r="O7" s="14" t="s">
        <v>221</v>
      </c>
      <c r="P7" s="14" t="s">
        <v>221</v>
      </c>
      <c r="Q7" s="16" t="s">
        <v>47</v>
      </c>
      <c r="R7" s="14" t="s">
        <v>221</v>
      </c>
      <c r="S7" s="14" t="s">
        <v>221</v>
      </c>
      <c r="T7" s="14" t="s">
        <v>221</v>
      </c>
      <c r="U7" s="16" t="s">
        <v>47</v>
      </c>
      <c r="V7" s="14" t="s">
        <v>221</v>
      </c>
      <c r="W7" s="14" t="s">
        <v>221</v>
      </c>
      <c r="X7" s="14" t="s">
        <v>221</v>
      </c>
      <c r="Y7" s="16" t="s">
        <v>47</v>
      </c>
    </row>
    <row r="8" spans="1:25" ht="13.5">
      <c r="A8" s="13" t="s">
        <v>43</v>
      </c>
      <c r="B8" s="1" t="s">
        <v>222</v>
      </c>
      <c r="C8" s="1" t="s">
        <v>222</v>
      </c>
      <c r="D8" s="1" t="s">
        <v>222</v>
      </c>
      <c r="E8" s="17" t="s">
        <v>136</v>
      </c>
      <c r="F8" s="1" t="s">
        <v>136</v>
      </c>
      <c r="G8" s="1" t="s">
        <v>136</v>
      </c>
      <c r="H8" s="1" t="s">
        <v>136</v>
      </c>
      <c r="I8" s="17" t="s">
        <v>137</v>
      </c>
      <c r="J8" s="1" t="s">
        <v>137</v>
      </c>
      <c r="K8" s="1" t="s">
        <v>137</v>
      </c>
      <c r="L8" s="1" t="s">
        <v>137</v>
      </c>
      <c r="M8" s="17" t="s">
        <v>138</v>
      </c>
      <c r="N8" s="1" t="s">
        <v>138</v>
      </c>
      <c r="O8" s="1" t="s">
        <v>138</v>
      </c>
      <c r="P8" s="1" t="s">
        <v>138</v>
      </c>
      <c r="Q8" s="17" t="s">
        <v>139</v>
      </c>
      <c r="R8" s="1" t="s">
        <v>139</v>
      </c>
      <c r="S8" s="1" t="s">
        <v>139</v>
      </c>
      <c r="T8" s="1" t="s">
        <v>139</v>
      </c>
      <c r="U8" s="17" t="s">
        <v>140</v>
      </c>
      <c r="V8" s="1" t="s">
        <v>140</v>
      </c>
      <c r="W8" s="1" t="s">
        <v>140</v>
      </c>
      <c r="X8" s="1" t="s">
        <v>140</v>
      </c>
      <c r="Y8" s="17" t="s">
        <v>141</v>
      </c>
    </row>
    <row r="9" spans="1:25" ht="13.5">
      <c r="A9" s="13" t="s">
        <v>44</v>
      </c>
      <c r="B9" s="1" t="s">
        <v>182</v>
      </c>
      <c r="C9" s="1" t="s">
        <v>184</v>
      </c>
      <c r="D9" s="1" t="s">
        <v>186</v>
      </c>
      <c r="E9" s="17" t="s">
        <v>48</v>
      </c>
      <c r="F9" s="1" t="s">
        <v>188</v>
      </c>
      <c r="G9" s="1" t="s">
        <v>190</v>
      </c>
      <c r="H9" s="1" t="s">
        <v>192</v>
      </c>
      <c r="I9" s="17" t="s">
        <v>49</v>
      </c>
      <c r="J9" s="1" t="s">
        <v>194</v>
      </c>
      <c r="K9" s="1" t="s">
        <v>196</v>
      </c>
      <c r="L9" s="1" t="s">
        <v>198</v>
      </c>
      <c r="M9" s="17" t="s">
        <v>51</v>
      </c>
      <c r="N9" s="1" t="s">
        <v>200</v>
      </c>
      <c r="O9" s="1" t="s">
        <v>202</v>
      </c>
      <c r="P9" s="1" t="s">
        <v>204</v>
      </c>
      <c r="Q9" s="17" t="s">
        <v>53</v>
      </c>
      <c r="R9" s="1" t="s">
        <v>206</v>
      </c>
      <c r="S9" s="1" t="s">
        <v>208</v>
      </c>
      <c r="T9" s="1" t="s">
        <v>210</v>
      </c>
      <c r="U9" s="17" t="s">
        <v>55</v>
      </c>
      <c r="V9" s="1" t="s">
        <v>212</v>
      </c>
      <c r="W9" s="1" t="s">
        <v>214</v>
      </c>
      <c r="X9" s="1" t="s">
        <v>216</v>
      </c>
      <c r="Y9" s="17" t="s">
        <v>57</v>
      </c>
    </row>
    <row r="10" spans="1:25" ht="14.25" thickBot="1">
      <c r="A10" s="13" t="s">
        <v>45</v>
      </c>
      <c r="B10" s="1" t="s">
        <v>59</v>
      </c>
      <c r="C10" s="1" t="s">
        <v>59</v>
      </c>
      <c r="D10" s="1" t="s">
        <v>59</v>
      </c>
      <c r="E10" s="17" t="s">
        <v>59</v>
      </c>
      <c r="F10" s="1" t="s">
        <v>59</v>
      </c>
      <c r="G10" s="1" t="s">
        <v>59</v>
      </c>
      <c r="H10" s="1" t="s">
        <v>59</v>
      </c>
      <c r="I10" s="17" t="s">
        <v>59</v>
      </c>
      <c r="J10" s="1" t="s">
        <v>59</v>
      </c>
      <c r="K10" s="1" t="s">
        <v>59</v>
      </c>
      <c r="L10" s="1" t="s">
        <v>59</v>
      </c>
      <c r="M10" s="17" t="s">
        <v>59</v>
      </c>
      <c r="N10" s="1" t="s">
        <v>59</v>
      </c>
      <c r="O10" s="1" t="s">
        <v>59</v>
      </c>
      <c r="P10" s="1" t="s">
        <v>59</v>
      </c>
      <c r="Q10" s="17" t="s">
        <v>59</v>
      </c>
      <c r="R10" s="1" t="s">
        <v>59</v>
      </c>
      <c r="S10" s="1" t="s">
        <v>59</v>
      </c>
      <c r="T10" s="1" t="s">
        <v>59</v>
      </c>
      <c r="U10" s="17" t="s">
        <v>59</v>
      </c>
      <c r="V10" s="1" t="s">
        <v>59</v>
      </c>
      <c r="W10" s="1" t="s">
        <v>59</v>
      </c>
      <c r="X10" s="1" t="s">
        <v>59</v>
      </c>
      <c r="Y10" s="17" t="s">
        <v>59</v>
      </c>
    </row>
    <row r="11" spans="1:25" ht="14.25" thickTop="1">
      <c r="A11" s="26" t="s">
        <v>142</v>
      </c>
      <c r="B11" s="27">
        <v>15794546</v>
      </c>
      <c r="C11" s="27">
        <v>9659372</v>
      </c>
      <c r="D11" s="27">
        <v>4820715</v>
      </c>
      <c r="E11" s="21">
        <v>20586527</v>
      </c>
      <c r="F11" s="27">
        <v>15775101</v>
      </c>
      <c r="G11" s="27">
        <v>9694174</v>
      </c>
      <c r="H11" s="27">
        <v>4991196</v>
      </c>
      <c r="I11" s="21">
        <v>21547377</v>
      </c>
      <c r="J11" s="27">
        <v>16546623</v>
      </c>
      <c r="K11" s="27">
        <v>10511618</v>
      </c>
      <c r="L11" s="27">
        <v>5500502</v>
      </c>
      <c r="M11" s="21">
        <v>21381426</v>
      </c>
      <c r="N11" s="27">
        <v>16201162</v>
      </c>
      <c r="O11" s="27">
        <v>10089051</v>
      </c>
      <c r="P11" s="27">
        <v>5306734</v>
      </c>
      <c r="Q11" s="21">
        <v>20494954</v>
      </c>
      <c r="R11" s="27">
        <v>15516371</v>
      </c>
      <c r="S11" s="27">
        <v>9265804</v>
      </c>
      <c r="T11" s="27">
        <v>4577892</v>
      </c>
      <c r="U11" s="21">
        <v>19886327</v>
      </c>
      <c r="V11" s="27">
        <v>15613493</v>
      </c>
      <c r="W11" s="27">
        <v>9910550</v>
      </c>
      <c r="X11" s="27">
        <v>5057973</v>
      </c>
      <c r="Y11" s="21">
        <v>20351497</v>
      </c>
    </row>
    <row r="12" spans="1:25" ht="13.5">
      <c r="A12" s="7" t="s">
        <v>34</v>
      </c>
      <c r="B12" s="28">
        <v>9824854</v>
      </c>
      <c r="C12" s="28">
        <v>6067912</v>
      </c>
      <c r="D12" s="28">
        <v>3035396</v>
      </c>
      <c r="E12" s="22">
        <v>13000491</v>
      </c>
      <c r="F12" s="28">
        <v>9997644</v>
      </c>
      <c r="G12" s="28">
        <v>6408170</v>
      </c>
      <c r="H12" s="28">
        <v>3234273</v>
      </c>
      <c r="I12" s="22">
        <v>13723685</v>
      </c>
      <c r="J12" s="28">
        <v>10518031</v>
      </c>
      <c r="K12" s="28">
        <v>6849711</v>
      </c>
      <c r="L12" s="28">
        <v>3491719</v>
      </c>
      <c r="M12" s="22">
        <v>13670995</v>
      </c>
      <c r="N12" s="28">
        <v>10306216</v>
      </c>
      <c r="O12" s="28">
        <v>6581536</v>
      </c>
      <c r="P12" s="28">
        <v>3353205</v>
      </c>
      <c r="Q12" s="22">
        <v>13167029</v>
      </c>
      <c r="R12" s="28">
        <v>9962908</v>
      </c>
      <c r="S12" s="28">
        <v>6237072</v>
      </c>
      <c r="T12" s="28">
        <v>3087275</v>
      </c>
      <c r="U12" s="22">
        <v>13442008</v>
      </c>
      <c r="V12" s="28">
        <v>10455383</v>
      </c>
      <c r="W12" s="28">
        <v>6742023</v>
      </c>
      <c r="X12" s="28">
        <v>3365995</v>
      </c>
      <c r="Y12" s="22">
        <v>13377475</v>
      </c>
    </row>
    <row r="13" spans="1:25" ht="13.5">
      <c r="A13" s="7" t="s">
        <v>150</v>
      </c>
      <c r="B13" s="28">
        <v>5969691</v>
      </c>
      <c r="C13" s="28">
        <v>3591460</v>
      </c>
      <c r="D13" s="28">
        <v>1785319</v>
      </c>
      <c r="E13" s="22">
        <v>7586036</v>
      </c>
      <c r="F13" s="28">
        <v>5777457</v>
      </c>
      <c r="G13" s="28">
        <v>3286004</v>
      </c>
      <c r="H13" s="28">
        <v>1756923</v>
      </c>
      <c r="I13" s="22">
        <v>7823692</v>
      </c>
      <c r="J13" s="28">
        <v>6028592</v>
      </c>
      <c r="K13" s="28">
        <v>3661906</v>
      </c>
      <c r="L13" s="28">
        <v>2008783</v>
      </c>
      <c r="M13" s="22">
        <v>7710431</v>
      </c>
      <c r="N13" s="28">
        <v>5894945</v>
      </c>
      <c r="O13" s="28">
        <v>3507514</v>
      </c>
      <c r="P13" s="28">
        <v>1953528</v>
      </c>
      <c r="Q13" s="22">
        <v>7327924</v>
      </c>
      <c r="R13" s="28">
        <v>5553462</v>
      </c>
      <c r="S13" s="28">
        <v>3028732</v>
      </c>
      <c r="T13" s="28">
        <v>1490617</v>
      </c>
      <c r="U13" s="22">
        <v>6444318</v>
      </c>
      <c r="V13" s="28">
        <v>5158109</v>
      </c>
      <c r="W13" s="28">
        <v>3168526</v>
      </c>
      <c r="X13" s="28">
        <v>1691977</v>
      </c>
      <c r="Y13" s="22">
        <v>6974022</v>
      </c>
    </row>
    <row r="14" spans="1:25" ht="13.5">
      <c r="A14" s="7" t="s">
        <v>153</v>
      </c>
      <c r="B14" s="28">
        <v>5519958</v>
      </c>
      <c r="C14" s="28">
        <v>3539952</v>
      </c>
      <c r="D14" s="28">
        <v>1779978</v>
      </c>
      <c r="E14" s="22">
        <v>7444589</v>
      </c>
      <c r="F14" s="28">
        <v>5597061</v>
      </c>
      <c r="G14" s="28">
        <v>3673406</v>
      </c>
      <c r="H14" s="28">
        <v>1865659</v>
      </c>
      <c r="I14" s="22">
        <v>8270454</v>
      </c>
      <c r="J14" s="28">
        <v>6291573</v>
      </c>
      <c r="K14" s="28">
        <v>4204152</v>
      </c>
      <c r="L14" s="28">
        <v>2209017</v>
      </c>
      <c r="M14" s="22">
        <v>8152574</v>
      </c>
      <c r="N14" s="28">
        <v>6046562</v>
      </c>
      <c r="O14" s="28">
        <v>4018540</v>
      </c>
      <c r="P14" s="28">
        <v>2066367</v>
      </c>
      <c r="Q14" s="22">
        <v>7509962</v>
      </c>
      <c r="R14" s="28">
        <v>5470260</v>
      </c>
      <c r="S14" s="28">
        <v>3395040</v>
      </c>
      <c r="T14" s="28">
        <v>1663655</v>
      </c>
      <c r="U14" s="22">
        <v>6872724</v>
      </c>
      <c r="V14" s="28">
        <v>5308503</v>
      </c>
      <c r="W14" s="28">
        <v>3538218</v>
      </c>
      <c r="X14" s="28">
        <v>1822257</v>
      </c>
      <c r="Y14" s="22">
        <v>6942311</v>
      </c>
    </row>
    <row r="15" spans="1:25" ht="14.25" thickBot="1">
      <c r="A15" s="25" t="s">
        <v>154</v>
      </c>
      <c r="B15" s="29">
        <v>449732</v>
      </c>
      <c r="C15" s="29">
        <v>51507</v>
      </c>
      <c r="D15" s="29">
        <v>5340</v>
      </c>
      <c r="E15" s="23">
        <v>141446</v>
      </c>
      <c r="F15" s="29">
        <v>180396</v>
      </c>
      <c r="G15" s="29">
        <v>-387402</v>
      </c>
      <c r="H15" s="29">
        <v>-108735</v>
      </c>
      <c r="I15" s="23">
        <v>-446762</v>
      </c>
      <c r="J15" s="29">
        <v>-262981</v>
      </c>
      <c r="K15" s="29">
        <v>-542245</v>
      </c>
      <c r="L15" s="29">
        <v>-200234</v>
      </c>
      <c r="M15" s="23">
        <v>-442143</v>
      </c>
      <c r="N15" s="29">
        <v>-151617</v>
      </c>
      <c r="O15" s="29">
        <v>-511025</v>
      </c>
      <c r="P15" s="29">
        <v>-112838</v>
      </c>
      <c r="Q15" s="23">
        <v>-182037</v>
      </c>
      <c r="R15" s="29">
        <v>83202</v>
      </c>
      <c r="S15" s="29">
        <v>-366308</v>
      </c>
      <c r="T15" s="29">
        <v>-173038</v>
      </c>
      <c r="U15" s="23">
        <v>-428405</v>
      </c>
      <c r="V15" s="29">
        <v>-150394</v>
      </c>
      <c r="W15" s="29">
        <v>-369691</v>
      </c>
      <c r="X15" s="29">
        <v>-130279</v>
      </c>
      <c r="Y15" s="23">
        <v>31710</v>
      </c>
    </row>
    <row r="16" spans="1:25" ht="14.25" thickTop="1">
      <c r="A16" s="6" t="s">
        <v>155</v>
      </c>
      <c r="B16" s="28">
        <v>2460</v>
      </c>
      <c r="C16" s="28">
        <v>1442</v>
      </c>
      <c r="D16" s="28">
        <v>394</v>
      </c>
      <c r="E16" s="22">
        <v>369</v>
      </c>
      <c r="F16" s="28">
        <v>283</v>
      </c>
      <c r="G16" s="28">
        <v>209</v>
      </c>
      <c r="H16" s="28">
        <v>163</v>
      </c>
      <c r="I16" s="22">
        <v>17252</v>
      </c>
      <c r="J16" s="28">
        <v>16722</v>
      </c>
      <c r="K16" s="28">
        <v>11147</v>
      </c>
      <c r="L16" s="28">
        <v>5579</v>
      </c>
      <c r="M16" s="22">
        <v>22544</v>
      </c>
      <c r="N16" s="28">
        <v>17002</v>
      </c>
      <c r="O16" s="28">
        <v>11417</v>
      </c>
      <c r="P16" s="28">
        <v>5810</v>
      </c>
      <c r="Q16" s="22">
        <v>20963</v>
      </c>
      <c r="R16" s="28">
        <v>15389</v>
      </c>
      <c r="S16" s="28">
        <v>9784</v>
      </c>
      <c r="T16" s="28">
        <v>3901</v>
      </c>
      <c r="U16" s="22">
        <v>2158</v>
      </c>
      <c r="V16" s="28">
        <v>1623</v>
      </c>
      <c r="W16" s="28">
        <v>1247</v>
      </c>
      <c r="X16" s="28">
        <v>370</v>
      </c>
      <c r="Y16" s="22">
        <v>1741</v>
      </c>
    </row>
    <row r="17" spans="1:25" ht="13.5">
      <c r="A17" s="6" t="s">
        <v>156</v>
      </c>
      <c r="B17" s="28">
        <v>1940149</v>
      </c>
      <c r="C17" s="28">
        <v>1227077</v>
      </c>
      <c r="D17" s="28">
        <v>1226947</v>
      </c>
      <c r="E17" s="22">
        <v>1083300</v>
      </c>
      <c r="F17" s="28">
        <v>1082189</v>
      </c>
      <c r="G17" s="28">
        <v>654160</v>
      </c>
      <c r="H17" s="28">
        <v>653959</v>
      </c>
      <c r="I17" s="22">
        <v>940009</v>
      </c>
      <c r="J17" s="28">
        <v>939850</v>
      </c>
      <c r="K17" s="28">
        <v>934028</v>
      </c>
      <c r="L17" s="28">
        <v>662368</v>
      </c>
      <c r="M17" s="22">
        <v>1289495</v>
      </c>
      <c r="N17" s="28">
        <v>1289282</v>
      </c>
      <c r="O17" s="28">
        <v>1283249</v>
      </c>
      <c r="P17" s="28">
        <v>834482</v>
      </c>
      <c r="Q17" s="22">
        <v>1118319</v>
      </c>
      <c r="R17" s="28">
        <v>1117816</v>
      </c>
      <c r="S17" s="28">
        <v>1111599</v>
      </c>
      <c r="T17" s="28">
        <v>787828</v>
      </c>
      <c r="U17" s="22">
        <v>942630</v>
      </c>
      <c r="V17" s="28">
        <v>942441</v>
      </c>
      <c r="W17" s="28">
        <v>626352</v>
      </c>
      <c r="X17" s="28">
        <v>625175</v>
      </c>
      <c r="Y17" s="22">
        <v>174769</v>
      </c>
    </row>
    <row r="18" spans="1:25" ht="13.5">
      <c r="A18" s="6" t="s">
        <v>35</v>
      </c>
      <c r="B18" s="28"/>
      <c r="C18" s="28"/>
      <c r="D18" s="28"/>
      <c r="E18" s="22">
        <v>1125</v>
      </c>
      <c r="F18" s="28">
        <v>4499</v>
      </c>
      <c r="G18" s="28">
        <v>4632</v>
      </c>
      <c r="H18" s="28">
        <v>1967</v>
      </c>
      <c r="I18" s="22">
        <v>8998</v>
      </c>
      <c r="J18" s="28">
        <v>8157</v>
      </c>
      <c r="K18" s="28">
        <v>8707</v>
      </c>
      <c r="L18" s="28">
        <v>4399</v>
      </c>
      <c r="M18" s="22"/>
      <c r="N18" s="28"/>
      <c r="O18" s="28"/>
      <c r="P18" s="28"/>
      <c r="Q18" s="22">
        <v>613</v>
      </c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68</v>
      </c>
      <c r="B19" s="28">
        <v>94375</v>
      </c>
      <c r="C19" s="28">
        <v>48231</v>
      </c>
      <c r="D19" s="28">
        <v>23967</v>
      </c>
      <c r="E19" s="22">
        <v>161922</v>
      </c>
      <c r="F19" s="28">
        <v>138284</v>
      </c>
      <c r="G19" s="28">
        <v>75811</v>
      </c>
      <c r="H19" s="28">
        <v>30110</v>
      </c>
      <c r="I19" s="22">
        <v>145586</v>
      </c>
      <c r="J19" s="28">
        <v>114224</v>
      </c>
      <c r="K19" s="28">
        <v>63710</v>
      </c>
      <c r="L19" s="28">
        <v>34548</v>
      </c>
      <c r="M19" s="22">
        <v>107034</v>
      </c>
      <c r="N19" s="28">
        <v>80397</v>
      </c>
      <c r="O19" s="28">
        <v>56036</v>
      </c>
      <c r="P19" s="28">
        <v>7004</v>
      </c>
      <c r="Q19" s="22">
        <v>103542</v>
      </c>
      <c r="R19" s="28">
        <v>82040</v>
      </c>
      <c r="S19" s="28">
        <v>36486</v>
      </c>
      <c r="T19" s="28">
        <v>20358</v>
      </c>
      <c r="U19" s="22">
        <v>113850</v>
      </c>
      <c r="V19" s="28">
        <v>87609</v>
      </c>
      <c r="W19" s="28">
        <v>25485</v>
      </c>
      <c r="X19" s="28">
        <v>20599</v>
      </c>
      <c r="Y19" s="22">
        <v>77777</v>
      </c>
    </row>
    <row r="20" spans="1:25" ht="13.5">
      <c r="A20" s="6" t="s">
        <v>157</v>
      </c>
      <c r="B20" s="28">
        <v>2036985</v>
      </c>
      <c r="C20" s="28">
        <v>1276750</v>
      </c>
      <c r="D20" s="28">
        <v>1251308</v>
      </c>
      <c r="E20" s="22">
        <v>1246717</v>
      </c>
      <c r="F20" s="28">
        <v>1225256</v>
      </c>
      <c r="G20" s="28">
        <v>734813</v>
      </c>
      <c r="H20" s="28">
        <v>686201</v>
      </c>
      <c r="I20" s="22">
        <v>1111846</v>
      </c>
      <c r="J20" s="28">
        <v>1078953</v>
      </c>
      <c r="K20" s="28">
        <v>1017593</v>
      </c>
      <c r="L20" s="28">
        <v>706895</v>
      </c>
      <c r="M20" s="22">
        <v>1419074</v>
      </c>
      <c r="N20" s="28">
        <v>1386683</v>
      </c>
      <c r="O20" s="28">
        <v>1350703</v>
      </c>
      <c r="P20" s="28">
        <v>847296</v>
      </c>
      <c r="Q20" s="22">
        <v>1243438</v>
      </c>
      <c r="R20" s="28">
        <v>1215246</v>
      </c>
      <c r="S20" s="28">
        <v>1157870</v>
      </c>
      <c r="T20" s="28">
        <v>812088</v>
      </c>
      <c r="U20" s="22">
        <v>1058639</v>
      </c>
      <c r="V20" s="28">
        <v>1031674</v>
      </c>
      <c r="W20" s="28">
        <v>653086</v>
      </c>
      <c r="X20" s="28">
        <v>646145</v>
      </c>
      <c r="Y20" s="22">
        <v>254288</v>
      </c>
    </row>
    <row r="21" spans="1:25" ht="13.5">
      <c r="A21" s="6" t="s">
        <v>158</v>
      </c>
      <c r="B21" s="28">
        <v>8419</v>
      </c>
      <c r="C21" s="28">
        <v>6214</v>
      </c>
      <c r="D21" s="28">
        <v>3160</v>
      </c>
      <c r="E21" s="22">
        <v>20788</v>
      </c>
      <c r="F21" s="28">
        <v>16049</v>
      </c>
      <c r="G21" s="28">
        <v>11451</v>
      </c>
      <c r="H21" s="28">
        <v>5885</v>
      </c>
      <c r="I21" s="22">
        <v>22956</v>
      </c>
      <c r="J21" s="28">
        <v>16273</v>
      </c>
      <c r="K21" s="28">
        <v>10895</v>
      </c>
      <c r="L21" s="28">
        <v>5392</v>
      </c>
      <c r="M21" s="22">
        <v>34891</v>
      </c>
      <c r="N21" s="28">
        <v>19000</v>
      </c>
      <c r="O21" s="28">
        <v>11992</v>
      </c>
      <c r="P21" s="28">
        <v>5975</v>
      </c>
      <c r="Q21" s="22">
        <v>39983</v>
      </c>
      <c r="R21" s="28">
        <v>30231</v>
      </c>
      <c r="S21" s="28">
        <v>20427</v>
      </c>
      <c r="T21" s="28">
        <v>9017</v>
      </c>
      <c r="U21" s="22">
        <v>60035</v>
      </c>
      <c r="V21" s="28">
        <v>38915</v>
      </c>
      <c r="W21" s="28">
        <v>25788</v>
      </c>
      <c r="X21" s="28">
        <v>17045</v>
      </c>
      <c r="Y21" s="22">
        <v>43020</v>
      </c>
    </row>
    <row r="22" spans="1:25" ht="13.5">
      <c r="A22" s="6" t="s">
        <v>36</v>
      </c>
      <c r="B22" s="28">
        <v>12040</v>
      </c>
      <c r="C22" s="28">
        <v>7830</v>
      </c>
      <c r="D22" s="28">
        <v>6757</v>
      </c>
      <c r="E22" s="22"/>
      <c r="F22" s="28"/>
      <c r="G22" s="28"/>
      <c r="H22" s="28"/>
      <c r="I22" s="22"/>
      <c r="J22" s="28"/>
      <c r="K22" s="28"/>
      <c r="L22" s="28"/>
      <c r="M22" s="22">
        <v>9712</v>
      </c>
      <c r="N22" s="28">
        <v>7194</v>
      </c>
      <c r="O22" s="28">
        <v>446</v>
      </c>
      <c r="P22" s="28">
        <v>359</v>
      </c>
      <c r="Q22" s="22"/>
      <c r="R22" s="28">
        <v>3270</v>
      </c>
      <c r="S22" s="28">
        <v>457</v>
      </c>
      <c r="T22" s="28">
        <v>1966</v>
      </c>
      <c r="U22" s="22">
        <v>17714</v>
      </c>
      <c r="V22" s="28">
        <v>12440</v>
      </c>
      <c r="W22" s="28">
        <v>7931</v>
      </c>
      <c r="X22" s="28">
        <v>5178</v>
      </c>
      <c r="Y22" s="22">
        <v>8426</v>
      </c>
    </row>
    <row r="23" spans="1:25" ht="13.5">
      <c r="A23" s="6" t="s">
        <v>68</v>
      </c>
      <c r="B23" s="28">
        <v>17400</v>
      </c>
      <c r="C23" s="28">
        <v>9817</v>
      </c>
      <c r="D23" s="28">
        <v>3638</v>
      </c>
      <c r="E23" s="22">
        <v>28544</v>
      </c>
      <c r="F23" s="28">
        <v>21525</v>
      </c>
      <c r="G23" s="28">
        <v>19724</v>
      </c>
      <c r="H23" s="28">
        <v>6918</v>
      </c>
      <c r="I23" s="22">
        <v>38144</v>
      </c>
      <c r="J23" s="28">
        <v>20132</v>
      </c>
      <c r="K23" s="28">
        <v>12336</v>
      </c>
      <c r="L23" s="28">
        <v>1527</v>
      </c>
      <c r="M23" s="22">
        <v>16100</v>
      </c>
      <c r="N23" s="28">
        <v>8518</v>
      </c>
      <c r="O23" s="28">
        <v>6031</v>
      </c>
      <c r="P23" s="28">
        <v>3043</v>
      </c>
      <c r="Q23" s="22">
        <v>23485</v>
      </c>
      <c r="R23" s="28">
        <v>13050</v>
      </c>
      <c r="S23" s="28">
        <v>8147</v>
      </c>
      <c r="T23" s="28">
        <v>3192</v>
      </c>
      <c r="U23" s="22">
        <v>28552</v>
      </c>
      <c r="V23" s="28">
        <v>19996</v>
      </c>
      <c r="W23" s="28">
        <v>11363</v>
      </c>
      <c r="X23" s="28">
        <v>7357</v>
      </c>
      <c r="Y23" s="22">
        <v>8053</v>
      </c>
    </row>
    <row r="24" spans="1:25" ht="13.5">
      <c r="A24" s="6" t="s">
        <v>160</v>
      </c>
      <c r="B24" s="28">
        <v>37860</v>
      </c>
      <c r="C24" s="28">
        <v>23862</v>
      </c>
      <c r="D24" s="28">
        <v>14793</v>
      </c>
      <c r="E24" s="22">
        <v>49333</v>
      </c>
      <c r="F24" s="28">
        <v>37575</v>
      </c>
      <c r="G24" s="28">
        <v>31176</v>
      </c>
      <c r="H24" s="28">
        <v>18302</v>
      </c>
      <c r="I24" s="22">
        <v>65227</v>
      </c>
      <c r="J24" s="28">
        <v>52033</v>
      </c>
      <c r="K24" s="28">
        <v>38486</v>
      </c>
      <c r="L24" s="28">
        <v>6920</v>
      </c>
      <c r="M24" s="22">
        <v>62005</v>
      </c>
      <c r="N24" s="28">
        <v>34928</v>
      </c>
      <c r="O24" s="28">
        <v>18685</v>
      </c>
      <c r="P24" s="28">
        <v>11879</v>
      </c>
      <c r="Q24" s="22">
        <v>63530</v>
      </c>
      <c r="R24" s="28">
        <v>46702</v>
      </c>
      <c r="S24" s="28">
        <v>29032</v>
      </c>
      <c r="T24" s="28">
        <v>14175</v>
      </c>
      <c r="U24" s="22">
        <v>108282</v>
      </c>
      <c r="V24" s="28">
        <v>72152</v>
      </c>
      <c r="W24" s="28">
        <v>45083</v>
      </c>
      <c r="X24" s="28">
        <v>29582</v>
      </c>
      <c r="Y24" s="22">
        <v>59501</v>
      </c>
    </row>
    <row r="25" spans="1:25" ht="14.25" thickBot="1">
      <c r="A25" s="25" t="s">
        <v>161</v>
      </c>
      <c r="B25" s="29">
        <v>2448858</v>
      </c>
      <c r="C25" s="29">
        <v>1304395</v>
      </c>
      <c r="D25" s="29">
        <v>1241855</v>
      </c>
      <c r="E25" s="23">
        <v>1338830</v>
      </c>
      <c r="F25" s="29">
        <v>1368077</v>
      </c>
      <c r="G25" s="29">
        <v>316234</v>
      </c>
      <c r="H25" s="29">
        <v>559163</v>
      </c>
      <c r="I25" s="23">
        <v>599856</v>
      </c>
      <c r="J25" s="29">
        <v>763939</v>
      </c>
      <c r="K25" s="29">
        <v>436860</v>
      </c>
      <c r="L25" s="29">
        <v>499740</v>
      </c>
      <c r="M25" s="23">
        <v>914925</v>
      </c>
      <c r="N25" s="29">
        <v>1200137</v>
      </c>
      <c r="O25" s="29">
        <v>820992</v>
      </c>
      <c r="P25" s="29">
        <v>722578</v>
      </c>
      <c r="Q25" s="23">
        <v>997870</v>
      </c>
      <c r="R25" s="29">
        <v>1251746</v>
      </c>
      <c r="S25" s="29">
        <v>762528</v>
      </c>
      <c r="T25" s="29">
        <v>624874</v>
      </c>
      <c r="U25" s="23">
        <v>521951</v>
      </c>
      <c r="V25" s="29">
        <v>809127</v>
      </c>
      <c r="W25" s="29">
        <v>238311</v>
      </c>
      <c r="X25" s="29">
        <v>486283</v>
      </c>
      <c r="Y25" s="23">
        <v>226498</v>
      </c>
    </row>
    <row r="26" spans="1:25" ht="14.25" thickTop="1">
      <c r="A26" s="6" t="s">
        <v>162</v>
      </c>
      <c r="B26" s="28">
        <v>199</v>
      </c>
      <c r="C26" s="28">
        <v>199</v>
      </c>
      <c r="D26" s="28"/>
      <c r="E26" s="22">
        <v>9153</v>
      </c>
      <c r="F26" s="28">
        <v>298</v>
      </c>
      <c r="G26" s="28">
        <v>268</v>
      </c>
      <c r="H26" s="28">
        <v>279</v>
      </c>
      <c r="I26" s="22"/>
      <c r="J26" s="28"/>
      <c r="K26" s="28"/>
      <c r="L26" s="28"/>
      <c r="M26" s="22">
        <v>684</v>
      </c>
      <c r="N26" s="28"/>
      <c r="O26" s="28"/>
      <c r="P26" s="28"/>
      <c r="Q26" s="22"/>
      <c r="R26" s="28"/>
      <c r="S26" s="28"/>
      <c r="T26" s="28"/>
      <c r="U26" s="22">
        <v>507</v>
      </c>
      <c r="V26" s="28"/>
      <c r="W26" s="28"/>
      <c r="X26" s="28"/>
      <c r="Y26" s="22">
        <v>1394</v>
      </c>
    </row>
    <row r="27" spans="1:25" ht="13.5">
      <c r="A27" s="6" t="s">
        <v>163</v>
      </c>
      <c r="B27" s="28">
        <v>10146</v>
      </c>
      <c r="C27" s="28">
        <v>10146</v>
      </c>
      <c r="D27" s="28"/>
      <c r="E27" s="22">
        <v>1716</v>
      </c>
      <c r="F27" s="28">
        <v>1669</v>
      </c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>
        <v>1179766</v>
      </c>
      <c r="V27" s="28">
        <v>1179766</v>
      </c>
      <c r="W27" s="28">
        <v>1179766</v>
      </c>
      <c r="X27" s="28"/>
      <c r="Y27" s="22"/>
    </row>
    <row r="28" spans="1:25" ht="13.5">
      <c r="A28" s="6" t="s">
        <v>164</v>
      </c>
      <c r="B28" s="28">
        <v>10345</v>
      </c>
      <c r="C28" s="28">
        <v>10345</v>
      </c>
      <c r="D28" s="28"/>
      <c r="E28" s="22">
        <v>10869</v>
      </c>
      <c r="F28" s="28">
        <v>1968</v>
      </c>
      <c r="G28" s="28">
        <v>268</v>
      </c>
      <c r="H28" s="28">
        <v>279</v>
      </c>
      <c r="I28" s="22">
        <v>47856</v>
      </c>
      <c r="J28" s="28"/>
      <c r="K28" s="28"/>
      <c r="L28" s="28"/>
      <c r="M28" s="22">
        <v>30772</v>
      </c>
      <c r="N28" s="28">
        <v>24553</v>
      </c>
      <c r="O28" s="28">
        <v>32313</v>
      </c>
      <c r="P28" s="28">
        <v>22593</v>
      </c>
      <c r="Q28" s="22">
        <v>497</v>
      </c>
      <c r="R28" s="28">
        <v>440</v>
      </c>
      <c r="S28" s="28">
        <v>35</v>
      </c>
      <c r="T28" s="28">
        <v>25</v>
      </c>
      <c r="U28" s="22">
        <v>1189453</v>
      </c>
      <c r="V28" s="28">
        <v>1181693</v>
      </c>
      <c r="W28" s="28">
        <v>1190075</v>
      </c>
      <c r="X28" s="28">
        <v>5692</v>
      </c>
      <c r="Y28" s="22">
        <v>37983</v>
      </c>
    </row>
    <row r="29" spans="1:25" ht="13.5">
      <c r="A29" s="6" t="s">
        <v>166</v>
      </c>
      <c r="B29" s="28">
        <v>2077</v>
      </c>
      <c r="C29" s="28">
        <v>1093</v>
      </c>
      <c r="D29" s="28">
        <v>9</v>
      </c>
      <c r="E29" s="22">
        <v>17545</v>
      </c>
      <c r="F29" s="28">
        <v>10600</v>
      </c>
      <c r="G29" s="28">
        <v>8530</v>
      </c>
      <c r="H29" s="28">
        <v>6960</v>
      </c>
      <c r="I29" s="22">
        <v>6338</v>
      </c>
      <c r="J29" s="28">
        <v>6338</v>
      </c>
      <c r="K29" s="28">
        <v>5726</v>
      </c>
      <c r="L29" s="28">
        <v>1432</v>
      </c>
      <c r="M29" s="22">
        <v>2573</v>
      </c>
      <c r="N29" s="28">
        <v>2564</v>
      </c>
      <c r="O29" s="28">
        <v>1487</v>
      </c>
      <c r="P29" s="28"/>
      <c r="Q29" s="22">
        <v>11169</v>
      </c>
      <c r="R29" s="28">
        <v>4186</v>
      </c>
      <c r="S29" s="28">
        <v>1967</v>
      </c>
      <c r="T29" s="28"/>
      <c r="U29" s="22">
        <v>38117</v>
      </c>
      <c r="V29" s="28">
        <v>1868</v>
      </c>
      <c r="W29" s="28">
        <v>1584</v>
      </c>
      <c r="X29" s="28"/>
      <c r="Y29" s="22">
        <v>225646</v>
      </c>
    </row>
    <row r="30" spans="1:25" ht="13.5">
      <c r="A30" s="6" t="s">
        <v>167</v>
      </c>
      <c r="B30" s="28"/>
      <c r="C30" s="28"/>
      <c r="D30" s="28"/>
      <c r="E30" s="22">
        <v>20586</v>
      </c>
      <c r="F30" s="28">
        <v>23120</v>
      </c>
      <c r="G30" s="28">
        <v>26764</v>
      </c>
      <c r="H30" s="28">
        <v>23463</v>
      </c>
      <c r="I30" s="22">
        <v>44934</v>
      </c>
      <c r="J30" s="28">
        <v>26852</v>
      </c>
      <c r="K30" s="28">
        <v>21758</v>
      </c>
      <c r="L30" s="28">
        <v>16266</v>
      </c>
      <c r="M30" s="22">
        <v>3983</v>
      </c>
      <c r="N30" s="28">
        <v>23211</v>
      </c>
      <c r="O30" s="28">
        <v>26881</v>
      </c>
      <c r="P30" s="28">
        <v>21977</v>
      </c>
      <c r="Q30" s="22">
        <v>2283</v>
      </c>
      <c r="R30" s="28">
        <v>24012</v>
      </c>
      <c r="S30" s="28">
        <v>4941</v>
      </c>
      <c r="T30" s="28">
        <v>12563</v>
      </c>
      <c r="U30" s="22">
        <v>96352</v>
      </c>
      <c r="V30" s="28">
        <v>90477</v>
      </c>
      <c r="W30" s="28">
        <v>977</v>
      </c>
      <c r="X30" s="28">
        <v>977</v>
      </c>
      <c r="Y30" s="22">
        <v>13844</v>
      </c>
    </row>
    <row r="31" spans="1:25" ht="13.5">
      <c r="A31" s="6" t="s">
        <v>172</v>
      </c>
      <c r="B31" s="28"/>
      <c r="C31" s="28"/>
      <c r="D31" s="28"/>
      <c r="E31" s="22">
        <v>28033</v>
      </c>
      <c r="F31" s="28">
        <v>28033</v>
      </c>
      <c r="G31" s="28">
        <v>28033</v>
      </c>
      <c r="H31" s="28">
        <v>687</v>
      </c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68</v>
      </c>
      <c r="B32" s="28">
        <v>376</v>
      </c>
      <c r="C32" s="28">
        <v>374</v>
      </c>
      <c r="D32" s="28">
        <v>150</v>
      </c>
      <c r="E32" s="22"/>
      <c r="F32" s="28">
        <v>1352</v>
      </c>
      <c r="G32" s="28">
        <v>746</v>
      </c>
      <c r="H32" s="28">
        <v>419</v>
      </c>
      <c r="I32" s="22"/>
      <c r="J32" s="28">
        <v>726</v>
      </c>
      <c r="K32" s="28">
        <v>172</v>
      </c>
      <c r="L32" s="28"/>
      <c r="M32" s="22"/>
      <c r="N32" s="28">
        <v>41</v>
      </c>
      <c r="O32" s="28">
        <v>20</v>
      </c>
      <c r="P32" s="28"/>
      <c r="Q32" s="22"/>
      <c r="R32" s="28">
        <v>231</v>
      </c>
      <c r="S32" s="28">
        <v>54</v>
      </c>
      <c r="T32" s="28">
        <v>15</v>
      </c>
      <c r="U32" s="22"/>
      <c r="V32" s="28">
        <v>1018</v>
      </c>
      <c r="W32" s="28">
        <v>48</v>
      </c>
      <c r="X32" s="28">
        <v>78</v>
      </c>
      <c r="Y32" s="22"/>
    </row>
    <row r="33" spans="1:25" ht="13.5">
      <c r="A33" s="6" t="s">
        <v>173</v>
      </c>
      <c r="B33" s="28">
        <v>2454</v>
      </c>
      <c r="C33" s="28">
        <v>1468</v>
      </c>
      <c r="D33" s="28">
        <v>160</v>
      </c>
      <c r="E33" s="22">
        <v>67550</v>
      </c>
      <c r="F33" s="28">
        <v>63106</v>
      </c>
      <c r="G33" s="28">
        <v>64075</v>
      </c>
      <c r="H33" s="28">
        <v>31531</v>
      </c>
      <c r="I33" s="22">
        <v>88828</v>
      </c>
      <c r="J33" s="28">
        <v>33917</v>
      </c>
      <c r="K33" s="28">
        <v>27657</v>
      </c>
      <c r="L33" s="28">
        <v>17698</v>
      </c>
      <c r="M33" s="22">
        <v>6597</v>
      </c>
      <c r="N33" s="28">
        <v>25816</v>
      </c>
      <c r="O33" s="28">
        <v>28389</v>
      </c>
      <c r="P33" s="28">
        <v>21977</v>
      </c>
      <c r="Q33" s="22">
        <v>13704</v>
      </c>
      <c r="R33" s="28">
        <v>28431</v>
      </c>
      <c r="S33" s="28">
        <v>6963</v>
      </c>
      <c r="T33" s="28">
        <v>12578</v>
      </c>
      <c r="U33" s="22">
        <v>246448</v>
      </c>
      <c r="V33" s="28">
        <v>93364</v>
      </c>
      <c r="W33" s="28">
        <v>2609</v>
      </c>
      <c r="X33" s="28">
        <v>1055</v>
      </c>
      <c r="Y33" s="22">
        <v>372367</v>
      </c>
    </row>
    <row r="34" spans="1:25" ht="13.5">
      <c r="A34" s="7" t="s">
        <v>174</v>
      </c>
      <c r="B34" s="28">
        <v>2456749</v>
      </c>
      <c r="C34" s="28">
        <v>1313272</v>
      </c>
      <c r="D34" s="28">
        <v>1241695</v>
      </c>
      <c r="E34" s="22">
        <v>1282149</v>
      </c>
      <c r="F34" s="28">
        <v>1306939</v>
      </c>
      <c r="G34" s="28">
        <v>252427</v>
      </c>
      <c r="H34" s="28">
        <v>527912</v>
      </c>
      <c r="I34" s="22">
        <v>558884</v>
      </c>
      <c r="J34" s="28">
        <v>730021</v>
      </c>
      <c r="K34" s="28">
        <v>409203</v>
      </c>
      <c r="L34" s="28">
        <v>482041</v>
      </c>
      <c r="M34" s="22">
        <v>939101</v>
      </c>
      <c r="N34" s="28">
        <v>1198874</v>
      </c>
      <c r="O34" s="28">
        <v>824916</v>
      </c>
      <c r="P34" s="28">
        <v>723194</v>
      </c>
      <c r="Q34" s="22">
        <v>984663</v>
      </c>
      <c r="R34" s="28">
        <v>1223756</v>
      </c>
      <c r="S34" s="28">
        <v>755601</v>
      </c>
      <c r="T34" s="28">
        <v>612320</v>
      </c>
      <c r="U34" s="22">
        <v>1464956</v>
      </c>
      <c r="V34" s="28">
        <v>1897456</v>
      </c>
      <c r="W34" s="28">
        <v>1425776</v>
      </c>
      <c r="X34" s="28">
        <v>490919</v>
      </c>
      <c r="Y34" s="22">
        <v>-107885</v>
      </c>
    </row>
    <row r="35" spans="1:25" ht="13.5">
      <c r="A35" s="7" t="s">
        <v>175</v>
      </c>
      <c r="B35" s="28">
        <v>968922</v>
      </c>
      <c r="C35" s="28">
        <v>527697</v>
      </c>
      <c r="D35" s="28">
        <v>527428</v>
      </c>
      <c r="E35" s="22">
        <v>551045</v>
      </c>
      <c r="F35" s="28">
        <v>495654</v>
      </c>
      <c r="G35" s="28">
        <v>166531</v>
      </c>
      <c r="H35" s="28">
        <v>268212</v>
      </c>
      <c r="I35" s="22">
        <v>86159</v>
      </c>
      <c r="J35" s="28">
        <v>206321</v>
      </c>
      <c r="K35" s="28">
        <v>205056</v>
      </c>
      <c r="L35" s="28">
        <v>291353</v>
      </c>
      <c r="M35" s="22">
        <v>428870</v>
      </c>
      <c r="N35" s="28">
        <v>414039</v>
      </c>
      <c r="O35" s="28">
        <v>333245</v>
      </c>
      <c r="P35" s="28">
        <v>368024</v>
      </c>
      <c r="Q35" s="22">
        <v>552041</v>
      </c>
      <c r="R35" s="28">
        <v>543550</v>
      </c>
      <c r="S35" s="28">
        <v>385122</v>
      </c>
      <c r="T35" s="28">
        <v>393061</v>
      </c>
      <c r="U35" s="22">
        <v>506059</v>
      </c>
      <c r="V35" s="28">
        <v>566932</v>
      </c>
      <c r="W35" s="28">
        <v>463533</v>
      </c>
      <c r="X35" s="28">
        <v>203740</v>
      </c>
      <c r="Y35" s="22">
        <v>1670245</v>
      </c>
    </row>
    <row r="36" spans="1:25" ht="13.5">
      <c r="A36" s="7" t="s">
        <v>176</v>
      </c>
      <c r="B36" s="28">
        <v>-26716</v>
      </c>
      <c r="C36" s="28">
        <v>-49318</v>
      </c>
      <c r="D36" s="28">
        <v>-43108</v>
      </c>
      <c r="E36" s="22">
        <v>-28896</v>
      </c>
      <c r="F36" s="28">
        <v>17712</v>
      </c>
      <c r="G36" s="28">
        <v>-42106</v>
      </c>
      <c r="H36" s="28">
        <v>-26738</v>
      </c>
      <c r="I36" s="22">
        <v>321502</v>
      </c>
      <c r="J36" s="28">
        <v>366886</v>
      </c>
      <c r="K36" s="28">
        <v>1582</v>
      </c>
      <c r="L36" s="28">
        <v>-73390</v>
      </c>
      <c r="M36" s="22">
        <v>142271</v>
      </c>
      <c r="N36" s="28">
        <v>90455</v>
      </c>
      <c r="O36" s="28">
        <v>30929</v>
      </c>
      <c r="P36" s="28">
        <v>-66972</v>
      </c>
      <c r="Q36" s="22">
        <v>32583</v>
      </c>
      <c r="R36" s="28">
        <v>113096</v>
      </c>
      <c r="S36" s="28">
        <v>81830</v>
      </c>
      <c r="T36" s="28">
        <v>34582</v>
      </c>
      <c r="U36" s="22">
        <v>87253</v>
      </c>
      <c r="V36" s="28">
        <v>253362</v>
      </c>
      <c r="W36" s="28">
        <v>143442</v>
      </c>
      <c r="X36" s="28">
        <v>4460</v>
      </c>
      <c r="Y36" s="22">
        <v>-1651757</v>
      </c>
    </row>
    <row r="37" spans="1:25" ht="13.5">
      <c r="A37" s="7" t="s">
        <v>177</v>
      </c>
      <c r="B37" s="28">
        <v>942206</v>
      </c>
      <c r="C37" s="28">
        <v>478378</v>
      </c>
      <c r="D37" s="28">
        <v>484320</v>
      </c>
      <c r="E37" s="22">
        <v>522148</v>
      </c>
      <c r="F37" s="28">
        <v>513367</v>
      </c>
      <c r="G37" s="28">
        <v>124425</v>
      </c>
      <c r="H37" s="28">
        <v>241473</v>
      </c>
      <c r="I37" s="22">
        <v>407662</v>
      </c>
      <c r="J37" s="28">
        <v>573208</v>
      </c>
      <c r="K37" s="28">
        <v>206638</v>
      </c>
      <c r="L37" s="28">
        <v>217963</v>
      </c>
      <c r="M37" s="22">
        <v>571141</v>
      </c>
      <c r="N37" s="28">
        <v>504495</v>
      </c>
      <c r="O37" s="28">
        <v>364175</v>
      </c>
      <c r="P37" s="28">
        <v>301052</v>
      </c>
      <c r="Q37" s="22">
        <v>584625</v>
      </c>
      <c r="R37" s="28">
        <v>656646</v>
      </c>
      <c r="S37" s="28">
        <v>466952</v>
      </c>
      <c r="T37" s="28">
        <v>427643</v>
      </c>
      <c r="U37" s="22">
        <v>593313</v>
      </c>
      <c r="V37" s="28">
        <v>820295</v>
      </c>
      <c r="W37" s="28">
        <v>606975</v>
      </c>
      <c r="X37" s="28">
        <v>208201</v>
      </c>
      <c r="Y37" s="22">
        <v>18488</v>
      </c>
    </row>
    <row r="38" spans="1:25" ht="13.5">
      <c r="A38" s="7" t="s">
        <v>37</v>
      </c>
      <c r="B38" s="28">
        <v>1514543</v>
      </c>
      <c r="C38" s="28">
        <v>834893</v>
      </c>
      <c r="D38" s="28">
        <v>757375</v>
      </c>
      <c r="E38" s="22">
        <v>760001</v>
      </c>
      <c r="F38" s="28">
        <v>793571</v>
      </c>
      <c r="G38" s="28">
        <v>128001</v>
      </c>
      <c r="H38" s="28">
        <v>286438</v>
      </c>
      <c r="I38" s="22">
        <v>151222</v>
      </c>
      <c r="J38" s="28">
        <v>156812</v>
      </c>
      <c r="K38" s="28">
        <v>202564</v>
      </c>
      <c r="L38" s="28">
        <v>264078</v>
      </c>
      <c r="M38" s="22">
        <v>367959</v>
      </c>
      <c r="N38" s="28">
        <v>694379</v>
      </c>
      <c r="O38" s="28">
        <v>460740</v>
      </c>
      <c r="P38" s="28">
        <v>422142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4.25" thickBot="1">
      <c r="A39" s="7" t="s">
        <v>178</v>
      </c>
      <c r="B39" s="28">
        <v>1514543</v>
      </c>
      <c r="C39" s="28">
        <v>834893</v>
      </c>
      <c r="D39" s="28">
        <v>757375</v>
      </c>
      <c r="E39" s="22">
        <v>760001</v>
      </c>
      <c r="F39" s="28">
        <v>793571</v>
      </c>
      <c r="G39" s="28">
        <v>128001</v>
      </c>
      <c r="H39" s="28">
        <v>286438</v>
      </c>
      <c r="I39" s="22">
        <v>155429</v>
      </c>
      <c r="J39" s="28">
        <v>159980</v>
      </c>
      <c r="K39" s="28">
        <v>205015</v>
      </c>
      <c r="L39" s="28">
        <v>265334</v>
      </c>
      <c r="M39" s="22">
        <v>373574</v>
      </c>
      <c r="N39" s="28">
        <v>698099</v>
      </c>
      <c r="O39" s="28">
        <v>462977</v>
      </c>
      <c r="P39" s="28">
        <v>423048</v>
      </c>
      <c r="Q39" s="22">
        <v>406500</v>
      </c>
      <c r="R39" s="28">
        <v>572011</v>
      </c>
      <c r="S39" s="28">
        <v>291778</v>
      </c>
      <c r="T39" s="28">
        <v>186177</v>
      </c>
      <c r="U39" s="22">
        <v>877137</v>
      </c>
      <c r="V39" s="28">
        <v>1082255</v>
      </c>
      <c r="W39" s="28">
        <v>821376</v>
      </c>
      <c r="X39" s="28">
        <v>283828</v>
      </c>
      <c r="Y39" s="22">
        <v>-121433</v>
      </c>
    </row>
    <row r="40" spans="1:25" ht="14.25" thickTop="1">
      <c r="A40" s="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2" ht="13.5">
      <c r="A42" s="20" t="s">
        <v>134</v>
      </c>
    </row>
    <row r="43" ht="13.5">
      <c r="A43" s="20" t="s">
        <v>135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130</v>
      </c>
      <c r="B2" s="14">
        <v>2221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39</v>
      </c>
      <c r="B4" s="15" t="str">
        <f>HYPERLINK("http://www.kabupro.jp/mark/20131114/S1000HWK.htm","四半期報告書")</f>
        <v>四半期報告書</v>
      </c>
      <c r="C4" s="15" t="str">
        <f>HYPERLINK("http://www.kabupro.jp/mark/20130626/S000DRSX.htm","有価証券報告書")</f>
        <v>有価証券報告書</v>
      </c>
      <c r="D4" s="15" t="str">
        <f>HYPERLINK("http://www.kabupro.jp/mark/20131114/S1000HWK.htm","四半期報告書")</f>
        <v>四半期報告書</v>
      </c>
      <c r="E4" s="15" t="str">
        <f>HYPERLINK("http://www.kabupro.jp/mark/20130626/S000DRSX.htm","有価証券報告書")</f>
        <v>有価証券報告書</v>
      </c>
      <c r="F4" s="15" t="str">
        <f>HYPERLINK("http://www.kabupro.jp/mark/20121121/S000CD0H.htm","訂正四半期報告書")</f>
        <v>訂正四半期報告書</v>
      </c>
      <c r="G4" s="15" t="str">
        <f>HYPERLINK("http://www.kabupro.jp/mark/20120628/S000B9V5.htm","有価証券報告書")</f>
        <v>有価証券報告書</v>
      </c>
      <c r="H4" s="15" t="str">
        <f>HYPERLINK("http://www.kabupro.jp/mark/20110214/S0007TF3.htm","四半期報告書")</f>
        <v>四半期報告書</v>
      </c>
      <c r="I4" s="15" t="str">
        <f>HYPERLINK("http://www.kabupro.jp/mark/20111114/S0009R6V.htm","四半期報告書")</f>
        <v>四半期報告書</v>
      </c>
      <c r="J4" s="15" t="str">
        <f>HYPERLINK("http://www.kabupro.jp/mark/20100812/S0006JM2.htm","四半期報告書")</f>
        <v>四半期報告書</v>
      </c>
      <c r="K4" s="15" t="str">
        <f>HYPERLINK("http://www.kabupro.jp/mark/20110629/S0008QZO.htm","有価証券報告書")</f>
        <v>有価証券報告書</v>
      </c>
      <c r="L4" s="15" t="str">
        <f>HYPERLINK("http://www.kabupro.jp/mark/20110214/S0007TF3.htm","四半期報告書")</f>
        <v>四半期報告書</v>
      </c>
      <c r="M4" s="15" t="str">
        <f>HYPERLINK("http://www.kabupro.jp/mark/20101115/S00077PE.htm","四半期報告書")</f>
        <v>四半期報告書</v>
      </c>
      <c r="N4" s="15" t="str">
        <f>HYPERLINK("http://www.kabupro.jp/mark/20100812/S0006JM2.htm","四半期報告書")</f>
        <v>四半期報告書</v>
      </c>
      <c r="O4" s="15" t="str">
        <f>HYPERLINK("http://www.kabupro.jp/mark/20100625/S00063CZ.htm","有価証券報告書")</f>
        <v>有価証券報告書</v>
      </c>
      <c r="P4" s="15" t="str">
        <f>HYPERLINK("http://www.kabupro.jp/mark/20100212/S000543I.htm","四半期報告書")</f>
        <v>四半期報告書</v>
      </c>
      <c r="Q4" s="15" t="str">
        <f>HYPERLINK("http://www.kabupro.jp/mark/20091113/S0004LYW.htm","四半期報告書")</f>
        <v>四半期報告書</v>
      </c>
      <c r="R4" s="15" t="str">
        <f>HYPERLINK("http://www.kabupro.jp/mark/20090812/S0003XOP.htm","四半期報告書")</f>
        <v>四半期報告書</v>
      </c>
      <c r="S4" s="15" t="str">
        <f>HYPERLINK("http://www.kabupro.jp/mark/20090626/S0003I4K.htm","有価証券報告書")</f>
        <v>有価証券報告書</v>
      </c>
    </row>
    <row r="5" spans="1:19" ht="14.25" thickBot="1">
      <c r="A5" s="11" t="s">
        <v>40</v>
      </c>
      <c r="B5" s="1" t="s">
        <v>183</v>
      </c>
      <c r="C5" s="1" t="s">
        <v>46</v>
      </c>
      <c r="D5" s="1" t="s">
        <v>183</v>
      </c>
      <c r="E5" s="1" t="s">
        <v>46</v>
      </c>
      <c r="F5" s="1" t="s">
        <v>189</v>
      </c>
      <c r="G5" s="1" t="s">
        <v>50</v>
      </c>
      <c r="H5" s="1" t="s">
        <v>199</v>
      </c>
      <c r="I5" s="1" t="s">
        <v>195</v>
      </c>
      <c r="J5" s="1" t="s">
        <v>203</v>
      </c>
      <c r="K5" s="1" t="s">
        <v>52</v>
      </c>
      <c r="L5" s="1" t="s">
        <v>199</v>
      </c>
      <c r="M5" s="1" t="s">
        <v>201</v>
      </c>
      <c r="N5" s="1" t="s">
        <v>203</v>
      </c>
      <c r="O5" s="1" t="s">
        <v>54</v>
      </c>
      <c r="P5" s="1" t="s">
        <v>205</v>
      </c>
      <c r="Q5" s="1" t="s">
        <v>207</v>
      </c>
      <c r="R5" s="1" t="s">
        <v>209</v>
      </c>
      <c r="S5" s="1" t="s">
        <v>56</v>
      </c>
    </row>
    <row r="6" spans="1:19" ht="15" thickBot="1" thickTop="1">
      <c r="A6" s="10" t="s">
        <v>41</v>
      </c>
      <c r="B6" s="18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42</v>
      </c>
      <c r="B7" s="14" t="s">
        <v>221</v>
      </c>
      <c r="C7" s="16" t="s">
        <v>47</v>
      </c>
      <c r="D7" s="14" t="s">
        <v>221</v>
      </c>
      <c r="E7" s="16" t="s">
        <v>47</v>
      </c>
      <c r="F7" s="14" t="s">
        <v>221</v>
      </c>
      <c r="G7" s="16" t="s">
        <v>47</v>
      </c>
      <c r="H7" s="14" t="s">
        <v>221</v>
      </c>
      <c r="I7" s="14" t="s">
        <v>221</v>
      </c>
      <c r="J7" s="14" t="s">
        <v>221</v>
      </c>
      <c r="K7" s="16" t="s">
        <v>47</v>
      </c>
      <c r="L7" s="14" t="s">
        <v>221</v>
      </c>
      <c r="M7" s="14" t="s">
        <v>221</v>
      </c>
      <c r="N7" s="14" t="s">
        <v>221</v>
      </c>
      <c r="O7" s="16" t="s">
        <v>47</v>
      </c>
      <c r="P7" s="14" t="s">
        <v>221</v>
      </c>
      <c r="Q7" s="14" t="s">
        <v>221</v>
      </c>
      <c r="R7" s="14" t="s">
        <v>221</v>
      </c>
      <c r="S7" s="16" t="s">
        <v>47</v>
      </c>
    </row>
    <row r="8" spans="1:19" ht="13.5">
      <c r="A8" s="13" t="s">
        <v>43</v>
      </c>
      <c r="B8" s="1" t="s">
        <v>222</v>
      </c>
      <c r="C8" s="17" t="s">
        <v>136</v>
      </c>
      <c r="D8" s="1" t="s">
        <v>136</v>
      </c>
      <c r="E8" s="17" t="s">
        <v>137</v>
      </c>
      <c r="F8" s="1" t="s">
        <v>137</v>
      </c>
      <c r="G8" s="17" t="s">
        <v>138</v>
      </c>
      <c r="H8" s="1" t="s">
        <v>138</v>
      </c>
      <c r="I8" s="1" t="s">
        <v>138</v>
      </c>
      <c r="J8" s="1" t="s">
        <v>138</v>
      </c>
      <c r="K8" s="17" t="s">
        <v>139</v>
      </c>
      <c r="L8" s="1" t="s">
        <v>139</v>
      </c>
      <c r="M8" s="1" t="s">
        <v>139</v>
      </c>
      <c r="N8" s="1" t="s">
        <v>139</v>
      </c>
      <c r="O8" s="17" t="s">
        <v>140</v>
      </c>
      <c r="P8" s="1" t="s">
        <v>140</v>
      </c>
      <c r="Q8" s="1" t="s">
        <v>140</v>
      </c>
      <c r="R8" s="1" t="s">
        <v>140</v>
      </c>
      <c r="S8" s="17" t="s">
        <v>141</v>
      </c>
    </row>
    <row r="9" spans="1:19" ht="13.5">
      <c r="A9" s="13" t="s">
        <v>44</v>
      </c>
      <c r="B9" s="1" t="s">
        <v>184</v>
      </c>
      <c r="C9" s="17" t="s">
        <v>48</v>
      </c>
      <c r="D9" s="1" t="s">
        <v>190</v>
      </c>
      <c r="E9" s="17" t="s">
        <v>49</v>
      </c>
      <c r="F9" s="1" t="s">
        <v>196</v>
      </c>
      <c r="G9" s="17" t="s">
        <v>51</v>
      </c>
      <c r="H9" s="1" t="s">
        <v>200</v>
      </c>
      <c r="I9" s="1" t="s">
        <v>202</v>
      </c>
      <c r="J9" s="1" t="s">
        <v>204</v>
      </c>
      <c r="K9" s="17" t="s">
        <v>53</v>
      </c>
      <c r="L9" s="1" t="s">
        <v>206</v>
      </c>
      <c r="M9" s="1" t="s">
        <v>208</v>
      </c>
      <c r="N9" s="1" t="s">
        <v>210</v>
      </c>
      <c r="O9" s="17" t="s">
        <v>55</v>
      </c>
      <c r="P9" s="1" t="s">
        <v>212</v>
      </c>
      <c r="Q9" s="1" t="s">
        <v>214</v>
      </c>
      <c r="R9" s="1" t="s">
        <v>216</v>
      </c>
      <c r="S9" s="17" t="s">
        <v>57</v>
      </c>
    </row>
    <row r="10" spans="1:19" ht="14.25" thickBot="1">
      <c r="A10" s="13" t="s">
        <v>45</v>
      </c>
      <c r="B10" s="1" t="s">
        <v>59</v>
      </c>
      <c r="C10" s="17" t="s">
        <v>59</v>
      </c>
      <c r="D10" s="1" t="s">
        <v>59</v>
      </c>
      <c r="E10" s="17" t="s">
        <v>59</v>
      </c>
      <c r="F10" s="1" t="s">
        <v>59</v>
      </c>
      <c r="G10" s="17" t="s">
        <v>59</v>
      </c>
      <c r="H10" s="1" t="s">
        <v>59</v>
      </c>
      <c r="I10" s="1" t="s">
        <v>59</v>
      </c>
      <c r="J10" s="1" t="s">
        <v>59</v>
      </c>
      <c r="K10" s="17" t="s">
        <v>59</v>
      </c>
      <c r="L10" s="1" t="s">
        <v>59</v>
      </c>
      <c r="M10" s="1" t="s">
        <v>59</v>
      </c>
      <c r="N10" s="1" t="s">
        <v>59</v>
      </c>
      <c r="O10" s="17" t="s">
        <v>59</v>
      </c>
      <c r="P10" s="1" t="s">
        <v>59</v>
      </c>
      <c r="Q10" s="1" t="s">
        <v>59</v>
      </c>
      <c r="R10" s="1" t="s">
        <v>59</v>
      </c>
      <c r="S10" s="17" t="s">
        <v>59</v>
      </c>
    </row>
    <row r="11" spans="1:19" ht="14.25" thickTop="1">
      <c r="A11" s="30" t="s">
        <v>174</v>
      </c>
      <c r="B11" s="27">
        <v>1313272</v>
      </c>
      <c r="C11" s="21">
        <v>1282149</v>
      </c>
      <c r="D11" s="27">
        <v>252427</v>
      </c>
      <c r="E11" s="21">
        <v>558884</v>
      </c>
      <c r="F11" s="27">
        <v>409203</v>
      </c>
      <c r="G11" s="21">
        <v>939101</v>
      </c>
      <c r="H11" s="27">
        <v>1198874</v>
      </c>
      <c r="I11" s="27">
        <v>824916</v>
      </c>
      <c r="J11" s="27">
        <v>723194</v>
      </c>
      <c r="K11" s="21">
        <v>984663</v>
      </c>
      <c r="L11" s="27">
        <v>1223756</v>
      </c>
      <c r="M11" s="27">
        <v>755601</v>
      </c>
      <c r="N11" s="27">
        <v>612320</v>
      </c>
      <c r="O11" s="21">
        <v>1464956</v>
      </c>
      <c r="P11" s="27">
        <v>1897456</v>
      </c>
      <c r="Q11" s="27">
        <v>1425776</v>
      </c>
      <c r="R11" s="27">
        <v>490919</v>
      </c>
      <c r="S11" s="21">
        <v>-107885</v>
      </c>
    </row>
    <row r="12" spans="1:19" ht="13.5">
      <c r="A12" s="6" t="s">
        <v>223</v>
      </c>
      <c r="B12" s="28">
        <v>399666</v>
      </c>
      <c r="C12" s="22">
        <v>906588</v>
      </c>
      <c r="D12" s="28">
        <v>449364</v>
      </c>
      <c r="E12" s="22">
        <v>838466</v>
      </c>
      <c r="F12" s="28">
        <v>381534</v>
      </c>
      <c r="G12" s="22">
        <v>820233</v>
      </c>
      <c r="H12" s="28">
        <v>605052</v>
      </c>
      <c r="I12" s="28">
        <v>393849</v>
      </c>
      <c r="J12" s="28">
        <v>191202</v>
      </c>
      <c r="K12" s="22">
        <v>752732</v>
      </c>
      <c r="L12" s="28">
        <v>550937</v>
      </c>
      <c r="M12" s="28">
        <v>356131</v>
      </c>
      <c r="N12" s="28">
        <v>169585</v>
      </c>
      <c r="O12" s="22">
        <v>773462</v>
      </c>
      <c r="P12" s="28">
        <v>571513</v>
      </c>
      <c r="Q12" s="28">
        <v>375333</v>
      </c>
      <c r="R12" s="28">
        <v>183240</v>
      </c>
      <c r="S12" s="22">
        <v>812252</v>
      </c>
    </row>
    <row r="13" spans="1:19" ht="13.5">
      <c r="A13" s="6" t="s">
        <v>0</v>
      </c>
      <c r="B13" s="28">
        <v>1373</v>
      </c>
      <c r="C13" s="22">
        <v>302</v>
      </c>
      <c r="D13" s="28">
        <v>-7629</v>
      </c>
      <c r="E13" s="22">
        <v>17820</v>
      </c>
      <c r="F13" s="28">
        <v>15004</v>
      </c>
      <c r="G13" s="22">
        <v>-31564</v>
      </c>
      <c r="H13" s="28">
        <v>-25486</v>
      </c>
      <c r="I13" s="28">
        <v>-32199</v>
      </c>
      <c r="J13" s="28">
        <v>-22695</v>
      </c>
      <c r="K13" s="22">
        <v>15747</v>
      </c>
      <c r="L13" s="28">
        <v>32827</v>
      </c>
      <c r="M13" s="28">
        <v>17510</v>
      </c>
      <c r="N13" s="28">
        <v>1780</v>
      </c>
      <c r="O13" s="22">
        <v>-15409</v>
      </c>
      <c r="P13" s="28">
        <v>-2190</v>
      </c>
      <c r="Q13" s="28">
        <v>-9613</v>
      </c>
      <c r="R13" s="28">
        <v>-5879</v>
      </c>
      <c r="S13" s="22">
        <v>-19472</v>
      </c>
    </row>
    <row r="14" spans="1:19" ht="13.5">
      <c r="A14" s="6" t="s">
        <v>1</v>
      </c>
      <c r="B14" s="28">
        <v>81646</v>
      </c>
      <c r="C14" s="22">
        <v>49488</v>
      </c>
      <c r="D14" s="28">
        <v>-8420</v>
      </c>
      <c r="E14" s="22">
        <v>-199296</v>
      </c>
      <c r="F14" s="28">
        <v>33441</v>
      </c>
      <c r="G14" s="22">
        <v>-26340</v>
      </c>
      <c r="H14" s="28">
        <v>-202195</v>
      </c>
      <c r="I14" s="28">
        <v>1035</v>
      </c>
      <c r="J14" s="28">
        <v>-259596</v>
      </c>
      <c r="K14" s="22">
        <v>16894</v>
      </c>
      <c r="L14" s="28">
        <v>-196080</v>
      </c>
      <c r="M14" s="28">
        <v>3325</v>
      </c>
      <c r="N14" s="28">
        <v>-252541</v>
      </c>
      <c r="O14" s="22">
        <v>37199</v>
      </c>
      <c r="P14" s="28">
        <v>-163571</v>
      </c>
      <c r="Q14" s="28">
        <v>28991</v>
      </c>
      <c r="R14" s="28">
        <v>-220746</v>
      </c>
      <c r="S14" s="22">
        <v>-17545</v>
      </c>
    </row>
    <row r="15" spans="1:19" ht="13.5">
      <c r="A15" s="6" t="s">
        <v>2</v>
      </c>
      <c r="B15" s="28">
        <v>40637</v>
      </c>
      <c r="C15" s="22">
        <v>14635</v>
      </c>
      <c r="D15" s="28">
        <v>20669</v>
      </c>
      <c r="E15" s="22">
        <v>20533</v>
      </c>
      <c r="F15" s="28">
        <v>18298</v>
      </c>
      <c r="G15" s="22">
        <v>23574</v>
      </c>
      <c r="H15" s="28">
        <v>21695</v>
      </c>
      <c r="I15" s="28">
        <v>11277</v>
      </c>
      <c r="J15" s="28">
        <v>24730</v>
      </c>
      <c r="K15" s="22">
        <v>-1995</v>
      </c>
      <c r="L15" s="28">
        <v>-7134</v>
      </c>
      <c r="M15" s="28">
        <v>-15753</v>
      </c>
      <c r="N15" s="28">
        <v>-13628</v>
      </c>
      <c r="O15" s="22">
        <v>4853</v>
      </c>
      <c r="P15" s="28">
        <v>779</v>
      </c>
      <c r="Q15" s="28">
        <v>-4179</v>
      </c>
      <c r="R15" s="28">
        <v>9645</v>
      </c>
      <c r="S15" s="22">
        <v>-18763</v>
      </c>
    </row>
    <row r="16" spans="1:19" ht="13.5">
      <c r="A16" s="6" t="s">
        <v>3</v>
      </c>
      <c r="B16" s="28"/>
      <c r="C16" s="22">
        <v>20586</v>
      </c>
      <c r="D16" s="28">
        <v>26764</v>
      </c>
      <c r="E16" s="22">
        <v>44934</v>
      </c>
      <c r="F16" s="28">
        <v>21758</v>
      </c>
      <c r="G16" s="22">
        <v>3983</v>
      </c>
      <c r="H16" s="28">
        <v>23211</v>
      </c>
      <c r="I16" s="28">
        <v>26881</v>
      </c>
      <c r="J16" s="28">
        <v>21977</v>
      </c>
      <c r="K16" s="22">
        <v>2283</v>
      </c>
      <c r="L16" s="28">
        <v>24012</v>
      </c>
      <c r="M16" s="28">
        <v>4941</v>
      </c>
      <c r="N16" s="28">
        <v>12563</v>
      </c>
      <c r="O16" s="22">
        <v>96352</v>
      </c>
      <c r="P16" s="28">
        <v>90477</v>
      </c>
      <c r="Q16" s="28">
        <v>977</v>
      </c>
      <c r="R16" s="28">
        <v>977</v>
      </c>
      <c r="S16" s="22">
        <v>13844</v>
      </c>
    </row>
    <row r="17" spans="1:19" ht="13.5">
      <c r="A17" s="6" t="s">
        <v>4</v>
      </c>
      <c r="B17" s="28">
        <v>-1228519</v>
      </c>
      <c r="C17" s="22">
        <v>-1084320</v>
      </c>
      <c r="D17" s="28">
        <v>-654370</v>
      </c>
      <c r="E17" s="22">
        <v>-957261</v>
      </c>
      <c r="F17" s="28">
        <v>-945175</v>
      </c>
      <c r="G17" s="22">
        <v>-1312039</v>
      </c>
      <c r="H17" s="28">
        <v>-1306285</v>
      </c>
      <c r="I17" s="28">
        <v>-1294666</v>
      </c>
      <c r="J17" s="28">
        <v>-840292</v>
      </c>
      <c r="K17" s="22">
        <v>-1139282</v>
      </c>
      <c r="L17" s="28">
        <v>-1133205</v>
      </c>
      <c r="M17" s="28">
        <v>-1121384</v>
      </c>
      <c r="N17" s="28">
        <v>-791729</v>
      </c>
      <c r="O17" s="22">
        <v>-944788</v>
      </c>
      <c r="P17" s="28">
        <v>-944065</v>
      </c>
      <c r="Q17" s="28">
        <v>-626352</v>
      </c>
      <c r="R17" s="28">
        <v>-625545</v>
      </c>
      <c r="S17" s="22">
        <v>-168240</v>
      </c>
    </row>
    <row r="18" spans="1:19" ht="13.5">
      <c r="A18" s="6" t="s">
        <v>158</v>
      </c>
      <c r="B18" s="28">
        <v>6214</v>
      </c>
      <c r="C18" s="22">
        <v>20788</v>
      </c>
      <c r="D18" s="28">
        <v>11451</v>
      </c>
      <c r="E18" s="22">
        <v>22956</v>
      </c>
      <c r="F18" s="28">
        <v>10895</v>
      </c>
      <c r="G18" s="22">
        <v>34891</v>
      </c>
      <c r="H18" s="28">
        <v>19000</v>
      </c>
      <c r="I18" s="28">
        <v>11992</v>
      </c>
      <c r="J18" s="28">
        <v>5975</v>
      </c>
      <c r="K18" s="22">
        <v>39983</v>
      </c>
      <c r="L18" s="28">
        <v>30231</v>
      </c>
      <c r="M18" s="28">
        <v>20427</v>
      </c>
      <c r="N18" s="28">
        <v>9017</v>
      </c>
      <c r="O18" s="22">
        <v>60035</v>
      </c>
      <c r="P18" s="28">
        <v>38915</v>
      </c>
      <c r="Q18" s="28">
        <v>25788</v>
      </c>
      <c r="R18" s="28">
        <v>17045</v>
      </c>
      <c r="S18" s="22">
        <v>43020</v>
      </c>
    </row>
    <row r="19" spans="1:19" ht="13.5">
      <c r="A19" s="6" t="s">
        <v>5</v>
      </c>
      <c r="B19" s="28">
        <v>7830</v>
      </c>
      <c r="C19" s="22">
        <v>-1125</v>
      </c>
      <c r="D19" s="28">
        <v>-4632</v>
      </c>
      <c r="E19" s="22">
        <v>-8998</v>
      </c>
      <c r="F19" s="28">
        <v>-8707</v>
      </c>
      <c r="G19" s="22">
        <v>9712</v>
      </c>
      <c r="H19" s="28">
        <v>7194</v>
      </c>
      <c r="I19" s="28">
        <v>446</v>
      </c>
      <c r="J19" s="28">
        <v>359</v>
      </c>
      <c r="K19" s="22">
        <v>-613</v>
      </c>
      <c r="L19" s="28">
        <v>3270</v>
      </c>
      <c r="M19" s="28">
        <v>457</v>
      </c>
      <c r="N19" s="28">
        <v>1966</v>
      </c>
      <c r="O19" s="22">
        <v>17714</v>
      </c>
      <c r="P19" s="28">
        <v>12440</v>
      </c>
      <c r="Q19" s="28">
        <v>7931</v>
      </c>
      <c r="R19" s="28">
        <v>5178</v>
      </c>
      <c r="S19" s="22">
        <v>8426</v>
      </c>
    </row>
    <row r="20" spans="1:19" ht="13.5">
      <c r="A20" s="6" t="s">
        <v>6</v>
      </c>
      <c r="B20" s="28">
        <v>480343</v>
      </c>
      <c r="C20" s="22">
        <v>186784</v>
      </c>
      <c r="D20" s="28">
        <v>636455</v>
      </c>
      <c r="E20" s="22">
        <v>39328</v>
      </c>
      <c r="F20" s="28">
        <v>606979</v>
      </c>
      <c r="G20" s="22">
        <v>-429434</v>
      </c>
      <c r="H20" s="28">
        <v>-916398</v>
      </c>
      <c r="I20" s="28">
        <v>519033</v>
      </c>
      <c r="J20" s="28">
        <v>531</v>
      </c>
      <c r="K20" s="22">
        <v>-556304</v>
      </c>
      <c r="L20" s="28">
        <v>-1462779</v>
      </c>
      <c r="M20" s="28">
        <v>60299</v>
      </c>
      <c r="N20" s="28">
        <v>-112414</v>
      </c>
      <c r="O20" s="22">
        <v>374566</v>
      </c>
      <c r="P20" s="28">
        <v>-582334</v>
      </c>
      <c r="Q20" s="28">
        <v>415024</v>
      </c>
      <c r="R20" s="28">
        <v>24358</v>
      </c>
      <c r="S20" s="22">
        <v>163956</v>
      </c>
    </row>
    <row r="21" spans="1:19" ht="13.5">
      <c r="A21" s="6" t="s">
        <v>7</v>
      </c>
      <c r="B21" s="28">
        <v>56938</v>
      </c>
      <c r="C21" s="22">
        <v>44555</v>
      </c>
      <c r="D21" s="28">
        <v>73725</v>
      </c>
      <c r="E21" s="22">
        <v>-229909</v>
      </c>
      <c r="F21" s="28">
        <v>-88216</v>
      </c>
      <c r="G21" s="22">
        <v>17143</v>
      </c>
      <c r="H21" s="28">
        <v>-111329</v>
      </c>
      <c r="I21" s="28">
        <v>-54893</v>
      </c>
      <c r="J21" s="28">
        <v>8914</v>
      </c>
      <c r="K21" s="22">
        <v>-187367</v>
      </c>
      <c r="L21" s="28">
        <v>-309157</v>
      </c>
      <c r="M21" s="28">
        <v>-76557</v>
      </c>
      <c r="N21" s="28">
        <v>-52305</v>
      </c>
      <c r="O21" s="22">
        <v>66371</v>
      </c>
      <c r="P21" s="28">
        <v>-55668</v>
      </c>
      <c r="Q21" s="28">
        <v>-57699</v>
      </c>
      <c r="R21" s="28">
        <v>8401</v>
      </c>
      <c r="S21" s="22">
        <v>2981</v>
      </c>
    </row>
    <row r="22" spans="1:19" ht="13.5">
      <c r="A22" s="6" t="s">
        <v>8</v>
      </c>
      <c r="B22" s="28">
        <v>-121030</v>
      </c>
      <c r="C22" s="22">
        <v>-141376</v>
      </c>
      <c r="D22" s="28">
        <v>-267203</v>
      </c>
      <c r="E22" s="22">
        <v>38231</v>
      </c>
      <c r="F22" s="28">
        <v>-126640</v>
      </c>
      <c r="G22" s="22">
        <v>196420</v>
      </c>
      <c r="H22" s="28">
        <v>289255</v>
      </c>
      <c r="I22" s="28">
        <v>-56911</v>
      </c>
      <c r="J22" s="28">
        <v>1595</v>
      </c>
      <c r="K22" s="22">
        <v>11606</v>
      </c>
      <c r="L22" s="28">
        <v>332413</v>
      </c>
      <c r="M22" s="28">
        <v>-9064</v>
      </c>
      <c r="N22" s="28">
        <v>35919</v>
      </c>
      <c r="O22" s="22">
        <v>-79713</v>
      </c>
      <c r="P22" s="28">
        <v>261339</v>
      </c>
      <c r="Q22" s="28">
        <v>-102377</v>
      </c>
      <c r="R22" s="28">
        <v>-13814</v>
      </c>
      <c r="S22" s="22">
        <v>43811</v>
      </c>
    </row>
    <row r="23" spans="1:19" ht="13.5">
      <c r="A23" s="6" t="s">
        <v>9</v>
      </c>
      <c r="B23" s="28">
        <v>4211</v>
      </c>
      <c r="C23" s="22"/>
      <c r="D23" s="28">
        <v>139204</v>
      </c>
      <c r="E23" s="22"/>
      <c r="F23" s="28">
        <v>-255296</v>
      </c>
      <c r="G23" s="22"/>
      <c r="H23" s="28"/>
      <c r="I23" s="28">
        <v>-424508</v>
      </c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68</v>
      </c>
      <c r="B24" s="28">
        <v>-411090</v>
      </c>
      <c r="C24" s="22">
        <v>-62774</v>
      </c>
      <c r="D24" s="28">
        <v>-30809</v>
      </c>
      <c r="E24" s="22">
        <v>177368</v>
      </c>
      <c r="F24" s="28">
        <v>68337</v>
      </c>
      <c r="G24" s="22">
        <v>115740</v>
      </c>
      <c r="H24" s="28">
        <v>45740</v>
      </c>
      <c r="I24" s="28">
        <v>-216974</v>
      </c>
      <c r="J24" s="28">
        <v>346041</v>
      </c>
      <c r="K24" s="22">
        <v>585012</v>
      </c>
      <c r="L24" s="28">
        <v>530792</v>
      </c>
      <c r="M24" s="28">
        <v>-104824</v>
      </c>
      <c r="N24" s="28">
        <v>654309</v>
      </c>
      <c r="O24" s="22">
        <v>-175952</v>
      </c>
      <c r="P24" s="28">
        <v>36054</v>
      </c>
      <c r="Q24" s="28">
        <v>-221489</v>
      </c>
      <c r="R24" s="28">
        <v>298536</v>
      </c>
      <c r="S24" s="22">
        <v>239170</v>
      </c>
    </row>
    <row r="25" spans="1:19" ht="13.5">
      <c r="A25" s="6" t="s">
        <v>10</v>
      </c>
      <c r="B25" s="28">
        <v>631495</v>
      </c>
      <c r="C25" s="22">
        <v>1335598</v>
      </c>
      <c r="D25" s="28">
        <v>636998</v>
      </c>
      <c r="E25" s="22">
        <v>213104</v>
      </c>
      <c r="F25" s="28">
        <v>27292</v>
      </c>
      <c r="G25" s="22">
        <v>359168</v>
      </c>
      <c r="H25" s="28">
        <v>-352439</v>
      </c>
      <c r="I25" s="28">
        <v>-296849</v>
      </c>
      <c r="J25" s="28">
        <v>205588</v>
      </c>
      <c r="K25" s="22">
        <v>549194</v>
      </c>
      <c r="L25" s="28">
        <v>-373749</v>
      </c>
      <c r="M25" s="28">
        <v>-106073</v>
      </c>
      <c r="N25" s="28">
        <v>273798</v>
      </c>
      <c r="O25" s="22">
        <v>573406</v>
      </c>
      <c r="P25" s="28">
        <v>-22319</v>
      </c>
      <c r="Q25" s="28">
        <v>71044</v>
      </c>
      <c r="R25" s="28">
        <v>162219</v>
      </c>
      <c r="S25" s="22">
        <v>936314</v>
      </c>
    </row>
    <row r="26" spans="1:19" ht="13.5">
      <c r="A26" s="6" t="s">
        <v>11</v>
      </c>
      <c r="B26" s="28">
        <v>1227274</v>
      </c>
      <c r="C26" s="22">
        <v>1084262</v>
      </c>
      <c r="D26" s="28">
        <v>645232</v>
      </c>
      <c r="E26" s="22">
        <v>948123</v>
      </c>
      <c r="F26" s="28">
        <v>936037</v>
      </c>
      <c r="G26" s="22">
        <v>1292031</v>
      </c>
      <c r="H26" s="28">
        <v>1291625</v>
      </c>
      <c r="I26" s="28">
        <v>1285528</v>
      </c>
      <c r="J26" s="28">
        <v>836649</v>
      </c>
      <c r="K26" s="22">
        <v>1119273</v>
      </c>
      <c r="L26" s="28">
        <v>1118440</v>
      </c>
      <c r="M26" s="28">
        <v>1112158</v>
      </c>
      <c r="N26" s="28">
        <v>791727</v>
      </c>
      <c r="O26" s="22">
        <v>944789</v>
      </c>
      <c r="P26" s="28">
        <v>944064</v>
      </c>
      <c r="Q26" s="28">
        <v>626351</v>
      </c>
      <c r="R26" s="28">
        <v>625544</v>
      </c>
      <c r="S26" s="22">
        <v>168239</v>
      </c>
    </row>
    <row r="27" spans="1:19" ht="13.5">
      <c r="A27" s="6" t="s">
        <v>12</v>
      </c>
      <c r="B27" s="28">
        <v>-6179</v>
      </c>
      <c r="C27" s="22">
        <v>-20721</v>
      </c>
      <c r="D27" s="28">
        <v>-11354</v>
      </c>
      <c r="E27" s="22">
        <v>-22869</v>
      </c>
      <c r="F27" s="28">
        <v>-10824</v>
      </c>
      <c r="G27" s="22">
        <v>-34821</v>
      </c>
      <c r="H27" s="28">
        <v>-18694</v>
      </c>
      <c r="I27" s="28">
        <v>-11741</v>
      </c>
      <c r="J27" s="28">
        <v>-5566</v>
      </c>
      <c r="K27" s="22">
        <v>-39574</v>
      </c>
      <c r="L27" s="28">
        <v>-29582</v>
      </c>
      <c r="M27" s="28">
        <v>-19737</v>
      </c>
      <c r="N27" s="28">
        <v>-8860</v>
      </c>
      <c r="O27" s="22">
        <v>-59878</v>
      </c>
      <c r="P27" s="28">
        <v>-38890</v>
      </c>
      <c r="Q27" s="28">
        <v>-25763</v>
      </c>
      <c r="R27" s="28">
        <v>-17020</v>
      </c>
      <c r="S27" s="22">
        <v>-42996</v>
      </c>
    </row>
    <row r="28" spans="1:19" ht="13.5">
      <c r="A28" s="6" t="s">
        <v>13</v>
      </c>
      <c r="B28" s="28">
        <v>-538520</v>
      </c>
      <c r="C28" s="22">
        <v>-108040</v>
      </c>
      <c r="D28" s="28">
        <v>-57053</v>
      </c>
      <c r="E28" s="22">
        <v>-172196</v>
      </c>
      <c r="F28" s="28">
        <v>-161760</v>
      </c>
      <c r="G28" s="22">
        <v>-576580</v>
      </c>
      <c r="H28" s="28">
        <v>-581280</v>
      </c>
      <c r="I28" s="28">
        <v>-332711</v>
      </c>
      <c r="J28" s="28">
        <v>-306688</v>
      </c>
      <c r="K28" s="22">
        <v>-330929</v>
      </c>
      <c r="L28" s="28">
        <v>-335084</v>
      </c>
      <c r="M28" s="28">
        <v>-97858</v>
      </c>
      <c r="N28" s="28">
        <v>-89566</v>
      </c>
      <c r="O28" s="22">
        <v>-2153597</v>
      </c>
      <c r="P28" s="28">
        <v>-2158837</v>
      </c>
      <c r="Q28" s="28">
        <v>-1710557</v>
      </c>
      <c r="R28" s="28">
        <v>-1719761</v>
      </c>
      <c r="S28" s="22">
        <v>-189622</v>
      </c>
    </row>
    <row r="29" spans="1:19" ht="14.25" thickBot="1">
      <c r="A29" s="5" t="s">
        <v>14</v>
      </c>
      <c r="B29" s="29">
        <v>1314069</v>
      </c>
      <c r="C29" s="23">
        <v>2291098</v>
      </c>
      <c r="D29" s="29">
        <v>1213822</v>
      </c>
      <c r="E29" s="23">
        <v>966162</v>
      </c>
      <c r="F29" s="29">
        <v>790744</v>
      </c>
      <c r="G29" s="23">
        <v>1039798</v>
      </c>
      <c r="H29" s="29">
        <v>339211</v>
      </c>
      <c r="I29" s="29">
        <v>644225</v>
      </c>
      <c r="J29" s="29">
        <v>729982</v>
      </c>
      <c r="K29" s="23">
        <v>1297964</v>
      </c>
      <c r="L29" s="29">
        <v>380022</v>
      </c>
      <c r="M29" s="29">
        <v>888488</v>
      </c>
      <c r="N29" s="29">
        <v>967099</v>
      </c>
      <c r="O29" s="23">
        <v>-695279</v>
      </c>
      <c r="P29" s="29">
        <v>-1275984</v>
      </c>
      <c r="Q29" s="29">
        <v>-1038924</v>
      </c>
      <c r="R29" s="29">
        <v>-949019</v>
      </c>
      <c r="S29" s="23">
        <v>871934</v>
      </c>
    </row>
    <row r="30" spans="1:19" ht="14.25" thickTop="1">
      <c r="A30" s="6" t="s">
        <v>15</v>
      </c>
      <c r="B30" s="28">
        <v>-600</v>
      </c>
      <c r="C30" s="22">
        <v>-1200</v>
      </c>
      <c r="D30" s="28">
        <v>-600</v>
      </c>
      <c r="E30" s="22">
        <v>-1200</v>
      </c>
      <c r="F30" s="28">
        <v>-600</v>
      </c>
      <c r="G30" s="22">
        <v>-2200</v>
      </c>
      <c r="H30" s="28">
        <v>-1900</v>
      </c>
      <c r="I30" s="28">
        <v>-600</v>
      </c>
      <c r="J30" s="28">
        <v>-300</v>
      </c>
      <c r="K30" s="22">
        <v>-3200</v>
      </c>
      <c r="L30" s="28"/>
      <c r="M30" s="28"/>
      <c r="N30" s="28"/>
      <c r="O30" s="22"/>
      <c r="P30" s="28"/>
      <c r="Q30" s="28"/>
      <c r="R30" s="28"/>
      <c r="S30" s="22"/>
    </row>
    <row r="31" spans="1:19" ht="13.5">
      <c r="A31" s="6" t="s">
        <v>16</v>
      </c>
      <c r="B31" s="28">
        <v>-50512</v>
      </c>
      <c r="C31" s="22">
        <v>-175060</v>
      </c>
      <c r="D31" s="28">
        <v>-139900</v>
      </c>
      <c r="E31" s="22">
        <v>-64025</v>
      </c>
      <c r="F31" s="28">
        <v>-34734</v>
      </c>
      <c r="G31" s="22">
        <v>-44756</v>
      </c>
      <c r="H31" s="28">
        <v>-34456</v>
      </c>
      <c r="I31" s="28">
        <v>-24456</v>
      </c>
      <c r="J31" s="28">
        <v>-10300</v>
      </c>
      <c r="K31" s="22">
        <v>-105293</v>
      </c>
      <c r="L31" s="28">
        <v>-72128</v>
      </c>
      <c r="M31" s="28">
        <v>-59228</v>
      </c>
      <c r="N31" s="28">
        <v>-19640</v>
      </c>
      <c r="O31" s="22"/>
      <c r="P31" s="28">
        <v>-10000</v>
      </c>
      <c r="Q31" s="28"/>
      <c r="R31" s="28"/>
      <c r="S31" s="22"/>
    </row>
    <row r="32" spans="1:19" ht="13.5">
      <c r="A32" s="6" t="s">
        <v>17</v>
      </c>
      <c r="B32" s="28">
        <v>19846</v>
      </c>
      <c r="C32" s="22">
        <v>172452</v>
      </c>
      <c r="D32" s="28"/>
      <c r="E32" s="22">
        <v>49621</v>
      </c>
      <c r="F32" s="28">
        <v>19567</v>
      </c>
      <c r="G32" s="22">
        <v>4245</v>
      </c>
      <c r="H32" s="28">
        <v>4245</v>
      </c>
      <c r="I32" s="28">
        <v>4245</v>
      </c>
      <c r="J32" s="28"/>
      <c r="K32" s="22">
        <v>98426</v>
      </c>
      <c r="L32" s="28">
        <v>63564</v>
      </c>
      <c r="M32" s="28">
        <v>50364</v>
      </c>
      <c r="N32" s="28">
        <v>30262</v>
      </c>
      <c r="O32" s="22"/>
      <c r="P32" s="28"/>
      <c r="Q32" s="28"/>
      <c r="R32" s="28"/>
      <c r="S32" s="22"/>
    </row>
    <row r="33" spans="1:19" ht="13.5">
      <c r="A33" s="6" t="s">
        <v>18</v>
      </c>
      <c r="B33" s="28">
        <v>-294946</v>
      </c>
      <c r="C33" s="22">
        <v>-218672</v>
      </c>
      <c r="D33" s="28">
        <v>-85380</v>
      </c>
      <c r="E33" s="22">
        <v>-1347116</v>
      </c>
      <c r="F33" s="28">
        <v>-476054</v>
      </c>
      <c r="G33" s="22">
        <v>-686681</v>
      </c>
      <c r="H33" s="28">
        <v>-553654</v>
      </c>
      <c r="I33" s="28">
        <v>-454888</v>
      </c>
      <c r="J33" s="28">
        <v>-274013</v>
      </c>
      <c r="K33" s="22">
        <v>-764368</v>
      </c>
      <c r="L33" s="28">
        <v>-470581</v>
      </c>
      <c r="M33" s="28">
        <v>-382404</v>
      </c>
      <c r="N33" s="28">
        <v>-119465</v>
      </c>
      <c r="O33" s="22">
        <v>-468477</v>
      </c>
      <c r="P33" s="28">
        <v>-344048</v>
      </c>
      <c r="Q33" s="28">
        <v>-272742</v>
      </c>
      <c r="R33" s="28">
        <v>-145528</v>
      </c>
      <c r="S33" s="22">
        <v>-568058</v>
      </c>
    </row>
    <row r="34" spans="1:19" ht="13.5">
      <c r="A34" s="6" t="s">
        <v>19</v>
      </c>
      <c r="B34" s="28">
        <v>400</v>
      </c>
      <c r="C34" s="22">
        <v>10474</v>
      </c>
      <c r="D34" s="28">
        <v>310</v>
      </c>
      <c r="E34" s="22"/>
      <c r="F34" s="28"/>
      <c r="G34" s="22"/>
      <c r="H34" s="28">
        <v>1116</v>
      </c>
      <c r="I34" s="28">
        <v>1169</v>
      </c>
      <c r="J34" s="28"/>
      <c r="K34" s="22"/>
      <c r="L34" s="28"/>
      <c r="M34" s="28"/>
      <c r="N34" s="28"/>
      <c r="O34" s="22"/>
      <c r="P34" s="28">
        <v>500</v>
      </c>
      <c r="Q34" s="28">
        <v>500</v>
      </c>
      <c r="R34" s="28"/>
      <c r="S34" s="22"/>
    </row>
    <row r="35" spans="1:19" ht="13.5">
      <c r="A35" s="6" t="s">
        <v>20</v>
      </c>
      <c r="B35" s="28">
        <v>-1896</v>
      </c>
      <c r="C35" s="22">
        <v>-12163</v>
      </c>
      <c r="D35" s="28">
        <v>-9936</v>
      </c>
      <c r="E35" s="22">
        <v>-28751</v>
      </c>
      <c r="F35" s="28">
        <v>-6166</v>
      </c>
      <c r="G35" s="22">
        <v>-45755</v>
      </c>
      <c r="H35" s="28">
        <v>-10580</v>
      </c>
      <c r="I35" s="28">
        <v>-10200</v>
      </c>
      <c r="J35" s="28">
        <v>-8831</v>
      </c>
      <c r="K35" s="22">
        <v>-2584</v>
      </c>
      <c r="L35" s="28">
        <v>-2584</v>
      </c>
      <c r="M35" s="28"/>
      <c r="N35" s="28"/>
      <c r="O35" s="22">
        <v>-13704</v>
      </c>
      <c r="P35" s="28">
        <v>-3363</v>
      </c>
      <c r="Q35" s="28">
        <v>-3363</v>
      </c>
      <c r="R35" s="28">
        <v>-3363</v>
      </c>
      <c r="S35" s="22">
        <v>-2975</v>
      </c>
    </row>
    <row r="36" spans="1:19" ht="13.5">
      <c r="A36" s="6" t="s">
        <v>21</v>
      </c>
      <c r="B36" s="28">
        <v>-3305</v>
      </c>
      <c r="C36" s="22">
        <v>-10518</v>
      </c>
      <c r="D36" s="28">
        <v>-3229</v>
      </c>
      <c r="E36" s="22">
        <v>-11806</v>
      </c>
      <c r="F36" s="28">
        <v>-3154</v>
      </c>
      <c r="G36" s="22">
        <v>-6065</v>
      </c>
      <c r="H36" s="28">
        <v>-4778</v>
      </c>
      <c r="I36" s="28">
        <v>-3051</v>
      </c>
      <c r="J36" s="28">
        <v>-1761</v>
      </c>
      <c r="K36" s="22">
        <v>-8002</v>
      </c>
      <c r="L36" s="28">
        <v>-6673</v>
      </c>
      <c r="M36" s="28">
        <v>-5029</v>
      </c>
      <c r="N36" s="28">
        <v>-1692</v>
      </c>
      <c r="O36" s="22">
        <v>-48912</v>
      </c>
      <c r="P36" s="28">
        <v>-9616</v>
      </c>
      <c r="Q36" s="28">
        <v>-2971</v>
      </c>
      <c r="R36" s="28">
        <v>-1679</v>
      </c>
      <c r="S36" s="22">
        <v>-8055</v>
      </c>
    </row>
    <row r="37" spans="1:19" ht="13.5">
      <c r="A37" s="6" t="s">
        <v>22</v>
      </c>
      <c r="B37" s="28">
        <v>31850</v>
      </c>
      <c r="C37" s="22">
        <v>7546</v>
      </c>
      <c r="D37" s="28"/>
      <c r="E37" s="22"/>
      <c r="F37" s="28"/>
      <c r="G37" s="22"/>
      <c r="H37" s="28"/>
      <c r="I37" s="28"/>
      <c r="J37" s="28"/>
      <c r="K37" s="22">
        <v>26</v>
      </c>
      <c r="L37" s="28">
        <v>26</v>
      </c>
      <c r="M37" s="28">
        <v>26</v>
      </c>
      <c r="N37" s="28">
        <v>26</v>
      </c>
      <c r="O37" s="22">
        <v>1217544</v>
      </c>
      <c r="P37" s="28">
        <v>1217544</v>
      </c>
      <c r="Q37" s="28">
        <v>1217543</v>
      </c>
      <c r="R37" s="28"/>
      <c r="S37" s="22"/>
    </row>
    <row r="38" spans="1:19" ht="13.5">
      <c r="A38" s="6" t="s">
        <v>23</v>
      </c>
      <c r="B38" s="28">
        <v>-50758</v>
      </c>
      <c r="C38" s="22">
        <v>-45000</v>
      </c>
      <c r="D38" s="28"/>
      <c r="E38" s="22">
        <v>-76200</v>
      </c>
      <c r="F38" s="28"/>
      <c r="G38" s="22">
        <v>-45000</v>
      </c>
      <c r="H38" s="28">
        <v>-45000</v>
      </c>
      <c r="I38" s="28"/>
      <c r="J38" s="28"/>
      <c r="K38" s="22">
        <v>-1090000</v>
      </c>
      <c r="L38" s="28">
        <v>-1090000</v>
      </c>
      <c r="M38" s="28">
        <v>-1090000</v>
      </c>
      <c r="N38" s="28">
        <v>-1090000</v>
      </c>
      <c r="O38" s="22"/>
      <c r="P38" s="28"/>
      <c r="Q38" s="28"/>
      <c r="R38" s="28"/>
      <c r="S38" s="22"/>
    </row>
    <row r="39" spans="1:19" ht="13.5">
      <c r="A39" s="6" t="s">
        <v>24</v>
      </c>
      <c r="B39" s="28"/>
      <c r="C39" s="22">
        <v>51200</v>
      </c>
      <c r="D39" s="28">
        <v>76200</v>
      </c>
      <c r="E39" s="22"/>
      <c r="F39" s="28"/>
      <c r="G39" s="22">
        <v>45000</v>
      </c>
      <c r="H39" s="28"/>
      <c r="I39" s="28"/>
      <c r="J39" s="28"/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4.25" thickBot="1">
      <c r="A40" s="5" t="s">
        <v>25</v>
      </c>
      <c r="B40" s="29">
        <v>-349922</v>
      </c>
      <c r="C40" s="23">
        <v>-220942</v>
      </c>
      <c r="D40" s="29">
        <v>-162536</v>
      </c>
      <c r="E40" s="23">
        <v>-1462658</v>
      </c>
      <c r="F40" s="29">
        <v>-501143</v>
      </c>
      <c r="G40" s="23">
        <v>-779690</v>
      </c>
      <c r="H40" s="29">
        <v>-645008</v>
      </c>
      <c r="I40" s="29">
        <v>-487782</v>
      </c>
      <c r="J40" s="29">
        <v>-295206</v>
      </c>
      <c r="K40" s="23">
        <v>-1869996</v>
      </c>
      <c r="L40" s="29">
        <v>-1578376</v>
      </c>
      <c r="M40" s="29">
        <v>-1486271</v>
      </c>
      <c r="N40" s="29">
        <v>-1200509</v>
      </c>
      <c r="O40" s="23">
        <v>677738</v>
      </c>
      <c r="P40" s="29">
        <v>851015</v>
      </c>
      <c r="Q40" s="29">
        <v>938965</v>
      </c>
      <c r="R40" s="29">
        <v>-150571</v>
      </c>
      <c r="S40" s="23">
        <v>-568688</v>
      </c>
    </row>
    <row r="41" spans="1:19" ht="14.25" thickTop="1">
      <c r="A41" s="6" t="s">
        <v>26</v>
      </c>
      <c r="B41" s="28">
        <v>-600000</v>
      </c>
      <c r="C41" s="22">
        <v>-1550000</v>
      </c>
      <c r="D41" s="28">
        <v>-750000</v>
      </c>
      <c r="E41" s="22">
        <v>950000</v>
      </c>
      <c r="F41" s="28">
        <v>-150000</v>
      </c>
      <c r="G41" s="22">
        <v>-2250000</v>
      </c>
      <c r="H41" s="28">
        <v>200000</v>
      </c>
      <c r="I41" s="28">
        <v>-250000</v>
      </c>
      <c r="J41" s="28">
        <v>-450000</v>
      </c>
      <c r="K41" s="22">
        <v>1230000</v>
      </c>
      <c r="L41" s="28">
        <v>1630000</v>
      </c>
      <c r="M41" s="28">
        <v>780000</v>
      </c>
      <c r="N41" s="28">
        <v>380000</v>
      </c>
      <c r="O41" s="22">
        <v>320000</v>
      </c>
      <c r="P41" s="28">
        <v>700000</v>
      </c>
      <c r="Q41" s="28">
        <v>150000</v>
      </c>
      <c r="R41" s="28">
        <v>1150000</v>
      </c>
      <c r="S41" s="22">
        <v>400000</v>
      </c>
    </row>
    <row r="42" spans="1:19" ht="13.5">
      <c r="A42" s="6" t="s">
        <v>27</v>
      </c>
      <c r="B42" s="28">
        <v>-200000</v>
      </c>
      <c r="C42" s="22">
        <v>-400000</v>
      </c>
      <c r="D42" s="28">
        <v>-200000</v>
      </c>
      <c r="E42" s="22">
        <v>-400000</v>
      </c>
      <c r="F42" s="28">
        <v>-200000</v>
      </c>
      <c r="G42" s="22"/>
      <c r="H42" s="28"/>
      <c r="I42" s="28"/>
      <c r="J42" s="28"/>
      <c r="K42" s="22">
        <v>-568000</v>
      </c>
      <c r="L42" s="28">
        <v>-276000</v>
      </c>
      <c r="M42" s="28">
        <v>-276000</v>
      </c>
      <c r="N42" s="28"/>
      <c r="O42" s="22">
        <v>-552000</v>
      </c>
      <c r="P42" s="28">
        <v>-276000</v>
      </c>
      <c r="Q42" s="28">
        <v>-276000</v>
      </c>
      <c r="R42" s="28"/>
      <c r="S42" s="22">
        <v>-552000</v>
      </c>
    </row>
    <row r="43" spans="1:19" ht="13.5">
      <c r="A43" s="6" t="s">
        <v>28</v>
      </c>
      <c r="B43" s="28">
        <v>-74756</v>
      </c>
      <c r="C43" s="22">
        <v>-74894</v>
      </c>
      <c r="D43" s="28">
        <v>-74480</v>
      </c>
      <c r="E43" s="22">
        <v>-75420</v>
      </c>
      <c r="F43" s="28">
        <v>-75178</v>
      </c>
      <c r="G43" s="22">
        <v>-75055</v>
      </c>
      <c r="H43" s="28">
        <v>-75000</v>
      </c>
      <c r="I43" s="28">
        <v>-74984</v>
      </c>
      <c r="J43" s="28">
        <v>-69660</v>
      </c>
      <c r="K43" s="22">
        <v>-74981</v>
      </c>
      <c r="L43" s="28">
        <v>-74943</v>
      </c>
      <c r="M43" s="28">
        <v>-74929</v>
      </c>
      <c r="N43" s="28">
        <v>-70748</v>
      </c>
      <c r="O43" s="22">
        <v>-72880</v>
      </c>
      <c r="P43" s="28">
        <v>-72859</v>
      </c>
      <c r="Q43" s="28">
        <v>-72810</v>
      </c>
      <c r="R43" s="28">
        <v>-68213</v>
      </c>
      <c r="S43" s="22">
        <v>-84321</v>
      </c>
    </row>
    <row r="44" spans="1:19" ht="13.5">
      <c r="A44" s="6" t="s">
        <v>29</v>
      </c>
      <c r="B44" s="28">
        <v>-266</v>
      </c>
      <c r="C44" s="22">
        <v>-31529</v>
      </c>
      <c r="D44" s="28">
        <v>-31200</v>
      </c>
      <c r="E44" s="22">
        <v>-60212</v>
      </c>
      <c r="F44" s="28">
        <v>-60000</v>
      </c>
      <c r="G44" s="22"/>
      <c r="H44" s="28"/>
      <c r="I44" s="28"/>
      <c r="J44" s="28"/>
      <c r="K44" s="22">
        <v>-238</v>
      </c>
      <c r="L44" s="28">
        <v>-238</v>
      </c>
      <c r="M44" s="28">
        <v>-131</v>
      </c>
      <c r="N44" s="28">
        <v>-94</v>
      </c>
      <c r="O44" s="22">
        <v>-217</v>
      </c>
      <c r="P44" s="28">
        <v>-217</v>
      </c>
      <c r="Q44" s="28">
        <v>-115</v>
      </c>
      <c r="R44" s="28">
        <v>-115</v>
      </c>
      <c r="S44" s="22">
        <v>-244</v>
      </c>
    </row>
    <row r="45" spans="1:19" ht="13.5">
      <c r="A45" s="6" t="s">
        <v>68</v>
      </c>
      <c r="B45" s="28">
        <v>-6106</v>
      </c>
      <c r="C45" s="22">
        <v>-10678</v>
      </c>
      <c r="D45" s="28">
        <v>-15110</v>
      </c>
      <c r="E45" s="22">
        <v>-11971</v>
      </c>
      <c r="F45" s="28">
        <v>-2301</v>
      </c>
      <c r="G45" s="22">
        <v>-7359</v>
      </c>
      <c r="H45" s="28">
        <v>-5248</v>
      </c>
      <c r="I45" s="28">
        <v>-2813</v>
      </c>
      <c r="J45" s="28">
        <v>-849</v>
      </c>
      <c r="K45" s="22">
        <v>-5815</v>
      </c>
      <c r="L45" s="28">
        <v>-4921</v>
      </c>
      <c r="M45" s="28">
        <v>-1550</v>
      </c>
      <c r="N45" s="28">
        <v>439</v>
      </c>
      <c r="O45" s="22">
        <v>-10505</v>
      </c>
      <c r="P45" s="28">
        <v>-5209</v>
      </c>
      <c r="Q45" s="28">
        <v>-2412</v>
      </c>
      <c r="R45" s="28">
        <v>-3146</v>
      </c>
      <c r="S45" s="22">
        <v>-4567</v>
      </c>
    </row>
    <row r="46" spans="1:19" ht="14.25" thickBot="1">
      <c r="A46" s="5" t="s">
        <v>30</v>
      </c>
      <c r="B46" s="29">
        <v>-881130</v>
      </c>
      <c r="C46" s="23">
        <v>-2067102</v>
      </c>
      <c r="D46" s="29">
        <v>-1070790</v>
      </c>
      <c r="E46" s="23">
        <v>402395</v>
      </c>
      <c r="F46" s="29">
        <v>-487480</v>
      </c>
      <c r="G46" s="23">
        <v>-332415</v>
      </c>
      <c r="H46" s="29">
        <v>119750</v>
      </c>
      <c r="I46" s="29">
        <v>-327797</v>
      </c>
      <c r="J46" s="29">
        <v>-520510</v>
      </c>
      <c r="K46" s="23">
        <v>580964</v>
      </c>
      <c r="L46" s="29">
        <v>1273897</v>
      </c>
      <c r="M46" s="29">
        <v>427388</v>
      </c>
      <c r="N46" s="29">
        <v>309596</v>
      </c>
      <c r="O46" s="23">
        <v>-76053</v>
      </c>
      <c r="P46" s="29">
        <v>345712</v>
      </c>
      <c r="Q46" s="29">
        <v>-201338</v>
      </c>
      <c r="R46" s="29">
        <v>1078524</v>
      </c>
      <c r="S46" s="23">
        <v>-241132</v>
      </c>
    </row>
    <row r="47" spans="1:19" ht="14.25" thickTop="1">
      <c r="A47" s="7" t="s">
        <v>31</v>
      </c>
      <c r="B47" s="28">
        <v>83016</v>
      </c>
      <c r="C47" s="22">
        <v>3053</v>
      </c>
      <c r="D47" s="28">
        <v>-19504</v>
      </c>
      <c r="E47" s="22">
        <v>-94100</v>
      </c>
      <c r="F47" s="28">
        <v>-206916</v>
      </c>
      <c r="G47" s="22">
        <v>-73476</v>
      </c>
      <c r="H47" s="28">
        <v>-160342</v>
      </c>
      <c r="I47" s="28">
        <v>-174955</v>
      </c>
      <c r="J47" s="28">
        <v>-77063</v>
      </c>
      <c r="K47" s="22">
        <v>-26444</v>
      </c>
      <c r="L47" s="28">
        <v>52993</v>
      </c>
      <c r="M47" s="28">
        <v>-173220</v>
      </c>
      <c r="N47" s="28">
        <v>79895</v>
      </c>
      <c r="O47" s="22">
        <v>-152556</v>
      </c>
      <c r="P47" s="28">
        <v>-120439</v>
      </c>
      <c r="Q47" s="28">
        <v>-309406</v>
      </c>
      <c r="R47" s="28">
        <v>-37183</v>
      </c>
      <c r="S47" s="22">
        <v>57808</v>
      </c>
    </row>
    <row r="48" spans="1:19" ht="13.5">
      <c r="A48" s="7" t="s">
        <v>32</v>
      </c>
      <c r="B48" s="28">
        <v>355476</v>
      </c>
      <c r="C48" s="22">
        <v>352423</v>
      </c>
      <c r="D48" s="28">
        <v>352423</v>
      </c>
      <c r="E48" s="22">
        <v>446523</v>
      </c>
      <c r="F48" s="28">
        <v>446523</v>
      </c>
      <c r="G48" s="22">
        <v>520000</v>
      </c>
      <c r="H48" s="28">
        <v>520000</v>
      </c>
      <c r="I48" s="28">
        <v>520000</v>
      </c>
      <c r="J48" s="28">
        <v>520000</v>
      </c>
      <c r="K48" s="22">
        <v>546445</v>
      </c>
      <c r="L48" s="28">
        <v>546445</v>
      </c>
      <c r="M48" s="28">
        <v>546445</v>
      </c>
      <c r="N48" s="28">
        <v>546445</v>
      </c>
      <c r="O48" s="22">
        <v>699001</v>
      </c>
      <c r="P48" s="28">
        <v>699001</v>
      </c>
      <c r="Q48" s="28">
        <v>699001</v>
      </c>
      <c r="R48" s="28">
        <v>699001</v>
      </c>
      <c r="S48" s="22">
        <v>641193</v>
      </c>
    </row>
    <row r="49" spans="1:19" ht="14.25" thickBot="1">
      <c r="A49" s="7" t="s">
        <v>32</v>
      </c>
      <c r="B49" s="28">
        <v>438493</v>
      </c>
      <c r="C49" s="22">
        <v>355476</v>
      </c>
      <c r="D49" s="28">
        <v>332918</v>
      </c>
      <c r="E49" s="22">
        <v>352423</v>
      </c>
      <c r="F49" s="28">
        <v>239607</v>
      </c>
      <c r="G49" s="22">
        <v>446523</v>
      </c>
      <c r="H49" s="28">
        <v>359657</v>
      </c>
      <c r="I49" s="28">
        <v>345045</v>
      </c>
      <c r="J49" s="28">
        <v>442937</v>
      </c>
      <c r="K49" s="22">
        <v>520000</v>
      </c>
      <c r="L49" s="28">
        <v>599438</v>
      </c>
      <c r="M49" s="28">
        <v>373224</v>
      </c>
      <c r="N49" s="28">
        <v>626340</v>
      </c>
      <c r="O49" s="22">
        <v>546445</v>
      </c>
      <c r="P49" s="28">
        <v>578562</v>
      </c>
      <c r="Q49" s="28">
        <v>389595</v>
      </c>
      <c r="R49" s="28">
        <v>661818</v>
      </c>
      <c r="S49" s="22">
        <v>699001</v>
      </c>
    </row>
    <row r="50" spans="1:19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2" ht="13.5">
      <c r="A52" s="20" t="s">
        <v>134</v>
      </c>
    </row>
    <row r="53" ht="13.5">
      <c r="A53" s="20" t="s">
        <v>135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130</v>
      </c>
      <c r="B2" s="14">
        <v>2221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39</v>
      </c>
      <c r="B4" s="15" t="str">
        <f>HYPERLINK("http://www.kabupro.jp/mark/20140214/S10018FN.htm","四半期報告書")</f>
        <v>四半期報告書</v>
      </c>
      <c r="C4" s="15" t="str">
        <f>HYPERLINK("http://www.kabupro.jp/mark/20131114/S1000HWK.htm","四半期報告書")</f>
        <v>四半期報告書</v>
      </c>
      <c r="D4" s="15" t="str">
        <f>HYPERLINK("http://www.kabupro.jp/mark/20130812/S000E9MM.htm","四半期報告書")</f>
        <v>四半期報告書</v>
      </c>
      <c r="E4" s="15" t="str">
        <f>HYPERLINK("http://www.kabupro.jp/mark/20140214/S10018FN.htm","四半期報告書")</f>
        <v>四半期報告書</v>
      </c>
      <c r="F4" s="15" t="str">
        <f>HYPERLINK("http://www.kabupro.jp/mark/20130214/S000CVQM.htm","四半期報告書")</f>
        <v>四半期報告書</v>
      </c>
      <c r="G4" s="15" t="str">
        <f>HYPERLINK("http://www.kabupro.jp/mark/20121121/S000CD0H.htm","訂正四半期報告書")</f>
        <v>訂正四半期報告書</v>
      </c>
      <c r="H4" s="15" t="str">
        <f>HYPERLINK("http://www.kabupro.jp/mark/20121114/S000CBDF.htm","四半期報告書")</f>
        <v>四半期報告書</v>
      </c>
      <c r="I4" s="15" t="str">
        <f>HYPERLINK("http://www.kabupro.jp/mark/20130626/S000DRSX.htm","有価証券報告書")</f>
        <v>有価証券報告書</v>
      </c>
      <c r="J4" s="15" t="str">
        <f>HYPERLINK("http://www.kabupro.jp/mark/20120214/S000ACJY.htm","四半期報告書")</f>
        <v>四半期報告書</v>
      </c>
      <c r="K4" s="15" t="str">
        <f>HYPERLINK("http://www.kabupro.jp/mark/20111114/S0009R6V.htm","四半期報告書")</f>
        <v>四半期報告書</v>
      </c>
      <c r="L4" s="15" t="str">
        <f>HYPERLINK("http://www.kabupro.jp/mark/20110812/S00095SK.htm","四半期報告書")</f>
        <v>四半期報告書</v>
      </c>
      <c r="M4" s="15" t="str">
        <f>HYPERLINK("http://www.kabupro.jp/mark/20120628/S000B9V5.htm","有価証券報告書")</f>
        <v>有価証券報告書</v>
      </c>
      <c r="N4" s="15" t="str">
        <f>HYPERLINK("http://www.kabupro.jp/mark/20110214/S0007TF3.htm","四半期報告書")</f>
        <v>四半期報告書</v>
      </c>
      <c r="O4" s="15" t="str">
        <f>HYPERLINK("http://www.kabupro.jp/mark/20101115/S00077PE.htm","四半期報告書")</f>
        <v>四半期報告書</v>
      </c>
      <c r="P4" s="15" t="str">
        <f>HYPERLINK("http://www.kabupro.jp/mark/20100812/S0006JM2.htm","四半期報告書")</f>
        <v>四半期報告書</v>
      </c>
      <c r="Q4" s="15" t="str">
        <f>HYPERLINK("http://www.kabupro.jp/mark/20110629/S0008QZO.htm","有価証券報告書")</f>
        <v>有価証券報告書</v>
      </c>
      <c r="R4" s="15" t="str">
        <f>HYPERLINK("http://www.kabupro.jp/mark/20100212/S000543I.htm","四半期報告書")</f>
        <v>四半期報告書</v>
      </c>
      <c r="S4" s="15" t="str">
        <f>HYPERLINK("http://www.kabupro.jp/mark/20091113/S0004LYW.htm","四半期報告書")</f>
        <v>四半期報告書</v>
      </c>
      <c r="T4" s="15" t="str">
        <f>HYPERLINK("http://www.kabupro.jp/mark/20090812/S0003XOP.htm","四半期報告書")</f>
        <v>四半期報告書</v>
      </c>
      <c r="U4" s="15" t="str">
        <f>HYPERLINK("http://www.kabupro.jp/mark/20100625/S00063CZ.htm","有価証券報告書")</f>
        <v>有価証券報告書</v>
      </c>
      <c r="V4" s="15" t="str">
        <f>HYPERLINK("http://www.kabupro.jp/mark/20090213/S0002J71.htm","四半期報告書")</f>
        <v>四半期報告書</v>
      </c>
      <c r="W4" s="15" t="str">
        <f>HYPERLINK("http://www.kabupro.jp/mark/20081114/S0001VBN.htm","四半期報告書")</f>
        <v>四半期報告書</v>
      </c>
      <c r="X4" s="15" t="str">
        <f>HYPERLINK("http://www.kabupro.jp/mark/20080813/S00015JW.htm","四半期報告書")</f>
        <v>四半期報告書</v>
      </c>
      <c r="Y4" s="15" t="str">
        <f>HYPERLINK("http://www.kabupro.jp/mark/20090626/S0003I4K.htm","有価証券報告書")</f>
        <v>有価証券報告書</v>
      </c>
    </row>
    <row r="5" spans="1:25" ht="14.25" thickBot="1">
      <c r="A5" s="11" t="s">
        <v>40</v>
      </c>
      <c r="B5" s="1" t="s">
        <v>180</v>
      </c>
      <c r="C5" s="1" t="s">
        <v>183</v>
      </c>
      <c r="D5" s="1" t="s">
        <v>185</v>
      </c>
      <c r="E5" s="1" t="s">
        <v>180</v>
      </c>
      <c r="F5" s="1" t="s">
        <v>187</v>
      </c>
      <c r="G5" s="1" t="s">
        <v>189</v>
      </c>
      <c r="H5" s="1" t="s">
        <v>191</v>
      </c>
      <c r="I5" s="1" t="s">
        <v>46</v>
      </c>
      <c r="J5" s="1" t="s">
        <v>193</v>
      </c>
      <c r="K5" s="1" t="s">
        <v>195</v>
      </c>
      <c r="L5" s="1" t="s">
        <v>197</v>
      </c>
      <c r="M5" s="1" t="s">
        <v>50</v>
      </c>
      <c r="N5" s="1" t="s">
        <v>199</v>
      </c>
      <c r="O5" s="1" t="s">
        <v>201</v>
      </c>
      <c r="P5" s="1" t="s">
        <v>203</v>
      </c>
      <c r="Q5" s="1" t="s">
        <v>52</v>
      </c>
      <c r="R5" s="1" t="s">
        <v>205</v>
      </c>
      <c r="S5" s="1" t="s">
        <v>207</v>
      </c>
      <c r="T5" s="1" t="s">
        <v>209</v>
      </c>
      <c r="U5" s="1" t="s">
        <v>54</v>
      </c>
      <c r="V5" s="1" t="s">
        <v>211</v>
      </c>
      <c r="W5" s="1" t="s">
        <v>213</v>
      </c>
      <c r="X5" s="1" t="s">
        <v>215</v>
      </c>
      <c r="Y5" s="1" t="s">
        <v>56</v>
      </c>
    </row>
    <row r="6" spans="1:25" ht="15" thickBot="1" thickTop="1">
      <c r="A6" s="10" t="s">
        <v>41</v>
      </c>
      <c r="B6" s="18" t="s">
        <v>220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42</v>
      </c>
      <c r="B7" s="14" t="s">
        <v>181</v>
      </c>
      <c r="C7" s="14" t="s">
        <v>181</v>
      </c>
      <c r="D7" s="14" t="s">
        <v>181</v>
      </c>
      <c r="E7" s="16" t="s">
        <v>47</v>
      </c>
      <c r="F7" s="14" t="s">
        <v>181</v>
      </c>
      <c r="G7" s="14" t="s">
        <v>181</v>
      </c>
      <c r="H7" s="14" t="s">
        <v>181</v>
      </c>
      <c r="I7" s="16" t="s">
        <v>47</v>
      </c>
      <c r="J7" s="14" t="s">
        <v>181</v>
      </c>
      <c r="K7" s="14" t="s">
        <v>181</v>
      </c>
      <c r="L7" s="14" t="s">
        <v>181</v>
      </c>
      <c r="M7" s="16" t="s">
        <v>47</v>
      </c>
      <c r="N7" s="14" t="s">
        <v>181</v>
      </c>
      <c r="O7" s="14" t="s">
        <v>181</v>
      </c>
      <c r="P7" s="14" t="s">
        <v>181</v>
      </c>
      <c r="Q7" s="16" t="s">
        <v>47</v>
      </c>
      <c r="R7" s="14" t="s">
        <v>181</v>
      </c>
      <c r="S7" s="14" t="s">
        <v>181</v>
      </c>
      <c r="T7" s="14" t="s">
        <v>181</v>
      </c>
      <c r="U7" s="16" t="s">
        <v>47</v>
      </c>
      <c r="V7" s="14" t="s">
        <v>181</v>
      </c>
      <c r="W7" s="14" t="s">
        <v>181</v>
      </c>
      <c r="X7" s="14" t="s">
        <v>181</v>
      </c>
      <c r="Y7" s="16" t="s">
        <v>47</v>
      </c>
    </row>
    <row r="8" spans="1:25" ht="13.5">
      <c r="A8" s="13" t="s">
        <v>43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44</v>
      </c>
      <c r="B9" s="1" t="s">
        <v>182</v>
      </c>
      <c r="C9" s="1" t="s">
        <v>184</v>
      </c>
      <c r="D9" s="1" t="s">
        <v>186</v>
      </c>
      <c r="E9" s="17" t="s">
        <v>48</v>
      </c>
      <c r="F9" s="1" t="s">
        <v>188</v>
      </c>
      <c r="G9" s="1" t="s">
        <v>190</v>
      </c>
      <c r="H9" s="1" t="s">
        <v>192</v>
      </c>
      <c r="I9" s="17" t="s">
        <v>49</v>
      </c>
      <c r="J9" s="1" t="s">
        <v>194</v>
      </c>
      <c r="K9" s="1" t="s">
        <v>196</v>
      </c>
      <c r="L9" s="1" t="s">
        <v>198</v>
      </c>
      <c r="M9" s="17" t="s">
        <v>51</v>
      </c>
      <c r="N9" s="1" t="s">
        <v>200</v>
      </c>
      <c r="O9" s="1" t="s">
        <v>202</v>
      </c>
      <c r="P9" s="1" t="s">
        <v>204</v>
      </c>
      <c r="Q9" s="17" t="s">
        <v>53</v>
      </c>
      <c r="R9" s="1" t="s">
        <v>206</v>
      </c>
      <c r="S9" s="1" t="s">
        <v>208</v>
      </c>
      <c r="T9" s="1" t="s">
        <v>210</v>
      </c>
      <c r="U9" s="17" t="s">
        <v>55</v>
      </c>
      <c r="V9" s="1" t="s">
        <v>212</v>
      </c>
      <c r="W9" s="1" t="s">
        <v>214</v>
      </c>
      <c r="X9" s="1" t="s">
        <v>216</v>
      </c>
      <c r="Y9" s="17" t="s">
        <v>57</v>
      </c>
    </row>
    <row r="10" spans="1:25" ht="14.25" thickBot="1">
      <c r="A10" s="13" t="s">
        <v>45</v>
      </c>
      <c r="B10" s="1" t="s">
        <v>59</v>
      </c>
      <c r="C10" s="1" t="s">
        <v>59</v>
      </c>
      <c r="D10" s="1" t="s">
        <v>59</v>
      </c>
      <c r="E10" s="17" t="s">
        <v>59</v>
      </c>
      <c r="F10" s="1" t="s">
        <v>59</v>
      </c>
      <c r="G10" s="1" t="s">
        <v>59</v>
      </c>
      <c r="H10" s="1" t="s">
        <v>59</v>
      </c>
      <c r="I10" s="17" t="s">
        <v>59</v>
      </c>
      <c r="J10" s="1" t="s">
        <v>59</v>
      </c>
      <c r="K10" s="1" t="s">
        <v>59</v>
      </c>
      <c r="L10" s="1" t="s">
        <v>59</v>
      </c>
      <c r="M10" s="17" t="s">
        <v>59</v>
      </c>
      <c r="N10" s="1" t="s">
        <v>59</v>
      </c>
      <c r="O10" s="1" t="s">
        <v>59</v>
      </c>
      <c r="P10" s="1" t="s">
        <v>59</v>
      </c>
      <c r="Q10" s="17" t="s">
        <v>59</v>
      </c>
      <c r="R10" s="1" t="s">
        <v>59</v>
      </c>
      <c r="S10" s="1" t="s">
        <v>59</v>
      </c>
      <c r="T10" s="1" t="s">
        <v>59</v>
      </c>
      <c r="U10" s="17" t="s">
        <v>59</v>
      </c>
      <c r="V10" s="1" t="s">
        <v>59</v>
      </c>
      <c r="W10" s="1" t="s">
        <v>59</v>
      </c>
      <c r="X10" s="1" t="s">
        <v>59</v>
      </c>
      <c r="Y10" s="17" t="s">
        <v>59</v>
      </c>
    </row>
    <row r="11" spans="1:25" ht="14.25" thickTop="1">
      <c r="A11" s="9" t="s">
        <v>58</v>
      </c>
      <c r="B11" s="27">
        <v>417593</v>
      </c>
      <c r="C11" s="27">
        <v>446894</v>
      </c>
      <c r="D11" s="27">
        <v>490478</v>
      </c>
      <c r="E11" s="21">
        <v>363277</v>
      </c>
      <c r="F11" s="27">
        <v>363282</v>
      </c>
      <c r="G11" s="27">
        <v>340118</v>
      </c>
      <c r="H11" s="27">
        <v>307543</v>
      </c>
      <c r="I11" s="21">
        <v>359023</v>
      </c>
      <c r="J11" s="27">
        <v>298853</v>
      </c>
      <c r="K11" s="27">
        <v>245607</v>
      </c>
      <c r="L11" s="27">
        <v>265591</v>
      </c>
      <c r="M11" s="21">
        <v>451923</v>
      </c>
      <c r="N11" s="27">
        <v>364757</v>
      </c>
      <c r="O11" s="27">
        <v>348845</v>
      </c>
      <c r="P11" s="27">
        <v>446437</v>
      </c>
      <c r="Q11" s="21">
        <v>523200</v>
      </c>
      <c r="R11" s="27">
        <v>604438</v>
      </c>
      <c r="S11" s="27">
        <v>378224</v>
      </c>
      <c r="T11" s="27">
        <v>631340</v>
      </c>
      <c r="U11" s="21">
        <v>551445</v>
      </c>
      <c r="V11" s="27">
        <v>583562</v>
      </c>
      <c r="W11" s="27">
        <v>394595</v>
      </c>
      <c r="X11" s="27">
        <v>666818</v>
      </c>
      <c r="Y11" s="21">
        <v>704001</v>
      </c>
    </row>
    <row r="12" spans="1:25" ht="13.5">
      <c r="A12" s="2" t="s">
        <v>217</v>
      </c>
      <c r="B12" s="28">
        <v>4181642</v>
      </c>
      <c r="C12" s="28">
        <v>2933534</v>
      </c>
      <c r="D12" s="28">
        <v>3074429</v>
      </c>
      <c r="E12" s="22">
        <v>3413878</v>
      </c>
      <c r="F12" s="28">
        <v>4153236</v>
      </c>
      <c r="G12" s="28">
        <v>2964207</v>
      </c>
      <c r="H12" s="28">
        <v>3295941</v>
      </c>
      <c r="I12" s="22">
        <v>3600662</v>
      </c>
      <c r="J12" s="28">
        <v>4177327</v>
      </c>
      <c r="K12" s="28">
        <v>3040396</v>
      </c>
      <c r="L12" s="28">
        <v>3372648</v>
      </c>
      <c r="M12" s="22">
        <v>3639991</v>
      </c>
      <c r="N12" s="28">
        <v>4122807</v>
      </c>
      <c r="O12" s="28">
        <v>2678243</v>
      </c>
      <c r="P12" s="28">
        <v>3192323</v>
      </c>
      <c r="Q12" s="22">
        <v>3238752</v>
      </c>
      <c r="R12" s="28">
        <v>4113212</v>
      </c>
      <c r="S12" s="28">
        <v>2584490</v>
      </c>
      <c r="T12" s="28">
        <v>2754105</v>
      </c>
      <c r="U12" s="22">
        <v>2646715</v>
      </c>
      <c r="V12" s="28">
        <v>3616246</v>
      </c>
      <c r="W12" s="28">
        <v>2597866</v>
      </c>
      <c r="X12" s="28">
        <v>2992563</v>
      </c>
      <c r="Y12" s="22">
        <v>3027296</v>
      </c>
    </row>
    <row r="13" spans="1:25" ht="13.5">
      <c r="A13" s="2" t="s">
        <v>62</v>
      </c>
      <c r="B13" s="28">
        <v>141445</v>
      </c>
      <c r="C13" s="28">
        <v>99669</v>
      </c>
      <c r="D13" s="28">
        <v>72026</v>
      </c>
      <c r="E13" s="22">
        <v>74880</v>
      </c>
      <c r="F13" s="28">
        <v>75654</v>
      </c>
      <c r="G13" s="28">
        <v>205061</v>
      </c>
      <c r="H13" s="28">
        <v>165930</v>
      </c>
      <c r="I13" s="22">
        <v>69439</v>
      </c>
      <c r="J13" s="28">
        <v>57383</v>
      </c>
      <c r="K13" s="28">
        <v>68060</v>
      </c>
      <c r="L13" s="28">
        <v>68989</v>
      </c>
      <c r="M13" s="22">
        <v>58352</v>
      </c>
      <c r="N13" s="28">
        <v>47473</v>
      </c>
      <c r="O13" s="28">
        <v>38338</v>
      </c>
      <c r="P13" s="28">
        <v>28121</v>
      </c>
      <c r="Q13" s="22">
        <v>19770</v>
      </c>
      <c r="R13" s="28">
        <v>19831</v>
      </c>
      <c r="S13" s="28">
        <v>19682</v>
      </c>
      <c r="T13" s="28"/>
      <c r="U13" s="22">
        <v>8020</v>
      </c>
      <c r="V13" s="28">
        <v>9200</v>
      </c>
      <c r="W13" s="28"/>
      <c r="X13" s="28"/>
      <c r="Y13" s="22"/>
    </row>
    <row r="14" spans="1:25" ht="13.5">
      <c r="A14" s="2" t="s">
        <v>63</v>
      </c>
      <c r="B14" s="28">
        <v>78752</v>
      </c>
      <c r="C14" s="28">
        <v>105049</v>
      </c>
      <c r="D14" s="28">
        <v>111815</v>
      </c>
      <c r="E14" s="22">
        <v>156124</v>
      </c>
      <c r="F14" s="28">
        <v>76742</v>
      </c>
      <c r="G14" s="28">
        <v>95570</v>
      </c>
      <c r="H14" s="28">
        <v>89828</v>
      </c>
      <c r="I14" s="22">
        <v>76114</v>
      </c>
      <c r="J14" s="28">
        <v>66762</v>
      </c>
      <c r="K14" s="28">
        <v>83869</v>
      </c>
      <c r="L14" s="28">
        <v>71917</v>
      </c>
      <c r="M14" s="22">
        <v>54990</v>
      </c>
      <c r="N14" s="28">
        <v>60799</v>
      </c>
      <c r="O14" s="28">
        <v>63457</v>
      </c>
      <c r="P14" s="28">
        <v>77893</v>
      </c>
      <c r="Q14" s="22">
        <v>45970</v>
      </c>
      <c r="R14" s="28">
        <v>82211</v>
      </c>
      <c r="S14" s="28">
        <v>69490</v>
      </c>
      <c r="T14" s="28">
        <v>58335</v>
      </c>
      <c r="U14" s="22">
        <v>62173</v>
      </c>
      <c r="V14" s="28">
        <v>75923</v>
      </c>
      <c r="W14" s="28"/>
      <c r="X14" s="28"/>
      <c r="Y14" s="22"/>
    </row>
    <row r="15" spans="1:25" ht="13.5">
      <c r="A15" s="2" t="s">
        <v>64</v>
      </c>
      <c r="B15" s="28">
        <v>57639</v>
      </c>
      <c r="C15" s="28">
        <v>94445</v>
      </c>
      <c r="D15" s="28">
        <v>93892</v>
      </c>
      <c r="E15" s="22">
        <v>94468</v>
      </c>
      <c r="F15" s="28">
        <v>68090</v>
      </c>
      <c r="G15" s="28">
        <v>97355</v>
      </c>
      <c r="H15" s="28">
        <v>81142</v>
      </c>
      <c r="I15" s="22">
        <v>82544</v>
      </c>
      <c r="J15" s="28">
        <v>57064</v>
      </c>
      <c r="K15" s="28">
        <v>80626</v>
      </c>
      <c r="L15" s="28">
        <v>82095</v>
      </c>
      <c r="M15" s="22">
        <v>76344</v>
      </c>
      <c r="N15" s="28">
        <v>47702</v>
      </c>
      <c r="O15" s="28">
        <v>73050</v>
      </c>
      <c r="P15" s="28">
        <v>63019</v>
      </c>
      <c r="Q15" s="22">
        <v>69816</v>
      </c>
      <c r="R15" s="28">
        <v>50452</v>
      </c>
      <c r="S15" s="28">
        <v>65164</v>
      </c>
      <c r="T15" s="28">
        <v>66678</v>
      </c>
      <c r="U15" s="22">
        <v>62992</v>
      </c>
      <c r="V15" s="28">
        <v>37465</v>
      </c>
      <c r="W15" s="28">
        <v>78096</v>
      </c>
      <c r="X15" s="28">
        <v>68696</v>
      </c>
      <c r="Y15" s="22"/>
    </row>
    <row r="16" spans="1:25" ht="13.5">
      <c r="A16" s="2" t="s">
        <v>65</v>
      </c>
      <c r="B16" s="28">
        <v>345417</v>
      </c>
      <c r="C16" s="28">
        <v>373944</v>
      </c>
      <c r="D16" s="28">
        <v>317370</v>
      </c>
      <c r="E16" s="22">
        <v>379784</v>
      </c>
      <c r="F16" s="28">
        <v>496123</v>
      </c>
      <c r="G16" s="28">
        <v>408282</v>
      </c>
      <c r="H16" s="28">
        <v>478106</v>
      </c>
      <c r="I16" s="22">
        <v>516274</v>
      </c>
      <c r="J16" s="28">
        <v>430451</v>
      </c>
      <c r="K16" s="28">
        <v>360097</v>
      </c>
      <c r="L16" s="28">
        <v>301574</v>
      </c>
      <c r="M16" s="22">
        <v>313689</v>
      </c>
      <c r="N16" s="28">
        <v>463208</v>
      </c>
      <c r="O16" s="28">
        <v>397752</v>
      </c>
      <c r="P16" s="28">
        <v>321273</v>
      </c>
      <c r="Q16" s="22">
        <v>335582</v>
      </c>
      <c r="R16" s="28">
        <v>468426</v>
      </c>
      <c r="S16" s="28">
        <v>231063</v>
      </c>
      <c r="T16" s="28">
        <v>221479</v>
      </c>
      <c r="U16" s="22">
        <v>166203</v>
      </c>
      <c r="V16" s="28">
        <v>307063</v>
      </c>
      <c r="W16" s="28"/>
      <c r="X16" s="28"/>
      <c r="Y16" s="22"/>
    </row>
    <row r="17" spans="1:25" ht="13.5">
      <c r="A17" s="2" t="s">
        <v>68</v>
      </c>
      <c r="B17" s="28">
        <v>567285</v>
      </c>
      <c r="C17" s="28">
        <v>530231</v>
      </c>
      <c r="D17" s="28">
        <v>575623</v>
      </c>
      <c r="E17" s="22">
        <v>387352</v>
      </c>
      <c r="F17" s="28">
        <v>317836</v>
      </c>
      <c r="G17" s="28">
        <v>550359</v>
      </c>
      <c r="H17" s="28">
        <v>676450</v>
      </c>
      <c r="I17" s="22">
        <v>303800</v>
      </c>
      <c r="J17" s="28">
        <v>374448</v>
      </c>
      <c r="K17" s="28">
        <v>765630</v>
      </c>
      <c r="L17" s="28">
        <v>624986</v>
      </c>
      <c r="M17" s="22">
        <v>58107</v>
      </c>
      <c r="N17" s="28">
        <v>1493514</v>
      </c>
      <c r="O17" s="28">
        <v>2073447</v>
      </c>
      <c r="P17" s="28">
        <v>1737726</v>
      </c>
      <c r="Q17" s="22">
        <v>51367</v>
      </c>
      <c r="R17" s="28">
        <v>1533020</v>
      </c>
      <c r="S17" s="28">
        <v>1934038</v>
      </c>
      <c r="T17" s="28">
        <v>1724096</v>
      </c>
      <c r="U17" s="22">
        <v>68308</v>
      </c>
      <c r="V17" s="28">
        <v>382995</v>
      </c>
      <c r="W17" s="28">
        <v>577163</v>
      </c>
      <c r="X17" s="28">
        <v>661631</v>
      </c>
      <c r="Y17" s="22">
        <v>21687</v>
      </c>
    </row>
    <row r="18" spans="1:25" ht="13.5">
      <c r="A18" s="2" t="s">
        <v>69</v>
      </c>
      <c r="B18" s="28">
        <v>-9030</v>
      </c>
      <c r="C18" s="28">
        <v>-3180</v>
      </c>
      <c r="D18" s="28">
        <v>-3529</v>
      </c>
      <c r="E18" s="22">
        <v>-1799</v>
      </c>
      <c r="F18" s="28">
        <v>-8955</v>
      </c>
      <c r="G18" s="28">
        <v>-1201</v>
      </c>
      <c r="H18" s="28">
        <v>-1988</v>
      </c>
      <c r="I18" s="22">
        <v>-3040</v>
      </c>
      <c r="J18" s="28">
        <v>-9246</v>
      </c>
      <c r="K18" s="28">
        <v>-2093</v>
      </c>
      <c r="L18" s="28">
        <v>-2725</v>
      </c>
      <c r="M18" s="22">
        <v>-2336</v>
      </c>
      <c r="N18" s="28">
        <v>-8414</v>
      </c>
      <c r="O18" s="28">
        <v>-1701</v>
      </c>
      <c r="P18" s="28">
        <v>-11285</v>
      </c>
      <c r="Q18" s="22">
        <v>-34108</v>
      </c>
      <c r="R18" s="28">
        <v>-52097</v>
      </c>
      <c r="S18" s="28">
        <v>-36780</v>
      </c>
      <c r="T18" s="28">
        <v>-21050</v>
      </c>
      <c r="U18" s="22">
        <v>-19337</v>
      </c>
      <c r="V18" s="28">
        <v>-27552</v>
      </c>
      <c r="W18" s="28">
        <v>-20128</v>
      </c>
      <c r="X18" s="28">
        <v>-24689</v>
      </c>
      <c r="Y18" s="22">
        <v>-30559</v>
      </c>
    </row>
    <row r="19" spans="1:25" ht="13.5">
      <c r="A19" s="2" t="s">
        <v>70</v>
      </c>
      <c r="B19" s="28">
        <v>5780747</v>
      </c>
      <c r="C19" s="28">
        <v>4580588</v>
      </c>
      <c r="D19" s="28">
        <v>4732107</v>
      </c>
      <c r="E19" s="22">
        <v>4867966</v>
      </c>
      <c r="F19" s="28">
        <v>5542011</v>
      </c>
      <c r="G19" s="28">
        <v>4659753</v>
      </c>
      <c r="H19" s="28">
        <v>5092957</v>
      </c>
      <c r="I19" s="22">
        <v>5281706</v>
      </c>
      <c r="J19" s="28">
        <v>5453045</v>
      </c>
      <c r="K19" s="28">
        <v>4642194</v>
      </c>
      <c r="L19" s="28">
        <v>4785078</v>
      </c>
      <c r="M19" s="22">
        <v>6113009</v>
      </c>
      <c r="N19" s="28">
        <v>6591848</v>
      </c>
      <c r="O19" s="28">
        <v>5671433</v>
      </c>
      <c r="P19" s="28">
        <v>5855509</v>
      </c>
      <c r="Q19" s="22">
        <v>5751955</v>
      </c>
      <c r="R19" s="28">
        <v>6819495</v>
      </c>
      <c r="S19" s="28">
        <v>5245373</v>
      </c>
      <c r="T19" s="28">
        <v>5434986</v>
      </c>
      <c r="U19" s="22">
        <v>3886277</v>
      </c>
      <c r="V19" s="28">
        <v>4984904</v>
      </c>
      <c r="W19" s="28">
        <v>3955947</v>
      </c>
      <c r="X19" s="28">
        <v>4634441</v>
      </c>
      <c r="Y19" s="22">
        <v>4557666</v>
      </c>
    </row>
    <row r="20" spans="1:25" ht="13.5">
      <c r="A20" s="3" t="s">
        <v>218</v>
      </c>
      <c r="B20" s="28">
        <v>4083346</v>
      </c>
      <c r="C20" s="28">
        <v>4094003</v>
      </c>
      <c r="D20" s="28">
        <v>4140838</v>
      </c>
      <c r="E20" s="22">
        <v>4185152</v>
      </c>
      <c r="F20" s="28">
        <v>4239691</v>
      </c>
      <c r="G20" s="28">
        <v>4299869</v>
      </c>
      <c r="H20" s="28">
        <v>4373258</v>
      </c>
      <c r="I20" s="22">
        <v>4439441</v>
      </c>
      <c r="J20" s="28">
        <v>4511365</v>
      </c>
      <c r="K20" s="28">
        <v>4498915</v>
      </c>
      <c r="L20" s="28">
        <v>4416183</v>
      </c>
      <c r="M20" s="22">
        <v>4474773</v>
      </c>
      <c r="N20" s="28">
        <v>4544348</v>
      </c>
      <c r="O20" s="28">
        <v>4574542</v>
      </c>
      <c r="P20" s="28">
        <v>4558868</v>
      </c>
      <c r="Q20" s="22">
        <v>4588669</v>
      </c>
      <c r="R20" s="28">
        <v>4592857</v>
      </c>
      <c r="S20" s="28">
        <v>4654118</v>
      </c>
      <c r="T20" s="28">
        <v>4721141</v>
      </c>
      <c r="U20" s="22">
        <v>4788240</v>
      </c>
      <c r="V20" s="28">
        <v>4896407</v>
      </c>
      <c r="W20" s="28">
        <v>4960413</v>
      </c>
      <c r="X20" s="28">
        <v>4994703</v>
      </c>
      <c r="Y20" s="22">
        <v>5070052</v>
      </c>
    </row>
    <row r="21" spans="1:25" ht="13.5">
      <c r="A21" s="3" t="s">
        <v>219</v>
      </c>
      <c r="B21" s="28">
        <v>2679325</v>
      </c>
      <c r="C21" s="28">
        <v>2665265</v>
      </c>
      <c r="D21" s="28">
        <v>2635829</v>
      </c>
      <c r="E21" s="22">
        <v>2667461</v>
      </c>
      <c r="F21" s="28">
        <v>2761962</v>
      </c>
      <c r="G21" s="28">
        <v>2847929</v>
      </c>
      <c r="H21" s="28">
        <v>2973596</v>
      </c>
      <c r="I21" s="22">
        <v>54357</v>
      </c>
      <c r="J21" s="28">
        <v>2937478</v>
      </c>
      <c r="K21" s="28">
        <v>2627694</v>
      </c>
      <c r="L21" s="28">
        <v>2672453</v>
      </c>
      <c r="M21" s="22">
        <v>61222</v>
      </c>
      <c r="N21" s="28">
        <v>2569471</v>
      </c>
      <c r="O21" s="28">
        <v>2651349</v>
      </c>
      <c r="P21" s="28">
        <v>2693146</v>
      </c>
      <c r="Q21" s="22">
        <v>61237</v>
      </c>
      <c r="R21" s="28">
        <v>2484405</v>
      </c>
      <c r="S21" s="28">
        <v>2530647</v>
      </c>
      <c r="T21" s="28">
        <v>2389940</v>
      </c>
      <c r="U21" s="22">
        <v>53875</v>
      </c>
      <c r="V21" s="28">
        <v>2538289</v>
      </c>
      <c r="W21" s="28">
        <v>2592372</v>
      </c>
      <c r="X21" s="28">
        <v>2598027</v>
      </c>
      <c r="Y21" s="22">
        <v>63695</v>
      </c>
    </row>
    <row r="22" spans="1:25" ht="13.5">
      <c r="A22" s="3" t="s">
        <v>85</v>
      </c>
      <c r="B22" s="28">
        <v>6762671</v>
      </c>
      <c r="C22" s="28">
        <v>6759269</v>
      </c>
      <c r="D22" s="28">
        <v>6776668</v>
      </c>
      <c r="E22" s="22">
        <v>6852613</v>
      </c>
      <c r="F22" s="28">
        <v>7001653</v>
      </c>
      <c r="G22" s="28">
        <v>7147799</v>
      </c>
      <c r="H22" s="28">
        <v>7346854</v>
      </c>
      <c r="I22" s="22">
        <v>7513231</v>
      </c>
      <c r="J22" s="28">
        <v>7448843</v>
      </c>
      <c r="K22" s="28">
        <v>7126610</v>
      </c>
      <c r="L22" s="28">
        <v>7088637</v>
      </c>
      <c r="M22" s="22">
        <v>7033233</v>
      </c>
      <c r="N22" s="28">
        <v>7113819</v>
      </c>
      <c r="O22" s="28">
        <v>7225892</v>
      </c>
      <c r="P22" s="28">
        <v>7252014</v>
      </c>
      <c r="Q22" s="22">
        <v>7164494</v>
      </c>
      <c r="R22" s="28">
        <v>7077263</v>
      </c>
      <c r="S22" s="28">
        <v>7184765</v>
      </c>
      <c r="T22" s="28">
        <v>7111082</v>
      </c>
      <c r="U22" s="22">
        <v>7157462</v>
      </c>
      <c r="V22" s="28">
        <v>7434697</v>
      </c>
      <c r="W22" s="28">
        <v>7552785</v>
      </c>
      <c r="X22" s="28">
        <v>7592730</v>
      </c>
      <c r="Y22" s="22">
        <v>7635251</v>
      </c>
    </row>
    <row r="23" spans="1:25" ht="13.5">
      <c r="A23" s="2" t="s">
        <v>89</v>
      </c>
      <c r="B23" s="28">
        <v>104773</v>
      </c>
      <c r="C23" s="28">
        <v>110262</v>
      </c>
      <c r="D23" s="28">
        <v>116447</v>
      </c>
      <c r="E23" s="22">
        <v>120722</v>
      </c>
      <c r="F23" s="28">
        <v>107204</v>
      </c>
      <c r="G23" s="28">
        <v>110577</v>
      </c>
      <c r="H23" s="28">
        <v>115875</v>
      </c>
      <c r="I23" s="22">
        <v>110037</v>
      </c>
      <c r="J23" s="28">
        <v>111484</v>
      </c>
      <c r="K23" s="28">
        <v>99240</v>
      </c>
      <c r="L23" s="28">
        <v>101107</v>
      </c>
      <c r="M23" s="22">
        <v>97180</v>
      </c>
      <c r="N23" s="28">
        <v>63945</v>
      </c>
      <c r="O23" s="28">
        <v>65844</v>
      </c>
      <c r="P23" s="28">
        <v>66572</v>
      </c>
      <c r="Q23" s="22">
        <v>59221</v>
      </c>
      <c r="R23" s="28">
        <v>60223</v>
      </c>
      <c r="S23" s="28">
        <v>59438</v>
      </c>
      <c r="T23" s="28">
        <v>60808</v>
      </c>
      <c r="U23" s="22">
        <v>61388</v>
      </c>
      <c r="V23" s="28">
        <v>52224</v>
      </c>
      <c r="W23" s="28">
        <v>53379</v>
      </c>
      <c r="X23" s="28">
        <v>54536</v>
      </c>
      <c r="Y23" s="22">
        <v>52331</v>
      </c>
    </row>
    <row r="24" spans="1:25" ht="13.5">
      <c r="A24" s="3" t="s">
        <v>90</v>
      </c>
      <c r="B24" s="28">
        <v>96396987</v>
      </c>
      <c r="C24" s="28">
        <v>94110440</v>
      </c>
      <c r="D24" s="28">
        <v>88098377</v>
      </c>
      <c r="E24" s="22">
        <v>91443079</v>
      </c>
      <c r="F24" s="28">
        <v>75946402</v>
      </c>
      <c r="G24" s="28">
        <v>63385292</v>
      </c>
      <c r="H24" s="28">
        <v>62206727</v>
      </c>
      <c r="I24" s="22">
        <v>58993738</v>
      </c>
      <c r="J24" s="28">
        <v>48986080</v>
      </c>
      <c r="K24" s="28">
        <v>44146074</v>
      </c>
      <c r="L24" s="28">
        <v>49517258</v>
      </c>
      <c r="M24" s="22">
        <v>41489318</v>
      </c>
      <c r="N24" s="28">
        <v>45172867</v>
      </c>
      <c r="O24" s="28">
        <v>49109105</v>
      </c>
      <c r="P24" s="28">
        <v>47458544</v>
      </c>
      <c r="Q24" s="22">
        <v>41962490</v>
      </c>
      <c r="R24" s="28">
        <v>41074048</v>
      </c>
      <c r="S24" s="28">
        <v>33997078</v>
      </c>
      <c r="T24" s="28">
        <v>34707527</v>
      </c>
      <c r="U24" s="22">
        <v>29316369</v>
      </c>
      <c r="V24" s="28">
        <v>23746615</v>
      </c>
      <c r="W24" s="28">
        <v>24306455</v>
      </c>
      <c r="X24" s="28">
        <v>27771573</v>
      </c>
      <c r="Y24" s="22">
        <v>25414666</v>
      </c>
    </row>
    <row r="25" spans="1:25" ht="13.5">
      <c r="A25" s="3" t="s">
        <v>68</v>
      </c>
      <c r="B25" s="28">
        <v>475329</v>
      </c>
      <c r="C25" s="28">
        <v>479156</v>
      </c>
      <c r="D25" s="28">
        <v>445791</v>
      </c>
      <c r="E25" s="22">
        <v>319769</v>
      </c>
      <c r="F25" s="28">
        <v>232996</v>
      </c>
      <c r="G25" s="28">
        <v>236258</v>
      </c>
      <c r="H25" s="28">
        <v>242454</v>
      </c>
      <c r="I25" s="22">
        <v>221350</v>
      </c>
      <c r="J25" s="28">
        <v>1297895</v>
      </c>
      <c r="K25" s="28">
        <v>1311604</v>
      </c>
      <c r="L25" s="28">
        <v>1318941</v>
      </c>
      <c r="M25" s="22">
        <v>179490</v>
      </c>
      <c r="N25" s="28">
        <v>214494</v>
      </c>
      <c r="O25" s="28">
        <v>211413</v>
      </c>
      <c r="P25" s="28">
        <v>216042</v>
      </c>
      <c r="Q25" s="22">
        <v>175790</v>
      </c>
      <c r="R25" s="28">
        <v>208603</v>
      </c>
      <c r="S25" s="28">
        <v>210849</v>
      </c>
      <c r="T25" s="28">
        <v>204093</v>
      </c>
      <c r="U25" s="22">
        <v>169418</v>
      </c>
      <c r="V25" s="28">
        <v>220411</v>
      </c>
      <c r="W25" s="28">
        <v>216292</v>
      </c>
      <c r="X25" s="28">
        <v>218082</v>
      </c>
      <c r="Y25" s="22">
        <v>175183</v>
      </c>
    </row>
    <row r="26" spans="1:25" ht="13.5">
      <c r="A26" s="3" t="s">
        <v>69</v>
      </c>
      <c r="B26" s="28">
        <v>-24895</v>
      </c>
      <c r="C26" s="28">
        <v>-27214</v>
      </c>
      <c r="D26" s="28">
        <v>-27214</v>
      </c>
      <c r="E26" s="22">
        <v>-27222</v>
      </c>
      <c r="F26" s="28">
        <v>-19888</v>
      </c>
      <c r="G26" s="28">
        <v>-19888</v>
      </c>
      <c r="H26" s="28">
        <v>-19888</v>
      </c>
      <c r="I26" s="22">
        <v>-25679</v>
      </c>
      <c r="J26" s="28">
        <v>-25679</v>
      </c>
      <c r="K26" s="28">
        <v>-23810</v>
      </c>
      <c r="L26" s="28">
        <v>-8555</v>
      </c>
      <c r="M26" s="22">
        <v>-8563</v>
      </c>
      <c r="N26" s="28">
        <v>-8563</v>
      </c>
      <c r="O26" s="28">
        <v>-8563</v>
      </c>
      <c r="P26" s="28">
        <v>-8483</v>
      </c>
      <c r="Q26" s="22">
        <v>-8356</v>
      </c>
      <c r="R26" s="28">
        <v>-7446</v>
      </c>
      <c r="S26" s="28">
        <v>-7446</v>
      </c>
      <c r="T26" s="28">
        <v>-7446</v>
      </c>
      <c r="U26" s="22">
        <v>-7379</v>
      </c>
      <c r="V26" s="28">
        <v>-12382</v>
      </c>
      <c r="W26" s="28">
        <v>-12382</v>
      </c>
      <c r="X26" s="28">
        <v>-11557</v>
      </c>
      <c r="Y26" s="22">
        <v>-11565</v>
      </c>
    </row>
    <row r="27" spans="1:25" ht="13.5">
      <c r="A27" s="3" t="s">
        <v>97</v>
      </c>
      <c r="B27" s="28">
        <v>96847421</v>
      </c>
      <c r="C27" s="28">
        <v>94562381</v>
      </c>
      <c r="D27" s="28">
        <v>88516953</v>
      </c>
      <c r="E27" s="22">
        <v>91735625</v>
      </c>
      <c r="F27" s="28">
        <v>76159510</v>
      </c>
      <c r="G27" s="28">
        <v>63601662</v>
      </c>
      <c r="H27" s="28">
        <v>62429294</v>
      </c>
      <c r="I27" s="22">
        <v>59220278</v>
      </c>
      <c r="J27" s="28">
        <v>50258297</v>
      </c>
      <c r="K27" s="28">
        <v>45433868</v>
      </c>
      <c r="L27" s="28">
        <v>50827644</v>
      </c>
      <c r="M27" s="22">
        <v>41696631</v>
      </c>
      <c r="N27" s="28">
        <v>45378799</v>
      </c>
      <c r="O27" s="28">
        <v>49311955</v>
      </c>
      <c r="P27" s="28">
        <v>47666104</v>
      </c>
      <c r="Q27" s="22">
        <v>42163401</v>
      </c>
      <c r="R27" s="28">
        <v>41275206</v>
      </c>
      <c r="S27" s="28">
        <v>34200482</v>
      </c>
      <c r="T27" s="28">
        <v>34904174</v>
      </c>
      <c r="U27" s="22">
        <v>29514231</v>
      </c>
      <c r="V27" s="28">
        <v>23954644</v>
      </c>
      <c r="W27" s="28">
        <v>24510365</v>
      </c>
      <c r="X27" s="28">
        <v>27978098</v>
      </c>
      <c r="Y27" s="22">
        <v>25625177</v>
      </c>
    </row>
    <row r="28" spans="1:25" ht="13.5">
      <c r="A28" s="2" t="s">
        <v>98</v>
      </c>
      <c r="B28" s="28">
        <v>103714866</v>
      </c>
      <c r="C28" s="28">
        <v>101431913</v>
      </c>
      <c r="D28" s="28">
        <v>95410069</v>
      </c>
      <c r="E28" s="22">
        <v>98708961</v>
      </c>
      <c r="F28" s="28">
        <v>83268369</v>
      </c>
      <c r="G28" s="28">
        <v>70860039</v>
      </c>
      <c r="H28" s="28">
        <v>69892023</v>
      </c>
      <c r="I28" s="22">
        <v>66843547</v>
      </c>
      <c r="J28" s="28">
        <v>57818624</v>
      </c>
      <c r="K28" s="28">
        <v>52659719</v>
      </c>
      <c r="L28" s="28">
        <v>58017389</v>
      </c>
      <c r="M28" s="22">
        <v>48827045</v>
      </c>
      <c r="N28" s="28">
        <v>52556564</v>
      </c>
      <c r="O28" s="28">
        <v>56603692</v>
      </c>
      <c r="P28" s="28">
        <v>54984690</v>
      </c>
      <c r="Q28" s="22">
        <v>49387117</v>
      </c>
      <c r="R28" s="28">
        <v>48412692</v>
      </c>
      <c r="S28" s="28">
        <v>41444686</v>
      </c>
      <c r="T28" s="28">
        <v>42076065</v>
      </c>
      <c r="U28" s="22">
        <v>36733082</v>
      </c>
      <c r="V28" s="28">
        <v>31441566</v>
      </c>
      <c r="W28" s="28">
        <v>32116531</v>
      </c>
      <c r="X28" s="28">
        <v>35625365</v>
      </c>
      <c r="Y28" s="22">
        <v>33312761</v>
      </c>
    </row>
    <row r="29" spans="1:25" ht="14.25" thickBot="1">
      <c r="A29" s="5" t="s">
        <v>99</v>
      </c>
      <c r="B29" s="29">
        <v>109495613</v>
      </c>
      <c r="C29" s="29">
        <v>106012502</v>
      </c>
      <c r="D29" s="29">
        <v>100142176</v>
      </c>
      <c r="E29" s="23">
        <v>103576928</v>
      </c>
      <c r="F29" s="29">
        <v>88810381</v>
      </c>
      <c r="G29" s="29">
        <v>75519793</v>
      </c>
      <c r="H29" s="29">
        <v>74984981</v>
      </c>
      <c r="I29" s="23">
        <v>72125254</v>
      </c>
      <c r="J29" s="29">
        <v>63271670</v>
      </c>
      <c r="K29" s="29">
        <v>57301913</v>
      </c>
      <c r="L29" s="29">
        <v>62802467</v>
      </c>
      <c r="M29" s="23">
        <v>54940055</v>
      </c>
      <c r="N29" s="29">
        <v>59148413</v>
      </c>
      <c r="O29" s="29">
        <v>62275126</v>
      </c>
      <c r="P29" s="29">
        <v>60840200</v>
      </c>
      <c r="Q29" s="23">
        <v>55139073</v>
      </c>
      <c r="R29" s="29">
        <v>55232187</v>
      </c>
      <c r="S29" s="29">
        <v>46690060</v>
      </c>
      <c r="T29" s="29">
        <v>47511052</v>
      </c>
      <c r="U29" s="23">
        <v>40619360</v>
      </c>
      <c r="V29" s="29">
        <v>36426470</v>
      </c>
      <c r="W29" s="29">
        <v>36072479</v>
      </c>
      <c r="X29" s="29">
        <v>40259806</v>
      </c>
      <c r="Y29" s="23">
        <v>37870427</v>
      </c>
    </row>
    <row r="30" spans="1:25" ht="14.25" thickTop="1">
      <c r="A30" s="2" t="s">
        <v>100</v>
      </c>
      <c r="B30" s="28">
        <v>779845</v>
      </c>
      <c r="C30" s="28">
        <v>516626</v>
      </c>
      <c r="D30" s="28">
        <v>456534</v>
      </c>
      <c r="E30" s="22">
        <v>637656</v>
      </c>
      <c r="F30" s="28">
        <v>723124</v>
      </c>
      <c r="G30" s="28">
        <v>511829</v>
      </c>
      <c r="H30" s="28">
        <v>639750</v>
      </c>
      <c r="I30" s="22">
        <v>779033</v>
      </c>
      <c r="J30" s="28">
        <v>944178</v>
      </c>
      <c r="K30" s="28">
        <v>615475</v>
      </c>
      <c r="L30" s="28">
        <v>688547</v>
      </c>
      <c r="M30" s="22">
        <v>740801</v>
      </c>
      <c r="N30" s="28">
        <v>833098</v>
      </c>
      <c r="O30" s="28">
        <v>494070</v>
      </c>
      <c r="P30" s="28">
        <v>544292</v>
      </c>
      <c r="Q30" s="22">
        <v>542645</v>
      </c>
      <c r="R30" s="28">
        <v>871621</v>
      </c>
      <c r="S30" s="28">
        <v>524328</v>
      </c>
      <c r="T30" s="28">
        <v>564681</v>
      </c>
      <c r="U30" s="22">
        <v>529215</v>
      </c>
      <c r="V30" s="28">
        <v>872523</v>
      </c>
      <c r="W30" s="28">
        <v>506145</v>
      </c>
      <c r="X30" s="28">
        <v>594946</v>
      </c>
      <c r="Y30" s="22">
        <v>610228</v>
      </c>
    </row>
    <row r="31" spans="1:25" ht="13.5">
      <c r="A31" s="2" t="s">
        <v>101</v>
      </c>
      <c r="B31" s="28">
        <v>750000</v>
      </c>
      <c r="C31" s="28">
        <v>800000</v>
      </c>
      <c r="D31" s="28">
        <v>800000</v>
      </c>
      <c r="E31" s="22">
        <v>1400000</v>
      </c>
      <c r="F31" s="28">
        <v>2100000</v>
      </c>
      <c r="G31" s="28">
        <v>2200000</v>
      </c>
      <c r="H31" s="28">
        <v>2250000</v>
      </c>
      <c r="I31" s="22">
        <v>2950000</v>
      </c>
      <c r="J31" s="28">
        <v>2700000</v>
      </c>
      <c r="K31" s="28">
        <v>1850000</v>
      </c>
      <c r="L31" s="28">
        <v>1200000</v>
      </c>
      <c r="M31" s="22">
        <v>2000000</v>
      </c>
      <c r="N31" s="28">
        <v>4450000</v>
      </c>
      <c r="O31" s="28">
        <v>4000000</v>
      </c>
      <c r="P31" s="28">
        <v>3800000</v>
      </c>
      <c r="Q31" s="22">
        <v>4250000</v>
      </c>
      <c r="R31" s="28">
        <v>4650000</v>
      </c>
      <c r="S31" s="28">
        <v>3800000</v>
      </c>
      <c r="T31" s="28">
        <v>3400000</v>
      </c>
      <c r="U31" s="22">
        <v>3020000</v>
      </c>
      <c r="V31" s="28">
        <v>3400000</v>
      </c>
      <c r="W31" s="28">
        <v>2850000</v>
      </c>
      <c r="X31" s="28">
        <v>3850000</v>
      </c>
      <c r="Y31" s="22">
        <v>2700000</v>
      </c>
    </row>
    <row r="32" spans="1:25" ht="13.5">
      <c r="A32" s="2" t="s">
        <v>106</v>
      </c>
      <c r="B32" s="28">
        <v>622545</v>
      </c>
      <c r="C32" s="28">
        <v>455884</v>
      </c>
      <c r="D32" s="28">
        <v>450071</v>
      </c>
      <c r="E32" s="22">
        <v>466707</v>
      </c>
      <c r="F32" s="28">
        <v>405908</v>
      </c>
      <c r="G32" s="28">
        <v>133180</v>
      </c>
      <c r="H32" s="28">
        <v>230219</v>
      </c>
      <c r="I32" s="22">
        <v>23702</v>
      </c>
      <c r="J32" s="28">
        <v>8307</v>
      </c>
      <c r="K32" s="28">
        <v>153034</v>
      </c>
      <c r="L32" s="28">
        <v>253280</v>
      </c>
      <c r="M32" s="22">
        <v>109738</v>
      </c>
      <c r="N32" s="28">
        <v>90208</v>
      </c>
      <c r="O32" s="28">
        <v>257982</v>
      </c>
      <c r="P32" s="28">
        <v>318784</v>
      </c>
      <c r="Q32" s="22">
        <v>257448</v>
      </c>
      <c r="R32" s="28">
        <v>244802</v>
      </c>
      <c r="S32" s="28">
        <v>323600</v>
      </c>
      <c r="T32" s="28">
        <v>339831</v>
      </c>
      <c r="U32" s="22">
        <v>36336</v>
      </c>
      <c r="V32" s="28">
        <v>91967</v>
      </c>
      <c r="W32" s="28">
        <v>436849</v>
      </c>
      <c r="X32" s="28">
        <v>167852</v>
      </c>
      <c r="Y32" s="22">
        <v>1683873</v>
      </c>
    </row>
    <row r="33" spans="1:25" ht="13.5">
      <c r="A33" s="2" t="s">
        <v>109</v>
      </c>
      <c r="B33" s="28">
        <v>247986</v>
      </c>
      <c r="C33" s="28">
        <v>367064</v>
      </c>
      <c r="D33" s="28">
        <v>188201</v>
      </c>
      <c r="E33" s="22">
        <v>285417</v>
      </c>
      <c r="F33" s="28">
        <v>162239</v>
      </c>
      <c r="G33" s="28">
        <v>227508</v>
      </c>
      <c r="H33" s="28">
        <v>203533</v>
      </c>
      <c r="I33" s="22">
        <v>235928</v>
      </c>
      <c r="J33" s="28">
        <v>160225</v>
      </c>
      <c r="K33" s="28">
        <v>468666</v>
      </c>
      <c r="L33" s="28">
        <v>205219</v>
      </c>
      <c r="M33" s="22">
        <v>435225</v>
      </c>
      <c r="N33" s="28">
        <v>259370</v>
      </c>
      <c r="O33" s="28">
        <v>462601</v>
      </c>
      <c r="P33" s="28">
        <v>201969</v>
      </c>
      <c r="Q33" s="22">
        <v>461566</v>
      </c>
      <c r="R33" s="28">
        <v>248590</v>
      </c>
      <c r="S33" s="28">
        <v>447996</v>
      </c>
      <c r="T33" s="28">
        <v>192129</v>
      </c>
      <c r="U33" s="22">
        <v>444671</v>
      </c>
      <c r="V33" s="28">
        <v>243900</v>
      </c>
      <c r="W33" s="28">
        <v>436463</v>
      </c>
      <c r="X33" s="28">
        <v>186725</v>
      </c>
      <c r="Y33" s="22">
        <v>407472</v>
      </c>
    </row>
    <row r="34" spans="1:25" ht="13.5">
      <c r="A34" s="2" t="s">
        <v>68</v>
      </c>
      <c r="B34" s="28">
        <v>1911923</v>
      </c>
      <c r="C34" s="28">
        <v>1553306</v>
      </c>
      <c r="D34" s="28">
        <v>1948732</v>
      </c>
      <c r="E34" s="22">
        <v>1739760</v>
      </c>
      <c r="F34" s="28">
        <v>1734071</v>
      </c>
      <c r="G34" s="28">
        <v>1885335</v>
      </c>
      <c r="H34" s="28">
        <v>2013729</v>
      </c>
      <c r="I34" s="22">
        <v>521659</v>
      </c>
      <c r="J34" s="28">
        <v>1956668</v>
      </c>
      <c r="K34" s="28">
        <v>1641939</v>
      </c>
      <c r="L34" s="28">
        <v>2353993</v>
      </c>
      <c r="M34" s="22">
        <v>472673</v>
      </c>
      <c r="N34" s="28">
        <v>1278916</v>
      </c>
      <c r="O34" s="28">
        <v>1078084</v>
      </c>
      <c r="P34" s="28">
        <v>1670797</v>
      </c>
      <c r="Q34" s="22">
        <v>555220</v>
      </c>
      <c r="R34" s="28">
        <v>1540829</v>
      </c>
      <c r="S34" s="28">
        <v>1296611</v>
      </c>
      <c r="T34" s="28">
        <v>2089021</v>
      </c>
      <c r="U34" s="22">
        <v>323245</v>
      </c>
      <c r="V34" s="28">
        <v>1678247</v>
      </c>
      <c r="W34" s="28">
        <v>1553150</v>
      </c>
      <c r="X34" s="28">
        <v>2103858</v>
      </c>
      <c r="Y34" s="22">
        <v>581204</v>
      </c>
    </row>
    <row r="35" spans="1:25" ht="13.5">
      <c r="A35" s="2" t="s">
        <v>110</v>
      </c>
      <c r="B35" s="28">
        <v>4312301</v>
      </c>
      <c r="C35" s="28">
        <v>3692882</v>
      </c>
      <c r="D35" s="28">
        <v>3843538</v>
      </c>
      <c r="E35" s="22">
        <v>4529542</v>
      </c>
      <c r="F35" s="28">
        <v>5125344</v>
      </c>
      <c r="G35" s="28">
        <v>4957854</v>
      </c>
      <c r="H35" s="28">
        <v>5337233</v>
      </c>
      <c r="I35" s="22">
        <v>5780122</v>
      </c>
      <c r="J35" s="28">
        <v>5769380</v>
      </c>
      <c r="K35" s="28">
        <v>4729116</v>
      </c>
      <c r="L35" s="28">
        <v>4701041</v>
      </c>
      <c r="M35" s="22">
        <v>4902863</v>
      </c>
      <c r="N35" s="28">
        <v>6911593</v>
      </c>
      <c r="O35" s="28">
        <v>6292739</v>
      </c>
      <c r="P35" s="28">
        <v>6535843</v>
      </c>
      <c r="Q35" s="22">
        <v>6730582</v>
      </c>
      <c r="R35" s="28">
        <v>7555844</v>
      </c>
      <c r="S35" s="28">
        <v>6392536</v>
      </c>
      <c r="T35" s="28">
        <v>6585663</v>
      </c>
      <c r="U35" s="22">
        <v>5351044</v>
      </c>
      <c r="V35" s="28">
        <v>6286638</v>
      </c>
      <c r="W35" s="28">
        <v>5782608</v>
      </c>
      <c r="X35" s="28">
        <v>6903384</v>
      </c>
      <c r="Y35" s="22">
        <v>7062594</v>
      </c>
    </row>
    <row r="36" spans="1:25" ht="13.5">
      <c r="A36" s="2" t="s">
        <v>111</v>
      </c>
      <c r="B36" s="28">
        <v>500000</v>
      </c>
      <c r="C36" s="28">
        <v>600000</v>
      </c>
      <c r="D36" s="28">
        <v>700000</v>
      </c>
      <c r="E36" s="22">
        <v>800000</v>
      </c>
      <c r="F36" s="28">
        <v>900000</v>
      </c>
      <c r="G36" s="28">
        <v>1000000</v>
      </c>
      <c r="H36" s="28">
        <v>1100000</v>
      </c>
      <c r="I36" s="22">
        <v>1200000</v>
      </c>
      <c r="J36" s="28">
        <v>1300000</v>
      </c>
      <c r="K36" s="28">
        <v>1400000</v>
      </c>
      <c r="L36" s="28">
        <v>1500000</v>
      </c>
      <c r="M36" s="22">
        <v>1600000</v>
      </c>
      <c r="N36" s="28"/>
      <c r="O36" s="28"/>
      <c r="P36" s="28"/>
      <c r="Q36" s="22"/>
      <c r="R36" s="28"/>
      <c r="S36" s="28"/>
      <c r="T36" s="28"/>
      <c r="U36" s="22"/>
      <c r="V36" s="28">
        <v>292000</v>
      </c>
      <c r="W36" s="28">
        <v>292000</v>
      </c>
      <c r="X36" s="28">
        <v>568000</v>
      </c>
      <c r="Y36" s="22">
        <v>568000</v>
      </c>
    </row>
    <row r="37" spans="1:25" ht="13.5">
      <c r="A37" s="2" t="s">
        <v>113</v>
      </c>
      <c r="B37" s="28">
        <v>979061</v>
      </c>
      <c r="C37" s="28">
        <v>971422</v>
      </c>
      <c r="D37" s="28">
        <v>955195</v>
      </c>
      <c r="E37" s="22">
        <v>930785</v>
      </c>
      <c r="F37" s="28">
        <v>945580</v>
      </c>
      <c r="G37" s="28">
        <v>936819</v>
      </c>
      <c r="H37" s="28">
        <v>930270</v>
      </c>
      <c r="I37" s="22">
        <v>916150</v>
      </c>
      <c r="J37" s="28">
        <v>914742</v>
      </c>
      <c r="K37" s="28">
        <v>913915</v>
      </c>
      <c r="L37" s="28">
        <v>903220</v>
      </c>
      <c r="M37" s="22">
        <v>895617</v>
      </c>
      <c r="N37" s="28">
        <v>893737</v>
      </c>
      <c r="O37" s="28">
        <v>883319</v>
      </c>
      <c r="P37" s="28">
        <v>896772</v>
      </c>
      <c r="Q37" s="22">
        <v>872042</v>
      </c>
      <c r="R37" s="28">
        <v>866903</v>
      </c>
      <c r="S37" s="28">
        <v>858284</v>
      </c>
      <c r="T37" s="28">
        <v>860409</v>
      </c>
      <c r="U37" s="22">
        <v>874038</v>
      </c>
      <c r="V37" s="28">
        <v>869963</v>
      </c>
      <c r="W37" s="28">
        <v>865004</v>
      </c>
      <c r="X37" s="28">
        <v>878830</v>
      </c>
      <c r="Y37" s="22">
        <v>869184</v>
      </c>
    </row>
    <row r="38" spans="1:25" ht="13.5">
      <c r="A38" s="2" t="s">
        <v>112</v>
      </c>
      <c r="B38" s="28">
        <v>31360283</v>
      </c>
      <c r="C38" s="28">
        <v>30554083</v>
      </c>
      <c r="D38" s="28">
        <v>28426926</v>
      </c>
      <c r="E38" s="22">
        <v>29619965</v>
      </c>
      <c r="F38" s="28">
        <v>24132272</v>
      </c>
      <c r="G38" s="28">
        <v>19691053</v>
      </c>
      <c r="H38" s="28">
        <v>19277976</v>
      </c>
      <c r="I38" s="22">
        <v>18139426</v>
      </c>
      <c r="J38" s="28">
        <v>14979855</v>
      </c>
      <c r="K38" s="28">
        <v>15165024</v>
      </c>
      <c r="L38" s="28">
        <v>17341495</v>
      </c>
      <c r="M38" s="22">
        <v>14093968</v>
      </c>
      <c r="N38" s="28">
        <v>15453031</v>
      </c>
      <c r="O38" s="28">
        <v>17057704</v>
      </c>
      <c r="P38" s="28">
        <v>16386474</v>
      </c>
      <c r="Q38" s="22">
        <v>14167607</v>
      </c>
      <c r="R38" s="28">
        <v>13811461</v>
      </c>
      <c r="S38" s="28">
        <v>10953484</v>
      </c>
      <c r="T38" s="28">
        <v>11256937</v>
      </c>
      <c r="U38" s="22">
        <v>8938966</v>
      </c>
      <c r="V38" s="28">
        <v>6817242</v>
      </c>
      <c r="W38" s="28">
        <v>7012015</v>
      </c>
      <c r="X38" s="28">
        <v>8324703</v>
      </c>
      <c r="Y38" s="22">
        <v>7375421</v>
      </c>
    </row>
    <row r="39" spans="1:25" ht="13.5">
      <c r="A39" s="2" t="s">
        <v>68</v>
      </c>
      <c r="B39" s="28">
        <v>355924</v>
      </c>
      <c r="C39" s="28">
        <v>362099</v>
      </c>
      <c r="D39" s="28">
        <v>360206</v>
      </c>
      <c r="E39" s="22">
        <v>360084</v>
      </c>
      <c r="F39" s="28">
        <v>348246</v>
      </c>
      <c r="G39" s="28">
        <v>355191</v>
      </c>
      <c r="H39" s="28">
        <v>365074</v>
      </c>
      <c r="I39" s="22">
        <v>299321</v>
      </c>
      <c r="J39" s="28">
        <v>389505</v>
      </c>
      <c r="K39" s="28">
        <v>388706</v>
      </c>
      <c r="L39" s="28">
        <v>391821</v>
      </c>
      <c r="M39" s="22">
        <v>192705</v>
      </c>
      <c r="N39" s="28">
        <v>199532</v>
      </c>
      <c r="O39" s="28">
        <v>235033</v>
      </c>
      <c r="P39" s="28">
        <v>222599</v>
      </c>
      <c r="Q39" s="22">
        <v>124288</v>
      </c>
      <c r="R39" s="28">
        <v>195360</v>
      </c>
      <c r="S39" s="28">
        <v>182487</v>
      </c>
      <c r="T39" s="28">
        <v>179211</v>
      </c>
      <c r="U39" s="22">
        <v>77548</v>
      </c>
      <c r="V39" s="28">
        <v>154434</v>
      </c>
      <c r="W39" s="28">
        <v>88840</v>
      </c>
      <c r="X39" s="28">
        <v>80296</v>
      </c>
      <c r="Y39" s="22"/>
    </row>
    <row r="40" spans="1:25" ht="13.5">
      <c r="A40" s="2" t="s">
        <v>115</v>
      </c>
      <c r="B40" s="28">
        <v>33195269</v>
      </c>
      <c r="C40" s="28">
        <v>32487605</v>
      </c>
      <c r="D40" s="28">
        <v>30442328</v>
      </c>
      <c r="E40" s="22">
        <v>31710835</v>
      </c>
      <c r="F40" s="28">
        <v>26326099</v>
      </c>
      <c r="G40" s="28">
        <v>21983064</v>
      </c>
      <c r="H40" s="28">
        <v>21673321</v>
      </c>
      <c r="I40" s="22">
        <v>20641257</v>
      </c>
      <c r="J40" s="28">
        <v>17584103</v>
      </c>
      <c r="K40" s="28">
        <v>17867647</v>
      </c>
      <c r="L40" s="28">
        <v>20136537</v>
      </c>
      <c r="M40" s="22">
        <v>16991771</v>
      </c>
      <c r="N40" s="28">
        <v>16657167</v>
      </c>
      <c r="O40" s="28">
        <v>18283615</v>
      </c>
      <c r="P40" s="28">
        <v>17623181</v>
      </c>
      <c r="Q40" s="22">
        <v>15363267</v>
      </c>
      <c r="R40" s="28">
        <v>14983840</v>
      </c>
      <c r="S40" s="28">
        <v>12100971</v>
      </c>
      <c r="T40" s="28">
        <v>12399414</v>
      </c>
      <c r="U40" s="22">
        <v>10080710</v>
      </c>
      <c r="V40" s="28">
        <v>8234739</v>
      </c>
      <c r="W40" s="28">
        <v>8356159</v>
      </c>
      <c r="X40" s="28">
        <v>9947328</v>
      </c>
      <c r="Y40" s="22">
        <v>8982548</v>
      </c>
    </row>
    <row r="41" spans="1:25" ht="14.25" thickBot="1">
      <c r="A41" s="5" t="s">
        <v>116</v>
      </c>
      <c r="B41" s="29">
        <v>37507570</v>
      </c>
      <c r="C41" s="29">
        <v>36180487</v>
      </c>
      <c r="D41" s="29">
        <v>34285867</v>
      </c>
      <c r="E41" s="23">
        <v>36240378</v>
      </c>
      <c r="F41" s="29">
        <v>31451443</v>
      </c>
      <c r="G41" s="29">
        <v>26940919</v>
      </c>
      <c r="H41" s="29">
        <v>27010554</v>
      </c>
      <c r="I41" s="23">
        <v>26421379</v>
      </c>
      <c r="J41" s="29">
        <v>23353483</v>
      </c>
      <c r="K41" s="29">
        <v>22596763</v>
      </c>
      <c r="L41" s="29">
        <v>24837579</v>
      </c>
      <c r="M41" s="23">
        <v>21894635</v>
      </c>
      <c r="N41" s="29">
        <v>23568760</v>
      </c>
      <c r="O41" s="29">
        <v>24576355</v>
      </c>
      <c r="P41" s="29">
        <v>24159024</v>
      </c>
      <c r="Q41" s="23">
        <v>22093850</v>
      </c>
      <c r="R41" s="29">
        <v>22539684</v>
      </c>
      <c r="S41" s="29">
        <v>18493507</v>
      </c>
      <c r="T41" s="29">
        <v>18985078</v>
      </c>
      <c r="U41" s="23">
        <v>15431755</v>
      </c>
      <c r="V41" s="29">
        <v>14521378</v>
      </c>
      <c r="W41" s="29">
        <v>14138768</v>
      </c>
      <c r="X41" s="29">
        <v>16850713</v>
      </c>
      <c r="Y41" s="23">
        <v>16045142</v>
      </c>
    </row>
    <row r="42" spans="1:25" ht="14.25" thickTop="1">
      <c r="A42" s="2" t="s">
        <v>117</v>
      </c>
      <c r="B42" s="28">
        <v>1634750</v>
      </c>
      <c r="C42" s="28">
        <v>1634750</v>
      </c>
      <c r="D42" s="28">
        <v>1634750</v>
      </c>
      <c r="E42" s="22">
        <v>1634750</v>
      </c>
      <c r="F42" s="28">
        <v>1634750</v>
      </c>
      <c r="G42" s="28">
        <v>1634750</v>
      </c>
      <c r="H42" s="28">
        <v>1634750</v>
      </c>
      <c r="I42" s="22">
        <v>1634750</v>
      </c>
      <c r="J42" s="28">
        <v>1634750</v>
      </c>
      <c r="K42" s="28">
        <v>1634750</v>
      </c>
      <c r="L42" s="28">
        <v>1634750</v>
      </c>
      <c r="M42" s="22">
        <v>1634750</v>
      </c>
      <c r="N42" s="28">
        <v>1634750</v>
      </c>
      <c r="O42" s="28">
        <v>1634750</v>
      </c>
      <c r="P42" s="28">
        <v>1634750</v>
      </c>
      <c r="Q42" s="22">
        <v>1634750</v>
      </c>
      <c r="R42" s="28">
        <v>1634750</v>
      </c>
      <c r="S42" s="28">
        <v>1634750</v>
      </c>
      <c r="T42" s="28">
        <v>1634750</v>
      </c>
      <c r="U42" s="22">
        <v>1634750</v>
      </c>
      <c r="V42" s="28">
        <v>1634750</v>
      </c>
      <c r="W42" s="28">
        <v>1634750</v>
      </c>
      <c r="X42" s="28">
        <v>1634750</v>
      </c>
      <c r="Y42" s="22">
        <v>1634750</v>
      </c>
    </row>
    <row r="43" spans="1:25" ht="13.5">
      <c r="A43" s="2" t="s">
        <v>119</v>
      </c>
      <c r="B43" s="28">
        <v>1859250</v>
      </c>
      <c r="C43" s="28">
        <v>1859250</v>
      </c>
      <c r="D43" s="28">
        <v>1859250</v>
      </c>
      <c r="E43" s="22">
        <v>1859250</v>
      </c>
      <c r="F43" s="28">
        <v>1859250</v>
      </c>
      <c r="G43" s="28">
        <v>1859250</v>
      </c>
      <c r="H43" s="28">
        <v>1859250</v>
      </c>
      <c r="I43" s="22">
        <v>1859250</v>
      </c>
      <c r="J43" s="28">
        <v>1859250</v>
      </c>
      <c r="K43" s="28">
        <v>1859250</v>
      </c>
      <c r="L43" s="28">
        <v>1859250</v>
      </c>
      <c r="M43" s="22">
        <v>1859250</v>
      </c>
      <c r="N43" s="28">
        <v>1859250</v>
      </c>
      <c r="O43" s="28">
        <v>1859250</v>
      </c>
      <c r="P43" s="28">
        <v>1859250</v>
      </c>
      <c r="Q43" s="22">
        <v>1859250</v>
      </c>
      <c r="R43" s="28">
        <v>1859250</v>
      </c>
      <c r="S43" s="28">
        <v>1859250</v>
      </c>
      <c r="T43" s="28">
        <v>1859250</v>
      </c>
      <c r="U43" s="22">
        <v>1859250</v>
      </c>
      <c r="V43" s="28">
        <v>1859250</v>
      </c>
      <c r="W43" s="28">
        <v>1859250</v>
      </c>
      <c r="X43" s="28">
        <v>1859250</v>
      </c>
      <c r="Y43" s="22">
        <v>1859250</v>
      </c>
    </row>
    <row r="44" spans="1:25" ht="13.5">
      <c r="A44" s="2" t="s">
        <v>123</v>
      </c>
      <c r="B44" s="28">
        <v>8657507</v>
      </c>
      <c r="C44" s="28">
        <v>7977857</v>
      </c>
      <c r="D44" s="28">
        <v>7900339</v>
      </c>
      <c r="E44" s="22">
        <v>7217665</v>
      </c>
      <c r="F44" s="28">
        <v>7251235</v>
      </c>
      <c r="G44" s="28">
        <v>6585665</v>
      </c>
      <c r="H44" s="28">
        <v>6744102</v>
      </c>
      <c r="I44" s="22">
        <v>6532496</v>
      </c>
      <c r="J44" s="28">
        <v>6537047</v>
      </c>
      <c r="K44" s="28">
        <v>6582082</v>
      </c>
      <c r="L44" s="28">
        <v>6642401</v>
      </c>
      <c r="M44" s="22">
        <v>6452160</v>
      </c>
      <c r="N44" s="28">
        <v>6776685</v>
      </c>
      <c r="O44" s="28">
        <v>6541563</v>
      </c>
      <c r="P44" s="28">
        <v>6501634</v>
      </c>
      <c r="Q44" s="22">
        <v>6153679</v>
      </c>
      <c r="R44" s="28">
        <v>6319190</v>
      </c>
      <c r="S44" s="28">
        <v>6038956</v>
      </c>
      <c r="T44" s="28">
        <v>5933356</v>
      </c>
      <c r="U44" s="22">
        <v>5822273</v>
      </c>
      <c r="V44" s="28">
        <v>6038667</v>
      </c>
      <c r="W44" s="28">
        <v>5777789</v>
      </c>
      <c r="X44" s="28">
        <v>5240240</v>
      </c>
      <c r="Y44" s="22">
        <v>5029559</v>
      </c>
    </row>
    <row r="45" spans="1:25" ht="13.5">
      <c r="A45" s="2" t="s">
        <v>124</v>
      </c>
      <c r="B45" s="28">
        <v>-457531</v>
      </c>
      <c r="C45" s="28">
        <v>-457531</v>
      </c>
      <c r="D45" s="28">
        <v>-457531</v>
      </c>
      <c r="E45" s="22">
        <v>-457265</v>
      </c>
      <c r="F45" s="28">
        <v>-456935</v>
      </c>
      <c r="G45" s="28">
        <v>-456935</v>
      </c>
      <c r="H45" s="28">
        <v>-456935</v>
      </c>
      <c r="I45" s="22">
        <v>-425735</v>
      </c>
      <c r="J45" s="28">
        <v>-425523</v>
      </c>
      <c r="K45" s="28">
        <v>-425523</v>
      </c>
      <c r="L45" s="28">
        <v>-425523</v>
      </c>
      <c r="M45" s="22">
        <v>-365523</v>
      </c>
      <c r="N45" s="28">
        <v>-365523</v>
      </c>
      <c r="O45" s="28">
        <v>-365523</v>
      </c>
      <c r="P45" s="28">
        <v>-365523</v>
      </c>
      <c r="Q45" s="22">
        <v>-365523</v>
      </c>
      <c r="R45" s="28">
        <v>-365523</v>
      </c>
      <c r="S45" s="28">
        <v>-365416</v>
      </c>
      <c r="T45" s="28">
        <v>-365379</v>
      </c>
      <c r="U45" s="22">
        <v>-365284</v>
      </c>
      <c r="V45" s="28">
        <v>-616111</v>
      </c>
      <c r="W45" s="28">
        <v>-616009</v>
      </c>
      <c r="X45" s="28">
        <v>-616009</v>
      </c>
      <c r="Y45" s="22">
        <v>-615893</v>
      </c>
    </row>
    <row r="46" spans="1:25" ht="13.5">
      <c r="A46" s="2" t="s">
        <v>125</v>
      </c>
      <c r="B46" s="28">
        <v>11693975</v>
      </c>
      <c r="C46" s="28">
        <v>11014325</v>
      </c>
      <c r="D46" s="28">
        <v>10936807</v>
      </c>
      <c r="E46" s="22">
        <v>10254399</v>
      </c>
      <c r="F46" s="28">
        <v>10288299</v>
      </c>
      <c r="G46" s="28">
        <v>9622730</v>
      </c>
      <c r="H46" s="28">
        <v>9781166</v>
      </c>
      <c r="I46" s="22">
        <v>9600760</v>
      </c>
      <c r="J46" s="28">
        <v>9605523</v>
      </c>
      <c r="K46" s="28">
        <v>9650558</v>
      </c>
      <c r="L46" s="28">
        <v>9710877</v>
      </c>
      <c r="M46" s="22">
        <v>9580636</v>
      </c>
      <c r="N46" s="28">
        <v>9905162</v>
      </c>
      <c r="O46" s="28">
        <v>9670039</v>
      </c>
      <c r="P46" s="28">
        <v>9630111</v>
      </c>
      <c r="Q46" s="22">
        <v>9282155</v>
      </c>
      <c r="R46" s="28">
        <v>9447666</v>
      </c>
      <c r="S46" s="28">
        <v>9167540</v>
      </c>
      <c r="T46" s="28">
        <v>9061976</v>
      </c>
      <c r="U46" s="22">
        <v>8950988</v>
      </c>
      <c r="V46" s="28">
        <v>8916556</v>
      </c>
      <c r="W46" s="28">
        <v>8655780</v>
      </c>
      <c r="X46" s="28">
        <v>8118231</v>
      </c>
      <c r="Y46" s="22">
        <v>7907665</v>
      </c>
    </row>
    <row r="47" spans="1:25" ht="13.5">
      <c r="A47" s="2" t="s">
        <v>126</v>
      </c>
      <c r="B47" s="28">
        <v>60294068</v>
      </c>
      <c r="C47" s="28">
        <v>58817688</v>
      </c>
      <c r="D47" s="28">
        <v>54919501</v>
      </c>
      <c r="E47" s="22">
        <v>57082150</v>
      </c>
      <c r="F47" s="28">
        <v>47070637</v>
      </c>
      <c r="G47" s="28">
        <v>38956143</v>
      </c>
      <c r="H47" s="28">
        <v>38193259</v>
      </c>
      <c r="I47" s="22">
        <v>36103113</v>
      </c>
      <c r="J47" s="28">
        <v>30331654</v>
      </c>
      <c r="K47" s="28">
        <v>25071893</v>
      </c>
      <c r="L47" s="28">
        <v>28269956</v>
      </c>
      <c r="M47" s="22">
        <v>23479938</v>
      </c>
      <c r="N47" s="28">
        <v>25686078</v>
      </c>
      <c r="O47" s="28">
        <v>28033716</v>
      </c>
      <c r="P47" s="28">
        <v>27048490</v>
      </c>
      <c r="Q47" s="22">
        <v>23762999</v>
      </c>
      <c r="R47" s="28">
        <v>23247577</v>
      </c>
      <c r="S47" s="28">
        <v>19022154</v>
      </c>
      <c r="T47" s="28">
        <v>19451824</v>
      </c>
      <c r="U47" s="22">
        <v>16234358</v>
      </c>
      <c r="V47" s="28">
        <v>12936918</v>
      </c>
      <c r="W47" s="28">
        <v>13221010</v>
      </c>
      <c r="X47" s="28">
        <v>15263104</v>
      </c>
      <c r="Y47" s="22">
        <v>13859748</v>
      </c>
    </row>
    <row r="48" spans="1:25" ht="13.5">
      <c r="A48" s="2" t="s">
        <v>127</v>
      </c>
      <c r="B48" s="28">
        <v>60294068</v>
      </c>
      <c r="C48" s="28">
        <v>58817688</v>
      </c>
      <c r="D48" s="28">
        <v>54919501</v>
      </c>
      <c r="E48" s="22">
        <v>57082150</v>
      </c>
      <c r="F48" s="28">
        <v>47070637</v>
      </c>
      <c r="G48" s="28">
        <v>38956143</v>
      </c>
      <c r="H48" s="28">
        <v>38193259</v>
      </c>
      <c r="I48" s="22">
        <v>36103113</v>
      </c>
      <c r="J48" s="28">
        <v>30304091</v>
      </c>
      <c r="K48" s="28">
        <v>25044921</v>
      </c>
      <c r="L48" s="28">
        <v>28243005</v>
      </c>
      <c r="M48" s="22">
        <v>23452811</v>
      </c>
      <c r="N48" s="28">
        <v>25660407</v>
      </c>
      <c r="O48" s="28">
        <v>28012213</v>
      </c>
      <c r="P48" s="28">
        <v>27032582</v>
      </c>
      <c r="Q48" s="22">
        <v>23743735</v>
      </c>
      <c r="R48" s="28">
        <v>23224610</v>
      </c>
      <c r="S48" s="28">
        <v>19005415</v>
      </c>
      <c r="T48" s="28">
        <v>19438410</v>
      </c>
      <c r="U48" s="22">
        <v>16211469</v>
      </c>
      <c r="V48" s="28">
        <v>12958092</v>
      </c>
      <c r="W48" s="28">
        <v>13244689</v>
      </c>
      <c r="X48" s="28">
        <v>15258355</v>
      </c>
      <c r="Y48" s="22">
        <v>13881966</v>
      </c>
    </row>
    <row r="49" spans="1:25" ht="13.5">
      <c r="A49" s="6" t="s">
        <v>128</v>
      </c>
      <c r="B49" s="28">
        <v>71988043</v>
      </c>
      <c r="C49" s="28">
        <v>69832014</v>
      </c>
      <c r="D49" s="28">
        <v>65856308</v>
      </c>
      <c r="E49" s="22">
        <v>67336550</v>
      </c>
      <c r="F49" s="28">
        <v>57358937</v>
      </c>
      <c r="G49" s="28">
        <v>48578873</v>
      </c>
      <c r="H49" s="28">
        <v>47974426</v>
      </c>
      <c r="I49" s="22">
        <v>45703874</v>
      </c>
      <c r="J49" s="28">
        <v>39918186</v>
      </c>
      <c r="K49" s="28">
        <v>34705150</v>
      </c>
      <c r="L49" s="28">
        <v>37964888</v>
      </c>
      <c r="M49" s="22">
        <v>33045419</v>
      </c>
      <c r="N49" s="28">
        <v>35579652</v>
      </c>
      <c r="O49" s="28">
        <v>37698770</v>
      </c>
      <c r="P49" s="28">
        <v>36681175</v>
      </c>
      <c r="Q49" s="22">
        <v>33045223</v>
      </c>
      <c r="R49" s="28">
        <v>32692502</v>
      </c>
      <c r="S49" s="28">
        <v>28196552</v>
      </c>
      <c r="T49" s="28">
        <v>28525974</v>
      </c>
      <c r="U49" s="22">
        <v>25187605</v>
      </c>
      <c r="V49" s="28">
        <v>21905092</v>
      </c>
      <c r="W49" s="28">
        <v>21933710</v>
      </c>
      <c r="X49" s="28">
        <v>23409093</v>
      </c>
      <c r="Y49" s="22">
        <v>21825285</v>
      </c>
    </row>
    <row r="50" spans="1:25" ht="14.25" thickBot="1">
      <c r="A50" s="7" t="s">
        <v>129</v>
      </c>
      <c r="B50" s="28">
        <v>109495613</v>
      </c>
      <c r="C50" s="28">
        <v>106012502</v>
      </c>
      <c r="D50" s="28">
        <v>100142176</v>
      </c>
      <c r="E50" s="22">
        <v>103576928</v>
      </c>
      <c r="F50" s="28">
        <v>88810381</v>
      </c>
      <c r="G50" s="28">
        <v>75519793</v>
      </c>
      <c r="H50" s="28">
        <v>74984981</v>
      </c>
      <c r="I50" s="22">
        <v>72125254</v>
      </c>
      <c r="J50" s="28">
        <v>63271670</v>
      </c>
      <c r="K50" s="28">
        <v>57301913</v>
      </c>
      <c r="L50" s="28">
        <v>62802467</v>
      </c>
      <c r="M50" s="22">
        <v>54940055</v>
      </c>
      <c r="N50" s="28">
        <v>59148413</v>
      </c>
      <c r="O50" s="28">
        <v>62275126</v>
      </c>
      <c r="P50" s="28">
        <v>60840200</v>
      </c>
      <c r="Q50" s="22">
        <v>55139073</v>
      </c>
      <c r="R50" s="28">
        <v>55232187</v>
      </c>
      <c r="S50" s="28">
        <v>46690060</v>
      </c>
      <c r="T50" s="28">
        <v>47511052</v>
      </c>
      <c r="U50" s="22">
        <v>40619360</v>
      </c>
      <c r="V50" s="28">
        <v>36426470</v>
      </c>
      <c r="W50" s="28">
        <v>36072479</v>
      </c>
      <c r="X50" s="28">
        <v>40259806</v>
      </c>
      <c r="Y50" s="22">
        <v>37870427</v>
      </c>
    </row>
    <row r="51" spans="1:25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3" ht="13.5">
      <c r="A53" s="20" t="s">
        <v>134</v>
      </c>
    </row>
    <row r="54" ht="13.5">
      <c r="A54" s="20" t="s">
        <v>135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130</v>
      </c>
      <c r="B2" s="14">
        <v>2221</v>
      </c>
      <c r="C2" s="14"/>
      <c r="D2" s="14"/>
      <c r="E2" s="14"/>
      <c r="F2" s="14"/>
      <c r="G2" s="14"/>
    </row>
    <row r="3" spans="1:7" ht="14.25" thickBot="1">
      <c r="A3" s="11" t="s">
        <v>131</v>
      </c>
      <c r="B3" s="1" t="s">
        <v>132</v>
      </c>
      <c r="C3" s="1"/>
      <c r="D3" s="1"/>
      <c r="E3" s="1"/>
      <c r="F3" s="1"/>
      <c r="G3" s="1"/>
    </row>
    <row r="4" spans="1:7" ht="14.25" thickTop="1">
      <c r="A4" s="10" t="s">
        <v>39</v>
      </c>
      <c r="B4" s="15" t="str">
        <f>HYPERLINK("http://www.kabupro.jp/mark/20130626/S000DRSX.htm","有価証券報告書")</f>
        <v>有価証券報告書</v>
      </c>
      <c r="C4" s="15" t="str">
        <f>HYPERLINK("http://www.kabupro.jp/mark/20130626/S000DRSX.htm","有価証券報告書")</f>
        <v>有価証券報告書</v>
      </c>
      <c r="D4" s="15" t="str">
        <f>HYPERLINK("http://www.kabupro.jp/mark/20120628/S000B9V5.htm","有価証券報告書")</f>
        <v>有価証券報告書</v>
      </c>
      <c r="E4" s="15" t="str">
        <f>HYPERLINK("http://www.kabupro.jp/mark/20110629/S0008QZO.htm","有価証券報告書")</f>
        <v>有価証券報告書</v>
      </c>
      <c r="F4" s="15" t="str">
        <f>HYPERLINK("http://www.kabupro.jp/mark/20100625/S00063CZ.htm","有価証券報告書")</f>
        <v>有価証券報告書</v>
      </c>
      <c r="G4" s="15" t="str">
        <f>HYPERLINK("http://www.kabupro.jp/mark/20090626/S0003I4K.htm","有価証券報告書")</f>
        <v>有価証券報告書</v>
      </c>
    </row>
    <row r="5" spans="1:7" ht="14.25" thickBot="1">
      <c r="A5" s="11" t="s">
        <v>40</v>
      </c>
      <c r="B5" s="1" t="s">
        <v>46</v>
      </c>
      <c r="C5" s="1" t="s">
        <v>46</v>
      </c>
      <c r="D5" s="1" t="s">
        <v>50</v>
      </c>
      <c r="E5" s="1" t="s">
        <v>52</v>
      </c>
      <c r="F5" s="1" t="s">
        <v>54</v>
      </c>
      <c r="G5" s="1" t="s">
        <v>56</v>
      </c>
    </row>
    <row r="6" spans="1:7" ht="15" thickBot="1" thickTop="1">
      <c r="A6" s="10" t="s">
        <v>41</v>
      </c>
      <c r="B6" s="18" t="s">
        <v>179</v>
      </c>
      <c r="C6" s="19"/>
      <c r="D6" s="19"/>
      <c r="E6" s="19"/>
      <c r="F6" s="19"/>
      <c r="G6" s="19"/>
    </row>
    <row r="7" spans="1:7" ht="14.25" thickTop="1">
      <c r="A7" s="12" t="s">
        <v>42</v>
      </c>
      <c r="B7" s="16" t="s">
        <v>47</v>
      </c>
      <c r="C7" s="16" t="s">
        <v>47</v>
      </c>
      <c r="D7" s="16" t="s">
        <v>47</v>
      </c>
      <c r="E7" s="16" t="s">
        <v>47</v>
      </c>
      <c r="F7" s="16" t="s">
        <v>47</v>
      </c>
      <c r="G7" s="16" t="s">
        <v>47</v>
      </c>
    </row>
    <row r="8" spans="1:7" ht="13.5">
      <c r="A8" s="13" t="s">
        <v>43</v>
      </c>
      <c r="B8" s="17" t="s">
        <v>136</v>
      </c>
      <c r="C8" s="17" t="s">
        <v>137</v>
      </c>
      <c r="D8" s="17" t="s">
        <v>138</v>
      </c>
      <c r="E8" s="17" t="s">
        <v>139</v>
      </c>
      <c r="F8" s="17" t="s">
        <v>140</v>
      </c>
      <c r="G8" s="17" t="s">
        <v>141</v>
      </c>
    </row>
    <row r="9" spans="1:7" ht="13.5">
      <c r="A9" s="13" t="s">
        <v>44</v>
      </c>
      <c r="B9" s="17" t="s">
        <v>48</v>
      </c>
      <c r="C9" s="17" t="s">
        <v>49</v>
      </c>
      <c r="D9" s="17" t="s">
        <v>51</v>
      </c>
      <c r="E9" s="17" t="s">
        <v>53</v>
      </c>
      <c r="F9" s="17" t="s">
        <v>55</v>
      </c>
      <c r="G9" s="17" t="s">
        <v>57</v>
      </c>
    </row>
    <row r="10" spans="1:7" ht="14.25" thickBot="1">
      <c r="A10" s="13" t="s">
        <v>45</v>
      </c>
      <c r="B10" s="17" t="s">
        <v>59</v>
      </c>
      <c r="C10" s="17" t="s">
        <v>59</v>
      </c>
      <c r="D10" s="17" t="s">
        <v>59</v>
      </c>
      <c r="E10" s="17" t="s">
        <v>59</v>
      </c>
      <c r="F10" s="17" t="s">
        <v>59</v>
      </c>
      <c r="G10" s="17" t="s">
        <v>59</v>
      </c>
    </row>
    <row r="11" spans="1:7" ht="14.25" thickTop="1">
      <c r="A11" s="26" t="s">
        <v>142</v>
      </c>
      <c r="B11" s="21">
        <v>19345154</v>
      </c>
      <c r="C11" s="21">
        <v>20147238</v>
      </c>
      <c r="D11" s="21">
        <v>19891562</v>
      </c>
      <c r="E11" s="21">
        <v>18992005</v>
      </c>
      <c r="F11" s="21">
        <v>18444916</v>
      </c>
      <c r="G11" s="21">
        <v>18982383</v>
      </c>
    </row>
    <row r="12" spans="1:7" ht="13.5">
      <c r="A12" s="6" t="s">
        <v>143</v>
      </c>
      <c r="B12" s="22">
        <v>71443</v>
      </c>
      <c r="C12" s="22">
        <v>49187</v>
      </c>
      <c r="D12" s="22">
        <v>40407</v>
      </c>
      <c r="E12" s="22">
        <v>57220</v>
      </c>
      <c r="F12" s="22">
        <v>87641</v>
      </c>
      <c r="G12" s="22">
        <v>80891</v>
      </c>
    </row>
    <row r="13" spans="1:7" ht="13.5">
      <c r="A13" s="6" t="s">
        <v>144</v>
      </c>
      <c r="B13" s="22">
        <v>2558</v>
      </c>
      <c r="C13" s="22">
        <v>16710</v>
      </c>
      <c r="D13" s="22">
        <v>14912</v>
      </c>
      <c r="E13" s="22">
        <v>16834</v>
      </c>
      <c r="F13" s="22">
        <v>77657</v>
      </c>
      <c r="G13" s="22">
        <v>49890</v>
      </c>
    </row>
    <row r="14" spans="1:7" ht="13.5">
      <c r="A14" s="6" t="s">
        <v>145</v>
      </c>
      <c r="B14" s="22">
        <v>12923515</v>
      </c>
      <c r="C14" s="22">
        <v>13451489</v>
      </c>
      <c r="D14" s="22">
        <v>13399810</v>
      </c>
      <c r="E14" s="22">
        <v>12889426</v>
      </c>
      <c r="F14" s="22">
        <v>13045067</v>
      </c>
      <c r="G14" s="22">
        <v>13102263</v>
      </c>
    </row>
    <row r="15" spans="1:7" ht="13.5">
      <c r="A15" s="6" t="s">
        <v>146</v>
      </c>
      <c r="B15" s="22">
        <v>12997517</v>
      </c>
      <c r="C15" s="22">
        <v>13517387</v>
      </c>
      <c r="D15" s="22">
        <v>13455130</v>
      </c>
      <c r="E15" s="22">
        <v>12963481</v>
      </c>
      <c r="F15" s="22">
        <v>13210366</v>
      </c>
      <c r="G15" s="22">
        <v>13233045</v>
      </c>
    </row>
    <row r="16" spans="1:7" ht="13.5">
      <c r="A16" s="6" t="s">
        <v>147</v>
      </c>
      <c r="B16" s="22">
        <v>88842</v>
      </c>
      <c r="C16" s="22">
        <v>107383</v>
      </c>
      <c r="D16" s="22">
        <v>114983</v>
      </c>
      <c r="E16" s="22">
        <v>97815</v>
      </c>
      <c r="F16" s="22">
        <v>75537</v>
      </c>
      <c r="G16" s="22">
        <v>76959</v>
      </c>
    </row>
    <row r="17" spans="1:7" ht="13.5">
      <c r="A17" s="6" t="s">
        <v>148</v>
      </c>
      <c r="B17" s="22">
        <v>151685</v>
      </c>
      <c r="C17" s="22">
        <v>71443</v>
      </c>
      <c r="D17" s="22">
        <v>49187</v>
      </c>
      <c r="E17" s="22">
        <v>40407</v>
      </c>
      <c r="F17" s="22">
        <v>57220</v>
      </c>
      <c r="G17" s="22">
        <v>87641</v>
      </c>
    </row>
    <row r="18" spans="1:7" ht="13.5">
      <c r="A18" s="6" t="s">
        <v>149</v>
      </c>
      <c r="B18" s="22">
        <v>12756990</v>
      </c>
      <c r="C18" s="22">
        <v>13338560</v>
      </c>
      <c r="D18" s="22">
        <v>13290959</v>
      </c>
      <c r="E18" s="22">
        <v>12825258</v>
      </c>
      <c r="F18" s="22">
        <v>13077609</v>
      </c>
      <c r="G18" s="22">
        <v>13068444</v>
      </c>
    </row>
    <row r="19" spans="1:7" ht="13.5">
      <c r="A19" s="7" t="s">
        <v>150</v>
      </c>
      <c r="B19" s="22">
        <v>6588164</v>
      </c>
      <c r="C19" s="22">
        <v>6808677</v>
      </c>
      <c r="D19" s="22">
        <v>6600603</v>
      </c>
      <c r="E19" s="22">
        <v>6166747</v>
      </c>
      <c r="F19" s="22">
        <v>5367307</v>
      </c>
      <c r="G19" s="22">
        <v>5913939</v>
      </c>
    </row>
    <row r="20" spans="1:7" ht="13.5">
      <c r="A20" s="6" t="s">
        <v>151</v>
      </c>
      <c r="B20" s="22">
        <v>5635965</v>
      </c>
      <c r="C20" s="22">
        <v>6208949</v>
      </c>
      <c r="D20" s="22">
        <v>5905999</v>
      </c>
      <c r="E20" s="22">
        <v>5358998</v>
      </c>
      <c r="F20" s="22">
        <v>4789344</v>
      </c>
      <c r="G20" s="22">
        <v>4937698</v>
      </c>
    </row>
    <row r="21" spans="1:7" ht="13.5">
      <c r="A21" s="6" t="s">
        <v>152</v>
      </c>
      <c r="B21" s="22">
        <v>874068</v>
      </c>
      <c r="C21" s="22">
        <v>1014915</v>
      </c>
      <c r="D21" s="22">
        <v>1088585</v>
      </c>
      <c r="E21" s="22">
        <v>957331</v>
      </c>
      <c r="F21" s="22">
        <v>947766</v>
      </c>
      <c r="G21" s="22">
        <v>942361</v>
      </c>
    </row>
    <row r="22" spans="1:7" ht="13.5">
      <c r="A22" s="6" t="s">
        <v>153</v>
      </c>
      <c r="B22" s="22">
        <v>6510034</v>
      </c>
      <c r="C22" s="22">
        <v>7223864</v>
      </c>
      <c r="D22" s="22">
        <v>6994584</v>
      </c>
      <c r="E22" s="22">
        <v>6316329</v>
      </c>
      <c r="F22" s="22">
        <v>5737110</v>
      </c>
      <c r="G22" s="22">
        <v>5880060</v>
      </c>
    </row>
    <row r="23" spans="1:7" ht="14.25" thickBot="1">
      <c r="A23" s="25" t="s">
        <v>154</v>
      </c>
      <c r="B23" s="23">
        <v>78130</v>
      </c>
      <c r="C23" s="23">
        <v>-415186</v>
      </c>
      <c r="D23" s="23">
        <v>-393981</v>
      </c>
      <c r="E23" s="23">
        <v>-149582</v>
      </c>
      <c r="F23" s="23">
        <v>-369803</v>
      </c>
      <c r="G23" s="23">
        <v>33878</v>
      </c>
    </row>
    <row r="24" spans="1:7" ht="14.25" thickTop="1">
      <c r="A24" s="6" t="s">
        <v>155</v>
      </c>
      <c r="B24" s="22">
        <v>509</v>
      </c>
      <c r="C24" s="22">
        <v>17045</v>
      </c>
      <c r="D24" s="22">
        <v>22422</v>
      </c>
      <c r="E24" s="22">
        <v>20474</v>
      </c>
      <c r="F24" s="22">
        <v>767</v>
      </c>
      <c r="G24" s="22">
        <v>628</v>
      </c>
    </row>
    <row r="25" spans="1:7" ht="13.5">
      <c r="A25" s="6" t="s">
        <v>156</v>
      </c>
      <c r="B25" s="22">
        <v>1083300</v>
      </c>
      <c r="C25" s="22">
        <v>940009</v>
      </c>
      <c r="D25" s="22">
        <v>1289495</v>
      </c>
      <c r="E25" s="22">
        <v>1118319</v>
      </c>
      <c r="F25" s="22">
        <v>942630</v>
      </c>
      <c r="G25" s="22">
        <v>174769</v>
      </c>
    </row>
    <row r="26" spans="1:7" ht="13.5">
      <c r="A26" s="6" t="s">
        <v>68</v>
      </c>
      <c r="B26" s="22">
        <v>177620</v>
      </c>
      <c r="C26" s="22">
        <v>154084</v>
      </c>
      <c r="D26" s="22">
        <v>117932</v>
      </c>
      <c r="E26" s="22">
        <v>112412</v>
      </c>
      <c r="F26" s="22">
        <v>120077</v>
      </c>
      <c r="G26" s="22">
        <v>84461</v>
      </c>
    </row>
    <row r="27" spans="1:7" ht="13.5">
      <c r="A27" s="6" t="s">
        <v>157</v>
      </c>
      <c r="B27" s="22">
        <v>1261430</v>
      </c>
      <c r="C27" s="22">
        <v>1111139</v>
      </c>
      <c r="D27" s="22">
        <v>1429850</v>
      </c>
      <c r="E27" s="22">
        <v>1251206</v>
      </c>
      <c r="F27" s="22">
        <v>1063475</v>
      </c>
      <c r="G27" s="22">
        <v>259859</v>
      </c>
    </row>
    <row r="28" spans="1:7" ht="13.5">
      <c r="A28" s="6" t="s">
        <v>158</v>
      </c>
      <c r="B28" s="22">
        <v>21138</v>
      </c>
      <c r="C28" s="22">
        <v>23126</v>
      </c>
      <c r="D28" s="22">
        <v>35572</v>
      </c>
      <c r="E28" s="22">
        <v>40819</v>
      </c>
      <c r="F28" s="22">
        <v>60991</v>
      </c>
      <c r="G28" s="22">
        <v>43968</v>
      </c>
    </row>
    <row r="29" spans="1:7" ht="13.5">
      <c r="A29" s="6" t="s">
        <v>159</v>
      </c>
      <c r="B29" s="22"/>
      <c r="C29" s="22">
        <v>15627</v>
      </c>
      <c r="D29" s="22">
        <v>215</v>
      </c>
      <c r="E29" s="22">
        <v>985</v>
      </c>
      <c r="F29" s="22">
        <v>1125</v>
      </c>
      <c r="G29" s="22">
        <v>100</v>
      </c>
    </row>
    <row r="30" spans="1:7" ht="13.5">
      <c r="A30" s="6" t="s">
        <v>68</v>
      </c>
      <c r="B30" s="22">
        <v>28364</v>
      </c>
      <c r="C30" s="22">
        <v>24710</v>
      </c>
      <c r="D30" s="22">
        <v>13331</v>
      </c>
      <c r="E30" s="22">
        <v>10761</v>
      </c>
      <c r="F30" s="22">
        <v>28156</v>
      </c>
      <c r="G30" s="22">
        <v>7701</v>
      </c>
    </row>
    <row r="31" spans="1:7" ht="13.5">
      <c r="A31" s="6" t="s">
        <v>160</v>
      </c>
      <c r="B31" s="22">
        <v>49503</v>
      </c>
      <c r="C31" s="22">
        <v>63464</v>
      </c>
      <c r="D31" s="22">
        <v>49118</v>
      </c>
      <c r="E31" s="22">
        <v>52566</v>
      </c>
      <c r="F31" s="22">
        <v>90272</v>
      </c>
      <c r="G31" s="22">
        <v>51770</v>
      </c>
    </row>
    <row r="32" spans="1:7" ht="14.25" thickBot="1">
      <c r="A32" s="25" t="s">
        <v>161</v>
      </c>
      <c r="B32" s="23">
        <v>1290057</v>
      </c>
      <c r="C32" s="23">
        <v>632487</v>
      </c>
      <c r="D32" s="23">
        <v>986750</v>
      </c>
      <c r="E32" s="23">
        <v>1049058</v>
      </c>
      <c r="F32" s="23">
        <v>603399</v>
      </c>
      <c r="G32" s="23">
        <v>241968</v>
      </c>
    </row>
    <row r="33" spans="1:7" ht="14.25" thickTop="1">
      <c r="A33" s="6" t="s">
        <v>162</v>
      </c>
      <c r="B33" s="22">
        <v>9153</v>
      </c>
      <c r="C33" s="22"/>
      <c r="D33" s="22">
        <v>246</v>
      </c>
      <c r="E33" s="22"/>
      <c r="F33" s="22">
        <v>507</v>
      </c>
      <c r="G33" s="22">
        <v>1394</v>
      </c>
    </row>
    <row r="34" spans="1:7" ht="13.5">
      <c r="A34" s="6" t="s">
        <v>163</v>
      </c>
      <c r="B34" s="22">
        <v>1716</v>
      </c>
      <c r="C34" s="22"/>
      <c r="D34" s="22"/>
      <c r="E34" s="22"/>
      <c r="F34" s="22">
        <v>1179766</v>
      </c>
      <c r="G34" s="22"/>
    </row>
    <row r="35" spans="1:7" ht="13.5">
      <c r="A35" s="6" t="s">
        <v>164</v>
      </c>
      <c r="B35" s="22">
        <v>10869</v>
      </c>
      <c r="C35" s="22"/>
      <c r="D35" s="22">
        <v>31666</v>
      </c>
      <c r="E35" s="22">
        <v>315</v>
      </c>
      <c r="F35" s="22">
        <v>1190182</v>
      </c>
      <c r="G35" s="22">
        <v>34453</v>
      </c>
    </row>
    <row r="36" spans="1:7" ht="13.5">
      <c r="A36" s="6" t="s">
        <v>165</v>
      </c>
      <c r="B36" s="22">
        <v>11</v>
      </c>
      <c r="C36" s="22"/>
      <c r="D36" s="22"/>
      <c r="E36" s="22"/>
      <c r="F36" s="22">
        <v>385</v>
      </c>
      <c r="G36" s="22">
        <v>2253</v>
      </c>
    </row>
    <row r="37" spans="1:7" ht="13.5">
      <c r="A37" s="6" t="s">
        <v>166</v>
      </c>
      <c r="B37" s="22">
        <v>12505</v>
      </c>
      <c r="C37" s="22">
        <v>2034</v>
      </c>
      <c r="D37" s="22">
        <v>1184</v>
      </c>
      <c r="E37" s="22">
        <v>9474</v>
      </c>
      <c r="F37" s="22">
        <v>38117</v>
      </c>
      <c r="G37" s="22">
        <v>225188</v>
      </c>
    </row>
    <row r="38" spans="1:7" ht="13.5">
      <c r="A38" s="6" t="s">
        <v>167</v>
      </c>
      <c r="B38" s="22">
        <v>19724</v>
      </c>
      <c r="C38" s="22">
        <v>44934</v>
      </c>
      <c r="D38" s="22">
        <v>2845</v>
      </c>
      <c r="E38" s="22">
        <v>2283</v>
      </c>
      <c r="F38" s="22">
        <v>96352</v>
      </c>
      <c r="G38" s="22">
        <v>13844</v>
      </c>
    </row>
    <row r="39" spans="1:7" ht="13.5">
      <c r="A39" s="6" t="s">
        <v>168</v>
      </c>
      <c r="B39" s="22"/>
      <c r="C39" s="22">
        <v>97950</v>
      </c>
      <c r="D39" s="22"/>
      <c r="E39" s="22"/>
      <c r="F39" s="22">
        <v>287173</v>
      </c>
      <c r="G39" s="22"/>
    </row>
    <row r="40" spans="1:7" ht="13.5">
      <c r="A40" s="6" t="s">
        <v>169</v>
      </c>
      <c r="B40" s="22"/>
      <c r="C40" s="22">
        <v>54714</v>
      </c>
      <c r="D40" s="22"/>
      <c r="E40" s="22"/>
      <c r="F40" s="22"/>
      <c r="G40" s="22"/>
    </row>
    <row r="41" spans="1:7" ht="13.5">
      <c r="A41" s="6" t="s">
        <v>170</v>
      </c>
      <c r="B41" s="22">
        <v>1303</v>
      </c>
      <c r="C41" s="22">
        <v>49</v>
      </c>
      <c r="D41" s="22">
        <v>21</v>
      </c>
      <c r="E41" s="22">
        <v>248</v>
      </c>
      <c r="F41" s="22">
        <v>2015</v>
      </c>
      <c r="G41" s="22"/>
    </row>
    <row r="42" spans="1:7" ht="13.5">
      <c r="A42" s="6" t="s">
        <v>171</v>
      </c>
      <c r="B42" s="22"/>
      <c r="C42" s="22">
        <v>550</v>
      </c>
      <c r="D42" s="22"/>
      <c r="E42" s="22"/>
      <c r="F42" s="22"/>
      <c r="G42" s="22"/>
    </row>
    <row r="43" spans="1:7" ht="13.5">
      <c r="A43" s="6" t="s">
        <v>172</v>
      </c>
      <c r="B43" s="22">
        <v>28033</v>
      </c>
      <c r="C43" s="22"/>
      <c r="D43" s="22"/>
      <c r="E43" s="22"/>
      <c r="F43" s="22"/>
      <c r="G43" s="22"/>
    </row>
    <row r="44" spans="1:7" ht="13.5">
      <c r="A44" s="6" t="s">
        <v>173</v>
      </c>
      <c r="B44" s="22">
        <v>61578</v>
      </c>
      <c r="C44" s="22">
        <v>200233</v>
      </c>
      <c r="D44" s="22">
        <v>4050</v>
      </c>
      <c r="E44" s="22">
        <v>12009</v>
      </c>
      <c r="F44" s="22">
        <v>424045</v>
      </c>
      <c r="G44" s="22">
        <v>371664</v>
      </c>
    </row>
    <row r="45" spans="1:7" ht="13.5">
      <c r="A45" s="7" t="s">
        <v>174</v>
      </c>
      <c r="B45" s="22">
        <v>1239348</v>
      </c>
      <c r="C45" s="22">
        <v>432253</v>
      </c>
      <c r="D45" s="22">
        <v>1014366</v>
      </c>
      <c r="E45" s="22">
        <v>1037364</v>
      </c>
      <c r="F45" s="22">
        <v>1369536</v>
      </c>
      <c r="G45" s="22">
        <v>-95243</v>
      </c>
    </row>
    <row r="46" spans="1:7" ht="13.5">
      <c r="A46" s="7" t="s">
        <v>175</v>
      </c>
      <c r="B46" s="22">
        <v>543060</v>
      </c>
      <c r="C46" s="22">
        <v>82242</v>
      </c>
      <c r="D46" s="22">
        <v>419836</v>
      </c>
      <c r="E46" s="22">
        <v>538858</v>
      </c>
      <c r="F46" s="22">
        <v>497149</v>
      </c>
      <c r="G46" s="22">
        <v>1648654</v>
      </c>
    </row>
    <row r="47" spans="1:7" ht="13.5">
      <c r="A47" s="7" t="s">
        <v>176</v>
      </c>
      <c r="B47" s="22">
        <v>-52910</v>
      </c>
      <c r="C47" s="22">
        <v>311661</v>
      </c>
      <c r="D47" s="22">
        <v>261095</v>
      </c>
      <c r="E47" s="22">
        <v>-78742</v>
      </c>
      <c r="F47" s="22">
        <v>68260</v>
      </c>
      <c r="G47" s="22">
        <v>-1650843</v>
      </c>
    </row>
    <row r="48" spans="1:7" ht="13.5">
      <c r="A48" s="7" t="s">
        <v>177</v>
      </c>
      <c r="B48" s="22">
        <v>490150</v>
      </c>
      <c r="C48" s="22">
        <v>393904</v>
      </c>
      <c r="D48" s="22">
        <v>680932</v>
      </c>
      <c r="E48" s="22">
        <v>460116</v>
      </c>
      <c r="F48" s="22">
        <v>565409</v>
      </c>
      <c r="G48" s="22">
        <v>-2189</v>
      </c>
    </row>
    <row r="49" spans="1:7" ht="14.25" thickBot="1">
      <c r="A49" s="7" t="s">
        <v>178</v>
      </c>
      <c r="B49" s="22">
        <v>749198</v>
      </c>
      <c r="C49" s="22">
        <v>38348</v>
      </c>
      <c r="D49" s="22">
        <v>333433</v>
      </c>
      <c r="E49" s="22">
        <v>577247</v>
      </c>
      <c r="F49" s="22">
        <v>804126</v>
      </c>
      <c r="G49" s="22">
        <v>-93054</v>
      </c>
    </row>
    <row r="50" spans="1:7" ht="14.25" thickTop="1">
      <c r="A50" s="8"/>
      <c r="B50" s="24"/>
      <c r="C50" s="24"/>
      <c r="D50" s="24"/>
      <c r="E50" s="24"/>
      <c r="F50" s="24"/>
      <c r="G50" s="24"/>
    </row>
    <row r="52" ht="13.5">
      <c r="A52" s="20" t="s">
        <v>134</v>
      </c>
    </row>
    <row r="53" ht="13.5">
      <c r="A53" s="20" t="s">
        <v>135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130</v>
      </c>
      <c r="B2" s="14">
        <v>2221</v>
      </c>
      <c r="C2" s="14"/>
      <c r="D2" s="14"/>
      <c r="E2" s="14"/>
      <c r="F2" s="14"/>
      <c r="G2" s="14"/>
    </row>
    <row r="3" spans="1:7" ht="14.25" thickBot="1">
      <c r="A3" s="11" t="s">
        <v>131</v>
      </c>
      <c r="B3" s="1" t="s">
        <v>132</v>
      </c>
      <c r="C3" s="1"/>
      <c r="D3" s="1"/>
      <c r="E3" s="1"/>
      <c r="F3" s="1"/>
      <c r="G3" s="1"/>
    </row>
    <row r="4" spans="1:7" ht="14.25" thickTop="1">
      <c r="A4" s="10" t="s">
        <v>39</v>
      </c>
      <c r="B4" s="15" t="str">
        <f>HYPERLINK("http://www.kabupro.jp/mark/20130626/S000DRSX.htm","有価証券報告書")</f>
        <v>有価証券報告書</v>
      </c>
      <c r="C4" s="15" t="str">
        <f>HYPERLINK("http://www.kabupro.jp/mark/20130626/S000DRSX.htm","有価証券報告書")</f>
        <v>有価証券報告書</v>
      </c>
      <c r="D4" s="15" t="str">
        <f>HYPERLINK("http://www.kabupro.jp/mark/20120628/S000B9V5.htm","有価証券報告書")</f>
        <v>有価証券報告書</v>
      </c>
      <c r="E4" s="15" t="str">
        <f>HYPERLINK("http://www.kabupro.jp/mark/20110629/S0008QZO.htm","有価証券報告書")</f>
        <v>有価証券報告書</v>
      </c>
      <c r="F4" s="15" t="str">
        <f>HYPERLINK("http://www.kabupro.jp/mark/20100625/S00063CZ.htm","有価証券報告書")</f>
        <v>有価証券報告書</v>
      </c>
      <c r="G4" s="15" t="str">
        <f>HYPERLINK("http://www.kabupro.jp/mark/20090626/S0003I4K.htm","有価証券報告書")</f>
        <v>有価証券報告書</v>
      </c>
    </row>
    <row r="5" spans="1:7" ht="14.25" thickBot="1">
      <c r="A5" s="11" t="s">
        <v>40</v>
      </c>
      <c r="B5" s="1" t="s">
        <v>46</v>
      </c>
      <c r="C5" s="1" t="s">
        <v>46</v>
      </c>
      <c r="D5" s="1" t="s">
        <v>50</v>
      </c>
      <c r="E5" s="1" t="s">
        <v>52</v>
      </c>
      <c r="F5" s="1" t="s">
        <v>54</v>
      </c>
      <c r="G5" s="1" t="s">
        <v>56</v>
      </c>
    </row>
    <row r="6" spans="1:7" ht="15" thickBot="1" thickTop="1">
      <c r="A6" s="10" t="s">
        <v>41</v>
      </c>
      <c r="B6" s="18" t="s">
        <v>133</v>
      </c>
      <c r="C6" s="19"/>
      <c r="D6" s="19"/>
      <c r="E6" s="19"/>
      <c r="F6" s="19"/>
      <c r="G6" s="19"/>
    </row>
    <row r="7" spans="1:7" ht="14.25" thickTop="1">
      <c r="A7" s="12" t="s">
        <v>42</v>
      </c>
      <c r="B7" s="16" t="s">
        <v>47</v>
      </c>
      <c r="C7" s="16" t="s">
        <v>47</v>
      </c>
      <c r="D7" s="16" t="s">
        <v>47</v>
      </c>
      <c r="E7" s="16" t="s">
        <v>47</v>
      </c>
      <c r="F7" s="16" t="s">
        <v>47</v>
      </c>
      <c r="G7" s="16" t="s">
        <v>47</v>
      </c>
    </row>
    <row r="8" spans="1:7" ht="13.5">
      <c r="A8" s="13" t="s">
        <v>43</v>
      </c>
      <c r="B8" s="17"/>
      <c r="C8" s="17"/>
      <c r="D8" s="17"/>
      <c r="E8" s="17"/>
      <c r="F8" s="17"/>
      <c r="G8" s="17"/>
    </row>
    <row r="9" spans="1:7" ht="13.5">
      <c r="A9" s="13" t="s">
        <v>44</v>
      </c>
      <c r="B9" s="17" t="s">
        <v>48</v>
      </c>
      <c r="C9" s="17" t="s">
        <v>49</v>
      </c>
      <c r="D9" s="17" t="s">
        <v>51</v>
      </c>
      <c r="E9" s="17" t="s">
        <v>53</v>
      </c>
      <c r="F9" s="17" t="s">
        <v>55</v>
      </c>
      <c r="G9" s="17" t="s">
        <v>57</v>
      </c>
    </row>
    <row r="10" spans="1:7" ht="14.25" thickBot="1">
      <c r="A10" s="13" t="s">
        <v>45</v>
      </c>
      <c r="B10" s="17" t="s">
        <v>59</v>
      </c>
      <c r="C10" s="17" t="s">
        <v>59</v>
      </c>
      <c r="D10" s="17" t="s">
        <v>59</v>
      </c>
      <c r="E10" s="17" t="s">
        <v>59</v>
      </c>
      <c r="F10" s="17" t="s">
        <v>59</v>
      </c>
      <c r="G10" s="17" t="s">
        <v>59</v>
      </c>
    </row>
    <row r="11" spans="1:7" ht="14.25" thickTop="1">
      <c r="A11" s="9" t="s">
        <v>58</v>
      </c>
      <c r="B11" s="21">
        <v>99882</v>
      </c>
      <c r="C11" s="21">
        <v>137779</v>
      </c>
      <c r="D11" s="21">
        <v>123080</v>
      </c>
      <c r="E11" s="21">
        <v>111646</v>
      </c>
      <c r="F11" s="21">
        <v>99364</v>
      </c>
      <c r="G11" s="21">
        <v>165024</v>
      </c>
    </row>
    <row r="12" spans="1:7" ht="13.5">
      <c r="A12" s="2" t="s">
        <v>60</v>
      </c>
      <c r="B12" s="22">
        <v>6637</v>
      </c>
      <c r="C12" s="22">
        <v>11052</v>
      </c>
      <c r="D12" s="22">
        <v>13461</v>
      </c>
      <c r="E12" s="22">
        <v>13941</v>
      </c>
      <c r="F12" s="22">
        <v>153283</v>
      </c>
      <c r="G12" s="22">
        <v>228341</v>
      </c>
    </row>
    <row r="13" spans="1:7" ht="13.5">
      <c r="A13" s="2" t="s">
        <v>61</v>
      </c>
      <c r="B13" s="22">
        <v>3308203</v>
      </c>
      <c r="C13" s="22">
        <v>3481345</v>
      </c>
      <c r="D13" s="22">
        <v>3519800</v>
      </c>
      <c r="E13" s="22">
        <v>3065323</v>
      </c>
      <c r="F13" s="22">
        <v>2383019</v>
      </c>
      <c r="G13" s="22">
        <v>2684691</v>
      </c>
    </row>
    <row r="14" spans="1:7" ht="13.5">
      <c r="A14" s="2" t="s">
        <v>62</v>
      </c>
      <c r="B14" s="22">
        <v>74880</v>
      </c>
      <c r="C14" s="22">
        <v>69439</v>
      </c>
      <c r="D14" s="22">
        <v>58352</v>
      </c>
      <c r="E14" s="22">
        <v>19770</v>
      </c>
      <c r="F14" s="22">
        <v>8020</v>
      </c>
      <c r="G14" s="22"/>
    </row>
    <row r="15" spans="1:7" ht="13.5">
      <c r="A15" s="2" t="s">
        <v>63</v>
      </c>
      <c r="B15" s="22">
        <v>151685</v>
      </c>
      <c r="C15" s="22">
        <v>71443</v>
      </c>
      <c r="D15" s="22">
        <v>49187</v>
      </c>
      <c r="E15" s="22">
        <v>40407</v>
      </c>
      <c r="F15" s="22">
        <v>57220</v>
      </c>
      <c r="G15" s="22"/>
    </row>
    <row r="16" spans="1:7" ht="13.5">
      <c r="A16" s="2" t="s">
        <v>64</v>
      </c>
      <c r="B16" s="22">
        <v>94468</v>
      </c>
      <c r="C16" s="22">
        <v>82544</v>
      </c>
      <c r="D16" s="22">
        <v>76326</v>
      </c>
      <c r="E16" s="22">
        <v>69816</v>
      </c>
      <c r="F16" s="22">
        <v>62992</v>
      </c>
      <c r="G16" s="22">
        <v>69132</v>
      </c>
    </row>
    <row r="17" spans="1:7" ht="13.5">
      <c r="A17" s="2" t="s">
        <v>65</v>
      </c>
      <c r="B17" s="22">
        <v>377472</v>
      </c>
      <c r="C17" s="22">
        <v>514180</v>
      </c>
      <c r="D17" s="22">
        <v>286367</v>
      </c>
      <c r="E17" s="22">
        <v>323871</v>
      </c>
      <c r="F17" s="22">
        <v>127846</v>
      </c>
      <c r="G17" s="22"/>
    </row>
    <row r="18" spans="1:7" ht="13.5">
      <c r="A18" s="2" t="s">
        <v>66</v>
      </c>
      <c r="B18" s="22">
        <v>27565</v>
      </c>
      <c r="C18" s="22">
        <v>53869</v>
      </c>
      <c r="D18" s="22">
        <v>50386</v>
      </c>
      <c r="E18" s="22">
        <v>61718</v>
      </c>
      <c r="F18" s="22">
        <v>71924</v>
      </c>
      <c r="G18" s="22">
        <v>82993</v>
      </c>
    </row>
    <row r="19" spans="1:7" ht="13.5">
      <c r="A19" s="2" t="s">
        <v>67</v>
      </c>
      <c r="B19" s="22">
        <v>257988</v>
      </c>
      <c r="C19" s="22">
        <v>210740</v>
      </c>
      <c r="D19" s="22">
        <v>301317</v>
      </c>
      <c r="E19" s="22">
        <v>327725</v>
      </c>
      <c r="F19" s="22">
        <v>248266</v>
      </c>
      <c r="G19" s="22">
        <v>365291</v>
      </c>
    </row>
    <row r="20" spans="1:7" ht="13.5">
      <c r="A20" s="2" t="s">
        <v>68</v>
      </c>
      <c r="B20" s="22">
        <v>94785</v>
      </c>
      <c r="C20" s="22">
        <v>304201</v>
      </c>
      <c r="D20" s="22">
        <v>58219</v>
      </c>
      <c r="E20" s="22">
        <v>52428</v>
      </c>
      <c r="F20" s="22">
        <v>66025</v>
      </c>
      <c r="G20" s="22">
        <v>23625</v>
      </c>
    </row>
    <row r="21" spans="1:7" ht="13.5">
      <c r="A21" s="2" t="s">
        <v>69</v>
      </c>
      <c r="B21" s="22"/>
      <c r="C21" s="22">
        <v>-715</v>
      </c>
      <c r="D21" s="22">
        <v>-736</v>
      </c>
      <c r="E21" s="22">
        <v>-32156</v>
      </c>
      <c r="F21" s="22">
        <v>-17800</v>
      </c>
      <c r="G21" s="22">
        <v>-28885</v>
      </c>
    </row>
    <row r="22" spans="1:7" ht="13.5">
      <c r="A22" s="2" t="s">
        <v>70</v>
      </c>
      <c r="B22" s="22">
        <v>4493570</v>
      </c>
      <c r="C22" s="22">
        <v>4935880</v>
      </c>
      <c r="D22" s="22">
        <v>5625764</v>
      </c>
      <c r="E22" s="22">
        <v>5144492</v>
      </c>
      <c r="F22" s="22">
        <v>3260163</v>
      </c>
      <c r="G22" s="22">
        <v>3837779</v>
      </c>
    </row>
    <row r="23" spans="1:7" ht="13.5">
      <c r="A23" s="3" t="s">
        <v>71</v>
      </c>
      <c r="B23" s="22">
        <v>9829829</v>
      </c>
      <c r="C23" s="22">
        <v>9761275</v>
      </c>
      <c r="D23" s="22">
        <v>9562840</v>
      </c>
      <c r="E23" s="22">
        <v>9413885</v>
      </c>
      <c r="F23" s="22">
        <v>9309044</v>
      </c>
      <c r="G23" s="22">
        <v>9230963</v>
      </c>
    </row>
    <row r="24" spans="1:7" ht="13.5">
      <c r="A24" s="4" t="s">
        <v>72</v>
      </c>
      <c r="B24" s="22">
        <v>-6050014</v>
      </c>
      <c r="C24" s="22">
        <v>-5779045</v>
      </c>
      <c r="D24" s="22">
        <v>-5500357</v>
      </c>
      <c r="E24" s="22">
        <v>-5212424</v>
      </c>
      <c r="F24" s="22">
        <v>-4938759</v>
      </c>
      <c r="G24" s="22">
        <v>-4653831</v>
      </c>
    </row>
    <row r="25" spans="1:7" ht="13.5">
      <c r="A25" s="4" t="s">
        <v>73</v>
      </c>
      <c r="B25" s="22">
        <v>3779815</v>
      </c>
      <c r="C25" s="22">
        <v>3982229</v>
      </c>
      <c r="D25" s="22">
        <v>4062482</v>
      </c>
      <c r="E25" s="22">
        <v>4201461</v>
      </c>
      <c r="F25" s="22">
        <v>4370284</v>
      </c>
      <c r="G25" s="22">
        <v>4577131</v>
      </c>
    </row>
    <row r="26" spans="1:7" ht="13.5">
      <c r="A26" s="3" t="s">
        <v>74</v>
      </c>
      <c r="B26" s="22">
        <v>1009287</v>
      </c>
      <c r="C26" s="22">
        <v>1000677</v>
      </c>
      <c r="D26" s="22">
        <v>898277</v>
      </c>
      <c r="E26" s="22">
        <v>843054</v>
      </c>
      <c r="F26" s="22">
        <v>827747</v>
      </c>
      <c r="G26" s="22">
        <v>818722</v>
      </c>
    </row>
    <row r="27" spans="1:7" ht="13.5">
      <c r="A27" s="4" t="s">
        <v>72</v>
      </c>
      <c r="B27" s="22">
        <v>-754510</v>
      </c>
      <c r="C27" s="22">
        <v>-706297</v>
      </c>
      <c r="D27" s="22">
        <v>-654958</v>
      </c>
      <c r="E27" s="22">
        <v>-612558</v>
      </c>
      <c r="F27" s="22">
        <v>-572156</v>
      </c>
      <c r="G27" s="22">
        <v>-525883</v>
      </c>
    </row>
    <row r="28" spans="1:7" ht="13.5">
      <c r="A28" s="4" t="s">
        <v>75</v>
      </c>
      <c r="B28" s="22">
        <v>254776</v>
      </c>
      <c r="C28" s="22">
        <v>294379</v>
      </c>
      <c r="D28" s="22">
        <v>243318</v>
      </c>
      <c r="E28" s="22">
        <v>230495</v>
      </c>
      <c r="F28" s="22">
        <v>255590</v>
      </c>
      <c r="G28" s="22">
        <v>292838</v>
      </c>
    </row>
    <row r="29" spans="1:7" ht="13.5">
      <c r="A29" s="3" t="s">
        <v>76</v>
      </c>
      <c r="B29" s="22">
        <v>7847926</v>
      </c>
      <c r="C29" s="22">
        <v>8085516</v>
      </c>
      <c r="D29" s="22">
        <v>7152479</v>
      </c>
      <c r="E29" s="22">
        <v>6784910</v>
      </c>
      <c r="F29" s="22">
        <v>6423579</v>
      </c>
      <c r="G29" s="22">
        <v>6533240</v>
      </c>
    </row>
    <row r="30" spans="1:7" ht="13.5">
      <c r="A30" s="4" t="s">
        <v>72</v>
      </c>
      <c r="B30" s="22">
        <v>-6286471</v>
      </c>
      <c r="C30" s="22">
        <v>-6108015</v>
      </c>
      <c r="D30" s="22">
        <v>-5723766</v>
      </c>
      <c r="E30" s="22">
        <v>-5335321</v>
      </c>
      <c r="F30" s="22">
        <v>-5102574</v>
      </c>
      <c r="G30" s="22">
        <v>-5079217</v>
      </c>
    </row>
    <row r="31" spans="1:7" ht="13.5">
      <c r="A31" s="4" t="s">
        <v>77</v>
      </c>
      <c r="B31" s="22">
        <v>1561455</v>
      </c>
      <c r="C31" s="22">
        <v>1977501</v>
      </c>
      <c r="D31" s="22">
        <v>1428713</v>
      </c>
      <c r="E31" s="22">
        <v>1449588</v>
      </c>
      <c r="F31" s="22">
        <v>1321004</v>
      </c>
      <c r="G31" s="22">
        <v>1454022</v>
      </c>
    </row>
    <row r="32" spans="1:7" ht="13.5">
      <c r="A32" s="3" t="s">
        <v>78</v>
      </c>
      <c r="B32" s="22">
        <v>126229</v>
      </c>
      <c r="C32" s="22">
        <v>165727</v>
      </c>
      <c r="D32" s="22">
        <v>164872</v>
      </c>
      <c r="E32" s="22">
        <v>173038</v>
      </c>
      <c r="F32" s="22">
        <v>168168</v>
      </c>
      <c r="G32" s="22">
        <v>165851</v>
      </c>
    </row>
    <row r="33" spans="1:7" ht="13.5">
      <c r="A33" s="4" t="s">
        <v>72</v>
      </c>
      <c r="B33" s="22">
        <v>-120624</v>
      </c>
      <c r="C33" s="22">
        <v>-153494</v>
      </c>
      <c r="D33" s="22">
        <v>-144384</v>
      </c>
      <c r="E33" s="22">
        <v>-142814</v>
      </c>
      <c r="F33" s="22">
        <v>-143544</v>
      </c>
      <c r="G33" s="22">
        <v>-149135</v>
      </c>
    </row>
    <row r="34" spans="1:7" ht="13.5">
      <c r="A34" s="4" t="s">
        <v>79</v>
      </c>
      <c r="B34" s="22">
        <v>5604</v>
      </c>
      <c r="C34" s="22">
        <v>12233</v>
      </c>
      <c r="D34" s="22">
        <v>20487</v>
      </c>
      <c r="E34" s="22">
        <v>30224</v>
      </c>
      <c r="F34" s="22">
        <v>24623</v>
      </c>
      <c r="G34" s="22">
        <v>16716</v>
      </c>
    </row>
    <row r="35" spans="1:7" ht="13.5">
      <c r="A35" s="3" t="s">
        <v>80</v>
      </c>
      <c r="B35" s="22">
        <v>260586</v>
      </c>
      <c r="C35" s="22">
        <v>256853</v>
      </c>
      <c r="D35" s="22">
        <v>251600</v>
      </c>
      <c r="E35" s="22">
        <v>245146</v>
      </c>
      <c r="F35" s="22">
        <v>232118</v>
      </c>
      <c r="G35" s="22">
        <v>223052</v>
      </c>
    </row>
    <row r="36" spans="1:7" ht="13.5">
      <c r="A36" s="4" t="s">
        <v>72</v>
      </c>
      <c r="B36" s="22">
        <v>-227629</v>
      </c>
      <c r="C36" s="22">
        <v>-220797</v>
      </c>
      <c r="D36" s="22">
        <v>-212863</v>
      </c>
      <c r="E36" s="22">
        <v>-202365</v>
      </c>
      <c r="F36" s="22">
        <v>-191009</v>
      </c>
      <c r="G36" s="22">
        <v>-173642</v>
      </c>
    </row>
    <row r="37" spans="1:7" ht="13.5">
      <c r="A37" s="4" t="s">
        <v>81</v>
      </c>
      <c r="B37" s="22">
        <v>32957</v>
      </c>
      <c r="C37" s="22">
        <v>36055</v>
      </c>
      <c r="D37" s="22">
        <v>38736</v>
      </c>
      <c r="E37" s="22">
        <v>42780</v>
      </c>
      <c r="F37" s="22">
        <v>41109</v>
      </c>
      <c r="G37" s="22">
        <v>49410</v>
      </c>
    </row>
    <row r="38" spans="1:7" ht="13.5">
      <c r="A38" s="3" t="s">
        <v>82</v>
      </c>
      <c r="B38" s="22">
        <v>713530</v>
      </c>
      <c r="C38" s="22">
        <v>713530</v>
      </c>
      <c r="D38" s="22">
        <v>713530</v>
      </c>
      <c r="E38" s="22">
        <v>713530</v>
      </c>
      <c r="F38" s="22">
        <v>713530</v>
      </c>
      <c r="G38" s="22">
        <v>713530</v>
      </c>
    </row>
    <row r="39" spans="1:7" ht="13.5">
      <c r="A39" s="3" t="s">
        <v>83</v>
      </c>
      <c r="B39" s="22">
        <v>260187</v>
      </c>
      <c r="C39" s="22">
        <v>240926</v>
      </c>
      <c r="D39" s="22">
        <v>192882</v>
      </c>
      <c r="E39" s="22">
        <v>103770</v>
      </c>
      <c r="F39" s="22">
        <v>38929</v>
      </c>
      <c r="G39" s="22"/>
    </row>
    <row r="40" spans="1:7" ht="13.5">
      <c r="A40" s="4" t="s">
        <v>72</v>
      </c>
      <c r="B40" s="22">
        <v>-139017</v>
      </c>
      <c r="C40" s="22">
        <v>-91505</v>
      </c>
      <c r="D40" s="22">
        <v>-51624</v>
      </c>
      <c r="E40" s="22">
        <v>-26905</v>
      </c>
      <c r="F40" s="22">
        <v>-7235</v>
      </c>
      <c r="G40" s="22"/>
    </row>
    <row r="41" spans="1:7" ht="13.5">
      <c r="A41" s="4" t="s">
        <v>83</v>
      </c>
      <c r="B41" s="22">
        <v>121169</v>
      </c>
      <c r="C41" s="22">
        <v>149421</v>
      </c>
      <c r="D41" s="22">
        <v>141257</v>
      </c>
      <c r="E41" s="22">
        <v>76864</v>
      </c>
      <c r="F41" s="22">
        <v>31694</v>
      </c>
      <c r="G41" s="22"/>
    </row>
    <row r="42" spans="1:7" ht="13.5">
      <c r="A42" s="3" t="s">
        <v>84</v>
      </c>
      <c r="B42" s="22">
        <v>48284</v>
      </c>
      <c r="C42" s="22">
        <v>2742</v>
      </c>
      <c r="D42" s="22">
        <v>4908</v>
      </c>
      <c r="E42" s="22">
        <v>55965</v>
      </c>
      <c r="F42" s="22">
        <v>40346</v>
      </c>
      <c r="G42" s="22">
        <v>3587</v>
      </c>
    </row>
    <row r="43" spans="1:7" ht="13.5">
      <c r="A43" s="3" t="s">
        <v>85</v>
      </c>
      <c r="B43" s="22">
        <v>6517594</v>
      </c>
      <c r="C43" s="22">
        <v>7168093</v>
      </c>
      <c r="D43" s="22">
        <v>6653436</v>
      </c>
      <c r="E43" s="22">
        <v>6800912</v>
      </c>
      <c r="F43" s="22">
        <v>6798185</v>
      </c>
      <c r="G43" s="22">
        <v>7107237</v>
      </c>
    </row>
    <row r="44" spans="1:7" ht="13.5">
      <c r="A44" s="3" t="s">
        <v>86</v>
      </c>
      <c r="B44" s="22">
        <v>100</v>
      </c>
      <c r="C44" s="22">
        <v>400</v>
      </c>
      <c r="D44" s="22">
        <v>700</v>
      </c>
      <c r="E44" s="22">
        <v>1000</v>
      </c>
      <c r="F44" s="22">
        <v>1300</v>
      </c>
      <c r="G44" s="22">
        <v>1600</v>
      </c>
    </row>
    <row r="45" spans="1:7" ht="13.5">
      <c r="A45" s="3" t="s">
        <v>87</v>
      </c>
      <c r="B45" s="22">
        <v>4233</v>
      </c>
      <c r="C45" s="22">
        <v>6345</v>
      </c>
      <c r="D45" s="22">
        <v>9009</v>
      </c>
      <c r="E45" s="22">
        <v>4287</v>
      </c>
      <c r="F45" s="22">
        <v>2999</v>
      </c>
      <c r="G45" s="22">
        <v>4156</v>
      </c>
    </row>
    <row r="46" spans="1:7" ht="13.5">
      <c r="A46" s="3" t="s">
        <v>88</v>
      </c>
      <c r="B46" s="22">
        <v>20803</v>
      </c>
      <c r="C46" s="22">
        <v>23208</v>
      </c>
      <c r="D46" s="22">
        <v>25612</v>
      </c>
      <c r="E46" s="22">
        <v>28017</v>
      </c>
      <c r="F46" s="22">
        <v>30422</v>
      </c>
      <c r="G46" s="22">
        <v>32826</v>
      </c>
    </row>
    <row r="47" spans="1:7" ht="13.5">
      <c r="A47" s="3" t="s">
        <v>68</v>
      </c>
      <c r="B47" s="22">
        <v>28988</v>
      </c>
      <c r="C47" s="22">
        <v>10383</v>
      </c>
      <c r="D47" s="22">
        <v>10414</v>
      </c>
      <c r="E47" s="22">
        <v>10445</v>
      </c>
      <c r="F47" s="22">
        <v>10475</v>
      </c>
      <c r="G47" s="22">
        <v>10511</v>
      </c>
    </row>
    <row r="48" spans="1:7" ht="13.5">
      <c r="A48" s="3" t="s">
        <v>89</v>
      </c>
      <c r="B48" s="22">
        <v>54125</v>
      </c>
      <c r="C48" s="22">
        <v>40337</v>
      </c>
      <c r="D48" s="22">
        <v>45736</v>
      </c>
      <c r="E48" s="22">
        <v>43750</v>
      </c>
      <c r="F48" s="22">
        <v>45197</v>
      </c>
      <c r="G48" s="22">
        <v>49094</v>
      </c>
    </row>
    <row r="49" spans="1:7" ht="13.5">
      <c r="A49" s="3" t="s">
        <v>90</v>
      </c>
      <c r="B49" s="22">
        <v>91443079</v>
      </c>
      <c r="C49" s="22">
        <v>58992876</v>
      </c>
      <c r="D49" s="22">
        <v>41488456</v>
      </c>
      <c r="E49" s="22">
        <v>41960490</v>
      </c>
      <c r="F49" s="22">
        <v>29316369</v>
      </c>
      <c r="G49" s="22">
        <v>25414666</v>
      </c>
    </row>
    <row r="50" spans="1:7" ht="13.5">
      <c r="A50" s="3" t="s">
        <v>91</v>
      </c>
      <c r="B50" s="22">
        <v>172049</v>
      </c>
      <c r="C50" s="22">
        <v>172049</v>
      </c>
      <c r="D50" s="22">
        <v>397704</v>
      </c>
      <c r="E50" s="22">
        <v>397704</v>
      </c>
      <c r="F50" s="22">
        <v>387704</v>
      </c>
      <c r="G50" s="22">
        <v>674878</v>
      </c>
    </row>
    <row r="51" spans="1:7" ht="13.5">
      <c r="A51" s="3" t="s">
        <v>92</v>
      </c>
      <c r="B51" s="22">
        <v>134745</v>
      </c>
      <c r="C51" s="22">
        <v>35781</v>
      </c>
      <c r="D51" s="22">
        <v>38281</v>
      </c>
      <c r="E51" s="22">
        <v>38281</v>
      </c>
      <c r="F51" s="22">
        <v>38481</v>
      </c>
      <c r="G51" s="22">
        <v>38481</v>
      </c>
    </row>
    <row r="52" spans="1:7" ht="13.5">
      <c r="A52" s="3" t="s">
        <v>93</v>
      </c>
      <c r="B52" s="22">
        <v>3075</v>
      </c>
      <c r="C52" s="22">
        <v>5045</v>
      </c>
      <c r="D52" s="22">
        <v>6173</v>
      </c>
      <c r="E52" s="22">
        <v>6908</v>
      </c>
      <c r="F52" s="22">
        <v>9842</v>
      </c>
      <c r="G52" s="22">
        <v>7401</v>
      </c>
    </row>
    <row r="53" spans="1:7" ht="13.5">
      <c r="A53" s="3" t="s">
        <v>94</v>
      </c>
      <c r="B53" s="22">
        <v>8640</v>
      </c>
      <c r="C53" s="22">
        <v>1306</v>
      </c>
      <c r="D53" s="22">
        <v>1306</v>
      </c>
      <c r="E53" s="22">
        <v>1306</v>
      </c>
      <c r="F53" s="22">
        <v>1306</v>
      </c>
      <c r="G53" s="22">
        <v>6610</v>
      </c>
    </row>
    <row r="54" spans="1:7" ht="13.5">
      <c r="A54" s="3" t="s">
        <v>95</v>
      </c>
      <c r="B54" s="22">
        <v>44847</v>
      </c>
      <c r="C54" s="22">
        <v>496</v>
      </c>
      <c r="D54" s="22">
        <v>779</v>
      </c>
      <c r="E54" s="22">
        <v>849</v>
      </c>
      <c r="F54" s="22">
        <v>2018</v>
      </c>
      <c r="G54" s="22">
        <v>3524</v>
      </c>
    </row>
    <row r="55" spans="1:7" ht="13.5">
      <c r="A55" s="3" t="s">
        <v>96</v>
      </c>
      <c r="B55" s="22">
        <v>54238</v>
      </c>
      <c r="C55" s="22">
        <v>54405</v>
      </c>
      <c r="D55" s="22">
        <v>54938</v>
      </c>
      <c r="E55" s="22">
        <v>50653</v>
      </c>
      <c r="F55" s="22">
        <v>50606</v>
      </c>
      <c r="G55" s="22">
        <v>50558</v>
      </c>
    </row>
    <row r="56" spans="1:7" ht="13.5">
      <c r="A56" s="3" t="s">
        <v>68</v>
      </c>
      <c r="B56" s="22">
        <v>37438</v>
      </c>
      <c r="C56" s="22">
        <v>97656</v>
      </c>
      <c r="D56" s="22">
        <v>50265</v>
      </c>
      <c r="E56" s="22">
        <v>49758</v>
      </c>
      <c r="F56" s="22">
        <v>48051</v>
      </c>
      <c r="G56" s="22">
        <v>46685</v>
      </c>
    </row>
    <row r="57" spans="1:7" ht="13.5">
      <c r="A57" s="3" t="s">
        <v>69</v>
      </c>
      <c r="B57" s="22">
        <v>-25710</v>
      </c>
      <c r="C57" s="22">
        <v>-24158</v>
      </c>
      <c r="D57" s="22">
        <v>-8531</v>
      </c>
      <c r="E57" s="22">
        <v>-8316</v>
      </c>
      <c r="F57" s="22">
        <v>-7331</v>
      </c>
      <c r="G57" s="22">
        <v>-11510</v>
      </c>
    </row>
    <row r="58" spans="1:7" ht="13.5">
      <c r="A58" s="3" t="s">
        <v>97</v>
      </c>
      <c r="B58" s="22">
        <v>91872403</v>
      </c>
      <c r="C58" s="22">
        <v>59335457</v>
      </c>
      <c r="D58" s="22">
        <v>42055374</v>
      </c>
      <c r="E58" s="22">
        <v>42497635</v>
      </c>
      <c r="F58" s="22">
        <v>29847048</v>
      </c>
      <c r="G58" s="22">
        <v>26231296</v>
      </c>
    </row>
    <row r="59" spans="1:7" ht="13.5">
      <c r="A59" s="2" t="s">
        <v>98</v>
      </c>
      <c r="B59" s="22">
        <v>98444123</v>
      </c>
      <c r="C59" s="22">
        <v>66543888</v>
      </c>
      <c r="D59" s="22">
        <v>48754547</v>
      </c>
      <c r="E59" s="22">
        <v>49342298</v>
      </c>
      <c r="F59" s="22">
        <v>36690431</v>
      </c>
      <c r="G59" s="22">
        <v>33387628</v>
      </c>
    </row>
    <row r="60" spans="1:7" ht="14.25" thickBot="1">
      <c r="A60" s="5" t="s">
        <v>99</v>
      </c>
      <c r="B60" s="23">
        <v>102937694</v>
      </c>
      <c r="C60" s="23">
        <v>71479768</v>
      </c>
      <c r="D60" s="23">
        <v>54380312</v>
      </c>
      <c r="E60" s="23">
        <v>54486791</v>
      </c>
      <c r="F60" s="23">
        <v>39950594</v>
      </c>
      <c r="G60" s="23">
        <v>37225407</v>
      </c>
    </row>
    <row r="61" spans="1:7" ht="14.25" thickTop="1">
      <c r="A61" s="2" t="s">
        <v>100</v>
      </c>
      <c r="B61" s="22">
        <v>622730</v>
      </c>
      <c r="C61" s="22">
        <v>761845</v>
      </c>
      <c r="D61" s="22">
        <v>711423</v>
      </c>
      <c r="E61" s="22">
        <v>519942</v>
      </c>
      <c r="F61" s="22">
        <v>512522</v>
      </c>
      <c r="G61" s="22">
        <v>591640</v>
      </c>
    </row>
    <row r="62" spans="1:7" ht="13.5">
      <c r="A62" s="2" t="s">
        <v>101</v>
      </c>
      <c r="B62" s="22">
        <v>1400000</v>
      </c>
      <c r="C62" s="22">
        <v>2950000</v>
      </c>
      <c r="D62" s="22">
        <v>2000000</v>
      </c>
      <c r="E62" s="22">
        <v>4250000</v>
      </c>
      <c r="F62" s="22">
        <v>3020000</v>
      </c>
      <c r="G62" s="22">
        <v>2700000</v>
      </c>
    </row>
    <row r="63" spans="1:7" ht="13.5">
      <c r="A63" s="2" t="s">
        <v>102</v>
      </c>
      <c r="B63" s="22">
        <v>400000</v>
      </c>
      <c r="C63" s="22">
        <v>400000</v>
      </c>
      <c r="D63" s="22">
        <v>400000</v>
      </c>
      <c r="E63" s="22"/>
      <c r="F63" s="22">
        <v>568000</v>
      </c>
      <c r="G63" s="22">
        <v>552000</v>
      </c>
    </row>
    <row r="64" spans="1:7" ht="13.5">
      <c r="A64" s="2" t="s">
        <v>103</v>
      </c>
      <c r="B64" s="22">
        <v>54409</v>
      </c>
      <c r="C64" s="22">
        <v>52470</v>
      </c>
      <c r="D64" s="22">
        <v>41039</v>
      </c>
      <c r="E64" s="22">
        <v>22714</v>
      </c>
      <c r="F64" s="22">
        <v>11175</v>
      </c>
      <c r="G64" s="22"/>
    </row>
    <row r="65" spans="1:7" ht="13.5">
      <c r="A65" s="2" t="s">
        <v>104</v>
      </c>
      <c r="B65" s="22">
        <v>355378</v>
      </c>
      <c r="C65" s="22">
        <v>383125</v>
      </c>
      <c r="D65" s="22">
        <v>382988</v>
      </c>
      <c r="E65" s="22">
        <v>480487</v>
      </c>
      <c r="F65" s="22">
        <v>259489</v>
      </c>
      <c r="G65" s="22">
        <v>509022</v>
      </c>
    </row>
    <row r="66" spans="1:7" ht="13.5">
      <c r="A66" s="2" t="s">
        <v>105</v>
      </c>
      <c r="B66" s="22">
        <v>724126</v>
      </c>
      <c r="C66" s="22">
        <v>843826</v>
      </c>
      <c r="D66" s="22">
        <v>697761</v>
      </c>
      <c r="E66" s="22">
        <v>611404</v>
      </c>
      <c r="F66" s="22">
        <v>397722</v>
      </c>
      <c r="G66" s="22">
        <v>461892</v>
      </c>
    </row>
    <row r="67" spans="1:7" ht="13.5">
      <c r="A67" s="2" t="s">
        <v>106</v>
      </c>
      <c r="B67" s="22">
        <v>460336</v>
      </c>
      <c r="C67" s="22">
        <v>20938</v>
      </c>
      <c r="D67" s="22">
        <v>104771</v>
      </c>
      <c r="E67" s="22">
        <v>247163</v>
      </c>
      <c r="F67" s="22">
        <v>30310</v>
      </c>
      <c r="G67" s="22">
        <v>1666863</v>
      </c>
    </row>
    <row r="68" spans="1:7" ht="13.5">
      <c r="A68" s="2" t="s">
        <v>107</v>
      </c>
      <c r="B68" s="22">
        <v>60729</v>
      </c>
      <c r="C68" s="22">
        <v>62068</v>
      </c>
      <c r="D68" s="22">
        <v>21352</v>
      </c>
      <c r="E68" s="22">
        <v>20527</v>
      </c>
      <c r="F68" s="22">
        <v>19671</v>
      </c>
      <c r="G68" s="22">
        <v>42302</v>
      </c>
    </row>
    <row r="69" spans="1:7" ht="13.5">
      <c r="A69" s="2" t="s">
        <v>108</v>
      </c>
      <c r="B69" s="22">
        <v>504</v>
      </c>
      <c r="C69" s="22">
        <v>947</v>
      </c>
      <c r="D69" s="22">
        <v>1017</v>
      </c>
      <c r="E69" s="22">
        <v>1217</v>
      </c>
      <c r="F69" s="22">
        <v>1497</v>
      </c>
      <c r="G69" s="22">
        <v>1467</v>
      </c>
    </row>
    <row r="70" spans="1:7" ht="13.5">
      <c r="A70" s="2" t="s">
        <v>109</v>
      </c>
      <c r="B70" s="22">
        <v>262838</v>
      </c>
      <c r="C70" s="22">
        <v>214803</v>
      </c>
      <c r="D70" s="22">
        <v>394565</v>
      </c>
      <c r="E70" s="22">
        <v>420155</v>
      </c>
      <c r="F70" s="22">
        <v>409799</v>
      </c>
      <c r="G70" s="22">
        <v>374992</v>
      </c>
    </row>
    <row r="71" spans="1:7" ht="13.5">
      <c r="A71" s="2" t="s">
        <v>68</v>
      </c>
      <c r="B71" s="22">
        <v>100944</v>
      </c>
      <c r="C71" s="22">
        <v>611</v>
      </c>
      <c r="D71" s="22">
        <v>2583</v>
      </c>
      <c r="E71" s="22">
        <v>754</v>
      </c>
      <c r="F71" s="22">
        <v>640</v>
      </c>
      <c r="G71" s="22">
        <v>392</v>
      </c>
    </row>
    <row r="72" spans="1:7" ht="13.5">
      <c r="A72" s="2" t="s">
        <v>110</v>
      </c>
      <c r="B72" s="22">
        <v>4441998</v>
      </c>
      <c r="C72" s="22">
        <v>5690639</v>
      </c>
      <c r="D72" s="22">
        <v>4781537</v>
      </c>
      <c r="E72" s="22">
        <v>6600242</v>
      </c>
      <c r="F72" s="22">
        <v>5245307</v>
      </c>
      <c r="G72" s="22">
        <v>6941930</v>
      </c>
    </row>
    <row r="73" spans="1:7" ht="13.5">
      <c r="A73" s="2" t="s">
        <v>111</v>
      </c>
      <c r="B73" s="22">
        <v>800000</v>
      </c>
      <c r="C73" s="22">
        <v>1200000</v>
      </c>
      <c r="D73" s="22">
        <v>1600000</v>
      </c>
      <c r="E73" s="22"/>
      <c r="F73" s="22"/>
      <c r="G73" s="22">
        <v>568000</v>
      </c>
    </row>
    <row r="74" spans="1:7" ht="13.5">
      <c r="A74" s="2" t="s">
        <v>112</v>
      </c>
      <c r="B74" s="22">
        <v>29619965</v>
      </c>
      <c r="C74" s="22">
        <v>18139426</v>
      </c>
      <c r="D74" s="22">
        <v>14093968</v>
      </c>
      <c r="E74" s="22">
        <v>14051474</v>
      </c>
      <c r="F74" s="22">
        <v>8938966</v>
      </c>
      <c r="G74" s="22">
        <v>7375421</v>
      </c>
    </row>
    <row r="75" spans="1:7" ht="13.5">
      <c r="A75" s="2" t="s">
        <v>113</v>
      </c>
      <c r="B75" s="22">
        <v>865765</v>
      </c>
      <c r="C75" s="22">
        <v>839539</v>
      </c>
      <c r="D75" s="22">
        <v>818764</v>
      </c>
      <c r="E75" s="22">
        <v>800433</v>
      </c>
      <c r="F75" s="22">
        <v>811713</v>
      </c>
      <c r="G75" s="22">
        <v>812664</v>
      </c>
    </row>
    <row r="76" spans="1:7" ht="13.5">
      <c r="A76" s="2" t="s">
        <v>114</v>
      </c>
      <c r="B76" s="22">
        <v>98482</v>
      </c>
      <c r="C76" s="22">
        <v>92988</v>
      </c>
      <c r="D76" s="22">
        <v>83304</v>
      </c>
      <c r="E76" s="22">
        <v>64337</v>
      </c>
      <c r="F76" s="22">
        <v>55510</v>
      </c>
      <c r="G76" s="22"/>
    </row>
    <row r="77" spans="1:7" ht="13.5">
      <c r="A77" s="2" t="s">
        <v>103</v>
      </c>
      <c r="B77" s="22">
        <v>91034</v>
      </c>
      <c r="C77" s="22">
        <v>102999</v>
      </c>
      <c r="D77" s="22">
        <v>106282</v>
      </c>
      <c r="E77" s="22">
        <v>57227</v>
      </c>
      <c r="F77" s="22">
        <v>21583</v>
      </c>
      <c r="G77" s="22"/>
    </row>
    <row r="78" spans="1:7" ht="13.5">
      <c r="A78" s="2" t="s">
        <v>68</v>
      </c>
      <c r="B78" s="22">
        <v>73728</v>
      </c>
      <c r="C78" s="22">
        <v>89328</v>
      </c>
      <c r="D78" s="22"/>
      <c r="E78" s="22"/>
      <c r="F78" s="22"/>
      <c r="G78" s="22"/>
    </row>
    <row r="79" spans="1:7" ht="13.5">
      <c r="A79" s="2" t="s">
        <v>115</v>
      </c>
      <c r="B79" s="22">
        <v>31548975</v>
      </c>
      <c r="C79" s="22">
        <v>20464282</v>
      </c>
      <c r="D79" s="22">
        <v>16800146</v>
      </c>
      <c r="E79" s="22">
        <v>15063199</v>
      </c>
      <c r="F79" s="22">
        <v>9912492</v>
      </c>
      <c r="G79" s="22">
        <v>8835604</v>
      </c>
    </row>
    <row r="80" spans="1:7" ht="14.25" thickBot="1">
      <c r="A80" s="5" t="s">
        <v>116</v>
      </c>
      <c r="B80" s="23">
        <v>35990973</v>
      </c>
      <c r="C80" s="23">
        <v>26154921</v>
      </c>
      <c r="D80" s="23">
        <v>21581684</v>
      </c>
      <c r="E80" s="23">
        <v>21663442</v>
      </c>
      <c r="F80" s="23">
        <v>15157800</v>
      </c>
      <c r="G80" s="23">
        <v>15777535</v>
      </c>
    </row>
    <row r="81" spans="1:7" ht="14.25" thickTop="1">
      <c r="A81" s="2" t="s">
        <v>117</v>
      </c>
      <c r="B81" s="22">
        <v>1634750</v>
      </c>
      <c r="C81" s="22">
        <v>1634750</v>
      </c>
      <c r="D81" s="22">
        <v>1634750</v>
      </c>
      <c r="E81" s="22">
        <v>1634750</v>
      </c>
      <c r="F81" s="22">
        <v>1634750</v>
      </c>
      <c r="G81" s="22">
        <v>1634750</v>
      </c>
    </row>
    <row r="82" spans="1:7" ht="13.5">
      <c r="A82" s="3" t="s">
        <v>118</v>
      </c>
      <c r="B82" s="22">
        <v>1859250</v>
      </c>
      <c r="C82" s="22">
        <v>1859250</v>
      </c>
      <c r="D82" s="22">
        <v>1859250</v>
      </c>
      <c r="E82" s="22">
        <v>1859250</v>
      </c>
      <c r="F82" s="22">
        <v>1859250</v>
      </c>
      <c r="G82" s="22">
        <v>1859250</v>
      </c>
    </row>
    <row r="83" spans="1:7" ht="13.5">
      <c r="A83" s="3" t="s">
        <v>119</v>
      </c>
      <c r="B83" s="22">
        <v>1859250</v>
      </c>
      <c r="C83" s="22">
        <v>1859250</v>
      </c>
      <c r="D83" s="22">
        <v>1859250</v>
      </c>
      <c r="E83" s="22">
        <v>1859250</v>
      </c>
      <c r="F83" s="22">
        <v>1859250</v>
      </c>
      <c r="G83" s="22">
        <v>1859250</v>
      </c>
    </row>
    <row r="84" spans="1:7" ht="13.5">
      <c r="A84" s="3" t="s">
        <v>120</v>
      </c>
      <c r="B84" s="22">
        <v>101437</v>
      </c>
      <c r="C84" s="22">
        <v>101437</v>
      </c>
      <c r="D84" s="22">
        <v>101437</v>
      </c>
      <c r="E84" s="22">
        <v>101437</v>
      </c>
      <c r="F84" s="22">
        <v>101437</v>
      </c>
      <c r="G84" s="22">
        <v>101437</v>
      </c>
    </row>
    <row r="85" spans="1:7" ht="13.5">
      <c r="A85" s="4" t="s">
        <v>121</v>
      </c>
      <c r="B85" s="22">
        <v>5977000</v>
      </c>
      <c r="C85" s="22">
        <v>5985000</v>
      </c>
      <c r="D85" s="22">
        <v>5735000</v>
      </c>
      <c r="E85" s="22">
        <v>5235000</v>
      </c>
      <c r="F85" s="22">
        <v>4525000</v>
      </c>
      <c r="G85" s="22">
        <v>4685000</v>
      </c>
    </row>
    <row r="86" spans="1:7" ht="13.5">
      <c r="A86" s="4" t="s">
        <v>122</v>
      </c>
      <c r="B86" s="22">
        <v>749396</v>
      </c>
      <c r="C86" s="22">
        <v>67030</v>
      </c>
      <c r="D86" s="22">
        <v>353775</v>
      </c>
      <c r="E86" s="22">
        <v>595434</v>
      </c>
      <c r="F86" s="22">
        <v>803282</v>
      </c>
      <c r="G86" s="22">
        <v>-76421</v>
      </c>
    </row>
    <row r="87" spans="1:7" ht="13.5">
      <c r="A87" s="3" t="s">
        <v>123</v>
      </c>
      <c r="B87" s="22">
        <v>6827834</v>
      </c>
      <c r="C87" s="22">
        <v>6153468</v>
      </c>
      <c r="D87" s="22">
        <v>6190213</v>
      </c>
      <c r="E87" s="22">
        <v>5931872</v>
      </c>
      <c r="F87" s="22">
        <v>5429720</v>
      </c>
      <c r="G87" s="22">
        <v>4710016</v>
      </c>
    </row>
    <row r="88" spans="1:7" ht="13.5">
      <c r="A88" s="2" t="s">
        <v>124</v>
      </c>
      <c r="B88" s="22">
        <v>-457265</v>
      </c>
      <c r="C88" s="22">
        <v>-425735</v>
      </c>
      <c r="D88" s="22">
        <v>-365523</v>
      </c>
      <c r="E88" s="22">
        <v>-365523</v>
      </c>
      <c r="F88" s="22">
        <v>-365284</v>
      </c>
      <c r="G88" s="22">
        <v>-615893</v>
      </c>
    </row>
    <row r="89" spans="1:7" ht="13.5">
      <c r="A89" s="2" t="s">
        <v>125</v>
      </c>
      <c r="B89" s="22">
        <v>9864569</v>
      </c>
      <c r="C89" s="22">
        <v>9221733</v>
      </c>
      <c r="D89" s="22">
        <v>9318689</v>
      </c>
      <c r="E89" s="22">
        <v>9060349</v>
      </c>
      <c r="F89" s="22">
        <v>8558435</v>
      </c>
      <c r="G89" s="22">
        <v>7588123</v>
      </c>
    </row>
    <row r="90" spans="1:7" ht="13.5">
      <c r="A90" s="2" t="s">
        <v>126</v>
      </c>
      <c r="B90" s="22">
        <v>57082150</v>
      </c>
      <c r="C90" s="22">
        <v>36103113</v>
      </c>
      <c r="D90" s="22">
        <v>23479938</v>
      </c>
      <c r="E90" s="22">
        <v>23762999</v>
      </c>
      <c r="F90" s="22">
        <v>16234358</v>
      </c>
      <c r="G90" s="22">
        <v>13859748</v>
      </c>
    </row>
    <row r="91" spans="1:7" ht="13.5">
      <c r="A91" s="2" t="s">
        <v>127</v>
      </c>
      <c r="B91" s="22">
        <v>57082150</v>
      </c>
      <c r="C91" s="22">
        <v>36103113</v>
      </c>
      <c r="D91" s="22">
        <v>23479938</v>
      </c>
      <c r="E91" s="22">
        <v>23762999</v>
      </c>
      <c r="F91" s="22">
        <v>16234358</v>
      </c>
      <c r="G91" s="22">
        <v>13859748</v>
      </c>
    </row>
    <row r="92" spans="1:7" ht="13.5">
      <c r="A92" s="6" t="s">
        <v>128</v>
      </c>
      <c r="B92" s="22">
        <v>66946720</v>
      </c>
      <c r="C92" s="22">
        <v>45324846</v>
      </c>
      <c r="D92" s="22">
        <v>32798627</v>
      </c>
      <c r="E92" s="22">
        <v>32823348</v>
      </c>
      <c r="F92" s="22">
        <v>24792793</v>
      </c>
      <c r="G92" s="22">
        <v>21447871</v>
      </c>
    </row>
    <row r="93" spans="1:7" ht="14.25" thickBot="1">
      <c r="A93" s="7" t="s">
        <v>129</v>
      </c>
      <c r="B93" s="22">
        <v>102937694</v>
      </c>
      <c r="C93" s="22">
        <v>71479768</v>
      </c>
      <c r="D93" s="22">
        <v>54380312</v>
      </c>
      <c r="E93" s="22">
        <v>54486791</v>
      </c>
      <c r="F93" s="22">
        <v>39950594</v>
      </c>
      <c r="G93" s="22">
        <v>37225407</v>
      </c>
    </row>
    <row r="94" spans="1:7" ht="14.25" thickTop="1">
      <c r="A94" s="8"/>
      <c r="B94" s="24"/>
      <c r="C94" s="24"/>
      <c r="D94" s="24"/>
      <c r="E94" s="24"/>
      <c r="F94" s="24"/>
      <c r="G94" s="24"/>
    </row>
    <row r="96" ht="13.5">
      <c r="A96" s="20" t="s">
        <v>134</v>
      </c>
    </row>
    <row r="97" ht="13.5">
      <c r="A97" s="20" t="s">
        <v>135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2014-02-14T14:36:11Z</dcterms:created>
  <dcterms:modified xsi:type="dcterms:W3CDTF">2014-02-14T14:36:18Z</dcterms:modified>
  <cp:category/>
  <cp:version/>
  <cp:contentType/>
  <cp:contentStatus/>
</cp:coreProperties>
</file>