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<sst xmlns="http://schemas.openxmlformats.org/spreadsheetml/2006/main" count="644" uniqueCount="225">
  <si>
    <t>為替換算調整勘定</t>
  </si>
  <si>
    <t>連結・貸借対照表</t>
  </si>
  <si>
    <t>累積四半期</t>
  </si>
  <si>
    <t>2013/04/01</t>
  </si>
  <si>
    <t>負ののれん償却額</t>
  </si>
  <si>
    <t>貸倒引当金の増減額（△は減少）</t>
  </si>
  <si>
    <t>賞与引当金の増減額（△は減少）</t>
  </si>
  <si>
    <t>受取利息及び受取配当金</t>
  </si>
  <si>
    <t>投資事業組合運用損益（△は益）</t>
  </si>
  <si>
    <t>投資有価証券売却損益（△は益）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</si>
  <si>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</si>
  <si>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</si>
  <si>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</si>
  <si>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</si>
  <si>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</si>
  <si>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</si>
  <si>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</si>
  <si>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</si>
  <si>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</si>
  <si>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</si>
  <si>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</si>
  <si>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</si>
  <si>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</si>
  <si>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投資活動によるキャッシュ・フロー</t>
  </si>
  <si>
    <t>短期借入金の純増減額（△は減少）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</si>
  <si>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</si>
  <si>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</si>
  <si>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</si>
  <si>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</si>
  <si>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</si>
  <si>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</si>
  <si>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</si>
  <si>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投資事業組合運用益</t>
  </si>
  <si>
    <t>為替差損</t>
  </si>
  <si>
    <t>固定資産売却益</t>
  </si>
  <si>
    <t>リース解約損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</si>
  <si>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</si>
  <si>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</si>
  <si>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</si>
  <si>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</si>
  <si>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</si>
  <si>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</si>
  <si>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</si>
  <si>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</si>
  <si>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</si>
  <si>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</si>
  <si>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</si>
  <si>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</si>
  <si>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</si>
  <si>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2012/06/26</t>
  </si>
  <si>
    <t>2011/03/31</t>
  </si>
  <si>
    <t>2011/06/22</t>
  </si>
  <si>
    <t>2010/09/30</t>
  </si>
  <si>
    <t>2010/12/21</t>
  </si>
  <si>
    <t>2009/09/30</t>
  </si>
  <si>
    <t>2009/12/22</t>
  </si>
  <si>
    <t>2008/09/30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</si>
  <si>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</si>
  <si>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</si>
  <si>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</si>
  <si>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</si>
  <si>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</si>
  <si>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</si>
  <si>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</si>
  <si>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</si>
  <si>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</si>
  <si>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</si>
  <si>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</si>
  <si>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</si>
  <si>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</si>
  <si>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</si>
  <si>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</si>
  <si>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</si>
  <si>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</si>
  <si>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</si>
  <si>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</si>
  <si>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</si>
  <si>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</si>
  <si>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</si>
  <si>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</si>
  <si>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</si>
  <si>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</si>
  <si>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</si>
  <si>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</si>
  <si>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</si>
  <si>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</si>
  <si>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</si>
  <si>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</si>
  <si>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出資金</t>
  </si>
  <si>
    <t>関係会社出資金</t>
  </si>
  <si>
    <t>破産更生債権等</t>
  </si>
  <si>
    <t>その他</t>
  </si>
  <si>
    <t>投資その他の資産</t>
  </si>
  <si>
    <t>固定資産</t>
  </si>
  <si>
    <t>資産</t>
  </si>
  <si>
    <t>買掛金</t>
  </si>
  <si>
    <t>短期借入金</t>
  </si>
  <si>
    <t>リース債務</t>
  </si>
  <si>
    <t>未払金</t>
  </si>
  <si>
    <t>未払費用</t>
  </si>
  <si>
    <t>未払法人税等</t>
  </si>
  <si>
    <t>未払消費税等</t>
  </si>
  <si>
    <t>預り金</t>
  </si>
  <si>
    <t>前受収益</t>
  </si>
  <si>
    <t>賞与引当金</t>
  </si>
  <si>
    <t>流動負債</t>
  </si>
  <si>
    <t>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</si>
  <si>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</si>
  <si>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</si>
  <si>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</si>
  <si>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</si>
  <si>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</si>
  <si>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</si>
  <si>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</si>
  <si>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</si>
  <si>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</si>
  <si>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</si>
  <si>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</si>
  <si>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</si>
  <si>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</si>
  <si>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</si>
  <si>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</si>
  <si>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</si>
  <si>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</si>
  <si>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株式会社ユニカフェ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</si>
  <si>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</si>
  <si>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</si>
  <si>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</si>
  <si>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</si>
  <si>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</si>
  <si>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2010/10/01</t>
  </si>
  <si>
    <t>2009/10/01</t>
  </si>
  <si>
    <t>2008/10/01</t>
  </si>
  <si>
    <t>2007/10/01</t>
  </si>
  <si>
    <t>製品売上高</t>
  </si>
  <si>
    <t>商品売上高</t>
  </si>
  <si>
    <t>売上高</t>
  </si>
  <si>
    <t>製品期首たな卸高</t>
  </si>
  <si>
    <t>当期製品製造原価</t>
  </si>
  <si>
    <t>合計</t>
  </si>
  <si>
    <t>製品他勘定振替高</t>
  </si>
  <si>
    <t>製品期末たな卸高</t>
  </si>
  <si>
    <t>製品売上原価</t>
  </si>
  <si>
    <t>商品期首たな卸高</t>
  </si>
  <si>
    <t>当期商品仕入高</t>
  </si>
  <si>
    <t>商品他勘定振替高</t>
  </si>
  <si>
    <t>商品期末たな卸高</t>
  </si>
  <si>
    <t>商品売上原価合計</t>
  </si>
  <si>
    <t>売上原価</t>
  </si>
  <si>
    <t>売上総利益</t>
  </si>
  <si>
    <t>販売手数料</t>
  </si>
  <si>
    <t>荷造運搬費</t>
  </si>
  <si>
    <t>役員報酬</t>
  </si>
  <si>
    <t>給料及び賞与</t>
  </si>
  <si>
    <t>（うち賞与引当金繰入額）</t>
  </si>
  <si>
    <t>（うち退職給付費用）</t>
  </si>
  <si>
    <t>減価償却費</t>
  </si>
  <si>
    <t>支払手数料</t>
  </si>
  <si>
    <t>研究開発費</t>
  </si>
  <si>
    <t>貸倒引当金繰入額</t>
  </si>
  <si>
    <t>販売費・一般管理費</t>
  </si>
  <si>
    <t>営業利益</t>
  </si>
  <si>
    <t>受取利息</t>
  </si>
  <si>
    <t>受取配当金</t>
  </si>
  <si>
    <t>受取家賃</t>
  </si>
  <si>
    <t>貸倒引当金戻入額</t>
  </si>
  <si>
    <t>受取保険金</t>
  </si>
  <si>
    <t>営業外収益</t>
  </si>
  <si>
    <t>支払利息</t>
  </si>
  <si>
    <t>投資事業組合運用損</t>
  </si>
  <si>
    <t>不動産賃貸原価</t>
  </si>
  <si>
    <t>営業外費用</t>
  </si>
  <si>
    <t>経常利益</t>
  </si>
  <si>
    <t>投資有価証券売却益</t>
  </si>
  <si>
    <t>特別利益</t>
  </si>
  <si>
    <t>固定資産除却損</t>
  </si>
  <si>
    <t>投資有価証券評価損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</si>
  <si>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</si>
  <si>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</si>
  <si>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</si>
  <si>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</si>
  <si>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</si>
  <si>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</si>
  <si>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</si>
  <si>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</si>
  <si>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</si>
  <si>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</si>
  <si>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</si>
  <si>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</si>
  <si>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2013/08/14</t>
  </si>
  <si>
    <t>2013/06/30</t>
  </si>
  <si>
    <t>2013/02/14</t>
  </si>
  <si>
    <t>2012/12/31</t>
  </si>
  <si>
    <t>2012/11/14</t>
  </si>
  <si>
    <t>2012/09/30</t>
  </si>
  <si>
    <t>2012/08/14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</si>
  <si>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</si>
  <si>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</si>
  <si>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</si>
  <si>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</si>
  <si>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</si>
  <si>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</si>
  <si>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</si>
  <si>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</si>
  <si>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</si>
  <si>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2010/08/12</t>
  </si>
  <si>
    <t>2010/06/30</t>
  </si>
  <si>
    <t>2010/05/14</t>
  </si>
  <si>
    <t>2010/03/31</t>
  </si>
  <si>
    <t>2010/02/12</t>
  </si>
  <si>
    <t>2009/12/31</t>
  </si>
  <si>
    <t>2009/08/12</t>
  </si>
  <si>
    <t>2009/06/30</t>
  </si>
  <si>
    <t>2009/05/15</t>
  </si>
  <si>
    <t>2009/03/31</t>
  </si>
  <si>
    <t>2009/02/13</t>
  </si>
  <si>
    <t>2008/12/31</t>
  </si>
  <si>
    <t>受取手形及び営業未収入金</t>
  </si>
  <si>
    <t>建物及び構築物</t>
  </si>
  <si>
    <t>減損損失累計額</t>
  </si>
  <si>
    <t>建物及び構築物（純額）</t>
  </si>
  <si>
    <t>機械装置及び運搬具</t>
  </si>
  <si>
    <t>機械装置及び運搬具（純額）</t>
  </si>
  <si>
    <t>その他（純額）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</si>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</sst>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W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122</v>
      </c>
      <c r="B2" s="14">
        <v>2597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38</v>
      </c>
      <c r="B4" s="15" t="str">
        <f>HYPERLINK("http://www.kabupro.jp/mark/20140214/S10016UP.htm","四半期報告書")</f>
        <v>四半期報告書</v>
      </c>
      <c r="C4" s="15" t="str">
        <f>HYPERLINK("http://www.kabupro.jp/mark/20131114/S1000CC2.htm","四半期報告書")</f>
        <v>四半期報告書</v>
      </c>
      <c r="D4" s="15" t="str">
        <f>HYPERLINK("http://www.kabupro.jp/mark/20130814/S000EAKN.htm","四半期報告書")</f>
        <v>四半期報告書</v>
      </c>
      <c r="E4" s="15" t="str">
        <f>HYPERLINK("http://www.kabupro.jp/mark/20130625/S000DOPF.htm","有価証券報告書")</f>
        <v>有価証券報告書</v>
      </c>
      <c r="F4" s="15" t="str">
        <f>HYPERLINK("http://www.kabupro.jp/mark/20140214/S10016UP.htm","四半期報告書")</f>
        <v>四半期報告書</v>
      </c>
      <c r="G4" s="15" t="str">
        <f>HYPERLINK("http://www.kabupro.jp/mark/20131114/S1000CC2.htm","四半期報告書")</f>
        <v>四半期報告書</v>
      </c>
      <c r="H4" s="15" t="str">
        <f>HYPERLINK("http://www.kabupro.jp/mark/20130814/S000EAKN.htm","四半期報告書")</f>
        <v>四半期報告書</v>
      </c>
      <c r="I4" s="15" t="str">
        <f>HYPERLINK("http://www.kabupro.jp/mark/20130625/S000DOPF.htm","有価証券報告書")</f>
        <v>有価証券報告書</v>
      </c>
      <c r="J4" s="15" t="str">
        <f>HYPERLINK("http://www.kabupro.jp/mark/20130214/S000CV03.htm","四半期報告書")</f>
        <v>四半期報告書</v>
      </c>
      <c r="K4" s="15" t="str">
        <f>HYPERLINK("http://www.kabupro.jp/mark/20121114/S000CAB4.htm","四半期報告書")</f>
        <v>四半期報告書</v>
      </c>
      <c r="L4" s="15" t="str">
        <f>HYPERLINK("http://www.kabupro.jp/mark/20120814/S000BQR8.htm","四半期報告書")</f>
        <v>四半期報告書</v>
      </c>
      <c r="M4" s="15" t="str">
        <f>HYPERLINK("http://www.kabupro.jp/mark/20120626/S000B539.htm","有価証券報告書")</f>
        <v>有価証券報告書</v>
      </c>
      <c r="N4" s="15" t="str">
        <f>HYPERLINK("http://www.kabupro.jp/mark/20110812/S00095O8.htm","四半期報告書")</f>
        <v>四半期報告書</v>
      </c>
      <c r="O4" s="15" t="str">
        <f>HYPERLINK("http://www.kabupro.jp/mark/20110622/S0008IXC.htm","有価証券報告書")</f>
        <v>有価証券報告書</v>
      </c>
      <c r="P4" s="15" t="str">
        <f>HYPERLINK("http://www.kabupro.jp/mark/20100812/S0006LIR.htm","四半期報告書")</f>
        <v>四半期報告書</v>
      </c>
      <c r="Q4" s="15" t="str">
        <f>HYPERLINK("http://www.kabupro.jp/mark/20100514/S0005P9V.htm","四半期報告書")</f>
        <v>四半期報告書</v>
      </c>
      <c r="R4" s="15" t="str">
        <f>HYPERLINK("http://www.kabupro.jp/mark/20110214/S0007S9P.htm","四半期報告書")</f>
        <v>四半期報告書</v>
      </c>
      <c r="S4" s="15" t="str">
        <f>HYPERLINK("http://www.kabupro.jp/mark/20101221/S0007FV9.htm","有価証券報告書")</f>
        <v>有価証券報告書</v>
      </c>
      <c r="T4" s="15" t="str">
        <f>HYPERLINK("http://www.kabupro.jp/mark/20100812/S0006LIR.htm","四半期報告書")</f>
        <v>四半期報告書</v>
      </c>
      <c r="U4" s="15" t="str">
        <f>HYPERLINK("http://www.kabupro.jp/mark/20100514/S0005P9V.htm","四半期報告書")</f>
        <v>四半期報告書</v>
      </c>
      <c r="V4" s="15" t="str">
        <f>HYPERLINK("http://www.kabupro.jp/mark/20100212/S00057NW.htm","四半期報告書")</f>
        <v>四半期報告書</v>
      </c>
      <c r="W4" s="15" t="str">
        <f>HYPERLINK("http://www.kabupro.jp/mark/20091222/S0004UGU.htm","有価証券報告書")</f>
        <v>有価証券報告書</v>
      </c>
    </row>
    <row r="5" spans="1:23" ht="14.25" thickBot="1">
      <c r="A5" s="11" t="s">
        <v>39</v>
      </c>
      <c r="B5" s="1" t="s">
        <v>184</v>
      </c>
      <c r="C5" s="1" t="s">
        <v>187</v>
      </c>
      <c r="D5" s="1" t="s">
        <v>189</v>
      </c>
      <c r="E5" s="1" t="s">
        <v>45</v>
      </c>
      <c r="F5" s="1" t="s">
        <v>184</v>
      </c>
      <c r="G5" s="1" t="s">
        <v>187</v>
      </c>
      <c r="H5" s="1" t="s">
        <v>189</v>
      </c>
      <c r="I5" s="1" t="s">
        <v>45</v>
      </c>
      <c r="J5" s="1" t="s">
        <v>191</v>
      </c>
      <c r="K5" s="1" t="s">
        <v>193</v>
      </c>
      <c r="L5" s="1" t="s">
        <v>195</v>
      </c>
      <c r="M5" s="1" t="s">
        <v>49</v>
      </c>
      <c r="N5" s="1" t="s">
        <v>201</v>
      </c>
      <c r="O5" s="1" t="s">
        <v>51</v>
      </c>
      <c r="P5" s="1" t="s">
        <v>205</v>
      </c>
      <c r="Q5" s="1" t="s">
        <v>207</v>
      </c>
      <c r="R5" s="1" t="s">
        <v>203</v>
      </c>
      <c r="S5" s="1" t="s">
        <v>53</v>
      </c>
      <c r="T5" s="1" t="s">
        <v>205</v>
      </c>
      <c r="U5" s="1" t="s">
        <v>207</v>
      </c>
      <c r="V5" s="1" t="s">
        <v>209</v>
      </c>
      <c r="W5" s="1" t="s">
        <v>55</v>
      </c>
    </row>
    <row r="6" spans="1:23" ht="15" thickBot="1" thickTop="1">
      <c r="A6" s="10" t="s">
        <v>40</v>
      </c>
      <c r="B6" s="18" t="s">
        <v>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41</v>
      </c>
      <c r="B7" s="14" t="s">
        <v>2</v>
      </c>
      <c r="C7" s="14" t="s">
        <v>2</v>
      </c>
      <c r="D7" s="14" t="s">
        <v>2</v>
      </c>
      <c r="E7" s="16" t="s">
        <v>46</v>
      </c>
      <c r="F7" s="14" t="s">
        <v>2</v>
      </c>
      <c r="G7" s="14" t="s">
        <v>2</v>
      </c>
      <c r="H7" s="14" t="s">
        <v>2</v>
      </c>
      <c r="I7" s="16" t="s">
        <v>46</v>
      </c>
      <c r="J7" s="14" t="s">
        <v>2</v>
      </c>
      <c r="K7" s="14" t="s">
        <v>2</v>
      </c>
      <c r="L7" s="14" t="s">
        <v>2</v>
      </c>
      <c r="M7" s="16" t="s">
        <v>46</v>
      </c>
      <c r="N7" s="14" t="s">
        <v>2</v>
      </c>
      <c r="O7" s="16" t="s">
        <v>46</v>
      </c>
      <c r="P7" s="14" t="s">
        <v>2</v>
      </c>
      <c r="Q7" s="14" t="s">
        <v>2</v>
      </c>
      <c r="R7" s="14" t="s">
        <v>2</v>
      </c>
      <c r="S7" s="16" t="s">
        <v>46</v>
      </c>
      <c r="T7" s="14" t="s">
        <v>2</v>
      </c>
      <c r="U7" s="14" t="s">
        <v>2</v>
      </c>
      <c r="V7" s="14" t="s">
        <v>2</v>
      </c>
      <c r="W7" s="16" t="s">
        <v>46</v>
      </c>
    </row>
    <row r="8" spans="1:23" ht="13.5">
      <c r="A8" s="13" t="s">
        <v>42</v>
      </c>
      <c r="B8" s="1" t="s">
        <v>3</v>
      </c>
      <c r="C8" s="1" t="s">
        <v>3</v>
      </c>
      <c r="D8" s="1" t="s">
        <v>3</v>
      </c>
      <c r="E8" s="17" t="s">
        <v>128</v>
      </c>
      <c r="F8" s="1" t="s">
        <v>128</v>
      </c>
      <c r="G8" s="1" t="s">
        <v>128</v>
      </c>
      <c r="H8" s="1" t="s">
        <v>128</v>
      </c>
      <c r="I8" s="17" t="s">
        <v>129</v>
      </c>
      <c r="J8" s="1" t="s">
        <v>129</v>
      </c>
      <c r="K8" s="1" t="s">
        <v>129</v>
      </c>
      <c r="L8" s="1" t="s">
        <v>129</v>
      </c>
      <c r="M8" s="17" t="s">
        <v>130</v>
      </c>
      <c r="N8" s="1" t="s">
        <v>130</v>
      </c>
      <c r="O8" s="17" t="s">
        <v>131</v>
      </c>
      <c r="P8" s="1" t="s">
        <v>131</v>
      </c>
      <c r="Q8" s="1" t="s">
        <v>131</v>
      </c>
      <c r="R8" s="1" t="s">
        <v>131</v>
      </c>
      <c r="S8" s="17" t="s">
        <v>132</v>
      </c>
      <c r="T8" s="1" t="s">
        <v>132</v>
      </c>
      <c r="U8" s="1" t="s">
        <v>132</v>
      </c>
      <c r="V8" s="1" t="s">
        <v>132</v>
      </c>
      <c r="W8" s="17" t="s">
        <v>133</v>
      </c>
    </row>
    <row r="9" spans="1:23" ht="13.5">
      <c r="A9" s="13" t="s">
        <v>43</v>
      </c>
      <c r="B9" s="1" t="s">
        <v>186</v>
      </c>
      <c r="C9" s="1" t="s">
        <v>188</v>
      </c>
      <c r="D9" s="1" t="s">
        <v>190</v>
      </c>
      <c r="E9" s="17" t="s">
        <v>47</v>
      </c>
      <c r="F9" s="1" t="s">
        <v>192</v>
      </c>
      <c r="G9" s="1" t="s">
        <v>194</v>
      </c>
      <c r="H9" s="1" t="s">
        <v>196</v>
      </c>
      <c r="I9" s="17" t="s">
        <v>48</v>
      </c>
      <c r="J9" s="1" t="s">
        <v>198</v>
      </c>
      <c r="K9" s="1" t="s">
        <v>200</v>
      </c>
      <c r="L9" s="1" t="s">
        <v>202</v>
      </c>
      <c r="M9" s="17" t="s">
        <v>50</v>
      </c>
      <c r="N9" s="1" t="s">
        <v>204</v>
      </c>
      <c r="O9" s="17" t="s">
        <v>52</v>
      </c>
      <c r="P9" s="1" t="s">
        <v>206</v>
      </c>
      <c r="Q9" s="1" t="s">
        <v>208</v>
      </c>
      <c r="R9" s="1" t="s">
        <v>210</v>
      </c>
      <c r="S9" s="17" t="s">
        <v>54</v>
      </c>
      <c r="T9" s="1" t="s">
        <v>212</v>
      </c>
      <c r="U9" s="1" t="s">
        <v>214</v>
      </c>
      <c r="V9" s="1" t="s">
        <v>216</v>
      </c>
      <c r="W9" s="17" t="s">
        <v>56</v>
      </c>
    </row>
    <row r="10" spans="1:23" ht="14.25" thickBot="1">
      <c r="A10" s="13" t="s">
        <v>44</v>
      </c>
      <c r="B10" s="1" t="s">
        <v>58</v>
      </c>
      <c r="C10" s="1" t="s">
        <v>58</v>
      </c>
      <c r="D10" s="1" t="s">
        <v>58</v>
      </c>
      <c r="E10" s="17" t="s">
        <v>58</v>
      </c>
      <c r="F10" s="1" t="s">
        <v>58</v>
      </c>
      <c r="G10" s="1" t="s">
        <v>58</v>
      </c>
      <c r="H10" s="1" t="s">
        <v>58</v>
      </c>
      <c r="I10" s="17" t="s">
        <v>58</v>
      </c>
      <c r="J10" s="1" t="s">
        <v>58</v>
      </c>
      <c r="K10" s="1" t="s">
        <v>58</v>
      </c>
      <c r="L10" s="1" t="s">
        <v>58</v>
      </c>
      <c r="M10" s="17" t="s">
        <v>58</v>
      </c>
      <c r="N10" s="1" t="s">
        <v>58</v>
      </c>
      <c r="O10" s="17" t="s">
        <v>58</v>
      </c>
      <c r="P10" s="1" t="s">
        <v>58</v>
      </c>
      <c r="Q10" s="1" t="s">
        <v>58</v>
      </c>
      <c r="R10" s="1" t="s">
        <v>58</v>
      </c>
      <c r="S10" s="17" t="s">
        <v>58</v>
      </c>
      <c r="T10" s="1" t="s">
        <v>58</v>
      </c>
      <c r="U10" s="1" t="s">
        <v>58</v>
      </c>
      <c r="V10" s="1" t="s">
        <v>58</v>
      </c>
      <c r="W10" s="17" t="s">
        <v>58</v>
      </c>
    </row>
    <row r="11" spans="1:23" ht="14.25" thickTop="1">
      <c r="A11" s="30" t="s">
        <v>136</v>
      </c>
      <c r="B11" s="27">
        <v>8906785</v>
      </c>
      <c r="C11" s="27">
        <v>6362845</v>
      </c>
      <c r="D11" s="27">
        <v>3416311</v>
      </c>
      <c r="E11" s="21">
        <v>15580117</v>
      </c>
      <c r="F11" s="27">
        <v>12519542</v>
      </c>
      <c r="G11" s="27">
        <v>8350893</v>
      </c>
      <c r="H11" s="27">
        <v>4114332</v>
      </c>
      <c r="I11" s="21">
        <v>18476250</v>
      </c>
      <c r="J11" s="27">
        <v>14299082</v>
      </c>
      <c r="K11" s="27">
        <v>9736038</v>
      </c>
      <c r="L11" s="27">
        <v>4814438</v>
      </c>
      <c r="M11" s="21">
        <v>9791839</v>
      </c>
      <c r="N11" s="27">
        <v>5165110</v>
      </c>
      <c r="O11" s="21">
        <v>19133743</v>
      </c>
      <c r="P11" s="27">
        <v>14074162</v>
      </c>
      <c r="Q11" s="27">
        <v>9866979</v>
      </c>
      <c r="R11" s="27">
        <v>5054247</v>
      </c>
      <c r="S11" s="21">
        <v>21123146</v>
      </c>
      <c r="T11" s="27">
        <v>15765918</v>
      </c>
      <c r="U11" s="27">
        <v>10624703</v>
      </c>
      <c r="V11" s="27">
        <v>5394297</v>
      </c>
      <c r="W11" s="21">
        <v>22889824</v>
      </c>
    </row>
    <row r="12" spans="1:23" ht="13.5">
      <c r="A12" s="7" t="s">
        <v>148</v>
      </c>
      <c r="B12" s="28">
        <v>7114994</v>
      </c>
      <c r="C12" s="28">
        <v>5117466</v>
      </c>
      <c r="D12" s="28">
        <v>2736191</v>
      </c>
      <c r="E12" s="22">
        <v>13582090</v>
      </c>
      <c r="F12" s="28">
        <v>11003183</v>
      </c>
      <c r="G12" s="28">
        <v>7394088</v>
      </c>
      <c r="H12" s="28">
        <v>3653526</v>
      </c>
      <c r="I12" s="22">
        <v>16711292</v>
      </c>
      <c r="J12" s="28">
        <v>12889999</v>
      </c>
      <c r="K12" s="28">
        <v>8696145</v>
      </c>
      <c r="L12" s="28">
        <v>4280438</v>
      </c>
      <c r="M12" s="22">
        <v>8749170</v>
      </c>
      <c r="N12" s="28">
        <v>4560660</v>
      </c>
      <c r="O12" s="22">
        <v>15772448</v>
      </c>
      <c r="P12" s="28">
        <v>11287407</v>
      </c>
      <c r="Q12" s="28">
        <v>7692609</v>
      </c>
      <c r="R12" s="28">
        <v>4083994</v>
      </c>
      <c r="S12" s="22">
        <v>17402351</v>
      </c>
      <c r="T12" s="28">
        <v>12893785</v>
      </c>
      <c r="U12" s="28">
        <v>8656584</v>
      </c>
      <c r="V12" s="28">
        <v>4400177</v>
      </c>
      <c r="W12" s="22">
        <v>18879284</v>
      </c>
    </row>
    <row r="13" spans="1:23" ht="13.5">
      <c r="A13" s="7" t="s">
        <v>149</v>
      </c>
      <c r="B13" s="28">
        <v>1791790</v>
      </c>
      <c r="C13" s="28">
        <v>1245379</v>
      </c>
      <c r="D13" s="28">
        <v>680120</v>
      </c>
      <c r="E13" s="22">
        <v>1998026</v>
      </c>
      <c r="F13" s="28">
        <v>1516359</v>
      </c>
      <c r="G13" s="28">
        <v>956804</v>
      </c>
      <c r="H13" s="28">
        <v>460806</v>
      </c>
      <c r="I13" s="22">
        <v>1764957</v>
      </c>
      <c r="J13" s="28">
        <v>1409083</v>
      </c>
      <c r="K13" s="28">
        <v>1039892</v>
      </c>
      <c r="L13" s="28">
        <v>534000</v>
      </c>
      <c r="M13" s="22">
        <v>1042668</v>
      </c>
      <c r="N13" s="28">
        <v>604450</v>
      </c>
      <c r="O13" s="22">
        <v>3361295</v>
      </c>
      <c r="P13" s="28">
        <v>2786754</v>
      </c>
      <c r="Q13" s="28">
        <v>2174369</v>
      </c>
      <c r="R13" s="28">
        <v>970253</v>
      </c>
      <c r="S13" s="22">
        <v>3720794</v>
      </c>
      <c r="T13" s="28">
        <v>2872133</v>
      </c>
      <c r="U13" s="28">
        <v>1968118</v>
      </c>
      <c r="V13" s="28">
        <v>994120</v>
      </c>
      <c r="W13" s="22">
        <v>4010539</v>
      </c>
    </row>
    <row r="14" spans="1:23" ht="13.5">
      <c r="A14" s="7" t="s">
        <v>160</v>
      </c>
      <c r="B14" s="28">
        <v>1136616</v>
      </c>
      <c r="C14" s="28">
        <v>765350</v>
      </c>
      <c r="D14" s="28">
        <v>405998</v>
      </c>
      <c r="E14" s="22">
        <v>1663701</v>
      </c>
      <c r="F14" s="28">
        <v>1212751</v>
      </c>
      <c r="G14" s="28">
        <v>818387</v>
      </c>
      <c r="H14" s="28">
        <v>422949</v>
      </c>
      <c r="I14" s="22">
        <v>1514418</v>
      </c>
      <c r="J14" s="28">
        <v>1122311</v>
      </c>
      <c r="K14" s="28">
        <v>751867</v>
      </c>
      <c r="L14" s="28">
        <v>397270</v>
      </c>
      <c r="M14" s="22">
        <v>843755</v>
      </c>
      <c r="N14" s="28">
        <v>408518</v>
      </c>
      <c r="O14" s="22">
        <v>2752691</v>
      </c>
      <c r="P14" s="28">
        <v>2338997</v>
      </c>
      <c r="Q14" s="28">
        <v>1919833</v>
      </c>
      <c r="R14" s="28">
        <v>855187</v>
      </c>
      <c r="S14" s="22">
        <v>3616159</v>
      </c>
      <c r="T14" s="28">
        <v>2820046</v>
      </c>
      <c r="U14" s="28">
        <v>1925898</v>
      </c>
      <c r="V14" s="28">
        <v>1008867</v>
      </c>
      <c r="W14" s="22">
        <v>4146431</v>
      </c>
    </row>
    <row r="15" spans="1:23" ht="14.25" thickBot="1">
      <c r="A15" s="25" t="s">
        <v>161</v>
      </c>
      <c r="B15" s="29">
        <v>655174</v>
      </c>
      <c r="C15" s="29">
        <v>480028</v>
      </c>
      <c r="D15" s="29">
        <v>274121</v>
      </c>
      <c r="E15" s="23">
        <v>334325</v>
      </c>
      <c r="F15" s="29">
        <v>303607</v>
      </c>
      <c r="G15" s="29">
        <v>138416</v>
      </c>
      <c r="H15" s="29">
        <v>37856</v>
      </c>
      <c r="I15" s="23">
        <v>250539</v>
      </c>
      <c r="J15" s="29">
        <v>286772</v>
      </c>
      <c r="K15" s="29">
        <v>288024</v>
      </c>
      <c r="L15" s="29">
        <v>136729</v>
      </c>
      <c r="M15" s="23">
        <v>198912</v>
      </c>
      <c r="N15" s="29">
        <v>195931</v>
      </c>
      <c r="O15" s="23">
        <v>608604</v>
      </c>
      <c r="P15" s="29">
        <v>447757</v>
      </c>
      <c r="Q15" s="29">
        <v>254536</v>
      </c>
      <c r="R15" s="29">
        <v>115065</v>
      </c>
      <c r="S15" s="23">
        <v>104635</v>
      </c>
      <c r="T15" s="29">
        <v>52087</v>
      </c>
      <c r="U15" s="29">
        <v>42219</v>
      </c>
      <c r="V15" s="29">
        <v>-14746</v>
      </c>
      <c r="W15" s="23">
        <v>-135891</v>
      </c>
    </row>
    <row r="16" spans="1:23" ht="14.25" thickTop="1">
      <c r="A16" s="6" t="s">
        <v>162</v>
      </c>
      <c r="B16" s="28">
        <v>52</v>
      </c>
      <c r="C16" s="28">
        <v>40</v>
      </c>
      <c r="D16" s="28">
        <v>13</v>
      </c>
      <c r="E16" s="22">
        <v>41</v>
      </c>
      <c r="F16" s="28">
        <v>1</v>
      </c>
      <c r="G16" s="28">
        <v>0</v>
      </c>
      <c r="H16" s="28"/>
      <c r="I16" s="22">
        <v>1894</v>
      </c>
      <c r="J16" s="28">
        <v>1885</v>
      </c>
      <c r="K16" s="28">
        <v>1345</v>
      </c>
      <c r="L16" s="28">
        <v>669</v>
      </c>
      <c r="M16" s="22">
        <v>1377</v>
      </c>
      <c r="N16" s="28">
        <v>687</v>
      </c>
      <c r="O16" s="22">
        <v>4682</v>
      </c>
      <c r="P16" s="28">
        <v>1127</v>
      </c>
      <c r="Q16" s="28">
        <v>1119</v>
      </c>
      <c r="R16" s="28">
        <v>816</v>
      </c>
      <c r="S16" s="22">
        <v>3457</v>
      </c>
      <c r="T16" s="28">
        <v>2691</v>
      </c>
      <c r="U16" s="28">
        <v>1961</v>
      </c>
      <c r="V16" s="28">
        <v>844</v>
      </c>
      <c r="W16" s="22">
        <v>48499</v>
      </c>
    </row>
    <row r="17" spans="1:23" ht="13.5">
      <c r="A17" s="6" t="s">
        <v>163</v>
      </c>
      <c r="B17" s="28">
        <v>1556</v>
      </c>
      <c r="C17" s="28">
        <v>754</v>
      </c>
      <c r="D17" s="28">
        <v>754</v>
      </c>
      <c r="E17" s="22">
        <v>5238</v>
      </c>
      <c r="F17" s="28">
        <v>2002</v>
      </c>
      <c r="G17" s="28">
        <v>1228</v>
      </c>
      <c r="H17" s="28">
        <v>1130</v>
      </c>
      <c r="I17" s="22">
        <v>4242</v>
      </c>
      <c r="J17" s="28">
        <v>2532</v>
      </c>
      <c r="K17" s="28">
        <v>1314</v>
      </c>
      <c r="L17" s="28">
        <v>1220</v>
      </c>
      <c r="M17" s="22">
        <v>2604</v>
      </c>
      <c r="N17" s="28">
        <v>1072</v>
      </c>
      <c r="O17" s="22">
        <v>2281</v>
      </c>
      <c r="P17" s="28">
        <v>2202</v>
      </c>
      <c r="Q17" s="28">
        <v>1202</v>
      </c>
      <c r="R17" s="28">
        <v>1202</v>
      </c>
      <c r="S17" s="22">
        <v>3335</v>
      </c>
      <c r="T17" s="28">
        <v>3275</v>
      </c>
      <c r="U17" s="28">
        <v>1670</v>
      </c>
      <c r="V17" s="28">
        <v>1670</v>
      </c>
      <c r="W17" s="22">
        <v>3448</v>
      </c>
    </row>
    <row r="18" spans="1:23" ht="13.5">
      <c r="A18" s="6" t="s">
        <v>4</v>
      </c>
      <c r="B18" s="28"/>
      <c r="C18" s="28"/>
      <c r="D18" s="28"/>
      <c r="E18" s="22">
        <v>26977</v>
      </c>
      <c r="F18" s="28">
        <v>20232</v>
      </c>
      <c r="G18" s="28">
        <v>13488</v>
      </c>
      <c r="H18" s="28">
        <v>6744</v>
      </c>
      <c r="I18" s="22">
        <v>26977</v>
      </c>
      <c r="J18" s="28">
        <v>20232</v>
      </c>
      <c r="K18" s="28">
        <v>13488</v>
      </c>
      <c r="L18" s="28">
        <v>6744</v>
      </c>
      <c r="M18" s="22">
        <v>13488</v>
      </c>
      <c r="N18" s="28">
        <v>6744</v>
      </c>
      <c r="O18" s="22">
        <v>26977</v>
      </c>
      <c r="P18" s="28">
        <v>20232</v>
      </c>
      <c r="Q18" s="28">
        <v>13488</v>
      </c>
      <c r="R18" s="28">
        <v>6744</v>
      </c>
      <c r="S18" s="22">
        <v>27084</v>
      </c>
      <c r="T18" s="28">
        <v>20232</v>
      </c>
      <c r="U18" s="28">
        <v>13488</v>
      </c>
      <c r="V18" s="28">
        <v>6744</v>
      </c>
      <c r="W18" s="22">
        <v>13488</v>
      </c>
    </row>
    <row r="19" spans="1:23" ht="13.5">
      <c r="A19" s="6" t="s">
        <v>164</v>
      </c>
      <c r="B19" s="28">
        <v>5937</v>
      </c>
      <c r="C19" s="28">
        <v>3679</v>
      </c>
      <c r="D19" s="28"/>
      <c r="E19" s="22">
        <v>16634</v>
      </c>
      <c r="F19" s="28">
        <v>13190</v>
      </c>
      <c r="G19" s="28">
        <v>8814</v>
      </c>
      <c r="H19" s="28"/>
      <c r="I19" s="22">
        <v>23361</v>
      </c>
      <c r="J19" s="28">
        <v>19253</v>
      </c>
      <c r="K19" s="28">
        <v>14670</v>
      </c>
      <c r="L19" s="28">
        <v>7296</v>
      </c>
      <c r="M19" s="22">
        <v>32491</v>
      </c>
      <c r="N19" s="28">
        <v>24545</v>
      </c>
      <c r="O19" s="22">
        <v>88455</v>
      </c>
      <c r="P19" s="28">
        <v>54333</v>
      </c>
      <c r="Q19" s="28">
        <v>37245</v>
      </c>
      <c r="R19" s="28">
        <v>16256</v>
      </c>
      <c r="S19" s="22">
        <v>70912</v>
      </c>
      <c r="T19" s="28">
        <v>48655</v>
      </c>
      <c r="U19" s="28">
        <v>32388</v>
      </c>
      <c r="V19" s="28">
        <v>16194</v>
      </c>
      <c r="W19" s="22">
        <v>64384</v>
      </c>
    </row>
    <row r="20" spans="1:23" ht="13.5">
      <c r="A20" s="6" t="s">
        <v>32</v>
      </c>
      <c r="B20" s="28">
        <v>54907</v>
      </c>
      <c r="C20" s="28">
        <v>54907</v>
      </c>
      <c r="D20" s="28"/>
      <c r="E20" s="22"/>
      <c r="F20" s="28"/>
      <c r="G20" s="28"/>
      <c r="H20" s="28"/>
      <c r="I20" s="22"/>
      <c r="J20" s="28"/>
      <c r="K20" s="28"/>
      <c r="L20" s="28"/>
      <c r="M20" s="22">
        <v>14715</v>
      </c>
      <c r="N20" s="28"/>
      <c r="O20" s="22"/>
      <c r="P20" s="28"/>
      <c r="Q20" s="28"/>
      <c r="R20" s="28"/>
      <c r="S20" s="22"/>
      <c r="T20" s="28"/>
      <c r="U20" s="28"/>
      <c r="V20" s="28"/>
      <c r="W20" s="22">
        <v>25555</v>
      </c>
    </row>
    <row r="21" spans="1:23" ht="13.5">
      <c r="A21" s="6" t="s">
        <v>166</v>
      </c>
      <c r="B21" s="28">
        <v>3840</v>
      </c>
      <c r="C21" s="28">
        <v>3840</v>
      </c>
      <c r="D21" s="28">
        <v>3840</v>
      </c>
      <c r="E21" s="22">
        <v>40639</v>
      </c>
      <c r="F21" s="28">
        <v>32868</v>
      </c>
      <c r="G21" s="28">
        <v>32868</v>
      </c>
      <c r="H21" s="28">
        <v>5726</v>
      </c>
      <c r="I21" s="22">
        <v>667</v>
      </c>
      <c r="J21" s="28">
        <v>667</v>
      </c>
      <c r="K21" s="28">
        <v>667</v>
      </c>
      <c r="L21" s="28"/>
      <c r="M21" s="22"/>
      <c r="N21" s="28"/>
      <c r="O21" s="22"/>
      <c r="P21" s="28"/>
      <c r="Q21" s="28"/>
      <c r="R21" s="28"/>
      <c r="S21" s="22"/>
      <c r="T21" s="28"/>
      <c r="U21" s="28"/>
      <c r="V21" s="28"/>
      <c r="W21" s="22"/>
    </row>
    <row r="22" spans="1:23" ht="13.5">
      <c r="A22" s="6" t="s">
        <v>67</v>
      </c>
      <c r="B22" s="28">
        <v>7867</v>
      </c>
      <c r="C22" s="28">
        <v>5255</v>
      </c>
      <c r="D22" s="28">
        <v>6279</v>
      </c>
      <c r="E22" s="22">
        <v>11056</v>
      </c>
      <c r="F22" s="28">
        <v>10267</v>
      </c>
      <c r="G22" s="28">
        <v>8909</v>
      </c>
      <c r="H22" s="28">
        <v>7746</v>
      </c>
      <c r="I22" s="22">
        <v>8806</v>
      </c>
      <c r="J22" s="28">
        <v>5789</v>
      </c>
      <c r="K22" s="28">
        <v>4104</v>
      </c>
      <c r="L22" s="28">
        <v>1657</v>
      </c>
      <c r="M22" s="22">
        <v>10921</v>
      </c>
      <c r="N22" s="28">
        <v>4744</v>
      </c>
      <c r="O22" s="22">
        <v>52773</v>
      </c>
      <c r="P22" s="28">
        <v>36607</v>
      </c>
      <c r="Q22" s="28">
        <v>44221</v>
      </c>
      <c r="R22" s="28">
        <v>10653</v>
      </c>
      <c r="S22" s="22">
        <v>17708</v>
      </c>
      <c r="T22" s="28">
        <v>29405</v>
      </c>
      <c r="U22" s="28">
        <v>10492</v>
      </c>
      <c r="V22" s="28">
        <v>5780</v>
      </c>
      <c r="W22" s="22">
        <v>40192</v>
      </c>
    </row>
    <row r="23" spans="1:23" ht="13.5">
      <c r="A23" s="6" t="s">
        <v>167</v>
      </c>
      <c r="B23" s="28">
        <v>74161</v>
      </c>
      <c r="C23" s="28">
        <v>68477</v>
      </c>
      <c r="D23" s="28">
        <v>10887</v>
      </c>
      <c r="E23" s="22">
        <v>100586</v>
      </c>
      <c r="F23" s="28">
        <v>78562</v>
      </c>
      <c r="G23" s="28">
        <v>65310</v>
      </c>
      <c r="H23" s="28">
        <v>21347</v>
      </c>
      <c r="I23" s="22">
        <v>80266</v>
      </c>
      <c r="J23" s="28">
        <v>64680</v>
      </c>
      <c r="K23" s="28">
        <v>35590</v>
      </c>
      <c r="L23" s="28">
        <v>17588</v>
      </c>
      <c r="M23" s="22">
        <v>75599</v>
      </c>
      <c r="N23" s="28">
        <v>40081</v>
      </c>
      <c r="O23" s="22">
        <v>257250</v>
      </c>
      <c r="P23" s="28">
        <v>196585</v>
      </c>
      <c r="Q23" s="28">
        <v>179806</v>
      </c>
      <c r="R23" s="28">
        <v>123545</v>
      </c>
      <c r="S23" s="22">
        <v>122497</v>
      </c>
      <c r="T23" s="28">
        <v>104260</v>
      </c>
      <c r="U23" s="28">
        <v>60000</v>
      </c>
      <c r="V23" s="28">
        <v>44910</v>
      </c>
      <c r="W23" s="22">
        <v>277319</v>
      </c>
    </row>
    <row r="24" spans="1:23" ht="13.5">
      <c r="A24" s="6" t="s">
        <v>168</v>
      </c>
      <c r="B24" s="28">
        <v>2256</v>
      </c>
      <c r="C24" s="28">
        <v>1502</v>
      </c>
      <c r="D24" s="28">
        <v>749</v>
      </c>
      <c r="E24" s="22">
        <v>4810</v>
      </c>
      <c r="F24" s="28">
        <v>4024</v>
      </c>
      <c r="G24" s="28">
        <v>3070</v>
      </c>
      <c r="H24" s="28">
        <v>1453</v>
      </c>
      <c r="I24" s="22">
        <v>7141</v>
      </c>
      <c r="J24" s="28">
        <v>5785</v>
      </c>
      <c r="K24" s="28">
        <v>3912</v>
      </c>
      <c r="L24" s="28">
        <v>1876</v>
      </c>
      <c r="M24" s="22">
        <v>9098</v>
      </c>
      <c r="N24" s="28">
        <v>5687</v>
      </c>
      <c r="O24" s="22">
        <v>75834</v>
      </c>
      <c r="P24" s="28">
        <v>66394</v>
      </c>
      <c r="Q24" s="28">
        <v>55529</v>
      </c>
      <c r="R24" s="28">
        <v>29278</v>
      </c>
      <c r="S24" s="22">
        <v>111863</v>
      </c>
      <c r="T24" s="28">
        <v>79359</v>
      </c>
      <c r="U24" s="28">
        <v>56446</v>
      </c>
      <c r="V24" s="28">
        <v>29410</v>
      </c>
      <c r="W24" s="22">
        <v>113728</v>
      </c>
    </row>
    <row r="25" spans="1:23" ht="13.5">
      <c r="A25" s="6" t="s">
        <v>170</v>
      </c>
      <c r="B25" s="28"/>
      <c r="C25" s="28"/>
      <c r="D25" s="28"/>
      <c r="E25" s="22">
        <v>61336</v>
      </c>
      <c r="F25" s="28">
        <v>58336</v>
      </c>
      <c r="G25" s="28">
        <v>55336</v>
      </c>
      <c r="H25" s="28">
        <v>15334</v>
      </c>
      <c r="I25" s="22">
        <v>61336</v>
      </c>
      <c r="J25" s="28">
        <v>46002</v>
      </c>
      <c r="K25" s="28">
        <v>30668</v>
      </c>
      <c r="L25" s="28">
        <v>15334</v>
      </c>
      <c r="M25" s="22">
        <v>35261</v>
      </c>
      <c r="N25" s="28">
        <v>19927</v>
      </c>
      <c r="O25" s="22">
        <v>64359</v>
      </c>
      <c r="P25" s="28"/>
      <c r="Q25" s="28"/>
      <c r="R25" s="28"/>
      <c r="S25" s="22"/>
      <c r="T25" s="28"/>
      <c r="U25" s="28"/>
      <c r="V25" s="28"/>
      <c r="W25" s="22"/>
    </row>
    <row r="26" spans="1:23" ht="13.5">
      <c r="A26" s="6" t="s">
        <v>169</v>
      </c>
      <c r="B26" s="28"/>
      <c r="C26" s="28"/>
      <c r="D26" s="28"/>
      <c r="E26" s="22">
        <v>82070</v>
      </c>
      <c r="F26" s="28">
        <v>54036</v>
      </c>
      <c r="G26" s="28">
        <v>54036</v>
      </c>
      <c r="H26" s="28"/>
      <c r="I26" s="22">
        <v>3740</v>
      </c>
      <c r="J26" s="28">
        <v>40519</v>
      </c>
      <c r="K26" s="28">
        <v>40519</v>
      </c>
      <c r="L26" s="28"/>
      <c r="M26" s="22"/>
      <c r="N26" s="28"/>
      <c r="O26" s="22"/>
      <c r="P26" s="28"/>
      <c r="Q26" s="28"/>
      <c r="R26" s="28"/>
      <c r="S26" s="22">
        <v>66806</v>
      </c>
      <c r="T26" s="28"/>
      <c r="U26" s="28"/>
      <c r="V26" s="28"/>
      <c r="W26" s="22"/>
    </row>
    <row r="27" spans="1:23" ht="13.5">
      <c r="A27" s="6" t="s">
        <v>33</v>
      </c>
      <c r="B27" s="28">
        <v>13771</v>
      </c>
      <c r="C27" s="28">
        <v>11929</v>
      </c>
      <c r="D27" s="28">
        <v>7014</v>
      </c>
      <c r="E27" s="22"/>
      <c r="F27" s="28">
        <v>2146</v>
      </c>
      <c r="G27" s="28">
        <v>1509</v>
      </c>
      <c r="H27" s="28">
        <v>2564</v>
      </c>
      <c r="I27" s="22"/>
      <c r="J27" s="28"/>
      <c r="K27" s="28"/>
      <c r="L27" s="28"/>
      <c r="M27" s="22"/>
      <c r="N27" s="28"/>
      <c r="O27" s="22"/>
      <c r="P27" s="28"/>
      <c r="Q27" s="28"/>
      <c r="R27" s="28"/>
      <c r="S27" s="22"/>
      <c r="T27" s="28"/>
      <c r="U27" s="28"/>
      <c r="V27" s="28"/>
      <c r="W27" s="22"/>
    </row>
    <row r="28" spans="1:23" ht="13.5">
      <c r="A28" s="6" t="s">
        <v>67</v>
      </c>
      <c r="B28" s="28">
        <v>29</v>
      </c>
      <c r="C28" s="28">
        <v>24</v>
      </c>
      <c r="D28" s="28">
        <v>5</v>
      </c>
      <c r="E28" s="22">
        <v>29786</v>
      </c>
      <c r="F28" s="28">
        <v>16121</v>
      </c>
      <c r="G28" s="28">
        <v>16101</v>
      </c>
      <c r="H28" s="28">
        <v>8</v>
      </c>
      <c r="I28" s="22">
        <v>4142</v>
      </c>
      <c r="J28" s="28">
        <v>2179</v>
      </c>
      <c r="K28" s="28">
        <v>1822</v>
      </c>
      <c r="L28" s="28">
        <v>2410</v>
      </c>
      <c r="M28" s="22">
        <v>8464</v>
      </c>
      <c r="N28" s="28">
        <v>5344</v>
      </c>
      <c r="O28" s="22">
        <v>13616</v>
      </c>
      <c r="P28" s="28">
        <v>109228</v>
      </c>
      <c r="Q28" s="28">
        <v>25806</v>
      </c>
      <c r="R28" s="28">
        <v>8484</v>
      </c>
      <c r="S28" s="22">
        <v>148066</v>
      </c>
      <c r="T28" s="28">
        <v>142054</v>
      </c>
      <c r="U28" s="28">
        <v>80172</v>
      </c>
      <c r="V28" s="28">
        <v>33071</v>
      </c>
      <c r="W28" s="22">
        <v>45019</v>
      </c>
    </row>
    <row r="29" spans="1:23" ht="13.5">
      <c r="A29" s="6" t="s">
        <v>171</v>
      </c>
      <c r="B29" s="28">
        <v>16057</v>
      </c>
      <c r="C29" s="28">
        <v>13456</v>
      </c>
      <c r="D29" s="28">
        <v>7768</v>
      </c>
      <c r="E29" s="22">
        <v>178003</v>
      </c>
      <c r="F29" s="28">
        <v>134664</v>
      </c>
      <c r="G29" s="28">
        <v>130053</v>
      </c>
      <c r="H29" s="28">
        <v>19360</v>
      </c>
      <c r="I29" s="22">
        <v>76361</v>
      </c>
      <c r="J29" s="28">
        <v>94486</v>
      </c>
      <c r="K29" s="28">
        <v>76923</v>
      </c>
      <c r="L29" s="28">
        <v>19620</v>
      </c>
      <c r="M29" s="22">
        <v>52823</v>
      </c>
      <c r="N29" s="28">
        <v>30958</v>
      </c>
      <c r="O29" s="22">
        <v>263011</v>
      </c>
      <c r="P29" s="28">
        <v>175623</v>
      </c>
      <c r="Q29" s="28">
        <v>148680</v>
      </c>
      <c r="R29" s="28">
        <v>91192</v>
      </c>
      <c r="S29" s="22">
        <v>1317998</v>
      </c>
      <c r="T29" s="28">
        <v>681769</v>
      </c>
      <c r="U29" s="28">
        <v>456922</v>
      </c>
      <c r="V29" s="28">
        <v>214735</v>
      </c>
      <c r="W29" s="22">
        <v>463418</v>
      </c>
    </row>
    <row r="30" spans="1:23" ht="14.25" thickBot="1">
      <c r="A30" s="25" t="s">
        <v>172</v>
      </c>
      <c r="B30" s="29">
        <v>713279</v>
      </c>
      <c r="C30" s="29">
        <v>535049</v>
      </c>
      <c r="D30" s="29">
        <v>277240</v>
      </c>
      <c r="E30" s="23">
        <v>256907</v>
      </c>
      <c r="F30" s="29">
        <v>247505</v>
      </c>
      <c r="G30" s="29">
        <v>73673</v>
      </c>
      <c r="H30" s="29">
        <v>39844</v>
      </c>
      <c r="I30" s="23">
        <v>254444</v>
      </c>
      <c r="J30" s="29">
        <v>256965</v>
      </c>
      <c r="K30" s="29">
        <v>246691</v>
      </c>
      <c r="L30" s="29">
        <v>134697</v>
      </c>
      <c r="M30" s="23">
        <v>221688</v>
      </c>
      <c r="N30" s="29">
        <v>205054</v>
      </c>
      <c r="O30" s="23">
        <v>602843</v>
      </c>
      <c r="P30" s="29">
        <v>468719</v>
      </c>
      <c r="Q30" s="29">
        <v>285662</v>
      </c>
      <c r="R30" s="29">
        <v>147418</v>
      </c>
      <c r="S30" s="23">
        <v>-1090866</v>
      </c>
      <c r="T30" s="29">
        <v>-525422</v>
      </c>
      <c r="U30" s="29">
        <v>-354701</v>
      </c>
      <c r="V30" s="29">
        <v>-184571</v>
      </c>
      <c r="W30" s="23">
        <v>-321991</v>
      </c>
    </row>
    <row r="31" spans="1:23" ht="14.25" thickTop="1">
      <c r="A31" s="6" t="s">
        <v>173</v>
      </c>
      <c r="B31" s="28"/>
      <c r="C31" s="28"/>
      <c r="D31" s="28"/>
      <c r="E31" s="22">
        <v>34675</v>
      </c>
      <c r="F31" s="28">
        <v>34675</v>
      </c>
      <c r="G31" s="28">
        <v>34637</v>
      </c>
      <c r="H31" s="28"/>
      <c r="I31" s="22">
        <v>1049</v>
      </c>
      <c r="J31" s="28"/>
      <c r="K31" s="28"/>
      <c r="L31" s="28"/>
      <c r="M31" s="22"/>
      <c r="N31" s="28"/>
      <c r="O31" s="22">
        <v>1236</v>
      </c>
      <c r="P31" s="28">
        <v>1236</v>
      </c>
      <c r="Q31" s="28">
        <v>1236</v>
      </c>
      <c r="R31" s="28"/>
      <c r="S31" s="22">
        <v>2627</v>
      </c>
      <c r="T31" s="28">
        <v>2627</v>
      </c>
      <c r="U31" s="28">
        <v>2300</v>
      </c>
      <c r="V31" s="28"/>
      <c r="W31" s="22">
        <v>140000</v>
      </c>
    </row>
    <row r="32" spans="1:23" ht="13.5">
      <c r="A32" s="6" t="s">
        <v>34</v>
      </c>
      <c r="B32" s="28">
        <v>74</v>
      </c>
      <c r="C32" s="28">
        <v>74</v>
      </c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2"/>
      <c r="P32" s="28"/>
      <c r="Q32" s="28"/>
      <c r="R32" s="28"/>
      <c r="S32" s="22"/>
      <c r="T32" s="28"/>
      <c r="U32" s="28"/>
      <c r="V32" s="28"/>
      <c r="W32" s="22"/>
    </row>
    <row r="33" spans="1:23" ht="13.5">
      <c r="A33" s="6" t="s">
        <v>174</v>
      </c>
      <c r="B33" s="28">
        <v>74</v>
      </c>
      <c r="C33" s="28">
        <v>74</v>
      </c>
      <c r="D33" s="28"/>
      <c r="E33" s="22">
        <v>34675</v>
      </c>
      <c r="F33" s="28">
        <v>34675</v>
      </c>
      <c r="G33" s="28">
        <v>34637</v>
      </c>
      <c r="H33" s="28"/>
      <c r="I33" s="22">
        <v>1049</v>
      </c>
      <c r="J33" s="28"/>
      <c r="K33" s="28"/>
      <c r="L33" s="28"/>
      <c r="M33" s="22">
        <v>65950</v>
      </c>
      <c r="N33" s="28">
        <v>14987</v>
      </c>
      <c r="O33" s="22">
        <v>31646</v>
      </c>
      <c r="P33" s="28">
        <v>33383</v>
      </c>
      <c r="Q33" s="28">
        <v>33175</v>
      </c>
      <c r="R33" s="28">
        <v>26201</v>
      </c>
      <c r="S33" s="22">
        <v>146082</v>
      </c>
      <c r="T33" s="28">
        <v>13643</v>
      </c>
      <c r="U33" s="28">
        <v>9461</v>
      </c>
      <c r="V33" s="28">
        <v>7393</v>
      </c>
      <c r="W33" s="22">
        <v>268925</v>
      </c>
    </row>
    <row r="34" spans="1:23" ht="13.5">
      <c r="A34" s="6" t="s">
        <v>35</v>
      </c>
      <c r="B34" s="28">
        <v>3747</v>
      </c>
      <c r="C34" s="28">
        <v>3747</v>
      </c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2"/>
      <c r="P34" s="28"/>
      <c r="Q34" s="28"/>
      <c r="R34" s="28"/>
      <c r="S34" s="22"/>
      <c r="T34" s="28"/>
      <c r="U34" s="28"/>
      <c r="V34" s="28"/>
      <c r="W34" s="22"/>
    </row>
    <row r="35" spans="1:23" ht="13.5">
      <c r="A35" s="6" t="s">
        <v>177</v>
      </c>
      <c r="B35" s="28">
        <v>3747</v>
      </c>
      <c r="C35" s="28">
        <v>3747</v>
      </c>
      <c r="D35" s="28"/>
      <c r="E35" s="22">
        <v>27524</v>
      </c>
      <c r="F35" s="28"/>
      <c r="G35" s="28"/>
      <c r="H35" s="28"/>
      <c r="I35" s="22">
        <v>1015</v>
      </c>
      <c r="J35" s="28">
        <v>46</v>
      </c>
      <c r="K35" s="28">
        <v>46</v>
      </c>
      <c r="L35" s="28">
        <v>12</v>
      </c>
      <c r="M35" s="22">
        <v>83572</v>
      </c>
      <c r="N35" s="28">
        <v>81204</v>
      </c>
      <c r="O35" s="22">
        <v>451243</v>
      </c>
      <c r="P35" s="28">
        <v>306026</v>
      </c>
      <c r="Q35" s="28">
        <v>107200</v>
      </c>
      <c r="R35" s="28">
        <v>73</v>
      </c>
      <c r="S35" s="22">
        <v>1584644</v>
      </c>
      <c r="T35" s="28">
        <v>53554</v>
      </c>
      <c r="U35" s="28">
        <v>127016</v>
      </c>
      <c r="V35" s="28">
        <v>114914</v>
      </c>
      <c r="W35" s="22">
        <v>2909158</v>
      </c>
    </row>
    <row r="36" spans="1:23" ht="13.5">
      <c r="A36" s="7" t="s">
        <v>178</v>
      </c>
      <c r="B36" s="28">
        <v>709606</v>
      </c>
      <c r="C36" s="28">
        <v>531377</v>
      </c>
      <c r="D36" s="28">
        <v>277240</v>
      </c>
      <c r="E36" s="22">
        <v>264059</v>
      </c>
      <c r="F36" s="28">
        <v>282181</v>
      </c>
      <c r="G36" s="28">
        <v>108310</v>
      </c>
      <c r="H36" s="28">
        <v>39844</v>
      </c>
      <c r="I36" s="22">
        <v>254479</v>
      </c>
      <c r="J36" s="28">
        <v>256918</v>
      </c>
      <c r="K36" s="28">
        <v>246644</v>
      </c>
      <c r="L36" s="28">
        <v>134685</v>
      </c>
      <c r="M36" s="22">
        <v>204067</v>
      </c>
      <c r="N36" s="28">
        <v>138838</v>
      </c>
      <c r="O36" s="22">
        <v>183246</v>
      </c>
      <c r="P36" s="28">
        <v>196076</v>
      </c>
      <c r="Q36" s="28">
        <v>211637</v>
      </c>
      <c r="R36" s="28">
        <v>173546</v>
      </c>
      <c r="S36" s="22">
        <v>-2529428</v>
      </c>
      <c r="T36" s="28">
        <v>-565333</v>
      </c>
      <c r="U36" s="28">
        <v>-472256</v>
      </c>
      <c r="V36" s="28">
        <v>-292093</v>
      </c>
      <c r="W36" s="22">
        <v>-2962223</v>
      </c>
    </row>
    <row r="37" spans="1:23" ht="13.5">
      <c r="A37" s="7" t="s">
        <v>179</v>
      </c>
      <c r="B37" s="28">
        <v>157903</v>
      </c>
      <c r="C37" s="28">
        <v>128490</v>
      </c>
      <c r="D37" s="28">
        <v>84652</v>
      </c>
      <c r="E37" s="22">
        <v>54586</v>
      </c>
      <c r="F37" s="28">
        <v>34263</v>
      </c>
      <c r="G37" s="28">
        <v>22072</v>
      </c>
      <c r="H37" s="28">
        <v>12800</v>
      </c>
      <c r="I37" s="22">
        <v>7600</v>
      </c>
      <c r="J37" s="28">
        <v>5700</v>
      </c>
      <c r="K37" s="28">
        <v>3800</v>
      </c>
      <c r="L37" s="28">
        <v>1900</v>
      </c>
      <c r="M37" s="22">
        <v>3800</v>
      </c>
      <c r="N37" s="28">
        <v>1900</v>
      </c>
      <c r="O37" s="22">
        <v>9408</v>
      </c>
      <c r="P37" s="28">
        <v>7508</v>
      </c>
      <c r="Q37" s="28">
        <v>5608</v>
      </c>
      <c r="R37" s="28">
        <v>1923</v>
      </c>
      <c r="S37" s="22">
        <v>11236</v>
      </c>
      <c r="T37" s="28">
        <v>7752</v>
      </c>
      <c r="U37" s="28">
        <v>5852</v>
      </c>
      <c r="V37" s="28">
        <v>1900</v>
      </c>
      <c r="W37" s="22">
        <v>11723</v>
      </c>
    </row>
    <row r="38" spans="1:23" ht="13.5">
      <c r="A38" s="7" t="s">
        <v>181</v>
      </c>
      <c r="B38" s="28">
        <v>157903</v>
      </c>
      <c r="C38" s="28">
        <v>128490</v>
      </c>
      <c r="D38" s="28">
        <v>84652</v>
      </c>
      <c r="E38" s="22">
        <v>56772</v>
      </c>
      <c r="F38" s="28">
        <v>34263</v>
      </c>
      <c r="G38" s="28">
        <v>22072</v>
      </c>
      <c r="H38" s="28">
        <v>12800</v>
      </c>
      <c r="I38" s="22">
        <v>11387</v>
      </c>
      <c r="J38" s="28">
        <v>10452</v>
      </c>
      <c r="K38" s="28">
        <v>2782</v>
      </c>
      <c r="L38" s="28">
        <v>1900</v>
      </c>
      <c r="M38" s="22">
        <v>-5764</v>
      </c>
      <c r="N38" s="28">
        <v>2307</v>
      </c>
      <c r="O38" s="22">
        <v>9566</v>
      </c>
      <c r="P38" s="28">
        <v>7667</v>
      </c>
      <c r="Q38" s="28">
        <v>5763</v>
      </c>
      <c r="R38" s="28">
        <v>1660</v>
      </c>
      <c r="S38" s="22">
        <v>1165590</v>
      </c>
      <c r="T38" s="28">
        <v>5609</v>
      </c>
      <c r="U38" s="28">
        <v>3692</v>
      </c>
      <c r="V38" s="28">
        <v>-204</v>
      </c>
      <c r="W38" s="22">
        <v>-279958</v>
      </c>
    </row>
    <row r="39" spans="1:23" ht="13.5">
      <c r="A39" s="7" t="s">
        <v>36</v>
      </c>
      <c r="B39" s="28">
        <v>551702</v>
      </c>
      <c r="C39" s="28">
        <v>402887</v>
      </c>
      <c r="D39" s="28">
        <v>192588</v>
      </c>
      <c r="E39" s="22">
        <v>207286</v>
      </c>
      <c r="F39" s="28">
        <v>247917</v>
      </c>
      <c r="G39" s="28">
        <v>86238</v>
      </c>
      <c r="H39" s="28">
        <v>27044</v>
      </c>
      <c r="I39" s="22">
        <v>243092</v>
      </c>
      <c r="J39" s="28">
        <v>246466</v>
      </c>
      <c r="K39" s="28">
        <v>243862</v>
      </c>
      <c r="L39" s="28">
        <v>132785</v>
      </c>
      <c r="M39" s="22">
        <v>209831</v>
      </c>
      <c r="N39" s="28">
        <v>136531</v>
      </c>
      <c r="O39" s="22"/>
      <c r="P39" s="28"/>
      <c r="Q39" s="28"/>
      <c r="R39" s="28"/>
      <c r="S39" s="22"/>
      <c r="T39" s="28"/>
      <c r="U39" s="28"/>
      <c r="V39" s="28"/>
      <c r="W39" s="22"/>
    </row>
    <row r="40" spans="1:23" ht="14.25" thickBot="1">
      <c r="A40" s="7" t="s">
        <v>182</v>
      </c>
      <c r="B40" s="28">
        <v>551702</v>
      </c>
      <c r="C40" s="28">
        <v>402887</v>
      </c>
      <c r="D40" s="28">
        <v>192588</v>
      </c>
      <c r="E40" s="22">
        <v>207286</v>
      </c>
      <c r="F40" s="28">
        <v>247917</v>
      </c>
      <c r="G40" s="28">
        <v>86238</v>
      </c>
      <c r="H40" s="28">
        <v>27044</v>
      </c>
      <c r="I40" s="22">
        <v>243092</v>
      </c>
      <c r="J40" s="28">
        <v>246466</v>
      </c>
      <c r="K40" s="28">
        <v>243862</v>
      </c>
      <c r="L40" s="28">
        <v>132785</v>
      </c>
      <c r="M40" s="22">
        <v>215021</v>
      </c>
      <c r="N40" s="28">
        <v>139089</v>
      </c>
      <c r="O40" s="22">
        <v>87338</v>
      </c>
      <c r="P40" s="28">
        <v>100100</v>
      </c>
      <c r="Q40" s="28">
        <v>210398</v>
      </c>
      <c r="R40" s="28">
        <v>173923</v>
      </c>
      <c r="S40" s="22">
        <v>-3661617</v>
      </c>
      <c r="T40" s="28">
        <v>-542018</v>
      </c>
      <c r="U40" s="28">
        <v>-452529</v>
      </c>
      <c r="V40" s="28">
        <v>-271401</v>
      </c>
      <c r="W40" s="22">
        <v>-2682264</v>
      </c>
    </row>
    <row r="41" spans="1:23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3" ht="13.5">
      <c r="A43" s="20" t="s">
        <v>126</v>
      </c>
    </row>
    <row r="44" ht="13.5">
      <c r="A44" s="20" t="s">
        <v>127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Q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122</v>
      </c>
      <c r="B2" s="14">
        <v>2597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38</v>
      </c>
      <c r="B4" s="15" t="str">
        <f>HYPERLINK("http://www.kabupro.jp/mark/20131114/S1000CC2.htm","四半期報告書")</f>
        <v>四半期報告書</v>
      </c>
      <c r="C4" s="15" t="str">
        <f>HYPERLINK("http://www.kabupro.jp/mark/20130625/S000DOPF.htm","有価証券報告書")</f>
        <v>有価証券報告書</v>
      </c>
      <c r="D4" s="15" t="str">
        <f>HYPERLINK("http://www.kabupro.jp/mark/20131114/S1000CC2.htm","四半期報告書")</f>
        <v>四半期報告書</v>
      </c>
      <c r="E4" s="15" t="str">
        <f>HYPERLINK("http://www.kabupro.jp/mark/20130625/S000DOPF.htm","有価証券報告書")</f>
        <v>有価証券報告書</v>
      </c>
      <c r="F4" s="15" t="str">
        <f>HYPERLINK("http://www.kabupro.jp/mark/20121114/S000CAB4.htm","四半期報告書")</f>
        <v>四半期報告書</v>
      </c>
      <c r="G4" s="15" t="str">
        <f>HYPERLINK("http://www.kabupro.jp/mark/20120626/S000B539.htm","有価証券報告書")</f>
        <v>有価証券報告書</v>
      </c>
      <c r="H4" s="15" t="str">
        <f>HYPERLINK("http://www.kabupro.jp/mark/20110214/S0007S9P.htm","四半期報告書")</f>
        <v>四半期報告書</v>
      </c>
      <c r="I4" s="15" t="str">
        <f>HYPERLINK("http://www.kabupro.jp/mark/20110622/S0008IXC.htm","有価証券報告書")</f>
        <v>有価証券報告書</v>
      </c>
      <c r="J4" s="15" t="str">
        <f>HYPERLINK("http://www.kabupro.jp/mark/20100812/S0006LIR.htm","四半期報告書")</f>
        <v>四半期報告書</v>
      </c>
      <c r="K4" s="15" t="str">
        <f>HYPERLINK("http://www.kabupro.jp/mark/20100514/S0005P9V.htm","四半期報告書")</f>
        <v>四半期報告書</v>
      </c>
      <c r="L4" s="15" t="str">
        <f>HYPERLINK("http://www.kabupro.jp/mark/20110214/S0007S9P.htm","四半期報告書")</f>
        <v>四半期報告書</v>
      </c>
      <c r="M4" s="15" t="str">
        <f>HYPERLINK("http://www.kabupro.jp/mark/20101221/S0007FV9.htm","有価証券報告書")</f>
        <v>有価証券報告書</v>
      </c>
      <c r="N4" s="15" t="str">
        <f>HYPERLINK("http://www.kabupro.jp/mark/20100812/S0006LIR.htm","四半期報告書")</f>
        <v>四半期報告書</v>
      </c>
      <c r="O4" s="15" t="str">
        <f>HYPERLINK("http://www.kabupro.jp/mark/20100514/S0005P9V.htm","四半期報告書")</f>
        <v>四半期報告書</v>
      </c>
      <c r="P4" s="15" t="str">
        <f>HYPERLINK("http://www.kabupro.jp/mark/20100212/S00057NW.htm","四半期報告書")</f>
        <v>四半期報告書</v>
      </c>
      <c r="Q4" s="15" t="str">
        <f>HYPERLINK("http://www.kabupro.jp/mark/20091222/S0004UGU.htm","有価証券報告書")</f>
        <v>有価証券報告書</v>
      </c>
    </row>
    <row r="5" spans="1:17" ht="14.25" thickBot="1">
      <c r="A5" s="11" t="s">
        <v>39</v>
      </c>
      <c r="B5" s="1" t="s">
        <v>187</v>
      </c>
      <c r="C5" s="1" t="s">
        <v>45</v>
      </c>
      <c r="D5" s="1" t="s">
        <v>187</v>
      </c>
      <c r="E5" s="1" t="s">
        <v>45</v>
      </c>
      <c r="F5" s="1" t="s">
        <v>193</v>
      </c>
      <c r="G5" s="1" t="s">
        <v>49</v>
      </c>
      <c r="H5" s="1" t="s">
        <v>203</v>
      </c>
      <c r="I5" s="1" t="s">
        <v>51</v>
      </c>
      <c r="J5" s="1" t="s">
        <v>205</v>
      </c>
      <c r="K5" s="1" t="s">
        <v>207</v>
      </c>
      <c r="L5" s="1" t="s">
        <v>203</v>
      </c>
      <c r="M5" s="1" t="s">
        <v>53</v>
      </c>
      <c r="N5" s="1" t="s">
        <v>205</v>
      </c>
      <c r="O5" s="1" t="s">
        <v>207</v>
      </c>
      <c r="P5" s="1" t="s">
        <v>209</v>
      </c>
      <c r="Q5" s="1" t="s">
        <v>55</v>
      </c>
    </row>
    <row r="6" spans="1:17" ht="15" thickBot="1" thickTop="1">
      <c r="A6" s="10" t="s">
        <v>40</v>
      </c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41</v>
      </c>
      <c r="B7" s="14" t="s">
        <v>2</v>
      </c>
      <c r="C7" s="16" t="s">
        <v>46</v>
      </c>
      <c r="D7" s="14" t="s">
        <v>2</v>
      </c>
      <c r="E7" s="16" t="s">
        <v>46</v>
      </c>
      <c r="F7" s="14" t="s">
        <v>2</v>
      </c>
      <c r="G7" s="16" t="s">
        <v>46</v>
      </c>
      <c r="H7" s="14" t="s">
        <v>2</v>
      </c>
      <c r="I7" s="16" t="s">
        <v>46</v>
      </c>
      <c r="J7" s="14" t="s">
        <v>2</v>
      </c>
      <c r="K7" s="14" t="s">
        <v>2</v>
      </c>
      <c r="L7" s="14" t="s">
        <v>2</v>
      </c>
      <c r="M7" s="16" t="s">
        <v>46</v>
      </c>
      <c r="N7" s="14" t="s">
        <v>2</v>
      </c>
      <c r="O7" s="14" t="s">
        <v>2</v>
      </c>
      <c r="P7" s="14" t="s">
        <v>2</v>
      </c>
      <c r="Q7" s="16" t="s">
        <v>46</v>
      </c>
    </row>
    <row r="8" spans="1:17" ht="13.5">
      <c r="A8" s="13" t="s">
        <v>42</v>
      </c>
      <c r="B8" s="1" t="s">
        <v>3</v>
      </c>
      <c r="C8" s="17" t="s">
        <v>128</v>
      </c>
      <c r="D8" s="1" t="s">
        <v>128</v>
      </c>
      <c r="E8" s="17" t="s">
        <v>129</v>
      </c>
      <c r="F8" s="1" t="s">
        <v>129</v>
      </c>
      <c r="G8" s="17" t="s">
        <v>130</v>
      </c>
      <c r="H8" s="1" t="s">
        <v>130</v>
      </c>
      <c r="I8" s="17" t="s">
        <v>131</v>
      </c>
      <c r="J8" s="1" t="s">
        <v>131</v>
      </c>
      <c r="K8" s="1" t="s">
        <v>131</v>
      </c>
      <c r="L8" s="1" t="s">
        <v>131</v>
      </c>
      <c r="M8" s="17" t="s">
        <v>132</v>
      </c>
      <c r="N8" s="1" t="s">
        <v>132</v>
      </c>
      <c r="O8" s="1" t="s">
        <v>132</v>
      </c>
      <c r="P8" s="1" t="s">
        <v>132</v>
      </c>
      <c r="Q8" s="17" t="s">
        <v>133</v>
      </c>
    </row>
    <row r="9" spans="1:17" ht="13.5">
      <c r="A9" s="13" t="s">
        <v>43</v>
      </c>
      <c r="B9" s="1" t="s">
        <v>188</v>
      </c>
      <c r="C9" s="17" t="s">
        <v>47</v>
      </c>
      <c r="D9" s="1" t="s">
        <v>194</v>
      </c>
      <c r="E9" s="17" t="s">
        <v>48</v>
      </c>
      <c r="F9" s="1" t="s">
        <v>200</v>
      </c>
      <c r="G9" s="17" t="s">
        <v>50</v>
      </c>
      <c r="H9" s="1" t="s">
        <v>204</v>
      </c>
      <c r="I9" s="17" t="s">
        <v>52</v>
      </c>
      <c r="J9" s="1" t="s">
        <v>206</v>
      </c>
      <c r="K9" s="1" t="s">
        <v>208</v>
      </c>
      <c r="L9" s="1" t="s">
        <v>210</v>
      </c>
      <c r="M9" s="17" t="s">
        <v>54</v>
      </c>
      <c r="N9" s="1" t="s">
        <v>212</v>
      </c>
      <c r="O9" s="1" t="s">
        <v>214</v>
      </c>
      <c r="P9" s="1" t="s">
        <v>216</v>
      </c>
      <c r="Q9" s="17" t="s">
        <v>56</v>
      </c>
    </row>
    <row r="10" spans="1:17" ht="14.25" thickBot="1">
      <c r="A10" s="13" t="s">
        <v>44</v>
      </c>
      <c r="B10" s="1" t="s">
        <v>58</v>
      </c>
      <c r="C10" s="17" t="s">
        <v>58</v>
      </c>
      <c r="D10" s="1" t="s">
        <v>58</v>
      </c>
      <c r="E10" s="17" t="s">
        <v>58</v>
      </c>
      <c r="F10" s="1" t="s">
        <v>58</v>
      </c>
      <c r="G10" s="17" t="s">
        <v>58</v>
      </c>
      <c r="H10" s="1" t="s">
        <v>58</v>
      </c>
      <c r="I10" s="17" t="s">
        <v>58</v>
      </c>
      <c r="J10" s="1" t="s">
        <v>58</v>
      </c>
      <c r="K10" s="1" t="s">
        <v>58</v>
      </c>
      <c r="L10" s="1" t="s">
        <v>58</v>
      </c>
      <c r="M10" s="17" t="s">
        <v>58</v>
      </c>
      <c r="N10" s="1" t="s">
        <v>58</v>
      </c>
      <c r="O10" s="1" t="s">
        <v>58</v>
      </c>
      <c r="P10" s="1" t="s">
        <v>58</v>
      </c>
      <c r="Q10" s="17" t="s">
        <v>58</v>
      </c>
    </row>
    <row r="11" spans="1:17" ht="14.25" thickTop="1">
      <c r="A11" s="26" t="s">
        <v>178</v>
      </c>
      <c r="B11" s="27">
        <v>531377</v>
      </c>
      <c r="C11" s="21">
        <v>264059</v>
      </c>
      <c r="D11" s="27">
        <v>108310</v>
      </c>
      <c r="E11" s="21">
        <v>254479</v>
      </c>
      <c r="F11" s="27">
        <v>246644</v>
      </c>
      <c r="G11" s="21">
        <v>204067</v>
      </c>
      <c r="H11" s="27">
        <v>138838</v>
      </c>
      <c r="I11" s="21">
        <v>183246</v>
      </c>
      <c r="J11" s="27">
        <v>196076</v>
      </c>
      <c r="K11" s="27">
        <v>211637</v>
      </c>
      <c r="L11" s="27">
        <v>173546</v>
      </c>
      <c r="M11" s="21">
        <v>-2529428</v>
      </c>
      <c r="N11" s="27">
        <v>-565333</v>
      </c>
      <c r="O11" s="27">
        <v>-472256</v>
      </c>
      <c r="P11" s="27">
        <v>-292093</v>
      </c>
      <c r="Q11" s="21">
        <v>-2962223</v>
      </c>
    </row>
    <row r="12" spans="1:17" ht="13.5">
      <c r="A12" s="6" t="s">
        <v>156</v>
      </c>
      <c r="B12" s="28">
        <v>117597</v>
      </c>
      <c r="C12" s="22">
        <v>254086</v>
      </c>
      <c r="D12" s="28">
        <v>125242</v>
      </c>
      <c r="E12" s="22">
        <v>241183</v>
      </c>
      <c r="F12" s="28">
        <v>116854</v>
      </c>
      <c r="G12" s="22">
        <v>128753</v>
      </c>
      <c r="H12" s="28">
        <v>65721</v>
      </c>
      <c r="I12" s="22">
        <v>324015</v>
      </c>
      <c r="J12" s="28">
        <v>248971</v>
      </c>
      <c r="K12" s="28">
        <v>177463</v>
      </c>
      <c r="L12" s="28">
        <v>83005</v>
      </c>
      <c r="M12" s="22">
        <v>354525</v>
      </c>
      <c r="N12" s="28">
        <v>280461</v>
      </c>
      <c r="O12" s="28">
        <v>189391</v>
      </c>
      <c r="P12" s="28">
        <v>97260</v>
      </c>
      <c r="Q12" s="22">
        <v>481920</v>
      </c>
    </row>
    <row r="13" spans="1:17" ht="13.5">
      <c r="A13" s="6" t="s">
        <v>4</v>
      </c>
      <c r="B13" s="28"/>
      <c r="C13" s="22">
        <v>-26977</v>
      </c>
      <c r="D13" s="28">
        <v>-13488</v>
      </c>
      <c r="E13" s="22">
        <v>-26977</v>
      </c>
      <c r="F13" s="28">
        <v>-13488</v>
      </c>
      <c r="G13" s="22">
        <v>-13488</v>
      </c>
      <c r="H13" s="28">
        <v>-6744</v>
      </c>
      <c r="I13" s="22">
        <v>-26977</v>
      </c>
      <c r="J13" s="28">
        <v>-20232</v>
      </c>
      <c r="K13" s="28">
        <v>-13488</v>
      </c>
      <c r="L13" s="28">
        <v>-6744</v>
      </c>
      <c r="M13" s="22">
        <v>-27084</v>
      </c>
      <c r="N13" s="28">
        <v>-20232</v>
      </c>
      <c r="O13" s="28">
        <v>-13488</v>
      </c>
      <c r="P13" s="28">
        <v>-6744</v>
      </c>
      <c r="Q13" s="22"/>
    </row>
    <row r="14" spans="1:17" ht="13.5">
      <c r="A14" s="6" t="s">
        <v>5</v>
      </c>
      <c r="B14" s="28">
        <v>-23</v>
      </c>
      <c r="C14" s="22">
        <v>10763</v>
      </c>
      <c r="D14" s="28">
        <v>11017</v>
      </c>
      <c r="E14" s="22">
        <v>-14391</v>
      </c>
      <c r="F14" s="28">
        <v>52</v>
      </c>
      <c r="G14" s="22">
        <v>-16485</v>
      </c>
      <c r="H14" s="28">
        <v>-14987</v>
      </c>
      <c r="I14" s="22">
        <v>45592</v>
      </c>
      <c r="J14" s="28">
        <v>-2453</v>
      </c>
      <c r="K14" s="28">
        <v>-4580</v>
      </c>
      <c r="L14" s="28">
        <v>1386</v>
      </c>
      <c r="M14" s="22">
        <v>1545846</v>
      </c>
      <c r="N14" s="28">
        <v>235792</v>
      </c>
      <c r="O14" s="28">
        <v>158295</v>
      </c>
      <c r="P14" s="28">
        <v>-2608</v>
      </c>
      <c r="Q14" s="22">
        <v>1314165</v>
      </c>
    </row>
    <row r="15" spans="1:17" ht="13.5">
      <c r="A15" s="6" t="s">
        <v>6</v>
      </c>
      <c r="B15" s="28">
        <v>-5202</v>
      </c>
      <c r="C15" s="22">
        <v>8901</v>
      </c>
      <c r="D15" s="28">
        <v>7435</v>
      </c>
      <c r="E15" s="22">
        <v>-4470</v>
      </c>
      <c r="F15" s="28">
        <v>-4351</v>
      </c>
      <c r="G15" s="22">
        <v>9262</v>
      </c>
      <c r="H15" s="28">
        <v>-20601</v>
      </c>
      <c r="I15" s="22">
        <v>-30333</v>
      </c>
      <c r="J15" s="28">
        <v>-51654</v>
      </c>
      <c r="K15" s="28">
        <v>-30333</v>
      </c>
      <c r="L15" s="28">
        <v>-37596</v>
      </c>
      <c r="M15" s="22">
        <v>-34062</v>
      </c>
      <c r="N15" s="28">
        <v>-62012</v>
      </c>
      <c r="O15" s="28">
        <v>-31672</v>
      </c>
      <c r="P15" s="28">
        <v>-54702</v>
      </c>
      <c r="Q15" s="22">
        <v>16352</v>
      </c>
    </row>
    <row r="16" spans="1:17" ht="13.5">
      <c r="A16" s="6" t="s">
        <v>7</v>
      </c>
      <c r="B16" s="28">
        <v>-794</v>
      </c>
      <c r="C16" s="22">
        <v>-5279</v>
      </c>
      <c r="D16" s="28">
        <v>-1228</v>
      </c>
      <c r="E16" s="22">
        <v>-6136</v>
      </c>
      <c r="F16" s="28">
        <v>-2659</v>
      </c>
      <c r="G16" s="22">
        <v>-3982</v>
      </c>
      <c r="H16" s="28">
        <v>-1760</v>
      </c>
      <c r="I16" s="22">
        <v>-6963</v>
      </c>
      <c r="J16" s="28">
        <v>-3329</v>
      </c>
      <c r="K16" s="28">
        <v>-2322</v>
      </c>
      <c r="L16" s="28">
        <v>-2018</v>
      </c>
      <c r="M16" s="22">
        <v>-6792</v>
      </c>
      <c r="N16" s="28">
        <v>-5966</v>
      </c>
      <c r="O16" s="28">
        <v>-3631</v>
      </c>
      <c r="P16" s="28">
        <v>-2514</v>
      </c>
      <c r="Q16" s="22">
        <v>-51947</v>
      </c>
    </row>
    <row r="17" spans="1:17" ht="13.5">
      <c r="A17" s="6" t="s">
        <v>168</v>
      </c>
      <c r="B17" s="28">
        <v>1502</v>
      </c>
      <c r="C17" s="22">
        <v>4810</v>
      </c>
      <c r="D17" s="28">
        <v>3070</v>
      </c>
      <c r="E17" s="22">
        <v>7141</v>
      </c>
      <c r="F17" s="28">
        <v>3912</v>
      </c>
      <c r="G17" s="22">
        <v>9098</v>
      </c>
      <c r="H17" s="28">
        <v>5687</v>
      </c>
      <c r="I17" s="22">
        <v>75834</v>
      </c>
      <c r="J17" s="28">
        <v>66394</v>
      </c>
      <c r="K17" s="28">
        <v>55529</v>
      </c>
      <c r="L17" s="28">
        <v>29278</v>
      </c>
      <c r="M17" s="22">
        <v>111863</v>
      </c>
      <c r="N17" s="28">
        <v>79359</v>
      </c>
      <c r="O17" s="28">
        <v>56446</v>
      </c>
      <c r="P17" s="28">
        <v>29410</v>
      </c>
      <c r="Q17" s="22">
        <v>113728</v>
      </c>
    </row>
    <row r="18" spans="1:17" ht="13.5">
      <c r="A18" s="6" t="s">
        <v>175</v>
      </c>
      <c r="B18" s="28">
        <v>0</v>
      </c>
      <c r="C18" s="22"/>
      <c r="D18" s="28"/>
      <c r="E18" s="22">
        <v>1015</v>
      </c>
      <c r="F18" s="28">
        <v>46</v>
      </c>
      <c r="G18" s="22">
        <v>2459</v>
      </c>
      <c r="H18" s="28">
        <v>91</v>
      </c>
      <c r="I18" s="22">
        <v>35693</v>
      </c>
      <c r="J18" s="28"/>
      <c r="K18" s="28">
        <v>22798</v>
      </c>
      <c r="L18" s="28">
        <v>29</v>
      </c>
      <c r="M18" s="22">
        <v>4106</v>
      </c>
      <c r="N18" s="28"/>
      <c r="O18" s="28">
        <v>1820</v>
      </c>
      <c r="P18" s="28">
        <v>21</v>
      </c>
      <c r="Q18" s="22">
        <v>66838</v>
      </c>
    </row>
    <row r="19" spans="1:17" ht="13.5">
      <c r="A19" s="6" t="s">
        <v>8</v>
      </c>
      <c r="B19" s="28">
        <v>-54907</v>
      </c>
      <c r="C19" s="22">
        <v>82070</v>
      </c>
      <c r="D19" s="28">
        <v>54036</v>
      </c>
      <c r="E19" s="22">
        <v>3740</v>
      </c>
      <c r="F19" s="28">
        <v>40519</v>
      </c>
      <c r="G19" s="22">
        <v>-14715</v>
      </c>
      <c r="H19" s="28"/>
      <c r="I19" s="22">
        <v>-12071</v>
      </c>
      <c r="J19" s="28"/>
      <c r="K19" s="28"/>
      <c r="L19" s="28"/>
      <c r="M19" s="22">
        <v>66806</v>
      </c>
      <c r="N19" s="28"/>
      <c r="O19" s="28"/>
      <c r="P19" s="28"/>
      <c r="Q19" s="22">
        <v>-25555</v>
      </c>
    </row>
    <row r="20" spans="1:17" ht="13.5">
      <c r="A20" s="6" t="s">
        <v>9</v>
      </c>
      <c r="B20" s="28"/>
      <c r="C20" s="22">
        <v>-34675</v>
      </c>
      <c r="D20" s="28">
        <v>-34637</v>
      </c>
      <c r="E20" s="22">
        <v>-1049</v>
      </c>
      <c r="F20" s="28"/>
      <c r="G20" s="22"/>
      <c r="H20" s="28"/>
      <c r="I20" s="22">
        <v>-1236</v>
      </c>
      <c r="J20" s="28">
        <v>-1236</v>
      </c>
      <c r="K20" s="28">
        <v>-1236</v>
      </c>
      <c r="L20" s="28">
        <v>-1236</v>
      </c>
      <c r="M20" s="22">
        <v>89970</v>
      </c>
      <c r="N20" s="28">
        <v>-2627</v>
      </c>
      <c r="O20" s="28">
        <v>-4059</v>
      </c>
      <c r="P20" s="28">
        <v>-1432</v>
      </c>
      <c r="Q20" s="22">
        <v>-110396</v>
      </c>
    </row>
    <row r="21" spans="1:17" ht="13.5">
      <c r="A21" s="6" t="s">
        <v>10</v>
      </c>
      <c r="B21" s="28">
        <v>190367</v>
      </c>
      <c r="C21" s="22">
        <v>1491633</v>
      </c>
      <c r="D21" s="28">
        <v>-113654</v>
      </c>
      <c r="E21" s="22">
        <v>496213</v>
      </c>
      <c r="F21" s="28">
        <v>-348388</v>
      </c>
      <c r="G21" s="22">
        <v>626994</v>
      </c>
      <c r="H21" s="28">
        <v>-101558</v>
      </c>
      <c r="I21" s="22">
        <v>-2116152</v>
      </c>
      <c r="J21" s="28">
        <v>-1145922</v>
      </c>
      <c r="K21" s="28">
        <v>-880940</v>
      </c>
      <c r="L21" s="28">
        <v>-917598</v>
      </c>
      <c r="M21" s="22">
        <v>1284218</v>
      </c>
      <c r="N21" s="28">
        <v>169894</v>
      </c>
      <c r="O21" s="28">
        <v>150459</v>
      </c>
      <c r="P21" s="28">
        <v>-329827</v>
      </c>
      <c r="Q21" s="22">
        <v>50736</v>
      </c>
    </row>
    <row r="22" spans="1:17" ht="13.5">
      <c r="A22" s="6" t="s">
        <v>11</v>
      </c>
      <c r="B22" s="28">
        <v>39465</v>
      </c>
      <c r="C22" s="22">
        <v>58688</v>
      </c>
      <c r="D22" s="28">
        <v>27652</v>
      </c>
      <c r="E22" s="22">
        <v>-71370</v>
      </c>
      <c r="F22" s="28">
        <v>-103407</v>
      </c>
      <c r="G22" s="22">
        <v>25011</v>
      </c>
      <c r="H22" s="28">
        <v>47473</v>
      </c>
      <c r="I22" s="22">
        <v>90323</v>
      </c>
      <c r="J22" s="28">
        <v>67338</v>
      </c>
      <c r="K22" s="28">
        <v>105155</v>
      </c>
      <c r="L22" s="28">
        <v>86126</v>
      </c>
      <c r="M22" s="22">
        <v>22350</v>
      </c>
      <c r="N22" s="28">
        <v>59564</v>
      </c>
      <c r="O22" s="28">
        <v>-11979</v>
      </c>
      <c r="P22" s="28">
        <v>-30741</v>
      </c>
      <c r="Q22" s="22">
        <v>-28942</v>
      </c>
    </row>
    <row r="23" spans="1:17" ht="13.5">
      <c r="A23" s="6" t="s">
        <v>12</v>
      </c>
      <c r="B23" s="28">
        <v>-1489477</v>
      </c>
      <c r="C23" s="22">
        <v>-1199679</v>
      </c>
      <c r="D23" s="28">
        <v>-303980</v>
      </c>
      <c r="E23" s="22">
        <v>638676</v>
      </c>
      <c r="F23" s="28">
        <v>171564</v>
      </c>
      <c r="G23" s="22">
        <v>-149586</v>
      </c>
      <c r="H23" s="28">
        <v>1607867</v>
      </c>
      <c r="I23" s="22">
        <v>444603</v>
      </c>
      <c r="J23" s="28">
        <v>-312666</v>
      </c>
      <c r="K23" s="28">
        <v>-626867</v>
      </c>
      <c r="L23" s="28">
        <v>834094</v>
      </c>
      <c r="M23" s="22">
        <v>107472</v>
      </c>
      <c r="N23" s="28">
        <v>-169603</v>
      </c>
      <c r="O23" s="28">
        <v>-60873</v>
      </c>
      <c r="P23" s="28">
        <v>1286586</v>
      </c>
      <c r="Q23" s="22">
        <v>-1323711</v>
      </c>
    </row>
    <row r="24" spans="1:17" ht="13.5">
      <c r="A24" s="6" t="s">
        <v>67</v>
      </c>
      <c r="B24" s="28">
        <v>-93321</v>
      </c>
      <c r="C24" s="22">
        <v>135592</v>
      </c>
      <c r="D24" s="28">
        <v>41209</v>
      </c>
      <c r="E24" s="22">
        <v>-26722</v>
      </c>
      <c r="F24" s="28">
        <v>-90247</v>
      </c>
      <c r="G24" s="22">
        <v>-15906</v>
      </c>
      <c r="H24" s="28">
        <v>-34170</v>
      </c>
      <c r="I24" s="22">
        <v>135899</v>
      </c>
      <c r="J24" s="28">
        <v>20019</v>
      </c>
      <c r="K24" s="28">
        <v>7524</v>
      </c>
      <c r="L24" s="28">
        <v>1568</v>
      </c>
      <c r="M24" s="22">
        <v>-94935</v>
      </c>
      <c r="N24" s="28">
        <v>48534</v>
      </c>
      <c r="O24" s="28">
        <v>13058</v>
      </c>
      <c r="P24" s="28">
        <v>74892</v>
      </c>
      <c r="Q24" s="22">
        <v>14661</v>
      </c>
    </row>
    <row r="25" spans="1:17" ht="13.5">
      <c r="A25" s="6" t="s">
        <v>13</v>
      </c>
      <c r="B25" s="28">
        <v>-763416</v>
      </c>
      <c r="C25" s="22">
        <v>1072346</v>
      </c>
      <c r="D25" s="28">
        <v>-89015</v>
      </c>
      <c r="E25" s="22">
        <v>1492305</v>
      </c>
      <c r="F25" s="28">
        <v>17051</v>
      </c>
      <c r="G25" s="22">
        <v>824968</v>
      </c>
      <c r="H25" s="28">
        <v>1774055</v>
      </c>
      <c r="I25" s="22">
        <v>-652244</v>
      </c>
      <c r="J25" s="28">
        <v>-815580</v>
      </c>
      <c r="K25" s="28">
        <v>-986186</v>
      </c>
      <c r="L25" s="28">
        <v>206054</v>
      </c>
      <c r="M25" s="22">
        <v>1588296</v>
      </c>
      <c r="N25" s="28">
        <v>161364</v>
      </c>
      <c r="O25" s="28">
        <v>242163</v>
      </c>
      <c r="P25" s="28">
        <v>1006491</v>
      </c>
      <c r="Q25" s="22">
        <v>-868555</v>
      </c>
    </row>
    <row r="26" spans="1:17" ht="13.5">
      <c r="A26" s="6" t="s">
        <v>14</v>
      </c>
      <c r="B26" s="28">
        <v>754</v>
      </c>
      <c r="C26" s="22">
        <v>5147</v>
      </c>
      <c r="D26" s="28">
        <v>1137</v>
      </c>
      <c r="E26" s="22">
        <v>5896</v>
      </c>
      <c r="F26" s="28">
        <v>2537</v>
      </c>
      <c r="G26" s="22">
        <v>3903</v>
      </c>
      <c r="H26" s="28">
        <v>1686</v>
      </c>
      <c r="I26" s="22">
        <v>15193</v>
      </c>
      <c r="J26" s="28">
        <v>11953</v>
      </c>
      <c r="K26" s="28">
        <v>10002</v>
      </c>
      <c r="L26" s="28">
        <v>2208</v>
      </c>
      <c r="M26" s="22">
        <v>39288</v>
      </c>
      <c r="N26" s="28">
        <v>8196</v>
      </c>
      <c r="O26" s="28">
        <v>6572</v>
      </c>
      <c r="P26" s="28">
        <v>6013</v>
      </c>
      <c r="Q26" s="22">
        <v>60328</v>
      </c>
    </row>
    <row r="27" spans="1:17" ht="13.5">
      <c r="A27" s="6" t="s">
        <v>15</v>
      </c>
      <c r="B27" s="28">
        <v>-1507</v>
      </c>
      <c r="C27" s="22">
        <v>-5163</v>
      </c>
      <c r="D27" s="28">
        <v>-3093</v>
      </c>
      <c r="E27" s="22">
        <v>-7327</v>
      </c>
      <c r="F27" s="28">
        <v>-4210</v>
      </c>
      <c r="G27" s="22">
        <v>-11786</v>
      </c>
      <c r="H27" s="28">
        <v>-6827</v>
      </c>
      <c r="I27" s="22">
        <v>-53524</v>
      </c>
      <c r="J27" s="28">
        <v>-42775</v>
      </c>
      <c r="K27" s="28">
        <v>-32182</v>
      </c>
      <c r="L27" s="28">
        <v>-24519</v>
      </c>
      <c r="M27" s="22">
        <v>-133432</v>
      </c>
      <c r="N27" s="28">
        <v>-83755</v>
      </c>
      <c r="O27" s="28">
        <v>-60106</v>
      </c>
      <c r="P27" s="28">
        <v>-27097</v>
      </c>
      <c r="Q27" s="22">
        <v>-126304</v>
      </c>
    </row>
    <row r="28" spans="1:17" ht="13.5">
      <c r="A28" s="6" t="s">
        <v>16</v>
      </c>
      <c r="B28" s="28">
        <v>-47956</v>
      </c>
      <c r="C28" s="22">
        <v>-3800</v>
      </c>
      <c r="D28" s="28">
        <v>-3800</v>
      </c>
      <c r="E28" s="22">
        <v>-7600</v>
      </c>
      <c r="F28" s="28">
        <v>-3800</v>
      </c>
      <c r="G28" s="22">
        <v>-3800</v>
      </c>
      <c r="H28" s="28">
        <v>-3800</v>
      </c>
      <c r="I28" s="22">
        <v>-9350</v>
      </c>
      <c r="J28" s="28">
        <v>-9350</v>
      </c>
      <c r="K28" s="28">
        <v>-5550</v>
      </c>
      <c r="L28" s="28">
        <v>-3823</v>
      </c>
      <c r="M28" s="22">
        <v>-23933</v>
      </c>
      <c r="N28" s="28">
        <v>-24133</v>
      </c>
      <c r="O28" s="28">
        <v>-8587</v>
      </c>
      <c r="P28" s="28">
        <v>-7255</v>
      </c>
      <c r="Q28" s="22">
        <v>-244323</v>
      </c>
    </row>
    <row r="29" spans="1:17" ht="13.5">
      <c r="A29" s="6" t="s">
        <v>17</v>
      </c>
      <c r="B29" s="28"/>
      <c r="C29" s="22">
        <v>518</v>
      </c>
      <c r="D29" s="28">
        <v>518</v>
      </c>
      <c r="E29" s="22"/>
      <c r="F29" s="28"/>
      <c r="G29" s="22">
        <v>12731</v>
      </c>
      <c r="H29" s="28"/>
      <c r="I29" s="22"/>
      <c r="J29" s="28"/>
      <c r="K29" s="28"/>
      <c r="L29" s="28"/>
      <c r="M29" s="22"/>
      <c r="N29" s="28"/>
      <c r="O29" s="28"/>
      <c r="P29" s="28"/>
      <c r="Q29" s="22"/>
    </row>
    <row r="30" spans="1:17" ht="14.25" thickBot="1">
      <c r="A30" s="5" t="s">
        <v>18</v>
      </c>
      <c r="B30" s="29">
        <v>-812126</v>
      </c>
      <c r="C30" s="23">
        <v>1069050</v>
      </c>
      <c r="D30" s="29">
        <v>-94252</v>
      </c>
      <c r="E30" s="23">
        <v>1483274</v>
      </c>
      <c r="F30" s="29">
        <v>11578</v>
      </c>
      <c r="G30" s="23">
        <v>826015</v>
      </c>
      <c r="H30" s="29">
        <v>1765114</v>
      </c>
      <c r="I30" s="23">
        <v>-699925</v>
      </c>
      <c r="J30" s="29">
        <v>-855753</v>
      </c>
      <c r="K30" s="29">
        <v>-1013916</v>
      </c>
      <c r="L30" s="29">
        <v>179921</v>
      </c>
      <c r="M30" s="23">
        <v>1470219</v>
      </c>
      <c r="N30" s="29">
        <v>61671</v>
      </c>
      <c r="O30" s="29">
        <v>180041</v>
      </c>
      <c r="P30" s="29">
        <v>978151</v>
      </c>
      <c r="Q30" s="23">
        <v>-1178854</v>
      </c>
    </row>
    <row r="31" spans="1:17" ht="14.25" thickTop="1">
      <c r="A31" s="6" t="s">
        <v>19</v>
      </c>
      <c r="B31" s="28">
        <v>-13370</v>
      </c>
      <c r="C31" s="22">
        <v>-209464</v>
      </c>
      <c r="D31" s="28">
        <v>-132013</v>
      </c>
      <c r="E31" s="22">
        <v>-207100</v>
      </c>
      <c r="F31" s="28">
        <v>-65355</v>
      </c>
      <c r="G31" s="22">
        <v>-19998</v>
      </c>
      <c r="H31" s="28">
        <v>-10834</v>
      </c>
      <c r="I31" s="22">
        <v>-69272</v>
      </c>
      <c r="J31" s="28">
        <v>-37691</v>
      </c>
      <c r="K31" s="28">
        <v>-21387</v>
      </c>
      <c r="L31" s="28">
        <v>-15891</v>
      </c>
      <c r="M31" s="22">
        <v>-97643</v>
      </c>
      <c r="N31" s="28">
        <v>-77926</v>
      </c>
      <c r="O31" s="28">
        <v>-46300</v>
      </c>
      <c r="P31" s="28">
        <v>-10844</v>
      </c>
      <c r="Q31" s="22">
        <v>-444713</v>
      </c>
    </row>
    <row r="32" spans="1:17" ht="13.5">
      <c r="A32" s="6" t="s">
        <v>20</v>
      </c>
      <c r="B32" s="28"/>
      <c r="C32" s="22">
        <v>-3000</v>
      </c>
      <c r="D32" s="28">
        <v>-3000</v>
      </c>
      <c r="E32" s="22">
        <v>-6460</v>
      </c>
      <c r="F32" s="28">
        <v>-3460</v>
      </c>
      <c r="G32" s="22"/>
      <c r="H32" s="28"/>
      <c r="I32" s="22"/>
      <c r="J32" s="28"/>
      <c r="K32" s="28"/>
      <c r="L32" s="28"/>
      <c r="M32" s="22">
        <v>-800</v>
      </c>
      <c r="N32" s="28"/>
      <c r="O32" s="28"/>
      <c r="P32" s="28"/>
      <c r="Q32" s="22"/>
    </row>
    <row r="33" spans="1:17" ht="13.5">
      <c r="A33" s="6" t="s">
        <v>21</v>
      </c>
      <c r="B33" s="28">
        <v>-335</v>
      </c>
      <c r="C33" s="22">
        <v>-1609</v>
      </c>
      <c r="D33" s="28">
        <v>-1509</v>
      </c>
      <c r="E33" s="22">
        <v>-3000</v>
      </c>
      <c r="F33" s="28">
        <v>-1500</v>
      </c>
      <c r="G33" s="22">
        <v>-1514</v>
      </c>
      <c r="H33" s="28">
        <v>-750</v>
      </c>
      <c r="I33" s="22">
        <v>-4575</v>
      </c>
      <c r="J33" s="28">
        <v>-3751</v>
      </c>
      <c r="K33" s="28">
        <v>-3054</v>
      </c>
      <c r="L33" s="28">
        <v>-2240</v>
      </c>
      <c r="M33" s="22">
        <v>-25583</v>
      </c>
      <c r="N33" s="28">
        <v>-24779</v>
      </c>
      <c r="O33" s="28">
        <v>-4189</v>
      </c>
      <c r="P33" s="28">
        <v>-3393</v>
      </c>
      <c r="Q33" s="22">
        <v>-243932</v>
      </c>
    </row>
    <row r="34" spans="1:17" ht="13.5">
      <c r="A34" s="6" t="s">
        <v>22</v>
      </c>
      <c r="B34" s="28"/>
      <c r="C34" s="22">
        <v>160171</v>
      </c>
      <c r="D34" s="28">
        <v>160033</v>
      </c>
      <c r="E34" s="22">
        <v>1050</v>
      </c>
      <c r="F34" s="28"/>
      <c r="G34" s="22"/>
      <c r="H34" s="28"/>
      <c r="I34" s="22">
        <v>67691</v>
      </c>
      <c r="J34" s="28">
        <v>67691</v>
      </c>
      <c r="K34" s="28">
        <v>67691</v>
      </c>
      <c r="L34" s="28">
        <v>67691</v>
      </c>
      <c r="M34" s="22">
        <v>203185</v>
      </c>
      <c r="N34" s="28">
        <v>44489</v>
      </c>
      <c r="O34" s="28">
        <v>2464</v>
      </c>
      <c r="P34" s="28">
        <v>1311</v>
      </c>
      <c r="Q34" s="22">
        <v>826022</v>
      </c>
    </row>
    <row r="35" spans="1:17" ht="13.5">
      <c r="A35" s="6" t="s">
        <v>67</v>
      </c>
      <c r="B35" s="28">
        <v>75</v>
      </c>
      <c r="C35" s="22">
        <v>19122</v>
      </c>
      <c r="D35" s="28">
        <v>13599</v>
      </c>
      <c r="E35" s="22">
        <v>11003</v>
      </c>
      <c r="F35" s="28">
        <v>16716</v>
      </c>
      <c r="G35" s="22">
        <v>5744</v>
      </c>
      <c r="H35" s="28">
        <v>11</v>
      </c>
      <c r="I35" s="22">
        <v>-32217</v>
      </c>
      <c r="J35" s="28">
        <v>55753</v>
      </c>
      <c r="K35" s="28">
        <v>25472</v>
      </c>
      <c r="L35" s="28">
        <v>14898</v>
      </c>
      <c r="M35" s="22">
        <v>-23795</v>
      </c>
      <c r="N35" s="28">
        <v>99</v>
      </c>
      <c r="O35" s="28">
        <v>-21056</v>
      </c>
      <c r="P35" s="28">
        <v>3973</v>
      </c>
      <c r="Q35" s="22">
        <v>22228</v>
      </c>
    </row>
    <row r="36" spans="1:17" ht="14.25" thickBot="1">
      <c r="A36" s="5" t="s">
        <v>23</v>
      </c>
      <c r="B36" s="29">
        <v>-13630</v>
      </c>
      <c r="C36" s="23">
        <v>-34779</v>
      </c>
      <c r="D36" s="29">
        <v>37110</v>
      </c>
      <c r="E36" s="23">
        <v>-157006</v>
      </c>
      <c r="F36" s="29">
        <v>-45800</v>
      </c>
      <c r="G36" s="23">
        <v>430462</v>
      </c>
      <c r="H36" s="29">
        <v>59469</v>
      </c>
      <c r="I36" s="23">
        <v>62904</v>
      </c>
      <c r="J36" s="29">
        <v>232421</v>
      </c>
      <c r="K36" s="29">
        <v>86084</v>
      </c>
      <c r="L36" s="29">
        <v>105264</v>
      </c>
      <c r="M36" s="23">
        <v>-76617</v>
      </c>
      <c r="N36" s="29">
        <v>-100369</v>
      </c>
      <c r="O36" s="29">
        <v>-127401</v>
      </c>
      <c r="P36" s="29">
        <v>4738</v>
      </c>
      <c r="Q36" s="23">
        <v>457929</v>
      </c>
    </row>
    <row r="37" spans="1:17" ht="14.25" thickTop="1">
      <c r="A37" s="6" t="s">
        <v>24</v>
      </c>
      <c r="B37" s="28"/>
      <c r="C37" s="22">
        <v>-940000</v>
      </c>
      <c r="D37" s="28">
        <v>-300000</v>
      </c>
      <c r="E37" s="22">
        <v>-800000</v>
      </c>
      <c r="F37" s="28">
        <v>-700000</v>
      </c>
      <c r="G37" s="22">
        <v>-750000</v>
      </c>
      <c r="H37" s="28">
        <v>-980000</v>
      </c>
      <c r="I37" s="22">
        <v>-2596377</v>
      </c>
      <c r="J37" s="28">
        <v>-2436377</v>
      </c>
      <c r="K37" s="28">
        <v>-2298377</v>
      </c>
      <c r="L37" s="28">
        <v>-1960450</v>
      </c>
      <c r="M37" s="22">
        <v>-153450</v>
      </c>
      <c r="N37" s="28">
        <v>444800</v>
      </c>
      <c r="O37" s="28">
        <v>542550</v>
      </c>
      <c r="P37" s="28">
        <v>26000</v>
      </c>
      <c r="Q37" s="22">
        <v>320000</v>
      </c>
    </row>
    <row r="38" spans="1:17" ht="13.5">
      <c r="A38" s="6" t="s">
        <v>25</v>
      </c>
      <c r="B38" s="28">
        <v>-132</v>
      </c>
      <c r="C38" s="22">
        <v>-109</v>
      </c>
      <c r="D38" s="28">
        <v>-8</v>
      </c>
      <c r="E38" s="22">
        <v>-141</v>
      </c>
      <c r="F38" s="28">
        <v>-52</v>
      </c>
      <c r="G38" s="22">
        <v>-85</v>
      </c>
      <c r="H38" s="28">
        <v>-48</v>
      </c>
      <c r="I38" s="22">
        <v>-293</v>
      </c>
      <c r="J38" s="28">
        <v>-278</v>
      </c>
      <c r="K38" s="28">
        <v>-217</v>
      </c>
      <c r="L38" s="28">
        <v>-113</v>
      </c>
      <c r="M38" s="22">
        <v>-1312</v>
      </c>
      <c r="N38" s="28">
        <v>-951</v>
      </c>
      <c r="O38" s="28">
        <v>-771</v>
      </c>
      <c r="P38" s="28">
        <v>-440</v>
      </c>
      <c r="Q38" s="22">
        <v>-1893</v>
      </c>
    </row>
    <row r="39" spans="1:17" ht="13.5">
      <c r="A39" s="6" t="s">
        <v>26</v>
      </c>
      <c r="B39" s="28">
        <v>-68878</v>
      </c>
      <c r="C39" s="22">
        <v>-68799</v>
      </c>
      <c r="D39" s="28">
        <v>-68816</v>
      </c>
      <c r="E39" s="22">
        <v>-725</v>
      </c>
      <c r="F39" s="28">
        <v>-372</v>
      </c>
      <c r="G39" s="22">
        <v>-492</v>
      </c>
      <c r="H39" s="28">
        <v>-43</v>
      </c>
      <c r="I39" s="22">
        <v>-2496</v>
      </c>
      <c r="J39" s="28">
        <v>-278</v>
      </c>
      <c r="K39" s="28">
        <v>-213</v>
      </c>
      <c r="L39" s="28">
        <v>-101</v>
      </c>
      <c r="M39" s="22">
        <v>-85951</v>
      </c>
      <c r="N39" s="28">
        <v>-85717</v>
      </c>
      <c r="O39" s="28">
        <v>-86120</v>
      </c>
      <c r="P39" s="28">
        <v>-86120</v>
      </c>
      <c r="Q39" s="22">
        <v>-170320</v>
      </c>
    </row>
    <row r="40" spans="1:17" ht="13.5">
      <c r="A40" s="6" t="s">
        <v>67</v>
      </c>
      <c r="B40" s="28">
        <v>-4205</v>
      </c>
      <c r="C40" s="22">
        <v>-10870</v>
      </c>
      <c r="D40" s="28">
        <v>-6665</v>
      </c>
      <c r="E40" s="22">
        <v>-9574</v>
      </c>
      <c r="F40" s="28">
        <v>-4787</v>
      </c>
      <c r="G40" s="22">
        <v>-4787</v>
      </c>
      <c r="H40" s="28">
        <v>-2393</v>
      </c>
      <c r="I40" s="22">
        <v>-8292</v>
      </c>
      <c r="J40" s="28">
        <v>-4972</v>
      </c>
      <c r="K40" s="28">
        <v>-4495</v>
      </c>
      <c r="L40" s="28">
        <v>-4018</v>
      </c>
      <c r="M40" s="22">
        <v>-4580</v>
      </c>
      <c r="N40" s="28">
        <v>-476</v>
      </c>
      <c r="O40" s="28"/>
      <c r="P40" s="28"/>
      <c r="Q40" s="22"/>
    </row>
    <row r="41" spans="1:17" ht="14.25" thickBot="1">
      <c r="A41" s="5" t="s">
        <v>27</v>
      </c>
      <c r="B41" s="29">
        <v>-73216</v>
      </c>
      <c r="C41" s="23">
        <v>-1019779</v>
      </c>
      <c r="D41" s="29">
        <v>-375490</v>
      </c>
      <c r="E41" s="23">
        <v>-810442</v>
      </c>
      <c r="F41" s="29">
        <v>-705212</v>
      </c>
      <c r="G41" s="23">
        <v>-755365</v>
      </c>
      <c r="H41" s="29">
        <v>-982485</v>
      </c>
      <c r="I41" s="23">
        <v>293619</v>
      </c>
      <c r="J41" s="29">
        <v>459173</v>
      </c>
      <c r="K41" s="29">
        <v>607776</v>
      </c>
      <c r="L41" s="29">
        <v>1006807</v>
      </c>
      <c r="M41" s="23">
        <v>-1282625</v>
      </c>
      <c r="N41" s="29">
        <v>-604120</v>
      </c>
      <c r="O41" s="29">
        <v>-478888</v>
      </c>
      <c r="P41" s="29">
        <v>-135303</v>
      </c>
      <c r="Q41" s="23">
        <v>-216182</v>
      </c>
    </row>
    <row r="42" spans="1:17" ht="14.25" thickTop="1">
      <c r="A42" s="7" t="s">
        <v>28</v>
      </c>
      <c r="B42" s="28">
        <v>10255</v>
      </c>
      <c r="C42" s="22">
        <v>6628</v>
      </c>
      <c r="D42" s="28">
        <v>72</v>
      </c>
      <c r="E42" s="22">
        <v>-718</v>
      </c>
      <c r="F42" s="28">
        <v>1048</v>
      </c>
      <c r="G42" s="22">
        <v>-7097</v>
      </c>
      <c r="H42" s="28">
        <v>-6038</v>
      </c>
      <c r="I42" s="22">
        <v>-8107</v>
      </c>
      <c r="J42" s="28">
        <v>3819</v>
      </c>
      <c r="K42" s="28">
        <v>7087</v>
      </c>
      <c r="L42" s="28">
        <v>4815</v>
      </c>
      <c r="M42" s="22">
        <v>-24553</v>
      </c>
      <c r="N42" s="28">
        <v>-54765</v>
      </c>
      <c r="O42" s="28">
        <v>-16920</v>
      </c>
      <c r="P42" s="28">
        <v>-1503</v>
      </c>
      <c r="Q42" s="22">
        <v>-8246</v>
      </c>
    </row>
    <row r="43" spans="1:17" ht="13.5">
      <c r="A43" s="7" t="s">
        <v>29</v>
      </c>
      <c r="B43" s="28">
        <v>-888718</v>
      </c>
      <c r="C43" s="22">
        <v>21120</v>
      </c>
      <c r="D43" s="28">
        <v>-432559</v>
      </c>
      <c r="E43" s="22">
        <v>515106</v>
      </c>
      <c r="F43" s="28">
        <v>-738385</v>
      </c>
      <c r="G43" s="22">
        <v>494014</v>
      </c>
      <c r="H43" s="28">
        <v>836061</v>
      </c>
      <c r="I43" s="22">
        <v>-351509</v>
      </c>
      <c r="J43" s="28">
        <v>-160340</v>
      </c>
      <c r="K43" s="28">
        <v>-312968</v>
      </c>
      <c r="L43" s="28">
        <v>1296808</v>
      </c>
      <c r="M43" s="22">
        <v>86421</v>
      </c>
      <c r="N43" s="28">
        <v>-697585</v>
      </c>
      <c r="O43" s="28">
        <v>-443169</v>
      </c>
      <c r="P43" s="28">
        <v>846084</v>
      </c>
      <c r="Q43" s="22">
        <v>-945354</v>
      </c>
    </row>
    <row r="44" spans="1:17" ht="13.5">
      <c r="A44" s="7" t="s">
        <v>30</v>
      </c>
      <c r="B44" s="28">
        <v>1954906</v>
      </c>
      <c r="C44" s="22">
        <v>1933786</v>
      </c>
      <c r="D44" s="28">
        <v>1933786</v>
      </c>
      <c r="E44" s="22">
        <v>1418680</v>
      </c>
      <c r="F44" s="28">
        <v>1418680</v>
      </c>
      <c r="G44" s="22">
        <v>924665</v>
      </c>
      <c r="H44" s="28">
        <v>924665</v>
      </c>
      <c r="I44" s="22">
        <v>1276174</v>
      </c>
      <c r="J44" s="28">
        <v>1276174</v>
      </c>
      <c r="K44" s="28">
        <v>1276174</v>
      </c>
      <c r="L44" s="28">
        <v>1276174</v>
      </c>
      <c r="M44" s="22">
        <v>1189752</v>
      </c>
      <c r="N44" s="28">
        <v>1119752</v>
      </c>
      <c r="O44" s="28">
        <v>1189752</v>
      </c>
      <c r="P44" s="28">
        <v>1119752</v>
      </c>
      <c r="Q44" s="22">
        <v>2135107</v>
      </c>
    </row>
    <row r="45" spans="1:17" ht="14.25" thickBot="1">
      <c r="A45" s="7" t="s">
        <v>30</v>
      </c>
      <c r="B45" s="28">
        <v>1066188</v>
      </c>
      <c r="C45" s="22">
        <v>1954906</v>
      </c>
      <c r="D45" s="28">
        <v>1501226</v>
      </c>
      <c r="E45" s="22">
        <v>1933786</v>
      </c>
      <c r="F45" s="28">
        <v>680294</v>
      </c>
      <c r="G45" s="22">
        <v>1418680</v>
      </c>
      <c r="H45" s="28">
        <v>1760726</v>
      </c>
      <c r="I45" s="22">
        <v>924665</v>
      </c>
      <c r="J45" s="28">
        <v>1056301</v>
      </c>
      <c r="K45" s="28">
        <v>963205</v>
      </c>
      <c r="L45" s="28">
        <v>2572983</v>
      </c>
      <c r="M45" s="22">
        <v>1276174</v>
      </c>
      <c r="N45" s="28">
        <v>422167</v>
      </c>
      <c r="O45" s="28">
        <v>746583</v>
      </c>
      <c r="P45" s="28">
        <v>1965836</v>
      </c>
      <c r="Q45" s="22">
        <v>1189752</v>
      </c>
    </row>
    <row r="46" spans="1:17" ht="14.25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8" ht="13.5">
      <c r="A48" s="20" t="s">
        <v>126</v>
      </c>
    </row>
    <row r="49" ht="13.5">
      <c r="A49" s="20" t="s">
        <v>127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122</v>
      </c>
      <c r="B2" s="14">
        <v>2597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123</v>
      </c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38</v>
      </c>
      <c r="B4" s="15" t="str">
        <f>HYPERLINK("http://www.kabupro.jp/mark/20140214/S10016UP.htm","四半期報告書")</f>
        <v>四半期報告書</v>
      </c>
      <c r="C4" s="15" t="str">
        <f>HYPERLINK("http://www.kabupro.jp/mark/20131114/S1000CC2.htm","四半期報告書")</f>
        <v>四半期報告書</v>
      </c>
      <c r="D4" s="15" t="str">
        <f>HYPERLINK("http://www.kabupro.jp/mark/20130814/S000EAKN.htm","四半期報告書")</f>
        <v>四半期報告書</v>
      </c>
      <c r="E4" s="15" t="str">
        <f>HYPERLINK("http://www.kabupro.jp/mark/20140214/S10016UP.htm","四半期報告書")</f>
        <v>四半期報告書</v>
      </c>
      <c r="F4" s="15" t="str">
        <f>HYPERLINK("http://www.kabupro.jp/mark/20130214/S000CV03.htm","四半期報告書")</f>
        <v>四半期報告書</v>
      </c>
      <c r="G4" s="15" t="str">
        <f>HYPERLINK("http://www.kabupro.jp/mark/20121114/S000CAB4.htm","四半期報告書")</f>
        <v>四半期報告書</v>
      </c>
      <c r="H4" s="15" t="str">
        <f>HYPERLINK("http://www.kabupro.jp/mark/20120814/S000BQR8.htm","四半期報告書")</f>
        <v>四半期報告書</v>
      </c>
      <c r="I4" s="15" t="str">
        <f>HYPERLINK("http://www.kabupro.jp/mark/20130625/S000DOPF.htm","有価証券報告書")</f>
        <v>有価証券報告書</v>
      </c>
      <c r="J4" s="15" t="str">
        <f>HYPERLINK("http://www.kabupro.jp/mark/20120214/S000ABJO.htm","四半期報告書")</f>
        <v>四半期報告書</v>
      </c>
      <c r="K4" s="15" t="str">
        <f>HYPERLINK("http://www.kabupro.jp/mark/20111114/S0009PP9.htm","四半期報告書")</f>
        <v>四半期報告書</v>
      </c>
      <c r="L4" s="15" t="str">
        <f>HYPERLINK("http://www.kabupro.jp/mark/20110812/S00095O8.htm","四半期報告書")</f>
        <v>四半期報告書</v>
      </c>
      <c r="M4" s="15" t="str">
        <f>HYPERLINK("http://www.kabupro.jp/mark/20120626/S000B539.htm","有価証券報告書")</f>
        <v>有価証券報告書</v>
      </c>
      <c r="N4" s="15" t="str">
        <f>HYPERLINK("http://www.kabupro.jp/mark/20110214/S0007S9P.htm","四半期報告書")</f>
        <v>四半期報告書</v>
      </c>
      <c r="O4" s="15" t="str">
        <f>HYPERLINK("http://www.kabupro.jp/mark/20110622/S0008IXC.htm","有価証券報告書")</f>
        <v>有価証券報告書</v>
      </c>
      <c r="P4" s="15" t="str">
        <f>HYPERLINK("http://www.kabupro.jp/mark/20100812/S0006LIR.htm","四半期報告書")</f>
        <v>四半期報告書</v>
      </c>
      <c r="Q4" s="15" t="str">
        <f>HYPERLINK("http://www.kabupro.jp/mark/20100514/S0005P9V.htm","四半期報告書")</f>
        <v>四半期報告書</v>
      </c>
      <c r="R4" s="15" t="str">
        <f>HYPERLINK("http://www.kabupro.jp/mark/20100212/S00057NW.htm","四半期報告書")</f>
        <v>四半期報告書</v>
      </c>
      <c r="S4" s="15" t="str">
        <f>HYPERLINK("http://www.kabupro.jp/mark/20101221/S0007FV9.htm","有価証券報告書")</f>
        <v>有価証券報告書</v>
      </c>
      <c r="T4" s="15" t="str">
        <f>HYPERLINK("http://www.kabupro.jp/mark/20090812/S0003WY4.htm","四半期報告書")</f>
        <v>四半期報告書</v>
      </c>
      <c r="U4" s="15" t="str">
        <f>HYPERLINK("http://www.kabupro.jp/mark/20090515/S00032GN.htm","四半期報告書")</f>
        <v>四半期報告書</v>
      </c>
      <c r="V4" s="15" t="str">
        <f>HYPERLINK("http://www.kabupro.jp/mark/20090213/S0002IHY.htm","四半期報告書")</f>
        <v>四半期報告書</v>
      </c>
      <c r="W4" s="15" t="str">
        <f>HYPERLINK("http://www.kabupro.jp/mark/20091222/S0004UGU.htm","有価証券報告書")</f>
        <v>有価証券報告書</v>
      </c>
    </row>
    <row r="5" spans="1:23" ht="14.25" thickBot="1">
      <c r="A5" s="11" t="s">
        <v>39</v>
      </c>
      <c r="B5" s="1" t="s">
        <v>184</v>
      </c>
      <c r="C5" s="1" t="s">
        <v>187</v>
      </c>
      <c r="D5" s="1" t="s">
        <v>189</v>
      </c>
      <c r="E5" s="1" t="s">
        <v>184</v>
      </c>
      <c r="F5" s="1" t="s">
        <v>191</v>
      </c>
      <c r="G5" s="1" t="s">
        <v>193</v>
      </c>
      <c r="H5" s="1" t="s">
        <v>195</v>
      </c>
      <c r="I5" s="1" t="s">
        <v>45</v>
      </c>
      <c r="J5" s="1" t="s">
        <v>197</v>
      </c>
      <c r="K5" s="1" t="s">
        <v>199</v>
      </c>
      <c r="L5" s="1" t="s">
        <v>201</v>
      </c>
      <c r="M5" s="1" t="s">
        <v>49</v>
      </c>
      <c r="N5" s="1" t="s">
        <v>203</v>
      </c>
      <c r="O5" s="1" t="s">
        <v>51</v>
      </c>
      <c r="P5" s="1" t="s">
        <v>205</v>
      </c>
      <c r="Q5" s="1" t="s">
        <v>207</v>
      </c>
      <c r="R5" s="1" t="s">
        <v>209</v>
      </c>
      <c r="S5" s="1" t="s">
        <v>53</v>
      </c>
      <c r="T5" s="1" t="s">
        <v>211</v>
      </c>
      <c r="U5" s="1" t="s">
        <v>213</v>
      </c>
      <c r="V5" s="1" t="s">
        <v>215</v>
      </c>
      <c r="W5" s="1" t="s">
        <v>55</v>
      </c>
    </row>
    <row r="6" spans="1:23" ht="15" thickBot="1" thickTop="1">
      <c r="A6" s="10" t="s">
        <v>40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41</v>
      </c>
      <c r="B7" s="14" t="s">
        <v>185</v>
      </c>
      <c r="C7" s="14" t="s">
        <v>185</v>
      </c>
      <c r="D7" s="14" t="s">
        <v>185</v>
      </c>
      <c r="E7" s="16" t="s">
        <v>46</v>
      </c>
      <c r="F7" s="14" t="s">
        <v>185</v>
      </c>
      <c r="G7" s="14" t="s">
        <v>185</v>
      </c>
      <c r="H7" s="14" t="s">
        <v>185</v>
      </c>
      <c r="I7" s="16" t="s">
        <v>46</v>
      </c>
      <c r="J7" s="14" t="s">
        <v>185</v>
      </c>
      <c r="K7" s="14" t="s">
        <v>185</v>
      </c>
      <c r="L7" s="14" t="s">
        <v>185</v>
      </c>
      <c r="M7" s="16" t="s">
        <v>46</v>
      </c>
      <c r="N7" s="14" t="s">
        <v>185</v>
      </c>
      <c r="O7" s="16" t="s">
        <v>46</v>
      </c>
      <c r="P7" s="14" t="s">
        <v>185</v>
      </c>
      <c r="Q7" s="14" t="s">
        <v>185</v>
      </c>
      <c r="R7" s="14" t="s">
        <v>185</v>
      </c>
      <c r="S7" s="16" t="s">
        <v>46</v>
      </c>
      <c r="T7" s="14" t="s">
        <v>185</v>
      </c>
      <c r="U7" s="14" t="s">
        <v>185</v>
      </c>
      <c r="V7" s="14" t="s">
        <v>185</v>
      </c>
      <c r="W7" s="16" t="s">
        <v>46</v>
      </c>
    </row>
    <row r="8" spans="1:23" ht="13.5">
      <c r="A8" s="13" t="s">
        <v>42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7"/>
      <c r="P8" s="1"/>
      <c r="Q8" s="1"/>
      <c r="R8" s="1"/>
      <c r="S8" s="17"/>
      <c r="T8" s="1"/>
      <c r="U8" s="1"/>
      <c r="V8" s="1"/>
      <c r="W8" s="17"/>
    </row>
    <row r="9" spans="1:23" ht="13.5">
      <c r="A9" s="13" t="s">
        <v>43</v>
      </c>
      <c r="B9" s="1" t="s">
        <v>186</v>
      </c>
      <c r="C9" s="1" t="s">
        <v>188</v>
      </c>
      <c r="D9" s="1" t="s">
        <v>190</v>
      </c>
      <c r="E9" s="17" t="s">
        <v>47</v>
      </c>
      <c r="F9" s="1" t="s">
        <v>192</v>
      </c>
      <c r="G9" s="1" t="s">
        <v>194</v>
      </c>
      <c r="H9" s="1" t="s">
        <v>196</v>
      </c>
      <c r="I9" s="17" t="s">
        <v>48</v>
      </c>
      <c r="J9" s="1" t="s">
        <v>198</v>
      </c>
      <c r="K9" s="1" t="s">
        <v>200</v>
      </c>
      <c r="L9" s="1" t="s">
        <v>202</v>
      </c>
      <c r="M9" s="17" t="s">
        <v>50</v>
      </c>
      <c r="N9" s="1" t="s">
        <v>204</v>
      </c>
      <c r="O9" s="17" t="s">
        <v>52</v>
      </c>
      <c r="P9" s="1" t="s">
        <v>206</v>
      </c>
      <c r="Q9" s="1" t="s">
        <v>208</v>
      </c>
      <c r="R9" s="1" t="s">
        <v>210</v>
      </c>
      <c r="S9" s="17" t="s">
        <v>54</v>
      </c>
      <c r="T9" s="1" t="s">
        <v>212</v>
      </c>
      <c r="U9" s="1" t="s">
        <v>214</v>
      </c>
      <c r="V9" s="1" t="s">
        <v>216</v>
      </c>
      <c r="W9" s="17" t="s">
        <v>56</v>
      </c>
    </row>
    <row r="10" spans="1:23" ht="14.25" thickBot="1">
      <c r="A10" s="13" t="s">
        <v>44</v>
      </c>
      <c r="B10" s="1" t="s">
        <v>58</v>
      </c>
      <c r="C10" s="1" t="s">
        <v>58</v>
      </c>
      <c r="D10" s="1" t="s">
        <v>58</v>
      </c>
      <c r="E10" s="17" t="s">
        <v>58</v>
      </c>
      <c r="F10" s="1" t="s">
        <v>58</v>
      </c>
      <c r="G10" s="1" t="s">
        <v>58</v>
      </c>
      <c r="H10" s="1" t="s">
        <v>58</v>
      </c>
      <c r="I10" s="17" t="s">
        <v>58</v>
      </c>
      <c r="J10" s="1" t="s">
        <v>58</v>
      </c>
      <c r="K10" s="1" t="s">
        <v>58</v>
      </c>
      <c r="L10" s="1" t="s">
        <v>58</v>
      </c>
      <c r="M10" s="17" t="s">
        <v>58</v>
      </c>
      <c r="N10" s="1" t="s">
        <v>58</v>
      </c>
      <c r="O10" s="17" t="s">
        <v>58</v>
      </c>
      <c r="P10" s="1" t="s">
        <v>58</v>
      </c>
      <c r="Q10" s="1" t="s">
        <v>58</v>
      </c>
      <c r="R10" s="1" t="s">
        <v>58</v>
      </c>
      <c r="S10" s="17" t="s">
        <v>58</v>
      </c>
      <c r="T10" s="1" t="s">
        <v>58</v>
      </c>
      <c r="U10" s="1" t="s">
        <v>58</v>
      </c>
      <c r="V10" s="1" t="s">
        <v>58</v>
      </c>
      <c r="W10" s="17" t="s">
        <v>58</v>
      </c>
    </row>
    <row r="11" spans="1:23" ht="14.25" thickTop="1">
      <c r="A11" s="9" t="s">
        <v>57</v>
      </c>
      <c r="B11" s="27">
        <v>2253497</v>
      </c>
      <c r="C11" s="27">
        <v>1066188</v>
      </c>
      <c r="D11" s="27">
        <v>1420112</v>
      </c>
      <c r="E11" s="21">
        <v>1954906</v>
      </c>
      <c r="F11" s="27">
        <v>1644965</v>
      </c>
      <c r="G11" s="27">
        <v>1501226</v>
      </c>
      <c r="H11" s="27">
        <v>1693977</v>
      </c>
      <c r="I11" s="21">
        <v>1933786</v>
      </c>
      <c r="J11" s="27">
        <v>2199026</v>
      </c>
      <c r="K11" s="27">
        <v>680294</v>
      </c>
      <c r="L11" s="27">
        <v>964237</v>
      </c>
      <c r="M11" s="21">
        <v>1418680</v>
      </c>
      <c r="N11" s="27">
        <v>1760726</v>
      </c>
      <c r="O11" s="21">
        <v>924665</v>
      </c>
      <c r="P11" s="27">
        <v>1056301</v>
      </c>
      <c r="Q11" s="27">
        <v>963205</v>
      </c>
      <c r="R11" s="27">
        <v>2572983</v>
      </c>
      <c r="S11" s="21">
        <v>1276174</v>
      </c>
      <c r="T11" s="27">
        <v>422167</v>
      </c>
      <c r="U11" s="27">
        <v>746583</v>
      </c>
      <c r="V11" s="27">
        <v>1965836</v>
      </c>
      <c r="W11" s="21">
        <v>1189752</v>
      </c>
    </row>
    <row r="12" spans="1:23" ht="13.5">
      <c r="A12" s="2" t="s">
        <v>217</v>
      </c>
      <c r="B12" s="28">
        <v>2128414</v>
      </c>
      <c r="C12" s="28">
        <v>2473828</v>
      </c>
      <c r="D12" s="28">
        <v>2758075</v>
      </c>
      <c r="E12" s="22">
        <v>2662672</v>
      </c>
      <c r="F12" s="28">
        <v>3964487</v>
      </c>
      <c r="G12" s="28">
        <v>4266774</v>
      </c>
      <c r="H12" s="28">
        <v>3939014</v>
      </c>
      <c r="I12" s="22">
        <v>4152698</v>
      </c>
      <c r="J12" s="28">
        <v>4571136</v>
      </c>
      <c r="K12" s="28">
        <v>4997796</v>
      </c>
      <c r="L12" s="28">
        <v>4548594</v>
      </c>
      <c r="M12" s="22">
        <v>4648840</v>
      </c>
      <c r="N12" s="28">
        <v>5379554</v>
      </c>
      <c r="O12" s="22">
        <v>5279218</v>
      </c>
      <c r="P12" s="28">
        <v>4312934</v>
      </c>
      <c r="Q12" s="28">
        <v>4118831</v>
      </c>
      <c r="R12" s="28">
        <v>4067484</v>
      </c>
      <c r="S12" s="22">
        <v>3317883</v>
      </c>
      <c r="T12" s="28">
        <v>4732573</v>
      </c>
      <c r="U12" s="28">
        <v>4750766</v>
      </c>
      <c r="V12" s="28">
        <v>6684560</v>
      </c>
      <c r="W12" s="22">
        <v>6354716</v>
      </c>
    </row>
    <row r="13" spans="1:23" ht="13.5">
      <c r="A13" s="2" t="s">
        <v>61</v>
      </c>
      <c r="B13" s="28">
        <v>180271</v>
      </c>
      <c r="C13" s="28">
        <v>255660</v>
      </c>
      <c r="D13" s="28">
        <v>270713</v>
      </c>
      <c r="E13" s="22">
        <v>269430</v>
      </c>
      <c r="F13" s="28">
        <v>182522</v>
      </c>
      <c r="G13" s="28">
        <v>245723</v>
      </c>
      <c r="H13" s="28">
        <v>230081</v>
      </c>
      <c r="I13" s="22">
        <v>259224</v>
      </c>
      <c r="J13" s="28">
        <v>215429</v>
      </c>
      <c r="K13" s="28">
        <v>236116</v>
      </c>
      <c r="L13" s="28">
        <v>243123</v>
      </c>
      <c r="M13" s="22">
        <v>143602</v>
      </c>
      <c r="N13" s="28">
        <v>117199</v>
      </c>
      <c r="O13" s="22">
        <v>201122</v>
      </c>
      <c r="P13" s="28">
        <v>254841</v>
      </c>
      <c r="Q13" s="28">
        <v>232513</v>
      </c>
      <c r="R13" s="28">
        <v>195856</v>
      </c>
      <c r="S13" s="22">
        <v>289966</v>
      </c>
      <c r="T13" s="28"/>
      <c r="U13" s="28"/>
      <c r="V13" s="28"/>
      <c r="W13" s="22"/>
    </row>
    <row r="14" spans="1:23" ht="13.5">
      <c r="A14" s="2" t="s">
        <v>62</v>
      </c>
      <c r="B14" s="28">
        <v>5321</v>
      </c>
      <c r="C14" s="28">
        <v>30693</v>
      </c>
      <c r="D14" s="28">
        <v>20694</v>
      </c>
      <c r="E14" s="22">
        <v>24324</v>
      </c>
      <c r="F14" s="28">
        <v>22609</v>
      </c>
      <c r="G14" s="28">
        <v>34076</v>
      </c>
      <c r="H14" s="28">
        <v>32334</v>
      </c>
      <c r="I14" s="22">
        <v>30597</v>
      </c>
      <c r="J14" s="28">
        <v>13029</v>
      </c>
      <c r="K14" s="28">
        <v>63994</v>
      </c>
      <c r="L14" s="28">
        <v>39294</v>
      </c>
      <c r="M14" s="22">
        <v>57389</v>
      </c>
      <c r="N14" s="28">
        <v>16305</v>
      </c>
      <c r="O14" s="22">
        <v>39770</v>
      </c>
      <c r="P14" s="28">
        <v>39862</v>
      </c>
      <c r="Q14" s="28">
        <v>22821</v>
      </c>
      <c r="R14" s="28">
        <v>7496</v>
      </c>
      <c r="S14" s="22">
        <v>26075</v>
      </c>
      <c r="T14" s="28">
        <v>31495</v>
      </c>
      <c r="U14" s="28">
        <v>26534</v>
      </c>
      <c r="V14" s="28">
        <v>25034</v>
      </c>
      <c r="W14" s="22"/>
    </row>
    <row r="15" spans="1:23" ht="13.5">
      <c r="A15" s="2" t="s">
        <v>63</v>
      </c>
      <c r="B15" s="28">
        <v>239335</v>
      </c>
      <c r="C15" s="28">
        <v>195356</v>
      </c>
      <c r="D15" s="28">
        <v>197302</v>
      </c>
      <c r="E15" s="22">
        <v>224572</v>
      </c>
      <c r="F15" s="28">
        <v>308016</v>
      </c>
      <c r="G15" s="28">
        <v>267541</v>
      </c>
      <c r="H15" s="28">
        <v>285540</v>
      </c>
      <c r="I15" s="22">
        <v>284935</v>
      </c>
      <c r="J15" s="28">
        <v>402081</v>
      </c>
      <c r="K15" s="28">
        <v>306817</v>
      </c>
      <c r="L15" s="28">
        <v>299748</v>
      </c>
      <c r="M15" s="22">
        <v>302388</v>
      </c>
      <c r="N15" s="28">
        <v>348148</v>
      </c>
      <c r="O15" s="22">
        <v>288868</v>
      </c>
      <c r="P15" s="28">
        <v>265235</v>
      </c>
      <c r="Q15" s="28">
        <v>277574</v>
      </c>
      <c r="R15" s="28">
        <v>348340</v>
      </c>
      <c r="S15" s="22">
        <v>323158</v>
      </c>
      <c r="T15" s="28"/>
      <c r="U15" s="28"/>
      <c r="V15" s="28"/>
      <c r="W15" s="22"/>
    </row>
    <row r="16" spans="1:23" ht="13.5">
      <c r="A16" s="2" t="s">
        <v>65</v>
      </c>
      <c r="B16" s="28">
        <v>109411</v>
      </c>
      <c r="C16" s="28">
        <v>109411</v>
      </c>
      <c r="D16" s="28">
        <v>109411</v>
      </c>
      <c r="E16" s="22">
        <v>109411</v>
      </c>
      <c r="F16" s="28">
        <v>111597</v>
      </c>
      <c r="G16" s="28">
        <v>111597</v>
      </c>
      <c r="H16" s="28">
        <v>111597</v>
      </c>
      <c r="I16" s="22">
        <v>111597</v>
      </c>
      <c r="J16" s="28">
        <v>110631</v>
      </c>
      <c r="K16" s="28">
        <v>116402</v>
      </c>
      <c r="L16" s="28">
        <v>115384</v>
      </c>
      <c r="M16" s="22">
        <v>115384</v>
      </c>
      <c r="N16" s="28"/>
      <c r="O16" s="22"/>
      <c r="P16" s="28"/>
      <c r="Q16" s="28">
        <v>3</v>
      </c>
      <c r="R16" s="28">
        <v>421</v>
      </c>
      <c r="S16" s="22">
        <v>158</v>
      </c>
      <c r="T16" s="28">
        <v>105868</v>
      </c>
      <c r="U16" s="28">
        <v>121211</v>
      </c>
      <c r="V16" s="28">
        <v>61685</v>
      </c>
      <c r="W16" s="22">
        <v>59532</v>
      </c>
    </row>
    <row r="17" spans="1:23" ht="13.5">
      <c r="A17" s="2" t="s">
        <v>67</v>
      </c>
      <c r="B17" s="28">
        <v>50857</v>
      </c>
      <c r="C17" s="28">
        <v>358912</v>
      </c>
      <c r="D17" s="28">
        <v>41822</v>
      </c>
      <c r="E17" s="22">
        <v>44744</v>
      </c>
      <c r="F17" s="28">
        <v>101609</v>
      </c>
      <c r="G17" s="28">
        <v>65159</v>
      </c>
      <c r="H17" s="28">
        <v>52155</v>
      </c>
      <c r="I17" s="22">
        <v>70460</v>
      </c>
      <c r="J17" s="28">
        <v>64968</v>
      </c>
      <c r="K17" s="28">
        <v>74038</v>
      </c>
      <c r="L17" s="28">
        <v>53028</v>
      </c>
      <c r="M17" s="22">
        <v>67630</v>
      </c>
      <c r="N17" s="28">
        <v>83831</v>
      </c>
      <c r="O17" s="22">
        <v>78822</v>
      </c>
      <c r="P17" s="28">
        <v>129591</v>
      </c>
      <c r="Q17" s="28">
        <v>123248</v>
      </c>
      <c r="R17" s="28">
        <v>177319</v>
      </c>
      <c r="S17" s="22">
        <v>253137</v>
      </c>
      <c r="T17" s="28">
        <v>171019</v>
      </c>
      <c r="U17" s="28">
        <v>403185</v>
      </c>
      <c r="V17" s="28">
        <v>374908</v>
      </c>
      <c r="W17" s="22">
        <v>404012</v>
      </c>
    </row>
    <row r="18" spans="1:23" ht="13.5">
      <c r="A18" s="2" t="s">
        <v>68</v>
      </c>
      <c r="B18" s="28">
        <v>-303</v>
      </c>
      <c r="C18" s="28">
        <v>-360</v>
      </c>
      <c r="D18" s="28">
        <v>-401</v>
      </c>
      <c r="E18" s="22">
        <v>-383</v>
      </c>
      <c r="F18" s="28">
        <v>-591</v>
      </c>
      <c r="G18" s="28">
        <v>-637</v>
      </c>
      <c r="H18" s="28">
        <v>-588</v>
      </c>
      <c r="I18" s="22">
        <v>-620</v>
      </c>
      <c r="J18" s="28">
        <v>-682</v>
      </c>
      <c r="K18" s="28">
        <v>-746</v>
      </c>
      <c r="L18" s="28">
        <v>-678</v>
      </c>
      <c r="M18" s="22">
        <v>-694</v>
      </c>
      <c r="N18" s="28">
        <v>-803</v>
      </c>
      <c r="O18" s="22">
        <v>-15779</v>
      </c>
      <c r="P18" s="28">
        <v>-12995</v>
      </c>
      <c r="Q18" s="28">
        <v>-13580</v>
      </c>
      <c r="R18" s="28">
        <v>-21838</v>
      </c>
      <c r="S18" s="22">
        <v>-24333</v>
      </c>
      <c r="T18" s="28">
        <v>-42322</v>
      </c>
      <c r="U18" s="28">
        <v>-42818</v>
      </c>
      <c r="V18" s="28">
        <v>-62949</v>
      </c>
      <c r="W18" s="22">
        <v>-65925</v>
      </c>
    </row>
    <row r="19" spans="1:23" ht="13.5">
      <c r="A19" s="2" t="s">
        <v>69</v>
      </c>
      <c r="B19" s="28">
        <v>4966806</v>
      </c>
      <c r="C19" s="28">
        <v>4489691</v>
      </c>
      <c r="D19" s="28">
        <v>4817731</v>
      </c>
      <c r="E19" s="22">
        <v>5289680</v>
      </c>
      <c r="F19" s="28">
        <v>6335217</v>
      </c>
      <c r="G19" s="28">
        <v>6491463</v>
      </c>
      <c r="H19" s="28">
        <v>6344114</v>
      </c>
      <c r="I19" s="22">
        <v>6842680</v>
      </c>
      <c r="J19" s="28">
        <v>7575623</v>
      </c>
      <c r="K19" s="28">
        <v>6474714</v>
      </c>
      <c r="L19" s="28">
        <v>6262734</v>
      </c>
      <c r="M19" s="22">
        <v>6753221</v>
      </c>
      <c r="N19" s="28">
        <v>7704961</v>
      </c>
      <c r="O19" s="22">
        <v>6796688</v>
      </c>
      <c r="P19" s="28">
        <v>6045771</v>
      </c>
      <c r="Q19" s="28">
        <v>5724618</v>
      </c>
      <c r="R19" s="28">
        <v>7348062</v>
      </c>
      <c r="S19" s="22">
        <v>5462222</v>
      </c>
      <c r="T19" s="28">
        <v>6138690</v>
      </c>
      <c r="U19" s="28">
        <v>6690085</v>
      </c>
      <c r="V19" s="28">
        <v>9800273</v>
      </c>
      <c r="W19" s="22">
        <v>8819391</v>
      </c>
    </row>
    <row r="20" spans="1:23" ht="13.5">
      <c r="A20" s="3" t="s">
        <v>218</v>
      </c>
      <c r="B20" s="28">
        <v>4040880</v>
      </c>
      <c r="C20" s="28">
        <v>4041482</v>
      </c>
      <c r="D20" s="28">
        <v>4021054</v>
      </c>
      <c r="E20" s="22">
        <v>3998461</v>
      </c>
      <c r="F20" s="28">
        <v>3968394</v>
      </c>
      <c r="G20" s="28">
        <v>3970771</v>
      </c>
      <c r="H20" s="28">
        <v>3981558</v>
      </c>
      <c r="I20" s="22">
        <v>3868338</v>
      </c>
      <c r="J20" s="28">
        <v>3858678</v>
      </c>
      <c r="K20" s="28">
        <v>3862248</v>
      </c>
      <c r="L20" s="28">
        <v>3866015</v>
      </c>
      <c r="M20" s="22">
        <v>3859019</v>
      </c>
      <c r="N20" s="28">
        <v>4458303</v>
      </c>
      <c r="O20" s="22">
        <v>4467745</v>
      </c>
      <c r="P20" s="28">
        <v>4502583</v>
      </c>
      <c r="Q20" s="28">
        <v>5123386</v>
      </c>
      <c r="R20" s="28">
        <v>5144170</v>
      </c>
      <c r="S20" s="22">
        <v>5159565</v>
      </c>
      <c r="T20" s="28">
        <v>5165361</v>
      </c>
      <c r="U20" s="28">
        <v>5264815</v>
      </c>
      <c r="V20" s="28">
        <v>5344420</v>
      </c>
      <c r="W20" s="22">
        <v>5348841</v>
      </c>
    </row>
    <row r="21" spans="1:23" ht="13.5">
      <c r="A21" s="4" t="s">
        <v>71</v>
      </c>
      <c r="B21" s="28">
        <v>-1574729</v>
      </c>
      <c r="C21" s="28">
        <v>-1544803</v>
      </c>
      <c r="D21" s="28">
        <v>-1510805</v>
      </c>
      <c r="E21" s="22">
        <v>-1476621</v>
      </c>
      <c r="F21" s="28">
        <v>-1438987</v>
      </c>
      <c r="G21" s="28">
        <v>-1407928</v>
      </c>
      <c r="H21" s="28">
        <v>-1378548</v>
      </c>
      <c r="I21" s="22">
        <v>-1343826</v>
      </c>
      <c r="J21" s="28">
        <v>-1314605</v>
      </c>
      <c r="K21" s="28">
        <v>-1287457</v>
      </c>
      <c r="L21" s="28">
        <v>-1259523</v>
      </c>
      <c r="M21" s="22">
        <v>-1229474</v>
      </c>
      <c r="N21" s="28">
        <v>-1507107</v>
      </c>
      <c r="O21" s="22">
        <v>-1475444</v>
      </c>
      <c r="P21" s="28">
        <v>-1456885</v>
      </c>
      <c r="Q21" s="28">
        <v>-1580550</v>
      </c>
      <c r="R21" s="28">
        <v>-1542381</v>
      </c>
      <c r="S21" s="22">
        <v>-1499383</v>
      </c>
      <c r="T21" s="28">
        <v>-1451640</v>
      </c>
      <c r="U21" s="28">
        <v>-1427524</v>
      </c>
      <c r="V21" s="28">
        <v>-1396118</v>
      </c>
      <c r="W21" s="22">
        <v>-1345527</v>
      </c>
    </row>
    <row r="22" spans="1:23" ht="13.5">
      <c r="A22" s="4" t="s">
        <v>219</v>
      </c>
      <c r="B22" s="28">
        <v>-189101</v>
      </c>
      <c r="C22" s="28">
        <v>-190285</v>
      </c>
      <c r="D22" s="28">
        <v>-179273</v>
      </c>
      <c r="E22" s="22">
        <v>-164708</v>
      </c>
      <c r="F22" s="28">
        <v>-146000</v>
      </c>
      <c r="G22" s="28">
        <v>-147539</v>
      </c>
      <c r="H22" s="28">
        <v>-154525</v>
      </c>
      <c r="I22" s="22">
        <v>-145763</v>
      </c>
      <c r="J22" s="28">
        <v>-142566</v>
      </c>
      <c r="K22" s="28">
        <v>-147657</v>
      </c>
      <c r="L22" s="28">
        <v>-150144</v>
      </c>
      <c r="M22" s="22">
        <v>-145526</v>
      </c>
      <c r="N22" s="28">
        <v>-229362</v>
      </c>
      <c r="O22" s="22">
        <v>-154407</v>
      </c>
      <c r="P22" s="28">
        <v>-161393</v>
      </c>
      <c r="Q22" s="28">
        <v>-342958</v>
      </c>
      <c r="R22" s="28">
        <v>-314839</v>
      </c>
      <c r="S22" s="22">
        <v>-324903</v>
      </c>
      <c r="T22" s="28">
        <v>-328693</v>
      </c>
      <c r="U22" s="28">
        <v>-431251</v>
      </c>
      <c r="V22" s="28">
        <v>-354546</v>
      </c>
      <c r="W22" s="22">
        <v>-354546</v>
      </c>
    </row>
    <row r="23" spans="1:23" ht="13.5">
      <c r="A23" s="4" t="s">
        <v>220</v>
      </c>
      <c r="B23" s="28">
        <v>2277049</v>
      </c>
      <c r="C23" s="28">
        <v>2306393</v>
      </c>
      <c r="D23" s="28">
        <v>2330975</v>
      </c>
      <c r="E23" s="22">
        <v>2357131</v>
      </c>
      <c r="F23" s="28">
        <v>2383406</v>
      </c>
      <c r="G23" s="28">
        <v>2415303</v>
      </c>
      <c r="H23" s="28">
        <v>2448484</v>
      </c>
      <c r="I23" s="22">
        <v>2378749</v>
      </c>
      <c r="J23" s="28">
        <v>2401507</v>
      </c>
      <c r="K23" s="28">
        <v>2427133</v>
      </c>
      <c r="L23" s="28">
        <v>2456348</v>
      </c>
      <c r="M23" s="22">
        <v>2484018</v>
      </c>
      <c r="N23" s="28">
        <v>2721832</v>
      </c>
      <c r="O23" s="22">
        <v>2837893</v>
      </c>
      <c r="P23" s="28">
        <v>2884304</v>
      </c>
      <c r="Q23" s="28">
        <v>3199877</v>
      </c>
      <c r="R23" s="28">
        <v>3286950</v>
      </c>
      <c r="S23" s="22">
        <v>3335278</v>
      </c>
      <c r="T23" s="28">
        <v>3385027</v>
      </c>
      <c r="U23" s="28">
        <v>3406039</v>
      </c>
      <c r="V23" s="28">
        <v>3593756</v>
      </c>
      <c r="W23" s="22">
        <v>3648768</v>
      </c>
    </row>
    <row r="24" spans="1:23" ht="13.5">
      <c r="A24" s="3" t="s">
        <v>221</v>
      </c>
      <c r="B24" s="28">
        <v>3417324</v>
      </c>
      <c r="C24" s="28">
        <v>3416550</v>
      </c>
      <c r="D24" s="28">
        <v>3418412</v>
      </c>
      <c r="E24" s="22">
        <v>3376554</v>
      </c>
      <c r="F24" s="28">
        <v>3324035</v>
      </c>
      <c r="G24" s="28">
        <v>3275306</v>
      </c>
      <c r="H24" s="28">
        <v>3253589</v>
      </c>
      <c r="I24" s="22">
        <v>3223773</v>
      </c>
      <c r="J24" s="28">
        <v>3182019</v>
      </c>
      <c r="K24" s="28">
        <v>3139853</v>
      </c>
      <c r="L24" s="28">
        <v>3145903</v>
      </c>
      <c r="M24" s="22">
        <v>3128729</v>
      </c>
      <c r="N24" s="28">
        <v>3256495</v>
      </c>
      <c r="O24" s="22">
        <v>3278639</v>
      </c>
      <c r="P24" s="28">
        <v>3254891</v>
      </c>
      <c r="Q24" s="28">
        <v>3251342</v>
      </c>
      <c r="R24" s="28">
        <v>3233085</v>
      </c>
      <c r="S24" s="22">
        <v>3261916</v>
      </c>
      <c r="T24" s="28">
        <v>3262319</v>
      </c>
      <c r="U24" s="28">
        <v>3242894</v>
      </c>
      <c r="V24" s="28">
        <v>3304270</v>
      </c>
      <c r="W24" s="22">
        <v>3329497</v>
      </c>
    </row>
    <row r="25" spans="1:23" ht="13.5">
      <c r="A25" s="4" t="s">
        <v>71</v>
      </c>
      <c r="B25" s="28">
        <v>-2805832</v>
      </c>
      <c r="C25" s="28">
        <v>-2784447</v>
      </c>
      <c r="D25" s="28">
        <v>-2785009</v>
      </c>
      <c r="E25" s="22">
        <v>-2747575</v>
      </c>
      <c r="F25" s="28">
        <v>-2701706</v>
      </c>
      <c r="G25" s="28">
        <v>-2675582</v>
      </c>
      <c r="H25" s="28">
        <v>-2670959</v>
      </c>
      <c r="I25" s="22">
        <v>-2621717</v>
      </c>
      <c r="J25" s="28">
        <v>-2637340</v>
      </c>
      <c r="K25" s="28">
        <v>-2616143</v>
      </c>
      <c r="L25" s="28">
        <v>-2596165</v>
      </c>
      <c r="M25" s="22">
        <v>-2568883</v>
      </c>
      <c r="N25" s="28">
        <v>-2644776</v>
      </c>
      <c r="O25" s="22">
        <v>-2629039</v>
      </c>
      <c r="P25" s="28">
        <v>-2607199</v>
      </c>
      <c r="Q25" s="28">
        <v>-2581462</v>
      </c>
      <c r="R25" s="28">
        <v>-2557519</v>
      </c>
      <c r="S25" s="22">
        <v>-2542593</v>
      </c>
      <c r="T25" s="28">
        <v>-2515330</v>
      </c>
      <c r="U25" s="28">
        <v>-2494738</v>
      </c>
      <c r="V25" s="28">
        <v>-2479757</v>
      </c>
      <c r="W25" s="22">
        <v>-2470575</v>
      </c>
    </row>
    <row r="26" spans="1:23" ht="13.5">
      <c r="A26" s="4" t="s">
        <v>219</v>
      </c>
      <c r="B26" s="28">
        <v>-230495</v>
      </c>
      <c r="C26" s="28">
        <v>-231939</v>
      </c>
      <c r="D26" s="28">
        <v>-218516</v>
      </c>
      <c r="E26" s="22">
        <v>-200763</v>
      </c>
      <c r="F26" s="28">
        <v>-177959</v>
      </c>
      <c r="G26" s="28">
        <v>-179835</v>
      </c>
      <c r="H26" s="28">
        <v>-188351</v>
      </c>
      <c r="I26" s="22">
        <v>-177670</v>
      </c>
      <c r="J26" s="28">
        <v>-173774</v>
      </c>
      <c r="K26" s="28">
        <v>-179980</v>
      </c>
      <c r="L26" s="28">
        <v>-183011</v>
      </c>
      <c r="M26" s="22">
        <v>-177382</v>
      </c>
      <c r="N26" s="28">
        <v>-183880</v>
      </c>
      <c r="O26" s="22">
        <v>-191517</v>
      </c>
      <c r="P26" s="28">
        <v>-200182</v>
      </c>
      <c r="Q26" s="28">
        <v>-197979</v>
      </c>
      <c r="R26" s="28">
        <v>-194014</v>
      </c>
      <c r="S26" s="22">
        <v>-206498</v>
      </c>
      <c r="T26" s="28">
        <v>-211197</v>
      </c>
      <c r="U26" s="28">
        <v>-195482</v>
      </c>
      <c r="V26" s="28">
        <v>-215664</v>
      </c>
      <c r="W26" s="22">
        <v>-215664</v>
      </c>
    </row>
    <row r="27" spans="1:23" ht="13.5">
      <c r="A27" s="4" t="s">
        <v>222</v>
      </c>
      <c r="B27" s="28">
        <v>380995</v>
      </c>
      <c r="C27" s="28">
        <v>400164</v>
      </c>
      <c r="D27" s="28">
        <v>414885</v>
      </c>
      <c r="E27" s="22">
        <v>428214</v>
      </c>
      <c r="F27" s="28">
        <v>444369</v>
      </c>
      <c r="G27" s="28">
        <v>419888</v>
      </c>
      <c r="H27" s="28">
        <v>394279</v>
      </c>
      <c r="I27" s="22">
        <v>424384</v>
      </c>
      <c r="J27" s="28">
        <v>370904</v>
      </c>
      <c r="K27" s="28">
        <v>343730</v>
      </c>
      <c r="L27" s="28">
        <v>366726</v>
      </c>
      <c r="M27" s="22">
        <v>382463</v>
      </c>
      <c r="N27" s="28">
        <v>427838</v>
      </c>
      <c r="O27" s="22">
        <v>458082</v>
      </c>
      <c r="P27" s="28">
        <v>447509</v>
      </c>
      <c r="Q27" s="28">
        <v>471900</v>
      </c>
      <c r="R27" s="28">
        <v>481551</v>
      </c>
      <c r="S27" s="22">
        <v>512824</v>
      </c>
      <c r="T27" s="28">
        <v>535791</v>
      </c>
      <c r="U27" s="28">
        <v>552673</v>
      </c>
      <c r="V27" s="28">
        <v>608848</v>
      </c>
      <c r="W27" s="22">
        <v>643257</v>
      </c>
    </row>
    <row r="28" spans="1:23" ht="13.5">
      <c r="A28" s="3" t="s">
        <v>81</v>
      </c>
      <c r="B28" s="28">
        <v>1639318</v>
      </c>
      <c r="C28" s="28">
        <v>1639318</v>
      </c>
      <c r="D28" s="28">
        <v>1639318</v>
      </c>
      <c r="E28" s="22">
        <v>1639318</v>
      </c>
      <c r="F28" s="28">
        <v>1639318</v>
      </c>
      <c r="G28" s="28">
        <v>1639318</v>
      </c>
      <c r="H28" s="28">
        <v>1639318</v>
      </c>
      <c r="I28" s="22">
        <v>1639318</v>
      </c>
      <c r="J28" s="28">
        <v>1639318</v>
      </c>
      <c r="K28" s="28">
        <v>1639318</v>
      </c>
      <c r="L28" s="28">
        <v>1639318</v>
      </c>
      <c r="M28" s="22">
        <v>1639318</v>
      </c>
      <c r="N28" s="28">
        <v>1729525</v>
      </c>
      <c r="O28" s="22">
        <v>1729525</v>
      </c>
      <c r="P28" s="28">
        <v>1729525</v>
      </c>
      <c r="Q28" s="28">
        <v>1729525</v>
      </c>
      <c r="R28" s="28">
        <v>1729525</v>
      </c>
      <c r="S28" s="22">
        <v>1729525</v>
      </c>
      <c r="T28" s="28">
        <v>1729525</v>
      </c>
      <c r="U28" s="28">
        <v>1729525</v>
      </c>
      <c r="V28" s="28">
        <v>1728715</v>
      </c>
      <c r="W28" s="22">
        <v>1729525</v>
      </c>
    </row>
    <row r="29" spans="1:23" ht="13.5">
      <c r="A29" s="3" t="s">
        <v>67</v>
      </c>
      <c r="B29" s="28">
        <v>218332</v>
      </c>
      <c r="C29" s="28">
        <v>216957</v>
      </c>
      <c r="D29" s="28">
        <v>214750</v>
      </c>
      <c r="E29" s="22">
        <v>214384</v>
      </c>
      <c r="F29" s="28">
        <v>213913</v>
      </c>
      <c r="G29" s="28">
        <v>213552</v>
      </c>
      <c r="H29" s="28">
        <v>213474</v>
      </c>
      <c r="I29" s="22">
        <v>211854</v>
      </c>
      <c r="J29" s="28">
        <v>231196</v>
      </c>
      <c r="K29" s="28">
        <v>231242</v>
      </c>
      <c r="L29" s="28">
        <v>231230</v>
      </c>
      <c r="M29" s="22">
        <v>231050</v>
      </c>
      <c r="N29" s="28">
        <v>235325</v>
      </c>
      <c r="O29" s="22">
        <v>234803</v>
      </c>
      <c r="P29" s="28">
        <v>218472</v>
      </c>
      <c r="Q29" s="28">
        <v>309761</v>
      </c>
      <c r="R29" s="28">
        <v>352795</v>
      </c>
      <c r="S29" s="22">
        <v>347984</v>
      </c>
      <c r="T29" s="28">
        <v>345430</v>
      </c>
      <c r="U29" s="28">
        <v>297761</v>
      </c>
      <c r="V29" s="28">
        <v>314053</v>
      </c>
      <c r="W29" s="22">
        <v>312320</v>
      </c>
    </row>
    <row r="30" spans="1:23" ht="13.5">
      <c r="A30" s="4" t="s">
        <v>71</v>
      </c>
      <c r="B30" s="28">
        <v>-196023</v>
      </c>
      <c r="C30" s="28">
        <v>-192412</v>
      </c>
      <c r="D30" s="28">
        <v>-188822</v>
      </c>
      <c r="E30" s="22">
        <v>-185236</v>
      </c>
      <c r="F30" s="28">
        <v>-181421</v>
      </c>
      <c r="G30" s="28">
        <v>-177898</v>
      </c>
      <c r="H30" s="28">
        <v>-174331</v>
      </c>
      <c r="I30" s="22">
        <v>-170554</v>
      </c>
      <c r="J30" s="28">
        <v>-185440</v>
      </c>
      <c r="K30" s="28">
        <v>-180878</v>
      </c>
      <c r="L30" s="28">
        <v>-176519</v>
      </c>
      <c r="M30" s="22">
        <v>-171793</v>
      </c>
      <c r="N30" s="28">
        <v>-169526</v>
      </c>
      <c r="O30" s="22">
        <v>-164182</v>
      </c>
      <c r="P30" s="28">
        <v>-165405</v>
      </c>
      <c r="Q30" s="28">
        <v>-193508</v>
      </c>
      <c r="R30" s="28">
        <v>-222451</v>
      </c>
      <c r="S30" s="22">
        <v>-212555</v>
      </c>
      <c r="T30" s="28">
        <v>-200416</v>
      </c>
      <c r="U30" s="28">
        <v>-189561</v>
      </c>
      <c r="V30" s="28">
        <v>-197287</v>
      </c>
      <c r="W30" s="22">
        <v>-189470</v>
      </c>
    </row>
    <row r="31" spans="1:23" ht="13.5">
      <c r="A31" s="4" t="s">
        <v>219</v>
      </c>
      <c r="B31" s="28">
        <v>-1736</v>
      </c>
      <c r="C31" s="28">
        <v>-1747</v>
      </c>
      <c r="D31" s="28">
        <v>-1646</v>
      </c>
      <c r="E31" s="22">
        <v>-1512</v>
      </c>
      <c r="F31" s="28">
        <v>-1340</v>
      </c>
      <c r="G31" s="28">
        <v>-1354</v>
      </c>
      <c r="H31" s="28">
        <v>-1418</v>
      </c>
      <c r="I31" s="22">
        <v>-1338</v>
      </c>
      <c r="J31" s="28">
        <v>-2183</v>
      </c>
      <c r="K31" s="28">
        <v>-2229</v>
      </c>
      <c r="L31" s="28">
        <v>-2252</v>
      </c>
      <c r="M31" s="22">
        <v>-2210</v>
      </c>
      <c r="N31" s="28">
        <v>-2262</v>
      </c>
      <c r="O31" s="22">
        <v>-2320</v>
      </c>
      <c r="P31" s="28">
        <v>-1512</v>
      </c>
      <c r="Q31" s="28">
        <v>-19793</v>
      </c>
      <c r="R31" s="28">
        <v>-18028</v>
      </c>
      <c r="S31" s="22">
        <v>-18122</v>
      </c>
      <c r="T31" s="28">
        <v>-18158</v>
      </c>
      <c r="U31" s="28">
        <v>-21192</v>
      </c>
      <c r="V31" s="28">
        <v>-19432</v>
      </c>
      <c r="W31" s="22">
        <v>-19432</v>
      </c>
    </row>
    <row r="32" spans="1:23" ht="13.5">
      <c r="A32" s="4" t="s">
        <v>223</v>
      </c>
      <c r="B32" s="28">
        <v>20572</v>
      </c>
      <c r="C32" s="28">
        <v>22797</v>
      </c>
      <c r="D32" s="28">
        <v>24281</v>
      </c>
      <c r="E32" s="22">
        <v>27635</v>
      </c>
      <c r="F32" s="28">
        <v>31152</v>
      </c>
      <c r="G32" s="28">
        <v>34299</v>
      </c>
      <c r="H32" s="28">
        <v>37723</v>
      </c>
      <c r="I32" s="22">
        <v>39960</v>
      </c>
      <c r="J32" s="28">
        <v>43572</v>
      </c>
      <c r="K32" s="28">
        <v>48134</v>
      </c>
      <c r="L32" s="28">
        <v>52458</v>
      </c>
      <c r="M32" s="22">
        <v>57046</v>
      </c>
      <c r="N32" s="28">
        <v>63535</v>
      </c>
      <c r="O32" s="22">
        <v>68300</v>
      </c>
      <c r="P32" s="28">
        <v>51554</v>
      </c>
      <c r="Q32" s="28">
        <v>96459</v>
      </c>
      <c r="R32" s="28">
        <v>112315</v>
      </c>
      <c r="S32" s="22">
        <v>117305</v>
      </c>
      <c r="T32" s="28">
        <v>126855</v>
      </c>
      <c r="U32" s="28">
        <v>87007</v>
      </c>
      <c r="V32" s="28">
        <v>97333</v>
      </c>
      <c r="W32" s="22">
        <v>103416</v>
      </c>
    </row>
    <row r="33" spans="1:23" ht="13.5">
      <c r="A33" s="3" t="s">
        <v>84</v>
      </c>
      <c r="B33" s="28">
        <v>4317936</v>
      </c>
      <c r="C33" s="28">
        <v>4368674</v>
      </c>
      <c r="D33" s="28">
        <v>4409461</v>
      </c>
      <c r="E33" s="22">
        <v>4452300</v>
      </c>
      <c r="F33" s="28">
        <v>4498769</v>
      </c>
      <c r="G33" s="28">
        <v>4526134</v>
      </c>
      <c r="H33" s="28">
        <v>4519806</v>
      </c>
      <c r="I33" s="22">
        <v>4497848</v>
      </c>
      <c r="J33" s="28">
        <v>4456333</v>
      </c>
      <c r="K33" s="28">
        <v>4508192</v>
      </c>
      <c r="L33" s="28">
        <v>4520180</v>
      </c>
      <c r="M33" s="22">
        <v>4566170</v>
      </c>
      <c r="N33" s="28">
        <v>4942749</v>
      </c>
      <c r="O33" s="22">
        <v>5093801</v>
      </c>
      <c r="P33" s="28">
        <v>5112893</v>
      </c>
      <c r="Q33" s="28">
        <v>5497813</v>
      </c>
      <c r="R33" s="28">
        <v>5610997</v>
      </c>
      <c r="S33" s="22">
        <v>5694933</v>
      </c>
      <c r="T33" s="28">
        <v>5777200</v>
      </c>
      <c r="U33" s="28">
        <v>5799373</v>
      </c>
      <c r="V33" s="28">
        <v>6037033</v>
      </c>
      <c r="W33" s="22">
        <v>6124968</v>
      </c>
    </row>
    <row r="34" spans="1:23" ht="13.5">
      <c r="A34" s="3" t="s">
        <v>85</v>
      </c>
      <c r="B34" s="28">
        <v>5988</v>
      </c>
      <c r="C34" s="28">
        <v>5986</v>
      </c>
      <c r="D34" s="28">
        <v>6459</v>
      </c>
      <c r="E34" s="22">
        <v>6932</v>
      </c>
      <c r="F34" s="28">
        <v>7405</v>
      </c>
      <c r="G34" s="28">
        <v>7878</v>
      </c>
      <c r="H34" s="28">
        <v>8351</v>
      </c>
      <c r="I34" s="22">
        <v>5824</v>
      </c>
      <c r="J34" s="28">
        <v>3047</v>
      </c>
      <c r="K34" s="28">
        <v>3220</v>
      </c>
      <c r="L34" s="28"/>
      <c r="M34" s="22"/>
      <c r="N34" s="28"/>
      <c r="O34" s="22"/>
      <c r="P34" s="28"/>
      <c r="Q34" s="28"/>
      <c r="R34" s="28"/>
      <c r="S34" s="22"/>
      <c r="T34" s="28"/>
      <c r="U34" s="28"/>
      <c r="V34" s="28"/>
      <c r="W34" s="22"/>
    </row>
    <row r="35" spans="1:23" ht="13.5">
      <c r="A35" s="3" t="s">
        <v>67</v>
      </c>
      <c r="B35" s="28">
        <v>97838</v>
      </c>
      <c r="C35" s="28">
        <v>99072</v>
      </c>
      <c r="D35" s="28">
        <v>93645</v>
      </c>
      <c r="E35" s="22">
        <v>86196</v>
      </c>
      <c r="F35" s="28">
        <v>76528</v>
      </c>
      <c r="G35" s="28">
        <v>77829</v>
      </c>
      <c r="H35" s="28">
        <v>98228</v>
      </c>
      <c r="I35" s="22">
        <v>77763</v>
      </c>
      <c r="J35" s="28">
        <v>76269</v>
      </c>
      <c r="K35" s="28">
        <v>79718</v>
      </c>
      <c r="L35" s="28">
        <v>83488</v>
      </c>
      <c r="M35" s="22">
        <v>79523</v>
      </c>
      <c r="N35" s="28">
        <v>82836</v>
      </c>
      <c r="O35" s="22">
        <v>86821</v>
      </c>
      <c r="P35" s="28">
        <v>91223</v>
      </c>
      <c r="Q35" s="28">
        <v>93564</v>
      </c>
      <c r="R35" s="28">
        <v>93313</v>
      </c>
      <c r="S35" s="22">
        <v>100283</v>
      </c>
      <c r="T35" s="28">
        <v>102892</v>
      </c>
      <c r="U35" s="28">
        <v>97532</v>
      </c>
      <c r="V35" s="28">
        <v>112490</v>
      </c>
      <c r="W35" s="22">
        <v>115311</v>
      </c>
    </row>
    <row r="36" spans="1:23" ht="13.5">
      <c r="A36" s="3" t="s">
        <v>86</v>
      </c>
      <c r="B36" s="28">
        <v>103827</v>
      </c>
      <c r="C36" s="28">
        <v>105059</v>
      </c>
      <c r="D36" s="28">
        <v>100105</v>
      </c>
      <c r="E36" s="22">
        <v>93128</v>
      </c>
      <c r="F36" s="28">
        <v>83933</v>
      </c>
      <c r="G36" s="28">
        <v>85707</v>
      </c>
      <c r="H36" s="28">
        <v>106579</v>
      </c>
      <c r="I36" s="22">
        <v>83588</v>
      </c>
      <c r="J36" s="28">
        <v>79317</v>
      </c>
      <c r="K36" s="28">
        <v>82938</v>
      </c>
      <c r="L36" s="28">
        <v>83488</v>
      </c>
      <c r="M36" s="22">
        <v>79523</v>
      </c>
      <c r="N36" s="28">
        <v>82836</v>
      </c>
      <c r="O36" s="22">
        <v>86821</v>
      </c>
      <c r="P36" s="28">
        <v>91223</v>
      </c>
      <c r="Q36" s="28">
        <v>93564</v>
      </c>
      <c r="R36" s="28">
        <v>93313</v>
      </c>
      <c r="S36" s="22">
        <v>100283</v>
      </c>
      <c r="T36" s="28">
        <v>102892</v>
      </c>
      <c r="U36" s="28">
        <v>97532</v>
      </c>
      <c r="V36" s="28">
        <v>112490</v>
      </c>
      <c r="W36" s="22">
        <v>115311</v>
      </c>
    </row>
    <row r="37" spans="1:23" ht="13.5">
      <c r="A37" s="3" t="s">
        <v>87</v>
      </c>
      <c r="B37" s="28">
        <v>380939</v>
      </c>
      <c r="C37" s="28">
        <v>362011</v>
      </c>
      <c r="D37" s="28">
        <v>560476</v>
      </c>
      <c r="E37" s="22">
        <v>540915</v>
      </c>
      <c r="F37" s="28">
        <v>592723</v>
      </c>
      <c r="G37" s="28">
        <v>588087</v>
      </c>
      <c r="H37" s="28">
        <v>757105</v>
      </c>
      <c r="I37" s="22">
        <v>726292</v>
      </c>
      <c r="J37" s="28">
        <v>642652</v>
      </c>
      <c r="K37" s="28">
        <v>641243</v>
      </c>
      <c r="L37" s="28">
        <v>681501</v>
      </c>
      <c r="M37" s="22">
        <v>659391</v>
      </c>
      <c r="N37" s="28">
        <v>666900</v>
      </c>
      <c r="O37" s="22">
        <v>691641</v>
      </c>
      <c r="P37" s="28">
        <v>684234</v>
      </c>
      <c r="Q37" s="28">
        <v>710192</v>
      </c>
      <c r="R37" s="28">
        <v>1154432</v>
      </c>
      <c r="S37" s="22">
        <v>1077536</v>
      </c>
      <c r="T37" s="28">
        <v>1249875</v>
      </c>
      <c r="U37" s="28">
        <v>1336951</v>
      </c>
      <c r="V37" s="28">
        <v>1458997</v>
      </c>
      <c r="W37" s="22">
        <v>1665014</v>
      </c>
    </row>
    <row r="38" spans="1:23" ht="13.5">
      <c r="A38" s="3" t="s">
        <v>90</v>
      </c>
      <c r="B38" s="28">
        <v>3981908</v>
      </c>
      <c r="C38" s="28">
        <v>3981998</v>
      </c>
      <c r="D38" s="28">
        <v>3981999</v>
      </c>
      <c r="E38" s="22">
        <v>3981999</v>
      </c>
      <c r="F38" s="28">
        <v>3981999</v>
      </c>
      <c r="G38" s="28">
        <v>3981999</v>
      </c>
      <c r="H38" s="28">
        <v>3981999</v>
      </c>
      <c r="I38" s="22">
        <v>3981999</v>
      </c>
      <c r="J38" s="28">
        <v>4070406</v>
      </c>
      <c r="K38" s="28">
        <v>4093366</v>
      </c>
      <c r="L38" s="28">
        <v>4100209</v>
      </c>
      <c r="M38" s="22">
        <v>4101039</v>
      </c>
      <c r="N38" s="28">
        <v>4103369</v>
      </c>
      <c r="O38" s="22">
        <v>4104200</v>
      </c>
      <c r="P38" s="28">
        <v>3982432</v>
      </c>
      <c r="Q38" s="28">
        <v>3993457</v>
      </c>
      <c r="R38" s="28">
        <v>4073956</v>
      </c>
      <c r="S38" s="22">
        <v>3987586</v>
      </c>
      <c r="T38" s="28">
        <v>3815483</v>
      </c>
      <c r="U38" s="28">
        <v>3687982</v>
      </c>
      <c r="V38" s="28">
        <v>2236533</v>
      </c>
      <c r="W38" s="22">
        <v>2255685</v>
      </c>
    </row>
    <row r="39" spans="1:23" ht="13.5">
      <c r="A39" s="3" t="s">
        <v>67</v>
      </c>
      <c r="B39" s="28">
        <v>44584</v>
      </c>
      <c r="C39" s="28">
        <v>44584</v>
      </c>
      <c r="D39" s="28">
        <v>44584</v>
      </c>
      <c r="E39" s="22">
        <v>55584</v>
      </c>
      <c r="F39" s="28">
        <v>55584</v>
      </c>
      <c r="G39" s="28">
        <v>55584</v>
      </c>
      <c r="H39" s="28">
        <v>55584</v>
      </c>
      <c r="I39" s="22">
        <v>69183</v>
      </c>
      <c r="J39" s="28">
        <v>69183</v>
      </c>
      <c r="K39" s="28">
        <v>69183</v>
      </c>
      <c r="L39" s="28">
        <v>69313</v>
      </c>
      <c r="M39" s="22">
        <v>69434</v>
      </c>
      <c r="N39" s="28">
        <v>69567</v>
      </c>
      <c r="O39" s="22">
        <v>120886</v>
      </c>
      <c r="P39" s="28">
        <v>234931</v>
      </c>
      <c r="Q39" s="28">
        <v>476992</v>
      </c>
      <c r="R39" s="28">
        <v>480628</v>
      </c>
      <c r="S39" s="22">
        <v>533251</v>
      </c>
      <c r="T39" s="28">
        <v>425893</v>
      </c>
      <c r="U39" s="28">
        <v>386423</v>
      </c>
      <c r="V39" s="28">
        <v>389364</v>
      </c>
      <c r="W39" s="22">
        <v>398807</v>
      </c>
    </row>
    <row r="40" spans="1:23" ht="13.5">
      <c r="A40" s="3" t="s">
        <v>68</v>
      </c>
      <c r="B40" s="28">
        <v>-3648686</v>
      </c>
      <c r="C40" s="28">
        <v>-3648686</v>
      </c>
      <c r="D40" s="28">
        <v>-3648686</v>
      </c>
      <c r="E40" s="22">
        <v>-3659686</v>
      </c>
      <c r="F40" s="28">
        <v>-3659686</v>
      </c>
      <c r="G40" s="28">
        <v>-3659686</v>
      </c>
      <c r="H40" s="28">
        <v>-3648686</v>
      </c>
      <c r="I40" s="22">
        <v>-3648686</v>
      </c>
      <c r="J40" s="28">
        <v>-3737091</v>
      </c>
      <c r="K40" s="28">
        <v>-3751411</v>
      </c>
      <c r="L40" s="28">
        <v>-3751411</v>
      </c>
      <c r="M40" s="22">
        <v>-3751411</v>
      </c>
      <c r="N40" s="28">
        <v>-3752798</v>
      </c>
      <c r="O40" s="22">
        <v>-3752811</v>
      </c>
      <c r="P40" s="28">
        <v>-3705811</v>
      </c>
      <c r="Q40" s="28">
        <v>-3715965</v>
      </c>
      <c r="R40" s="28">
        <v>-3706214</v>
      </c>
      <c r="S40" s="22">
        <v>-3706235</v>
      </c>
      <c r="T40" s="28">
        <v>-2378191</v>
      </c>
      <c r="U40" s="28">
        <v>-2300347</v>
      </c>
      <c r="V40" s="28">
        <v>-2119312</v>
      </c>
      <c r="W40" s="22">
        <v>-2118945</v>
      </c>
    </row>
    <row r="41" spans="1:23" ht="13.5">
      <c r="A41" s="3" t="s">
        <v>92</v>
      </c>
      <c r="B41" s="28">
        <v>758746</v>
      </c>
      <c r="C41" s="28">
        <v>739908</v>
      </c>
      <c r="D41" s="28">
        <v>938373</v>
      </c>
      <c r="E41" s="22">
        <v>918812</v>
      </c>
      <c r="F41" s="28">
        <v>970621</v>
      </c>
      <c r="G41" s="28">
        <v>965984</v>
      </c>
      <c r="H41" s="28">
        <v>1146002</v>
      </c>
      <c r="I41" s="22">
        <v>1128789</v>
      </c>
      <c r="J41" s="28">
        <v>1045151</v>
      </c>
      <c r="K41" s="28">
        <v>1052382</v>
      </c>
      <c r="L41" s="28">
        <v>1099613</v>
      </c>
      <c r="M41" s="22">
        <v>1078455</v>
      </c>
      <c r="N41" s="28">
        <v>1192451</v>
      </c>
      <c r="O41" s="22">
        <v>1269737</v>
      </c>
      <c r="P41" s="28">
        <v>1301607</v>
      </c>
      <c r="Q41" s="28">
        <v>1570496</v>
      </c>
      <c r="R41" s="28">
        <v>2108622</v>
      </c>
      <c r="S41" s="22">
        <v>1997958</v>
      </c>
      <c r="T41" s="28">
        <v>4405985</v>
      </c>
      <c r="U41" s="28">
        <v>4375681</v>
      </c>
      <c r="V41" s="28">
        <v>3403228</v>
      </c>
      <c r="W41" s="22">
        <v>3508439</v>
      </c>
    </row>
    <row r="42" spans="1:23" ht="13.5">
      <c r="A42" s="2" t="s">
        <v>93</v>
      </c>
      <c r="B42" s="28">
        <v>5180509</v>
      </c>
      <c r="C42" s="28">
        <v>5213641</v>
      </c>
      <c r="D42" s="28">
        <v>5447940</v>
      </c>
      <c r="E42" s="22">
        <v>5464241</v>
      </c>
      <c r="F42" s="28">
        <v>5553324</v>
      </c>
      <c r="G42" s="28">
        <v>5577827</v>
      </c>
      <c r="H42" s="28">
        <v>5772388</v>
      </c>
      <c r="I42" s="22">
        <v>5710225</v>
      </c>
      <c r="J42" s="28">
        <v>5580802</v>
      </c>
      <c r="K42" s="28">
        <v>5643513</v>
      </c>
      <c r="L42" s="28">
        <v>5703281</v>
      </c>
      <c r="M42" s="22">
        <v>5724149</v>
      </c>
      <c r="N42" s="28">
        <v>6218037</v>
      </c>
      <c r="O42" s="22">
        <v>6450361</v>
      </c>
      <c r="P42" s="28">
        <v>6505724</v>
      </c>
      <c r="Q42" s="28">
        <v>7161874</v>
      </c>
      <c r="R42" s="28">
        <v>7812933</v>
      </c>
      <c r="S42" s="22">
        <v>7793175</v>
      </c>
      <c r="T42" s="28">
        <v>10286078</v>
      </c>
      <c r="U42" s="28">
        <v>10272587</v>
      </c>
      <c r="V42" s="28">
        <v>9552752</v>
      </c>
      <c r="W42" s="22">
        <v>9748719</v>
      </c>
    </row>
    <row r="43" spans="1:23" ht="14.25" thickBot="1">
      <c r="A43" s="5" t="s">
        <v>94</v>
      </c>
      <c r="B43" s="29">
        <v>10147316</v>
      </c>
      <c r="C43" s="29">
        <v>9703333</v>
      </c>
      <c r="D43" s="29">
        <v>10265671</v>
      </c>
      <c r="E43" s="23">
        <v>10753922</v>
      </c>
      <c r="F43" s="29">
        <v>11888541</v>
      </c>
      <c r="G43" s="29">
        <v>12069291</v>
      </c>
      <c r="H43" s="29">
        <v>12116502</v>
      </c>
      <c r="I43" s="23">
        <v>12552906</v>
      </c>
      <c r="J43" s="29">
        <v>13156426</v>
      </c>
      <c r="K43" s="29">
        <v>12118227</v>
      </c>
      <c r="L43" s="29">
        <v>11966016</v>
      </c>
      <c r="M43" s="23">
        <v>12477371</v>
      </c>
      <c r="N43" s="29">
        <v>13922998</v>
      </c>
      <c r="O43" s="23">
        <v>13247049</v>
      </c>
      <c r="P43" s="29">
        <v>12551495</v>
      </c>
      <c r="Q43" s="29">
        <v>12886492</v>
      </c>
      <c r="R43" s="29">
        <v>15160996</v>
      </c>
      <c r="S43" s="23">
        <v>13255398</v>
      </c>
      <c r="T43" s="29">
        <v>16424768</v>
      </c>
      <c r="U43" s="29">
        <v>16962672</v>
      </c>
      <c r="V43" s="29">
        <v>19353025</v>
      </c>
      <c r="W43" s="23">
        <v>18568111</v>
      </c>
    </row>
    <row r="44" spans="1:23" ht="14.25" thickTop="1">
      <c r="A44" s="2" t="s">
        <v>224</v>
      </c>
      <c r="B44" s="28">
        <v>2209847</v>
      </c>
      <c r="C44" s="28">
        <v>1946987</v>
      </c>
      <c r="D44" s="28">
        <v>2757593</v>
      </c>
      <c r="E44" s="22">
        <v>3436352</v>
      </c>
      <c r="F44" s="28">
        <v>4689713</v>
      </c>
      <c r="G44" s="28">
        <v>4331946</v>
      </c>
      <c r="H44" s="28">
        <v>4433580</v>
      </c>
      <c r="I44" s="22">
        <v>4635938</v>
      </c>
      <c r="J44" s="28">
        <v>5266388</v>
      </c>
      <c r="K44" s="28">
        <v>4168386</v>
      </c>
      <c r="L44" s="28">
        <v>4060315</v>
      </c>
      <c r="M44" s="22">
        <v>3997256</v>
      </c>
      <c r="N44" s="28">
        <v>5756341</v>
      </c>
      <c r="O44" s="22">
        <v>4148972</v>
      </c>
      <c r="P44" s="28">
        <v>3393883</v>
      </c>
      <c r="Q44" s="28">
        <v>3174025</v>
      </c>
      <c r="R44" s="28">
        <v>4635501</v>
      </c>
      <c r="S44" s="22">
        <v>3802327</v>
      </c>
      <c r="T44" s="28">
        <v>3483409</v>
      </c>
      <c r="U44" s="28">
        <v>3581819</v>
      </c>
      <c r="V44" s="28">
        <v>4959277</v>
      </c>
      <c r="W44" s="22">
        <v>3672031</v>
      </c>
    </row>
    <row r="45" spans="1:23" ht="13.5">
      <c r="A45" s="2" t="s">
        <v>96</v>
      </c>
      <c r="B45" s="28">
        <v>460000</v>
      </c>
      <c r="C45" s="28">
        <v>460000</v>
      </c>
      <c r="D45" s="28">
        <v>460000</v>
      </c>
      <c r="E45" s="22">
        <v>460000</v>
      </c>
      <c r="F45" s="28">
        <v>460000</v>
      </c>
      <c r="G45" s="28">
        <v>1100000</v>
      </c>
      <c r="H45" s="28">
        <v>1160000</v>
      </c>
      <c r="I45" s="22">
        <v>1400000</v>
      </c>
      <c r="J45" s="28">
        <v>1460000</v>
      </c>
      <c r="K45" s="28">
        <v>1500000</v>
      </c>
      <c r="L45" s="28">
        <v>1520000</v>
      </c>
      <c r="M45" s="22">
        <v>2200000</v>
      </c>
      <c r="N45" s="28">
        <v>1970000</v>
      </c>
      <c r="O45" s="22">
        <v>2950000</v>
      </c>
      <c r="P45" s="28">
        <v>3112214</v>
      </c>
      <c r="Q45" s="28">
        <v>3241902</v>
      </c>
      <c r="R45" s="28">
        <v>3576100</v>
      </c>
      <c r="S45" s="22">
        <v>5536550</v>
      </c>
      <c r="T45" s="28">
        <v>6221549</v>
      </c>
      <c r="U45" s="28">
        <v>6277466</v>
      </c>
      <c r="V45" s="28">
        <v>5857193</v>
      </c>
      <c r="W45" s="22">
        <v>6043296</v>
      </c>
    </row>
    <row r="46" spans="1:23" ht="13.5">
      <c r="A46" s="2" t="s">
        <v>100</v>
      </c>
      <c r="B46" s="28">
        <v>148807</v>
      </c>
      <c r="C46" s="28">
        <v>145455</v>
      </c>
      <c r="D46" s="28">
        <v>95532</v>
      </c>
      <c r="E46" s="22">
        <v>62793</v>
      </c>
      <c r="F46" s="28">
        <v>38293</v>
      </c>
      <c r="G46" s="28">
        <v>29930</v>
      </c>
      <c r="H46" s="28">
        <v>17574</v>
      </c>
      <c r="I46" s="22">
        <v>15280</v>
      </c>
      <c r="J46" s="28">
        <v>8734</v>
      </c>
      <c r="K46" s="28">
        <v>10298</v>
      </c>
      <c r="L46" s="28">
        <v>5712</v>
      </c>
      <c r="M46" s="22">
        <v>8809</v>
      </c>
      <c r="N46" s="28">
        <v>5481</v>
      </c>
      <c r="O46" s="22">
        <v>11889</v>
      </c>
      <c r="P46" s="28">
        <v>12238</v>
      </c>
      <c r="Q46" s="28">
        <v>18199</v>
      </c>
      <c r="R46" s="28">
        <v>12236</v>
      </c>
      <c r="S46" s="22">
        <v>14996</v>
      </c>
      <c r="T46" s="28">
        <v>8962</v>
      </c>
      <c r="U46" s="28">
        <v>18979</v>
      </c>
      <c r="V46" s="28">
        <v>5357</v>
      </c>
      <c r="W46" s="22">
        <v>10703</v>
      </c>
    </row>
    <row r="47" spans="1:23" ht="13.5">
      <c r="A47" s="2" t="s">
        <v>104</v>
      </c>
      <c r="B47" s="28">
        <v>26542</v>
      </c>
      <c r="C47" s="28">
        <v>51131</v>
      </c>
      <c r="D47" s="28">
        <v>23450</v>
      </c>
      <c r="E47" s="22">
        <v>56334</v>
      </c>
      <c r="F47" s="28">
        <v>28772</v>
      </c>
      <c r="G47" s="28">
        <v>54868</v>
      </c>
      <c r="H47" s="28">
        <v>27000</v>
      </c>
      <c r="I47" s="22">
        <v>47433</v>
      </c>
      <c r="J47" s="28">
        <v>23714</v>
      </c>
      <c r="K47" s="28">
        <v>47552</v>
      </c>
      <c r="L47" s="28">
        <v>23218</v>
      </c>
      <c r="M47" s="22">
        <v>51904</v>
      </c>
      <c r="N47" s="28">
        <v>22040</v>
      </c>
      <c r="O47" s="22">
        <v>42641</v>
      </c>
      <c r="P47" s="28">
        <v>21320</v>
      </c>
      <c r="Q47" s="28">
        <v>42641</v>
      </c>
      <c r="R47" s="28">
        <v>35377</v>
      </c>
      <c r="S47" s="22">
        <v>72974</v>
      </c>
      <c r="T47" s="28">
        <v>45024</v>
      </c>
      <c r="U47" s="28">
        <v>75365</v>
      </c>
      <c r="V47" s="28">
        <v>52335</v>
      </c>
      <c r="W47" s="22">
        <v>107037</v>
      </c>
    </row>
    <row r="48" spans="1:23" ht="13.5">
      <c r="A48" s="2" t="s">
        <v>67</v>
      </c>
      <c r="B48" s="28">
        <v>321804</v>
      </c>
      <c r="C48" s="28">
        <v>290455</v>
      </c>
      <c r="D48" s="28">
        <v>399471</v>
      </c>
      <c r="E48" s="22">
        <v>377480</v>
      </c>
      <c r="F48" s="28">
        <v>301201</v>
      </c>
      <c r="G48" s="28">
        <v>336255</v>
      </c>
      <c r="H48" s="28">
        <v>314151</v>
      </c>
      <c r="I48" s="22">
        <v>285873</v>
      </c>
      <c r="J48" s="28">
        <v>267580</v>
      </c>
      <c r="K48" s="28">
        <v>246333</v>
      </c>
      <c r="L48" s="28">
        <v>318869</v>
      </c>
      <c r="M48" s="22">
        <v>351774</v>
      </c>
      <c r="N48" s="28">
        <v>297623</v>
      </c>
      <c r="O48" s="22">
        <v>309410</v>
      </c>
      <c r="P48" s="28">
        <v>232027</v>
      </c>
      <c r="Q48" s="28">
        <v>393775</v>
      </c>
      <c r="R48" s="28">
        <v>797599</v>
      </c>
      <c r="S48" s="22">
        <v>853482</v>
      </c>
      <c r="T48" s="28">
        <v>742438</v>
      </c>
      <c r="U48" s="28">
        <v>962560</v>
      </c>
      <c r="V48" s="28">
        <v>1261497</v>
      </c>
      <c r="W48" s="22">
        <v>698817</v>
      </c>
    </row>
    <row r="49" spans="1:23" ht="13.5">
      <c r="A49" s="2" t="s">
        <v>105</v>
      </c>
      <c r="B49" s="28">
        <v>3167002</v>
      </c>
      <c r="C49" s="28">
        <v>2894029</v>
      </c>
      <c r="D49" s="28">
        <v>3736047</v>
      </c>
      <c r="E49" s="22">
        <v>4392961</v>
      </c>
      <c r="F49" s="28">
        <v>5517980</v>
      </c>
      <c r="G49" s="28">
        <v>5853000</v>
      </c>
      <c r="H49" s="28">
        <v>5952306</v>
      </c>
      <c r="I49" s="22">
        <v>6384526</v>
      </c>
      <c r="J49" s="28">
        <v>7026416</v>
      </c>
      <c r="K49" s="28">
        <v>5972570</v>
      </c>
      <c r="L49" s="28">
        <v>5928115</v>
      </c>
      <c r="M49" s="22">
        <v>6609745</v>
      </c>
      <c r="N49" s="28">
        <v>8051487</v>
      </c>
      <c r="O49" s="22">
        <v>7462913</v>
      </c>
      <c r="P49" s="28">
        <v>6771685</v>
      </c>
      <c r="Q49" s="28">
        <v>6952583</v>
      </c>
      <c r="R49" s="28">
        <v>9173618</v>
      </c>
      <c r="S49" s="22">
        <v>10465506</v>
      </c>
      <c r="T49" s="28">
        <v>10644426</v>
      </c>
      <c r="U49" s="28">
        <v>11097298</v>
      </c>
      <c r="V49" s="28">
        <v>12739783</v>
      </c>
      <c r="W49" s="22">
        <v>11220947</v>
      </c>
    </row>
    <row r="50" spans="1:23" ht="13.5">
      <c r="A50" s="2" t="s">
        <v>106</v>
      </c>
      <c r="B50" s="28">
        <v>60526</v>
      </c>
      <c r="C50" s="28">
        <v>51095</v>
      </c>
      <c r="D50" s="28">
        <v>33034</v>
      </c>
      <c r="E50" s="22">
        <v>26111</v>
      </c>
      <c r="F50" s="28">
        <v>24781</v>
      </c>
      <c r="G50" s="28">
        <v>23157</v>
      </c>
      <c r="H50" s="28">
        <v>17719</v>
      </c>
      <c r="I50" s="22">
        <v>7006</v>
      </c>
      <c r="J50" s="28"/>
      <c r="K50" s="28"/>
      <c r="L50" s="28"/>
      <c r="M50" s="22"/>
      <c r="N50" s="28"/>
      <c r="O50" s="22"/>
      <c r="P50" s="28"/>
      <c r="Q50" s="28"/>
      <c r="R50" s="28"/>
      <c r="S50" s="22"/>
      <c r="T50" s="28"/>
      <c r="U50" s="28"/>
      <c r="V50" s="28"/>
      <c r="W50" s="22"/>
    </row>
    <row r="51" spans="1:23" ht="13.5">
      <c r="A51" s="2" t="s">
        <v>67</v>
      </c>
      <c r="B51" s="28">
        <v>17318</v>
      </c>
      <c r="C51" s="28">
        <v>19421</v>
      </c>
      <c r="D51" s="28">
        <v>21524</v>
      </c>
      <c r="E51" s="22">
        <v>23626</v>
      </c>
      <c r="F51" s="28">
        <v>25729</v>
      </c>
      <c r="G51" s="28">
        <v>27832</v>
      </c>
      <c r="H51" s="28">
        <v>29935</v>
      </c>
      <c r="I51" s="22">
        <v>32037</v>
      </c>
      <c r="J51" s="28">
        <v>35727</v>
      </c>
      <c r="K51" s="28">
        <v>38121</v>
      </c>
      <c r="L51" s="28">
        <v>40514</v>
      </c>
      <c r="M51" s="22">
        <v>26192</v>
      </c>
      <c r="N51" s="28">
        <v>43586</v>
      </c>
      <c r="O51" s="22">
        <v>45979</v>
      </c>
      <c r="P51" s="28">
        <v>20246</v>
      </c>
      <c r="Q51" s="28">
        <v>30327</v>
      </c>
      <c r="R51" s="28">
        <v>34858</v>
      </c>
      <c r="S51" s="22">
        <v>36296</v>
      </c>
      <c r="T51" s="28">
        <v>40520</v>
      </c>
      <c r="U51" s="28">
        <v>34263</v>
      </c>
      <c r="V51" s="28">
        <v>25359</v>
      </c>
      <c r="W51" s="22">
        <v>25359</v>
      </c>
    </row>
    <row r="52" spans="1:23" ht="13.5">
      <c r="A52" s="2" t="s">
        <v>107</v>
      </c>
      <c r="B52" s="28">
        <v>77845</v>
      </c>
      <c r="C52" s="28">
        <v>70516</v>
      </c>
      <c r="D52" s="28">
        <v>54559</v>
      </c>
      <c r="E52" s="22">
        <v>49738</v>
      </c>
      <c r="F52" s="28">
        <v>57255</v>
      </c>
      <c r="G52" s="28">
        <v>64478</v>
      </c>
      <c r="H52" s="28">
        <v>67886</v>
      </c>
      <c r="I52" s="22">
        <v>66021</v>
      </c>
      <c r="J52" s="28">
        <v>69448</v>
      </c>
      <c r="K52" s="28">
        <v>78586</v>
      </c>
      <c r="L52" s="28">
        <v>87724</v>
      </c>
      <c r="M52" s="22">
        <v>80146</v>
      </c>
      <c r="N52" s="28">
        <v>104284</v>
      </c>
      <c r="O52" s="22">
        <v>113422</v>
      </c>
      <c r="P52" s="28">
        <v>94433</v>
      </c>
      <c r="Q52" s="28">
        <v>129308</v>
      </c>
      <c r="R52" s="28">
        <v>152033</v>
      </c>
      <c r="S52" s="22">
        <v>160216</v>
      </c>
      <c r="T52" s="28">
        <v>304081</v>
      </c>
      <c r="U52" s="28">
        <v>307604</v>
      </c>
      <c r="V52" s="28">
        <v>970918</v>
      </c>
      <c r="W52" s="22">
        <v>1027669</v>
      </c>
    </row>
    <row r="53" spans="1:23" ht="14.25" thickBot="1">
      <c r="A53" s="5" t="s">
        <v>108</v>
      </c>
      <c r="B53" s="29">
        <v>3244847</v>
      </c>
      <c r="C53" s="29">
        <v>2964546</v>
      </c>
      <c r="D53" s="29">
        <v>3790606</v>
      </c>
      <c r="E53" s="23">
        <v>4442699</v>
      </c>
      <c r="F53" s="29">
        <v>5575235</v>
      </c>
      <c r="G53" s="29">
        <v>5917479</v>
      </c>
      <c r="H53" s="29">
        <v>6020193</v>
      </c>
      <c r="I53" s="23">
        <v>6450547</v>
      </c>
      <c r="J53" s="29">
        <v>7095865</v>
      </c>
      <c r="K53" s="29">
        <v>6051157</v>
      </c>
      <c r="L53" s="29">
        <v>6015840</v>
      </c>
      <c r="M53" s="23">
        <v>6689891</v>
      </c>
      <c r="N53" s="29">
        <v>8155771</v>
      </c>
      <c r="O53" s="23">
        <v>7576335</v>
      </c>
      <c r="P53" s="29">
        <v>6866118</v>
      </c>
      <c r="Q53" s="29">
        <v>7081892</v>
      </c>
      <c r="R53" s="29">
        <v>9325651</v>
      </c>
      <c r="S53" s="23">
        <v>10625723</v>
      </c>
      <c r="T53" s="29">
        <v>10948507</v>
      </c>
      <c r="U53" s="29">
        <v>11404903</v>
      </c>
      <c r="V53" s="29">
        <v>13710702</v>
      </c>
      <c r="W53" s="23">
        <v>12248617</v>
      </c>
    </row>
    <row r="54" spans="1:23" ht="14.25" thickTop="1">
      <c r="A54" s="2" t="s">
        <v>109</v>
      </c>
      <c r="B54" s="28">
        <v>4216500</v>
      </c>
      <c r="C54" s="28">
        <v>4216500</v>
      </c>
      <c r="D54" s="28">
        <v>4216500</v>
      </c>
      <c r="E54" s="22">
        <v>4216500</v>
      </c>
      <c r="F54" s="28">
        <v>4216500</v>
      </c>
      <c r="G54" s="28">
        <v>4216500</v>
      </c>
      <c r="H54" s="28">
        <v>4216500</v>
      </c>
      <c r="I54" s="22">
        <v>4216500</v>
      </c>
      <c r="J54" s="28">
        <v>4216500</v>
      </c>
      <c r="K54" s="28">
        <v>4216500</v>
      </c>
      <c r="L54" s="28">
        <v>4216500</v>
      </c>
      <c r="M54" s="22">
        <v>4216500</v>
      </c>
      <c r="N54" s="28">
        <v>4216500</v>
      </c>
      <c r="O54" s="22">
        <v>4216500</v>
      </c>
      <c r="P54" s="28">
        <v>4216500</v>
      </c>
      <c r="Q54" s="28">
        <v>4216500</v>
      </c>
      <c r="R54" s="28">
        <v>4216500</v>
      </c>
      <c r="S54" s="22">
        <v>2711500</v>
      </c>
      <c r="T54" s="28">
        <v>2711500</v>
      </c>
      <c r="U54" s="28">
        <v>2711500</v>
      </c>
      <c r="V54" s="28">
        <v>2711500</v>
      </c>
      <c r="W54" s="22">
        <v>2711500</v>
      </c>
    </row>
    <row r="55" spans="1:23" ht="13.5">
      <c r="A55" s="2" t="s">
        <v>112</v>
      </c>
      <c r="B55" s="28">
        <v>1020799</v>
      </c>
      <c r="C55" s="28">
        <v>1020799</v>
      </c>
      <c r="D55" s="28">
        <v>1020799</v>
      </c>
      <c r="E55" s="22">
        <v>1020799</v>
      </c>
      <c r="F55" s="28">
        <v>1020799</v>
      </c>
      <c r="G55" s="28">
        <v>1020799</v>
      </c>
      <c r="H55" s="28">
        <v>1020799</v>
      </c>
      <c r="I55" s="22">
        <v>1020799</v>
      </c>
      <c r="J55" s="28">
        <v>1020799</v>
      </c>
      <c r="K55" s="28">
        <v>1020799</v>
      </c>
      <c r="L55" s="28">
        <v>1020799</v>
      </c>
      <c r="M55" s="22">
        <v>1020799</v>
      </c>
      <c r="N55" s="28">
        <v>1020799</v>
      </c>
      <c r="O55" s="22">
        <v>1020799</v>
      </c>
      <c r="P55" s="28">
        <v>1020799</v>
      </c>
      <c r="Q55" s="28">
        <v>1020799</v>
      </c>
      <c r="R55" s="28">
        <v>4403600</v>
      </c>
      <c r="S55" s="22">
        <v>2898600</v>
      </c>
      <c r="T55" s="28">
        <v>2898600</v>
      </c>
      <c r="U55" s="28">
        <v>2898600</v>
      </c>
      <c r="V55" s="28">
        <v>2898600</v>
      </c>
      <c r="W55" s="22">
        <v>2898600</v>
      </c>
    </row>
    <row r="56" spans="1:23" ht="13.5">
      <c r="A56" s="2" t="s">
        <v>115</v>
      </c>
      <c r="B56" s="28">
        <v>1574430</v>
      </c>
      <c r="C56" s="28">
        <v>1425615</v>
      </c>
      <c r="D56" s="28">
        <v>1215316</v>
      </c>
      <c r="E56" s="22">
        <v>1091943</v>
      </c>
      <c r="F56" s="28">
        <v>1132574</v>
      </c>
      <c r="G56" s="28">
        <v>970895</v>
      </c>
      <c r="H56" s="28">
        <v>911700</v>
      </c>
      <c r="I56" s="22">
        <v>953873</v>
      </c>
      <c r="J56" s="28">
        <v>957247</v>
      </c>
      <c r="K56" s="28">
        <v>954643</v>
      </c>
      <c r="L56" s="28">
        <v>843567</v>
      </c>
      <c r="M56" s="22">
        <v>710781</v>
      </c>
      <c r="N56" s="28">
        <v>634849</v>
      </c>
      <c r="O56" s="22">
        <v>495760</v>
      </c>
      <c r="P56" s="28">
        <v>508521</v>
      </c>
      <c r="Q56" s="28">
        <v>618819</v>
      </c>
      <c r="R56" s="28">
        <v>-2759070</v>
      </c>
      <c r="S56" s="22">
        <v>-2935270</v>
      </c>
      <c r="T56" s="28">
        <v>184327</v>
      </c>
      <c r="U56" s="28">
        <v>273816</v>
      </c>
      <c r="V56" s="28">
        <v>445974</v>
      </c>
      <c r="W56" s="22">
        <v>802944</v>
      </c>
    </row>
    <row r="57" spans="1:23" ht="13.5">
      <c r="A57" s="2" t="s">
        <v>116</v>
      </c>
      <c r="B57" s="28">
        <v>-39246</v>
      </c>
      <c r="C57" s="28">
        <v>-39056</v>
      </c>
      <c r="D57" s="28">
        <v>-38961</v>
      </c>
      <c r="E57" s="22">
        <v>-38923</v>
      </c>
      <c r="F57" s="28">
        <v>-38889</v>
      </c>
      <c r="G57" s="28">
        <v>-38889</v>
      </c>
      <c r="H57" s="28">
        <v>-38859</v>
      </c>
      <c r="I57" s="22">
        <v>-38814</v>
      </c>
      <c r="J57" s="28">
        <v>-38761</v>
      </c>
      <c r="K57" s="28">
        <v>-38713</v>
      </c>
      <c r="L57" s="28">
        <v>-38702</v>
      </c>
      <c r="M57" s="22">
        <v>-38680</v>
      </c>
      <c r="N57" s="28">
        <v>-38649</v>
      </c>
      <c r="O57" s="22">
        <v>-38575</v>
      </c>
      <c r="P57" s="28">
        <v>-38560</v>
      </c>
      <c r="Q57" s="28">
        <v>-38499</v>
      </c>
      <c r="R57" s="28">
        <v>-38431</v>
      </c>
      <c r="S57" s="22">
        <v>-38282</v>
      </c>
      <c r="T57" s="28">
        <v>-38192</v>
      </c>
      <c r="U57" s="28">
        <v>-38012</v>
      </c>
      <c r="V57" s="28">
        <v>-37681</v>
      </c>
      <c r="W57" s="22">
        <v>-37240</v>
      </c>
    </row>
    <row r="58" spans="1:23" ht="13.5">
      <c r="A58" s="2" t="s">
        <v>117</v>
      </c>
      <c r="B58" s="28">
        <v>6772484</v>
      </c>
      <c r="C58" s="28">
        <v>6623858</v>
      </c>
      <c r="D58" s="28">
        <v>6413654</v>
      </c>
      <c r="E58" s="22">
        <v>6290319</v>
      </c>
      <c r="F58" s="28">
        <v>6330984</v>
      </c>
      <c r="G58" s="28">
        <v>6169305</v>
      </c>
      <c r="H58" s="28">
        <v>6110141</v>
      </c>
      <c r="I58" s="22">
        <v>6152358</v>
      </c>
      <c r="J58" s="28">
        <v>6155785</v>
      </c>
      <c r="K58" s="28">
        <v>6153229</v>
      </c>
      <c r="L58" s="28">
        <v>6042163</v>
      </c>
      <c r="M58" s="22">
        <v>5909400</v>
      </c>
      <c r="N58" s="28">
        <v>5833499</v>
      </c>
      <c r="O58" s="22">
        <v>5694484</v>
      </c>
      <c r="P58" s="28">
        <v>5707260</v>
      </c>
      <c r="Q58" s="28">
        <v>5817619</v>
      </c>
      <c r="R58" s="28">
        <v>5822598</v>
      </c>
      <c r="S58" s="22">
        <v>2636547</v>
      </c>
      <c r="T58" s="28">
        <v>5756235</v>
      </c>
      <c r="U58" s="28">
        <v>5845904</v>
      </c>
      <c r="V58" s="28">
        <v>6018393</v>
      </c>
      <c r="W58" s="22">
        <v>6375803</v>
      </c>
    </row>
    <row r="59" spans="1:23" ht="13.5">
      <c r="A59" s="2" t="s">
        <v>118</v>
      </c>
      <c r="B59" s="28">
        <v>109300</v>
      </c>
      <c r="C59" s="28">
        <v>92269</v>
      </c>
      <c r="D59" s="28">
        <v>59655</v>
      </c>
      <c r="E59" s="22">
        <v>47152</v>
      </c>
      <c r="F59" s="28">
        <v>44750</v>
      </c>
      <c r="G59" s="28">
        <v>41818</v>
      </c>
      <c r="H59" s="28">
        <v>31997</v>
      </c>
      <c r="I59" s="22">
        <v>12674</v>
      </c>
      <c r="J59" s="28">
        <v>-26343</v>
      </c>
      <c r="K59" s="28">
        <v>-26983</v>
      </c>
      <c r="L59" s="28">
        <v>-37497</v>
      </c>
      <c r="M59" s="22">
        <v>-58838</v>
      </c>
      <c r="N59" s="28">
        <v>-35871</v>
      </c>
      <c r="O59" s="22">
        <v>-10382</v>
      </c>
      <c r="P59" s="28">
        <v>-26558</v>
      </c>
      <c r="Q59" s="28">
        <v>-16104</v>
      </c>
      <c r="R59" s="28">
        <v>14518</v>
      </c>
      <c r="S59" s="22">
        <v>-30247</v>
      </c>
      <c r="T59" s="28">
        <v>-130175</v>
      </c>
      <c r="U59" s="28">
        <v>-134757</v>
      </c>
      <c r="V59" s="28">
        <v>-112804</v>
      </c>
      <c r="W59" s="22">
        <v>-13504</v>
      </c>
    </row>
    <row r="60" spans="1:23" ht="13.5">
      <c r="A60" s="2" t="s">
        <v>0</v>
      </c>
      <c r="B60" s="28">
        <v>20684</v>
      </c>
      <c r="C60" s="28">
        <v>22659</v>
      </c>
      <c r="D60" s="28">
        <v>1755</v>
      </c>
      <c r="E60" s="22">
        <v>-26249</v>
      </c>
      <c r="F60" s="28">
        <v>-62429</v>
      </c>
      <c r="G60" s="28">
        <v>-59311</v>
      </c>
      <c r="H60" s="28">
        <v>-45829</v>
      </c>
      <c r="I60" s="22">
        <v>-62674</v>
      </c>
      <c r="J60" s="28">
        <v>-68880</v>
      </c>
      <c r="K60" s="28">
        <v>-59176</v>
      </c>
      <c r="L60" s="28">
        <v>-54490</v>
      </c>
      <c r="M60" s="22">
        <v>-63082</v>
      </c>
      <c r="N60" s="28">
        <v>-71088</v>
      </c>
      <c r="O60" s="22">
        <v>-58396</v>
      </c>
      <c r="P60" s="28">
        <v>-44357</v>
      </c>
      <c r="Q60" s="28">
        <v>-47887</v>
      </c>
      <c r="R60" s="28">
        <v>-54224</v>
      </c>
      <c r="S60" s="22">
        <v>-35348</v>
      </c>
      <c r="T60" s="28">
        <v>-27828</v>
      </c>
      <c r="U60" s="28">
        <v>-51058</v>
      </c>
      <c r="V60" s="28">
        <v>-8871</v>
      </c>
      <c r="W60" s="22">
        <v>667</v>
      </c>
    </row>
    <row r="61" spans="1:23" ht="13.5">
      <c r="A61" s="2" t="s">
        <v>119</v>
      </c>
      <c r="B61" s="28">
        <v>129985</v>
      </c>
      <c r="C61" s="28">
        <v>114929</v>
      </c>
      <c r="D61" s="28">
        <v>61410</v>
      </c>
      <c r="E61" s="22">
        <v>20903</v>
      </c>
      <c r="F61" s="28">
        <v>-17678</v>
      </c>
      <c r="G61" s="28">
        <v>-17492</v>
      </c>
      <c r="H61" s="28">
        <v>-13831</v>
      </c>
      <c r="I61" s="22">
        <v>-49999</v>
      </c>
      <c r="J61" s="28">
        <v>-95224</v>
      </c>
      <c r="K61" s="28">
        <v>-86159</v>
      </c>
      <c r="L61" s="28">
        <v>-91987</v>
      </c>
      <c r="M61" s="22">
        <v>-121920</v>
      </c>
      <c r="N61" s="28">
        <v>-106959</v>
      </c>
      <c r="O61" s="22">
        <v>-68778</v>
      </c>
      <c r="P61" s="28">
        <v>-70915</v>
      </c>
      <c r="Q61" s="28">
        <v>-63991</v>
      </c>
      <c r="R61" s="28">
        <v>-39706</v>
      </c>
      <c r="S61" s="22">
        <v>-65596</v>
      </c>
      <c r="T61" s="28">
        <v>-343816</v>
      </c>
      <c r="U61" s="28">
        <v>-352793</v>
      </c>
      <c r="V61" s="28">
        <v>-454028</v>
      </c>
      <c r="W61" s="22">
        <v>-156045</v>
      </c>
    </row>
    <row r="62" spans="1:23" ht="13.5">
      <c r="A62" s="6" t="s">
        <v>120</v>
      </c>
      <c r="B62" s="28">
        <v>6902469</v>
      </c>
      <c r="C62" s="28">
        <v>6738787</v>
      </c>
      <c r="D62" s="28">
        <v>6475064</v>
      </c>
      <c r="E62" s="22">
        <v>6311222</v>
      </c>
      <c r="F62" s="28">
        <v>6313306</v>
      </c>
      <c r="G62" s="28">
        <v>6151812</v>
      </c>
      <c r="H62" s="28">
        <v>6096309</v>
      </c>
      <c r="I62" s="22">
        <v>6102358</v>
      </c>
      <c r="J62" s="28">
        <v>6060561</v>
      </c>
      <c r="K62" s="28">
        <v>6067069</v>
      </c>
      <c r="L62" s="28">
        <v>5950176</v>
      </c>
      <c r="M62" s="22">
        <v>5787479</v>
      </c>
      <c r="N62" s="28">
        <v>5767227</v>
      </c>
      <c r="O62" s="22">
        <v>5670713</v>
      </c>
      <c r="P62" s="28">
        <v>5685377</v>
      </c>
      <c r="Q62" s="28">
        <v>5804600</v>
      </c>
      <c r="R62" s="28">
        <v>5835344</v>
      </c>
      <c r="S62" s="22">
        <v>2629674</v>
      </c>
      <c r="T62" s="28">
        <v>5476260</v>
      </c>
      <c r="U62" s="28">
        <v>5557769</v>
      </c>
      <c r="V62" s="28">
        <v>5642323</v>
      </c>
      <c r="W62" s="22">
        <v>6319494</v>
      </c>
    </row>
    <row r="63" spans="1:23" ht="14.25" thickBot="1">
      <c r="A63" s="7" t="s">
        <v>121</v>
      </c>
      <c r="B63" s="28">
        <v>10147316</v>
      </c>
      <c r="C63" s="28">
        <v>9703333</v>
      </c>
      <c r="D63" s="28">
        <v>10265671</v>
      </c>
      <c r="E63" s="22">
        <v>10753922</v>
      </c>
      <c r="F63" s="28">
        <v>11888541</v>
      </c>
      <c r="G63" s="28">
        <v>12069291</v>
      </c>
      <c r="H63" s="28">
        <v>12116502</v>
      </c>
      <c r="I63" s="22">
        <v>12552906</v>
      </c>
      <c r="J63" s="28">
        <v>13156426</v>
      </c>
      <c r="K63" s="28">
        <v>12118227</v>
      </c>
      <c r="L63" s="28">
        <v>11966016</v>
      </c>
      <c r="M63" s="22">
        <v>12477371</v>
      </c>
      <c r="N63" s="28">
        <v>13922998</v>
      </c>
      <c r="O63" s="22">
        <v>13247049</v>
      </c>
      <c r="P63" s="28">
        <v>12551495</v>
      </c>
      <c r="Q63" s="28">
        <v>12886492</v>
      </c>
      <c r="R63" s="28">
        <v>15160996</v>
      </c>
      <c r="S63" s="22">
        <v>13255398</v>
      </c>
      <c r="T63" s="28">
        <v>16424768</v>
      </c>
      <c r="U63" s="28">
        <v>16962672</v>
      </c>
      <c r="V63" s="28">
        <v>19353025</v>
      </c>
      <c r="W63" s="22">
        <v>18568111</v>
      </c>
    </row>
    <row r="64" spans="1:23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6" ht="13.5">
      <c r="A66" s="20" t="s">
        <v>126</v>
      </c>
    </row>
    <row r="67" ht="13.5">
      <c r="A67" s="20" t="s">
        <v>127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122</v>
      </c>
      <c r="B2" s="14">
        <v>2597</v>
      </c>
      <c r="C2" s="14"/>
      <c r="D2" s="14"/>
      <c r="E2" s="14"/>
      <c r="F2" s="14"/>
      <c r="G2" s="14"/>
    </row>
    <row r="3" spans="1:7" ht="14.25" thickBot="1">
      <c r="A3" s="11" t="s">
        <v>123</v>
      </c>
      <c r="B3" s="1" t="s">
        <v>124</v>
      </c>
      <c r="C3" s="1"/>
      <c r="D3" s="1"/>
      <c r="E3" s="1"/>
      <c r="F3" s="1"/>
      <c r="G3" s="1"/>
    </row>
    <row r="4" spans="1:7" ht="14.25" thickTop="1">
      <c r="A4" s="10" t="s">
        <v>38</v>
      </c>
      <c r="B4" s="15" t="str">
        <f>HYPERLINK("http://www.kabupro.jp/mark/20130625/S000DOPF.htm","有価証券報告書")</f>
        <v>有価証券報告書</v>
      </c>
      <c r="C4" s="15" t="str">
        <f>HYPERLINK("http://www.kabupro.jp/mark/20130625/S000DOPF.htm","有価証券報告書")</f>
        <v>有価証券報告書</v>
      </c>
      <c r="D4" s="15" t="str">
        <f>HYPERLINK("http://www.kabupro.jp/mark/20120626/S000B539.htm","有価証券報告書")</f>
        <v>有価証券報告書</v>
      </c>
      <c r="E4" s="15" t="str">
        <f>HYPERLINK("http://www.kabupro.jp/mark/20110622/S0008IXC.htm","有価証券報告書")</f>
        <v>有価証券報告書</v>
      </c>
      <c r="F4" s="15" t="str">
        <f>HYPERLINK("http://www.kabupro.jp/mark/20101221/S0007FV9.htm","有価証券報告書")</f>
        <v>有価証券報告書</v>
      </c>
      <c r="G4" s="15" t="str">
        <f>HYPERLINK("http://www.kabupro.jp/mark/20091222/S0004UGU.htm","有価証券報告書")</f>
        <v>有価証券報告書</v>
      </c>
    </row>
    <row r="5" spans="1:7" ht="14.25" thickBot="1">
      <c r="A5" s="11" t="s">
        <v>39</v>
      </c>
      <c r="B5" s="1" t="s">
        <v>45</v>
      </c>
      <c r="C5" s="1" t="s">
        <v>45</v>
      </c>
      <c r="D5" s="1" t="s">
        <v>49</v>
      </c>
      <c r="E5" s="1" t="s">
        <v>51</v>
      </c>
      <c r="F5" s="1" t="s">
        <v>53</v>
      </c>
      <c r="G5" s="1" t="s">
        <v>55</v>
      </c>
    </row>
    <row r="6" spans="1:7" ht="15" thickBot="1" thickTop="1">
      <c r="A6" s="10" t="s">
        <v>40</v>
      </c>
      <c r="B6" s="18" t="s">
        <v>183</v>
      </c>
      <c r="C6" s="19"/>
      <c r="D6" s="19"/>
      <c r="E6" s="19"/>
      <c r="F6" s="19"/>
      <c r="G6" s="19"/>
    </row>
    <row r="7" spans="1:7" ht="14.25" thickTop="1">
      <c r="A7" s="12" t="s">
        <v>41</v>
      </c>
      <c r="B7" s="16" t="s">
        <v>46</v>
      </c>
      <c r="C7" s="16" t="s">
        <v>46</v>
      </c>
      <c r="D7" s="16" t="s">
        <v>46</v>
      </c>
      <c r="E7" s="16" t="s">
        <v>46</v>
      </c>
      <c r="F7" s="16" t="s">
        <v>46</v>
      </c>
      <c r="G7" s="16" t="s">
        <v>46</v>
      </c>
    </row>
    <row r="8" spans="1:7" ht="13.5">
      <c r="A8" s="13" t="s">
        <v>42</v>
      </c>
      <c r="B8" s="17" t="s">
        <v>128</v>
      </c>
      <c r="C8" s="17" t="s">
        <v>129</v>
      </c>
      <c r="D8" s="17" t="s">
        <v>130</v>
      </c>
      <c r="E8" s="17" t="s">
        <v>131</v>
      </c>
      <c r="F8" s="17" t="s">
        <v>132</v>
      </c>
      <c r="G8" s="17" t="s">
        <v>133</v>
      </c>
    </row>
    <row r="9" spans="1:7" ht="13.5">
      <c r="A9" s="13" t="s">
        <v>43</v>
      </c>
      <c r="B9" s="17" t="s">
        <v>47</v>
      </c>
      <c r="C9" s="17" t="s">
        <v>48</v>
      </c>
      <c r="D9" s="17" t="s">
        <v>50</v>
      </c>
      <c r="E9" s="17" t="s">
        <v>52</v>
      </c>
      <c r="F9" s="17" t="s">
        <v>54</v>
      </c>
      <c r="G9" s="17" t="s">
        <v>56</v>
      </c>
    </row>
    <row r="10" spans="1:7" ht="14.25" thickBot="1">
      <c r="A10" s="13" t="s">
        <v>44</v>
      </c>
      <c r="B10" s="17" t="s">
        <v>58</v>
      </c>
      <c r="C10" s="17" t="s">
        <v>58</v>
      </c>
      <c r="D10" s="17" t="s">
        <v>58</v>
      </c>
      <c r="E10" s="17" t="s">
        <v>58</v>
      </c>
      <c r="F10" s="17" t="s">
        <v>58</v>
      </c>
      <c r="G10" s="17" t="s">
        <v>58</v>
      </c>
    </row>
    <row r="11" spans="1:7" ht="14.25" thickTop="1">
      <c r="A11" s="26" t="s">
        <v>134</v>
      </c>
      <c r="B11" s="21">
        <v>14757945</v>
      </c>
      <c r="C11" s="21">
        <v>16339998</v>
      </c>
      <c r="D11" s="21">
        <v>8374958</v>
      </c>
      <c r="E11" s="21">
        <v>14272588</v>
      </c>
      <c r="F11" s="21">
        <v>13642014</v>
      </c>
      <c r="G11" s="21">
        <v>15419287</v>
      </c>
    </row>
    <row r="12" spans="1:7" ht="13.5">
      <c r="A12" s="6" t="s">
        <v>135</v>
      </c>
      <c r="B12" s="22">
        <v>822171</v>
      </c>
      <c r="C12" s="22">
        <v>2136251</v>
      </c>
      <c r="D12" s="22">
        <v>1410432</v>
      </c>
      <c r="E12" s="22">
        <v>3443968</v>
      </c>
      <c r="F12" s="22">
        <v>5489438</v>
      </c>
      <c r="G12" s="22">
        <v>5460237</v>
      </c>
    </row>
    <row r="13" spans="1:7" ht="13.5">
      <c r="A13" s="6" t="s">
        <v>136</v>
      </c>
      <c r="B13" s="22">
        <v>15580117</v>
      </c>
      <c r="C13" s="22">
        <v>18476250</v>
      </c>
      <c r="D13" s="22">
        <v>9785391</v>
      </c>
      <c r="E13" s="22">
        <v>17716556</v>
      </c>
      <c r="F13" s="22">
        <v>19131453</v>
      </c>
      <c r="G13" s="22">
        <v>20879524</v>
      </c>
    </row>
    <row r="14" spans="1:7" ht="13.5">
      <c r="A14" s="2" t="s">
        <v>137</v>
      </c>
      <c r="B14" s="22">
        <v>208928</v>
      </c>
      <c r="C14" s="22">
        <v>120240</v>
      </c>
      <c r="D14" s="22">
        <v>149750</v>
      </c>
      <c r="E14" s="22">
        <v>168515</v>
      </c>
      <c r="F14" s="22">
        <v>169978</v>
      </c>
      <c r="G14" s="22">
        <v>143255</v>
      </c>
    </row>
    <row r="15" spans="1:7" ht="13.5">
      <c r="A15" s="2" t="s">
        <v>138</v>
      </c>
      <c r="B15" s="22">
        <v>12928794</v>
      </c>
      <c r="C15" s="22">
        <v>14839080</v>
      </c>
      <c r="D15" s="22">
        <v>7407700</v>
      </c>
      <c r="E15" s="22">
        <v>12134249</v>
      </c>
      <c r="F15" s="22">
        <v>11641572</v>
      </c>
      <c r="G15" s="22">
        <v>13125231</v>
      </c>
    </row>
    <row r="16" spans="1:7" ht="13.5">
      <c r="A16" s="2" t="s">
        <v>139</v>
      </c>
      <c r="B16" s="22">
        <v>13137723</v>
      </c>
      <c r="C16" s="22">
        <v>14959320</v>
      </c>
      <c r="D16" s="22">
        <v>7557451</v>
      </c>
      <c r="E16" s="22">
        <v>12302765</v>
      </c>
      <c r="F16" s="22">
        <v>11811551</v>
      </c>
      <c r="G16" s="22">
        <v>13268486</v>
      </c>
    </row>
    <row r="17" spans="1:7" ht="13.5">
      <c r="A17" s="2" t="s">
        <v>140</v>
      </c>
      <c r="B17" s="22">
        <v>23153</v>
      </c>
      <c r="C17" s="22">
        <v>20460</v>
      </c>
      <c r="D17" s="22">
        <v>17831</v>
      </c>
      <c r="E17" s="22">
        <v>51499</v>
      </c>
      <c r="F17" s="22">
        <v>40320</v>
      </c>
      <c r="G17" s="22">
        <v>41687</v>
      </c>
    </row>
    <row r="18" spans="1:7" ht="13.5">
      <c r="A18" s="2" t="s">
        <v>141</v>
      </c>
      <c r="B18" s="22">
        <v>222301</v>
      </c>
      <c r="C18" s="22">
        <v>208928</v>
      </c>
      <c r="D18" s="22">
        <v>120240</v>
      </c>
      <c r="E18" s="22">
        <v>149750</v>
      </c>
      <c r="F18" s="22">
        <v>168515</v>
      </c>
      <c r="G18" s="22">
        <v>169978</v>
      </c>
    </row>
    <row r="19" spans="1:7" ht="13.5">
      <c r="A19" s="2" t="s">
        <v>142</v>
      </c>
      <c r="B19" s="22">
        <v>12892268</v>
      </c>
      <c r="C19" s="22">
        <v>14729931</v>
      </c>
      <c r="D19" s="22">
        <v>7419378</v>
      </c>
      <c r="E19" s="22">
        <v>12101515</v>
      </c>
      <c r="F19" s="22">
        <v>11602715</v>
      </c>
      <c r="G19" s="22">
        <v>13056819</v>
      </c>
    </row>
    <row r="20" spans="1:7" ht="13.5">
      <c r="A20" s="2" t="s">
        <v>143</v>
      </c>
      <c r="B20" s="22">
        <v>38100</v>
      </c>
      <c r="C20" s="22">
        <v>13661</v>
      </c>
      <c r="D20" s="22">
        <v>35001</v>
      </c>
      <c r="E20" s="22">
        <v>87171</v>
      </c>
      <c r="F20" s="22">
        <v>61586</v>
      </c>
      <c r="G20" s="22">
        <v>66523</v>
      </c>
    </row>
    <row r="21" spans="1:7" ht="13.5">
      <c r="A21" s="2" t="s">
        <v>144</v>
      </c>
      <c r="B21" s="22">
        <v>733091</v>
      </c>
      <c r="C21" s="22">
        <v>2081569</v>
      </c>
      <c r="D21" s="22">
        <v>1341415</v>
      </c>
      <c r="E21" s="22">
        <v>3275650</v>
      </c>
      <c r="F21" s="22">
        <v>5257046</v>
      </c>
      <c r="G21" s="22">
        <v>5292442</v>
      </c>
    </row>
    <row r="22" spans="1:7" ht="13.5">
      <c r="A22" s="2" t="s">
        <v>139</v>
      </c>
      <c r="B22" s="22">
        <v>771192</v>
      </c>
      <c r="C22" s="22">
        <v>2095231</v>
      </c>
      <c r="D22" s="22">
        <v>1376417</v>
      </c>
      <c r="E22" s="22">
        <v>3362821</v>
      </c>
      <c r="F22" s="22">
        <v>5318632</v>
      </c>
      <c r="G22" s="22">
        <v>5358965</v>
      </c>
    </row>
    <row r="23" spans="1:7" ht="13.5">
      <c r="A23" s="2" t="s">
        <v>145</v>
      </c>
      <c r="B23" s="22">
        <v>13391</v>
      </c>
      <c r="C23" s="22">
        <v>30321</v>
      </c>
      <c r="D23" s="22">
        <v>8168</v>
      </c>
      <c r="E23" s="22">
        <v>50998</v>
      </c>
      <c r="F23" s="22">
        <v>15043</v>
      </c>
      <c r="G23" s="22">
        <v>29943</v>
      </c>
    </row>
    <row r="24" spans="1:7" ht="13.5">
      <c r="A24" s="2" t="s">
        <v>146</v>
      </c>
      <c r="B24" s="22">
        <v>35561</v>
      </c>
      <c r="C24" s="22">
        <v>38100</v>
      </c>
      <c r="D24" s="22">
        <v>13661</v>
      </c>
      <c r="E24" s="22">
        <v>35001</v>
      </c>
      <c r="F24" s="22">
        <v>87171</v>
      </c>
      <c r="G24" s="22">
        <v>61586</v>
      </c>
    </row>
    <row r="25" spans="1:7" ht="13.5">
      <c r="A25" s="2" t="s">
        <v>147</v>
      </c>
      <c r="B25" s="22">
        <v>722238</v>
      </c>
      <c r="C25" s="22">
        <v>2026808</v>
      </c>
      <c r="D25" s="22">
        <v>1354587</v>
      </c>
      <c r="E25" s="22">
        <v>3276821</v>
      </c>
      <c r="F25" s="22">
        <v>5216418</v>
      </c>
      <c r="G25" s="22">
        <v>5267436</v>
      </c>
    </row>
    <row r="26" spans="1:7" ht="13.5">
      <c r="A26" s="6" t="s">
        <v>148</v>
      </c>
      <c r="B26" s="22">
        <v>13614506</v>
      </c>
      <c r="C26" s="22">
        <v>16756740</v>
      </c>
      <c r="D26" s="22">
        <v>8773966</v>
      </c>
      <c r="E26" s="22">
        <v>15378336</v>
      </c>
      <c r="F26" s="22">
        <v>16819133</v>
      </c>
      <c r="G26" s="22">
        <v>18324255</v>
      </c>
    </row>
    <row r="27" spans="1:7" ht="13.5">
      <c r="A27" s="7" t="s">
        <v>149</v>
      </c>
      <c r="B27" s="22">
        <v>1965610</v>
      </c>
      <c r="C27" s="22">
        <v>1719509</v>
      </c>
      <c r="D27" s="22">
        <v>1011425</v>
      </c>
      <c r="E27" s="22">
        <v>2338220</v>
      </c>
      <c r="F27" s="22">
        <v>2312319</v>
      </c>
      <c r="G27" s="22">
        <v>2555268</v>
      </c>
    </row>
    <row r="28" spans="1:7" ht="13.5">
      <c r="A28" s="6" t="s">
        <v>150</v>
      </c>
      <c r="B28" s="22">
        <v>219485</v>
      </c>
      <c r="C28" s="22">
        <v>178178</v>
      </c>
      <c r="D28" s="22">
        <v>74408</v>
      </c>
      <c r="E28" s="22">
        <v>146198</v>
      </c>
      <c r="F28" s="22">
        <v>143808</v>
      </c>
      <c r="G28" s="22">
        <v>136072</v>
      </c>
    </row>
    <row r="29" spans="1:7" ht="13.5">
      <c r="A29" s="6" t="s">
        <v>151</v>
      </c>
      <c r="B29" s="22">
        <v>366521</v>
      </c>
      <c r="C29" s="22">
        <v>330936</v>
      </c>
      <c r="D29" s="22">
        <v>177500</v>
      </c>
      <c r="E29" s="22">
        <v>389102</v>
      </c>
      <c r="F29" s="22">
        <v>436860</v>
      </c>
      <c r="G29" s="22">
        <v>469742</v>
      </c>
    </row>
    <row r="30" spans="1:7" ht="13.5">
      <c r="A30" s="6" t="s">
        <v>152</v>
      </c>
      <c r="B30" s="22">
        <v>52090</v>
      </c>
      <c r="C30" s="22">
        <v>51793</v>
      </c>
      <c r="D30" s="22">
        <v>25803</v>
      </c>
      <c r="E30" s="22">
        <v>61428</v>
      </c>
      <c r="F30" s="22">
        <v>97040</v>
      </c>
      <c r="G30" s="22">
        <v>145130</v>
      </c>
    </row>
    <row r="31" spans="1:7" ht="13.5">
      <c r="A31" s="6" t="s">
        <v>153</v>
      </c>
      <c r="B31" s="22">
        <v>263472</v>
      </c>
      <c r="C31" s="22">
        <v>263892</v>
      </c>
      <c r="D31" s="22">
        <v>149983</v>
      </c>
      <c r="E31" s="22">
        <v>408634</v>
      </c>
      <c r="F31" s="22">
        <v>498027</v>
      </c>
      <c r="G31" s="22">
        <v>467516</v>
      </c>
    </row>
    <row r="32" spans="1:7" ht="13.5">
      <c r="A32" s="6" t="s">
        <v>154</v>
      </c>
      <c r="B32" s="22">
        <v>22566</v>
      </c>
      <c r="C32" s="22">
        <v>19883</v>
      </c>
      <c r="D32" s="22">
        <v>28005</v>
      </c>
      <c r="E32" s="22">
        <v>14765</v>
      </c>
      <c r="F32" s="22">
        <v>39741</v>
      </c>
      <c r="G32" s="22">
        <v>48886</v>
      </c>
    </row>
    <row r="33" spans="1:7" ht="13.5">
      <c r="A33" s="6" t="s">
        <v>155</v>
      </c>
      <c r="B33" s="22">
        <v>11105</v>
      </c>
      <c r="C33" s="22"/>
      <c r="D33" s="22"/>
      <c r="E33" s="22"/>
      <c r="F33" s="22"/>
      <c r="G33" s="22"/>
    </row>
    <row r="34" spans="1:7" ht="13.5">
      <c r="A34" s="6" t="s">
        <v>156</v>
      </c>
      <c r="B34" s="22">
        <v>55537</v>
      </c>
      <c r="C34" s="22">
        <v>59989</v>
      </c>
      <c r="D34" s="22">
        <v>31737</v>
      </c>
      <c r="E34" s="22">
        <v>73385</v>
      </c>
      <c r="F34" s="22">
        <v>67885</v>
      </c>
      <c r="G34" s="22">
        <v>11621</v>
      </c>
    </row>
    <row r="35" spans="1:7" ht="13.5">
      <c r="A35" s="6" t="s">
        <v>157</v>
      </c>
      <c r="B35" s="22">
        <v>111312</v>
      </c>
      <c r="C35" s="22">
        <v>90183</v>
      </c>
      <c r="D35" s="22">
        <v>51973</v>
      </c>
      <c r="E35" s="22">
        <v>130223</v>
      </c>
      <c r="F35" s="22">
        <v>149329</v>
      </c>
      <c r="G35" s="22">
        <v>150083</v>
      </c>
    </row>
    <row r="36" spans="1:7" ht="13.5">
      <c r="A36" s="6" t="s">
        <v>158</v>
      </c>
      <c r="B36" s="22">
        <v>94389</v>
      </c>
      <c r="C36" s="22">
        <v>100305</v>
      </c>
      <c r="D36" s="22">
        <v>53060</v>
      </c>
      <c r="E36" s="22">
        <v>120130</v>
      </c>
      <c r="F36" s="22">
        <v>163294</v>
      </c>
      <c r="G36" s="22">
        <v>192786</v>
      </c>
    </row>
    <row r="37" spans="1:7" ht="13.5">
      <c r="A37" s="6" t="s">
        <v>159</v>
      </c>
      <c r="B37" s="22">
        <v>-237</v>
      </c>
      <c r="C37" s="22">
        <v>-74</v>
      </c>
      <c r="D37" s="22"/>
      <c r="E37" s="22"/>
      <c r="F37" s="22"/>
      <c r="G37" s="22"/>
    </row>
    <row r="38" spans="1:7" ht="13.5">
      <c r="A38" s="6" t="s">
        <v>67</v>
      </c>
      <c r="B38" s="22">
        <v>433524</v>
      </c>
      <c r="C38" s="22">
        <v>379133</v>
      </c>
      <c r="D38" s="22">
        <v>221477</v>
      </c>
      <c r="E38" s="22">
        <v>419779</v>
      </c>
      <c r="F38" s="22">
        <v>555394</v>
      </c>
      <c r="G38" s="22">
        <v>715909</v>
      </c>
    </row>
    <row r="39" spans="1:7" ht="13.5">
      <c r="A39" s="6" t="s">
        <v>160</v>
      </c>
      <c r="B39" s="22">
        <v>1629769</v>
      </c>
      <c r="C39" s="22">
        <v>1474222</v>
      </c>
      <c r="D39" s="22">
        <v>813949</v>
      </c>
      <c r="E39" s="22">
        <v>1763648</v>
      </c>
      <c r="F39" s="22">
        <v>2159673</v>
      </c>
      <c r="G39" s="22">
        <v>2349194</v>
      </c>
    </row>
    <row r="40" spans="1:7" ht="14.25" thickBot="1">
      <c r="A40" s="25" t="s">
        <v>161</v>
      </c>
      <c r="B40" s="23">
        <v>335840</v>
      </c>
      <c r="C40" s="23">
        <v>245287</v>
      </c>
      <c r="D40" s="23">
        <v>197475</v>
      </c>
      <c r="E40" s="23">
        <v>574571</v>
      </c>
      <c r="F40" s="23">
        <v>152646</v>
      </c>
      <c r="G40" s="23">
        <v>206074</v>
      </c>
    </row>
    <row r="41" spans="1:7" ht="14.25" thickTop="1">
      <c r="A41" s="6" t="s">
        <v>162</v>
      </c>
      <c r="B41" s="22">
        <v>1</v>
      </c>
      <c r="C41" s="22">
        <v>1870</v>
      </c>
      <c r="D41" s="22">
        <v>1365</v>
      </c>
      <c r="E41" s="22">
        <v>14907</v>
      </c>
      <c r="F41" s="22">
        <v>39232</v>
      </c>
      <c r="G41" s="22">
        <v>60237</v>
      </c>
    </row>
    <row r="42" spans="1:7" ht="13.5">
      <c r="A42" s="6" t="s">
        <v>163</v>
      </c>
      <c r="B42" s="22">
        <v>5238</v>
      </c>
      <c r="C42" s="22">
        <v>4242</v>
      </c>
      <c r="D42" s="22">
        <v>2604</v>
      </c>
      <c r="E42" s="22">
        <v>9050</v>
      </c>
      <c r="F42" s="22">
        <v>3334</v>
      </c>
      <c r="G42" s="22">
        <v>3448</v>
      </c>
    </row>
    <row r="43" spans="1:7" ht="13.5">
      <c r="A43" s="6" t="s">
        <v>164</v>
      </c>
      <c r="B43" s="22">
        <v>11000</v>
      </c>
      <c r="C43" s="22">
        <v>18000</v>
      </c>
      <c r="D43" s="22">
        <v>28705</v>
      </c>
      <c r="E43" s="22">
        <v>83355</v>
      </c>
      <c r="F43" s="22">
        <v>64912</v>
      </c>
      <c r="G43" s="22">
        <v>64384</v>
      </c>
    </row>
    <row r="44" spans="1:7" ht="13.5">
      <c r="A44" s="6" t="s">
        <v>165</v>
      </c>
      <c r="B44" s="22"/>
      <c r="C44" s="22">
        <v>14317</v>
      </c>
      <c r="D44" s="22"/>
      <c r="E44" s="22"/>
      <c r="F44" s="22"/>
      <c r="G44" s="22"/>
    </row>
    <row r="45" spans="1:7" ht="13.5">
      <c r="A45" s="6" t="s">
        <v>166</v>
      </c>
      <c r="B45" s="22">
        <v>40639</v>
      </c>
      <c r="C45" s="22">
        <v>667</v>
      </c>
      <c r="D45" s="22"/>
      <c r="E45" s="22"/>
      <c r="F45" s="22"/>
      <c r="G45" s="22"/>
    </row>
    <row r="46" spans="1:7" ht="13.5">
      <c r="A46" s="6" t="s">
        <v>67</v>
      </c>
      <c r="B46" s="22">
        <v>10305</v>
      </c>
      <c r="C46" s="22">
        <v>6884</v>
      </c>
      <c r="D46" s="22">
        <v>9132</v>
      </c>
      <c r="E46" s="22">
        <v>51706</v>
      </c>
      <c r="F46" s="22">
        <v>20710</v>
      </c>
      <c r="G46" s="22">
        <v>64263</v>
      </c>
    </row>
    <row r="47" spans="1:7" ht="13.5">
      <c r="A47" s="6" t="s">
        <v>167</v>
      </c>
      <c r="B47" s="22">
        <v>67183</v>
      </c>
      <c r="C47" s="22">
        <v>45981</v>
      </c>
      <c r="D47" s="22">
        <v>56523</v>
      </c>
      <c r="E47" s="22">
        <v>206009</v>
      </c>
      <c r="F47" s="22">
        <v>128189</v>
      </c>
      <c r="G47" s="22">
        <v>274084</v>
      </c>
    </row>
    <row r="48" spans="1:7" ht="13.5">
      <c r="A48" s="6" t="s">
        <v>168</v>
      </c>
      <c r="B48" s="22">
        <v>4810</v>
      </c>
      <c r="C48" s="22">
        <v>7141</v>
      </c>
      <c r="D48" s="22">
        <v>9122</v>
      </c>
      <c r="E48" s="22">
        <v>62521</v>
      </c>
      <c r="F48" s="22">
        <v>100640</v>
      </c>
      <c r="G48" s="22">
        <v>90914</v>
      </c>
    </row>
    <row r="49" spans="1:7" ht="13.5">
      <c r="A49" s="6" t="s">
        <v>169</v>
      </c>
      <c r="B49" s="22">
        <v>82070</v>
      </c>
      <c r="C49" s="22">
        <v>3740</v>
      </c>
      <c r="D49" s="22"/>
      <c r="E49" s="22"/>
      <c r="F49" s="22"/>
      <c r="G49" s="22"/>
    </row>
    <row r="50" spans="1:7" ht="13.5">
      <c r="A50" s="6" t="s">
        <v>170</v>
      </c>
      <c r="B50" s="22">
        <v>61336</v>
      </c>
      <c r="C50" s="22">
        <v>61336</v>
      </c>
      <c r="D50" s="22">
        <v>35261</v>
      </c>
      <c r="E50" s="22">
        <v>64359</v>
      </c>
      <c r="F50" s="22"/>
      <c r="G50" s="22"/>
    </row>
    <row r="51" spans="1:7" ht="13.5">
      <c r="A51" s="6" t="s">
        <v>159</v>
      </c>
      <c r="B51" s="22">
        <v>11000</v>
      </c>
      <c r="C51" s="22"/>
      <c r="D51" s="22"/>
      <c r="E51" s="22">
        <v>42733</v>
      </c>
      <c r="F51" s="22">
        <v>508145</v>
      </c>
      <c r="G51" s="22"/>
    </row>
    <row r="52" spans="1:7" ht="13.5">
      <c r="A52" s="6" t="s">
        <v>67</v>
      </c>
      <c r="B52" s="22">
        <v>12076</v>
      </c>
      <c r="C52" s="22">
        <v>1364</v>
      </c>
      <c r="D52" s="22">
        <v>8215</v>
      </c>
      <c r="E52" s="22">
        <v>12458</v>
      </c>
      <c r="F52" s="22">
        <v>190544</v>
      </c>
      <c r="G52" s="22">
        <v>21755</v>
      </c>
    </row>
    <row r="53" spans="1:7" ht="13.5">
      <c r="A53" s="6" t="s">
        <v>171</v>
      </c>
      <c r="B53" s="22">
        <v>171293</v>
      </c>
      <c r="C53" s="22">
        <v>73583</v>
      </c>
      <c r="D53" s="22">
        <v>52599</v>
      </c>
      <c r="E53" s="22">
        <v>248540</v>
      </c>
      <c r="F53" s="22">
        <v>1533183</v>
      </c>
      <c r="G53" s="22">
        <v>370583</v>
      </c>
    </row>
    <row r="54" spans="1:7" ht="14.25" thickBot="1">
      <c r="A54" s="25" t="s">
        <v>172</v>
      </c>
      <c r="B54" s="23">
        <v>231731</v>
      </c>
      <c r="C54" s="23">
        <v>217685</v>
      </c>
      <c r="D54" s="23">
        <v>201399</v>
      </c>
      <c r="E54" s="23">
        <v>532039</v>
      </c>
      <c r="F54" s="23">
        <v>-1252347</v>
      </c>
      <c r="G54" s="23">
        <v>109574</v>
      </c>
    </row>
    <row r="55" spans="1:7" ht="14.25" thickTop="1">
      <c r="A55" s="6" t="s">
        <v>173</v>
      </c>
      <c r="B55" s="22">
        <v>34675</v>
      </c>
      <c r="C55" s="22">
        <v>1049</v>
      </c>
      <c r="D55" s="22"/>
      <c r="E55" s="22">
        <v>1236</v>
      </c>
      <c r="F55" s="22">
        <v>327</v>
      </c>
      <c r="G55" s="22">
        <v>140000</v>
      </c>
    </row>
    <row r="56" spans="1:7" ht="13.5">
      <c r="A56" s="6" t="s">
        <v>174</v>
      </c>
      <c r="B56" s="22">
        <v>34675</v>
      </c>
      <c r="C56" s="22">
        <v>1049</v>
      </c>
      <c r="D56" s="22">
        <v>16485</v>
      </c>
      <c r="E56" s="22">
        <v>170832</v>
      </c>
      <c r="F56" s="22">
        <v>132767</v>
      </c>
      <c r="G56" s="22">
        <v>268791</v>
      </c>
    </row>
    <row r="57" spans="1:7" ht="13.5">
      <c r="A57" s="6" t="s">
        <v>175</v>
      </c>
      <c r="B57" s="22"/>
      <c r="C57" s="22">
        <v>1015</v>
      </c>
      <c r="D57" s="22">
        <v>2248</v>
      </c>
      <c r="E57" s="22">
        <v>30048</v>
      </c>
      <c r="F57" s="22">
        <v>4106</v>
      </c>
      <c r="G57" s="22">
        <v>2038</v>
      </c>
    </row>
    <row r="58" spans="1:7" ht="13.5">
      <c r="A58" s="6" t="s">
        <v>176</v>
      </c>
      <c r="B58" s="22">
        <v>27524</v>
      </c>
      <c r="C58" s="22"/>
      <c r="D58" s="22"/>
      <c r="E58" s="22"/>
      <c r="F58" s="22">
        <v>3284</v>
      </c>
      <c r="G58" s="22">
        <v>242360</v>
      </c>
    </row>
    <row r="59" spans="1:7" ht="13.5">
      <c r="A59" s="6" t="s">
        <v>177</v>
      </c>
      <c r="B59" s="22">
        <v>27524</v>
      </c>
      <c r="C59" s="22">
        <v>1015</v>
      </c>
      <c r="D59" s="22">
        <v>83361</v>
      </c>
      <c r="E59" s="22">
        <v>254876</v>
      </c>
      <c r="F59" s="22">
        <v>1731236</v>
      </c>
      <c r="G59" s="22">
        <v>3634353</v>
      </c>
    </row>
    <row r="60" spans="1:7" ht="13.5">
      <c r="A60" s="7" t="s">
        <v>178</v>
      </c>
      <c r="B60" s="22">
        <v>238882</v>
      </c>
      <c r="C60" s="22">
        <v>217720</v>
      </c>
      <c r="D60" s="22">
        <v>134523</v>
      </c>
      <c r="E60" s="22">
        <v>447995</v>
      </c>
      <c r="F60" s="22">
        <v>-2850817</v>
      </c>
      <c r="G60" s="22">
        <v>-3255986</v>
      </c>
    </row>
    <row r="61" spans="1:7" ht="13.5">
      <c r="A61" s="7" t="s">
        <v>179</v>
      </c>
      <c r="B61" s="22">
        <v>54586</v>
      </c>
      <c r="C61" s="22">
        <v>7600</v>
      </c>
      <c r="D61" s="22">
        <v>3800</v>
      </c>
      <c r="E61" s="22">
        <v>7600</v>
      </c>
      <c r="F61" s="22">
        <v>7600</v>
      </c>
      <c r="G61" s="22">
        <v>7600</v>
      </c>
    </row>
    <row r="62" spans="1:7" ht="13.5">
      <c r="A62" s="7" t="s">
        <v>180</v>
      </c>
      <c r="B62" s="22">
        <v>2186</v>
      </c>
      <c r="C62" s="22">
        <v>3787</v>
      </c>
      <c r="D62" s="22">
        <v>-9564</v>
      </c>
      <c r="E62" s="22"/>
      <c r="F62" s="22">
        <v>1156349</v>
      </c>
      <c r="G62" s="22">
        <v>-288436</v>
      </c>
    </row>
    <row r="63" spans="1:7" ht="13.5">
      <c r="A63" s="7" t="s">
        <v>181</v>
      </c>
      <c r="B63" s="22">
        <v>56772</v>
      </c>
      <c r="C63" s="22">
        <v>11387</v>
      </c>
      <c r="D63" s="22">
        <v>-5764</v>
      </c>
      <c r="E63" s="22">
        <v>7600</v>
      </c>
      <c r="F63" s="22">
        <v>1163949</v>
      </c>
      <c r="G63" s="22">
        <v>-280836</v>
      </c>
    </row>
    <row r="64" spans="1:7" ht="14.25" thickBot="1">
      <c r="A64" s="7" t="s">
        <v>182</v>
      </c>
      <c r="B64" s="22">
        <v>182110</v>
      </c>
      <c r="C64" s="22">
        <v>206333</v>
      </c>
      <c r="D64" s="22">
        <v>140288</v>
      </c>
      <c r="E64" s="22">
        <v>440395</v>
      </c>
      <c r="F64" s="22">
        <v>-4014766</v>
      </c>
      <c r="G64" s="22">
        <v>-2975149</v>
      </c>
    </row>
    <row r="65" spans="1:7" ht="14.25" thickTop="1">
      <c r="A65" s="8"/>
      <c r="B65" s="24"/>
      <c r="C65" s="24"/>
      <c r="D65" s="24"/>
      <c r="E65" s="24"/>
      <c r="F65" s="24"/>
      <c r="G65" s="24"/>
    </row>
    <row r="67" ht="13.5">
      <c r="A67" s="20" t="s">
        <v>126</v>
      </c>
    </row>
    <row r="68" ht="13.5">
      <c r="A68" s="20" t="s">
        <v>127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122</v>
      </c>
      <c r="B2" s="14">
        <v>2597</v>
      </c>
      <c r="C2" s="14"/>
      <c r="D2" s="14"/>
      <c r="E2" s="14"/>
      <c r="F2" s="14"/>
      <c r="G2" s="14"/>
    </row>
    <row r="3" spans="1:7" ht="14.25" thickBot="1">
      <c r="A3" s="11" t="s">
        <v>123</v>
      </c>
      <c r="B3" s="1" t="s">
        <v>124</v>
      </c>
      <c r="C3" s="1"/>
      <c r="D3" s="1"/>
      <c r="E3" s="1"/>
      <c r="F3" s="1"/>
      <c r="G3" s="1"/>
    </row>
    <row r="4" spans="1:7" ht="14.25" thickTop="1">
      <c r="A4" s="10" t="s">
        <v>38</v>
      </c>
      <c r="B4" s="15" t="str">
        <f>HYPERLINK("http://www.kabupro.jp/mark/20130625/S000DOPF.htm","有価証券報告書")</f>
        <v>有価証券報告書</v>
      </c>
      <c r="C4" s="15" t="str">
        <f>HYPERLINK("http://www.kabupro.jp/mark/20130625/S000DOPF.htm","有価証券報告書")</f>
        <v>有価証券報告書</v>
      </c>
      <c r="D4" s="15" t="str">
        <f>HYPERLINK("http://www.kabupro.jp/mark/20120626/S000B539.htm","有価証券報告書")</f>
        <v>有価証券報告書</v>
      </c>
      <c r="E4" s="15" t="str">
        <f>HYPERLINK("http://www.kabupro.jp/mark/20110622/S0008IXC.htm","有価証券報告書")</f>
        <v>有価証券報告書</v>
      </c>
      <c r="F4" s="15" t="str">
        <f>HYPERLINK("http://www.kabupro.jp/mark/20101221/S0007FV9.htm","有価証券報告書")</f>
        <v>有価証券報告書</v>
      </c>
      <c r="G4" s="15" t="str">
        <f>HYPERLINK("http://www.kabupro.jp/mark/20091222/S0004UGU.htm","有価証券報告書")</f>
        <v>有価証券報告書</v>
      </c>
    </row>
    <row r="5" spans="1:7" ht="14.25" thickBot="1">
      <c r="A5" s="11" t="s">
        <v>39</v>
      </c>
      <c r="B5" s="1" t="s">
        <v>45</v>
      </c>
      <c r="C5" s="1" t="s">
        <v>45</v>
      </c>
      <c r="D5" s="1" t="s">
        <v>49</v>
      </c>
      <c r="E5" s="1" t="s">
        <v>51</v>
      </c>
      <c r="F5" s="1" t="s">
        <v>53</v>
      </c>
      <c r="G5" s="1" t="s">
        <v>55</v>
      </c>
    </row>
    <row r="6" spans="1:7" ht="15" thickBot="1" thickTop="1">
      <c r="A6" s="10" t="s">
        <v>40</v>
      </c>
      <c r="B6" s="18" t="s">
        <v>125</v>
      </c>
      <c r="C6" s="19"/>
      <c r="D6" s="19"/>
      <c r="E6" s="19"/>
      <c r="F6" s="19"/>
      <c r="G6" s="19"/>
    </row>
    <row r="7" spans="1:7" ht="14.25" thickTop="1">
      <c r="A7" s="12" t="s">
        <v>41</v>
      </c>
      <c r="B7" s="16" t="s">
        <v>46</v>
      </c>
      <c r="C7" s="16" t="s">
        <v>46</v>
      </c>
      <c r="D7" s="16" t="s">
        <v>46</v>
      </c>
      <c r="E7" s="16" t="s">
        <v>46</v>
      </c>
      <c r="F7" s="16" t="s">
        <v>46</v>
      </c>
      <c r="G7" s="16" t="s">
        <v>46</v>
      </c>
    </row>
    <row r="8" spans="1:7" ht="13.5">
      <c r="A8" s="13" t="s">
        <v>42</v>
      </c>
      <c r="B8" s="17"/>
      <c r="C8" s="17"/>
      <c r="D8" s="17"/>
      <c r="E8" s="17"/>
      <c r="F8" s="17"/>
      <c r="G8" s="17"/>
    </row>
    <row r="9" spans="1:7" ht="13.5">
      <c r="A9" s="13" t="s">
        <v>43</v>
      </c>
      <c r="B9" s="17" t="s">
        <v>47</v>
      </c>
      <c r="C9" s="17" t="s">
        <v>48</v>
      </c>
      <c r="D9" s="17" t="s">
        <v>50</v>
      </c>
      <c r="E9" s="17" t="s">
        <v>52</v>
      </c>
      <c r="F9" s="17" t="s">
        <v>54</v>
      </c>
      <c r="G9" s="17" t="s">
        <v>56</v>
      </c>
    </row>
    <row r="10" spans="1:7" ht="14.25" thickBot="1">
      <c r="A10" s="13" t="s">
        <v>44</v>
      </c>
      <c r="B10" s="17" t="s">
        <v>58</v>
      </c>
      <c r="C10" s="17" t="s">
        <v>58</v>
      </c>
      <c r="D10" s="17" t="s">
        <v>58</v>
      </c>
      <c r="E10" s="17" t="s">
        <v>58</v>
      </c>
      <c r="F10" s="17" t="s">
        <v>58</v>
      </c>
      <c r="G10" s="17" t="s">
        <v>58</v>
      </c>
    </row>
    <row r="11" spans="1:7" ht="14.25" thickTop="1">
      <c r="A11" s="9" t="s">
        <v>57</v>
      </c>
      <c r="B11" s="21">
        <v>1882445</v>
      </c>
      <c r="C11" s="21">
        <v>1900475</v>
      </c>
      <c r="D11" s="21">
        <v>1344313</v>
      </c>
      <c r="E11" s="21">
        <v>831321</v>
      </c>
      <c r="F11" s="21">
        <v>1234213</v>
      </c>
      <c r="G11" s="21">
        <v>993297</v>
      </c>
    </row>
    <row r="12" spans="1:7" ht="13.5">
      <c r="A12" s="2" t="s">
        <v>59</v>
      </c>
      <c r="B12" s="22">
        <v>135825</v>
      </c>
      <c r="C12" s="22">
        <v>154787</v>
      </c>
      <c r="D12" s="22">
        <v>160733</v>
      </c>
      <c r="E12" s="22">
        <v>261924</v>
      </c>
      <c r="F12" s="22">
        <v>329194</v>
      </c>
      <c r="G12" s="22">
        <v>345454</v>
      </c>
    </row>
    <row r="13" spans="1:7" ht="13.5">
      <c r="A13" s="2" t="s">
        <v>60</v>
      </c>
      <c r="B13" s="22">
        <v>2526847</v>
      </c>
      <c r="C13" s="22">
        <v>3997911</v>
      </c>
      <c r="D13" s="22">
        <v>4475137</v>
      </c>
      <c r="E13" s="22">
        <v>5005088</v>
      </c>
      <c r="F13" s="22">
        <v>2894235</v>
      </c>
      <c r="G13" s="22">
        <v>5924764</v>
      </c>
    </row>
    <row r="14" spans="1:7" ht="13.5">
      <c r="A14" s="2" t="s">
        <v>61</v>
      </c>
      <c r="B14" s="22">
        <v>257863</v>
      </c>
      <c r="C14" s="22">
        <v>247029</v>
      </c>
      <c r="D14" s="22">
        <v>133902</v>
      </c>
      <c r="E14" s="22">
        <v>184752</v>
      </c>
      <c r="F14" s="22">
        <v>255686</v>
      </c>
      <c r="G14" s="22"/>
    </row>
    <row r="15" spans="1:7" ht="13.5">
      <c r="A15" s="2" t="s">
        <v>62</v>
      </c>
      <c r="B15" s="22">
        <v>24324</v>
      </c>
      <c r="C15" s="22">
        <v>30597</v>
      </c>
      <c r="D15" s="22">
        <v>57184</v>
      </c>
      <c r="E15" s="22">
        <v>39770</v>
      </c>
      <c r="F15" s="22">
        <v>26075</v>
      </c>
      <c r="G15" s="22">
        <v>36071</v>
      </c>
    </row>
    <row r="16" spans="1:7" ht="13.5">
      <c r="A16" s="2" t="s">
        <v>63</v>
      </c>
      <c r="B16" s="22">
        <v>216423</v>
      </c>
      <c r="C16" s="22">
        <v>280019</v>
      </c>
      <c r="D16" s="22">
        <v>299658</v>
      </c>
      <c r="E16" s="22">
        <v>288868</v>
      </c>
      <c r="F16" s="22">
        <v>317557</v>
      </c>
      <c r="G16" s="22"/>
    </row>
    <row r="17" spans="1:7" ht="13.5">
      <c r="A17" s="2" t="s">
        <v>64</v>
      </c>
      <c r="B17" s="22">
        <v>19599</v>
      </c>
      <c r="C17" s="22">
        <v>29890</v>
      </c>
      <c r="D17" s="22">
        <v>26750</v>
      </c>
      <c r="E17" s="22">
        <v>30671</v>
      </c>
      <c r="F17" s="22">
        <v>78566</v>
      </c>
      <c r="G17" s="22">
        <v>54384</v>
      </c>
    </row>
    <row r="18" spans="1:7" ht="13.5">
      <c r="A18" s="2" t="s">
        <v>65</v>
      </c>
      <c r="B18" s="22">
        <v>109411</v>
      </c>
      <c r="C18" s="22">
        <v>111597</v>
      </c>
      <c r="D18" s="22">
        <v>115384</v>
      </c>
      <c r="E18" s="22"/>
      <c r="F18" s="22"/>
      <c r="G18" s="22">
        <v>61638</v>
      </c>
    </row>
    <row r="19" spans="1:7" ht="13.5">
      <c r="A19" s="2" t="s">
        <v>66</v>
      </c>
      <c r="B19" s="22">
        <v>567</v>
      </c>
      <c r="C19" s="22">
        <v>1050</v>
      </c>
      <c r="D19" s="22">
        <v>2100</v>
      </c>
      <c r="E19" s="22">
        <v>18984</v>
      </c>
      <c r="F19" s="22">
        <v>15591</v>
      </c>
      <c r="G19" s="22">
        <v>102879</v>
      </c>
    </row>
    <row r="20" spans="1:7" ht="13.5">
      <c r="A20" s="2" t="s">
        <v>67</v>
      </c>
      <c r="B20" s="22">
        <v>2467</v>
      </c>
      <c r="C20" s="22">
        <v>14670</v>
      </c>
      <c r="D20" s="22">
        <v>18592</v>
      </c>
      <c r="E20" s="22">
        <v>11487</v>
      </c>
      <c r="F20" s="22">
        <v>137851</v>
      </c>
      <c r="G20" s="22">
        <v>73242</v>
      </c>
    </row>
    <row r="21" spans="1:7" ht="13.5">
      <c r="A21" s="2" t="s">
        <v>68</v>
      </c>
      <c r="B21" s="22">
        <v>-383</v>
      </c>
      <c r="C21" s="22">
        <v>-620</v>
      </c>
      <c r="D21" s="22">
        <v>-694</v>
      </c>
      <c r="E21" s="22">
        <v>-15779</v>
      </c>
      <c r="F21" s="22">
        <v>-10647</v>
      </c>
      <c r="G21" s="22">
        <v>-63167</v>
      </c>
    </row>
    <row r="22" spans="1:7" ht="13.5">
      <c r="A22" s="2" t="s">
        <v>69</v>
      </c>
      <c r="B22" s="22">
        <v>5175391</v>
      </c>
      <c r="C22" s="22">
        <v>6767408</v>
      </c>
      <c r="D22" s="22">
        <v>6633063</v>
      </c>
      <c r="E22" s="22">
        <v>6669815</v>
      </c>
      <c r="F22" s="22">
        <v>5278325</v>
      </c>
      <c r="G22" s="22">
        <v>8449546</v>
      </c>
    </row>
    <row r="23" spans="1:7" ht="13.5">
      <c r="A23" s="3" t="s">
        <v>70</v>
      </c>
      <c r="B23" s="22">
        <v>3617607</v>
      </c>
      <c r="C23" s="22">
        <v>3587517</v>
      </c>
      <c r="D23" s="22">
        <v>3582793</v>
      </c>
      <c r="E23" s="22">
        <v>4172329</v>
      </c>
      <c r="F23" s="22">
        <v>4218712</v>
      </c>
      <c r="G23" s="22">
        <v>4224790</v>
      </c>
    </row>
    <row r="24" spans="1:7" ht="13.5">
      <c r="A24" s="4" t="s">
        <v>71</v>
      </c>
      <c r="B24" s="22">
        <v>-1384775</v>
      </c>
      <c r="C24" s="22">
        <v>-1276883</v>
      </c>
      <c r="D24" s="22">
        <v>-1167508</v>
      </c>
      <c r="E24" s="22">
        <v>-1409293</v>
      </c>
      <c r="F24" s="22">
        <v>-1301687</v>
      </c>
      <c r="G24" s="22">
        <v>-1171858</v>
      </c>
    </row>
    <row r="25" spans="1:7" ht="13.5">
      <c r="A25" s="4" t="s">
        <v>72</v>
      </c>
      <c r="B25" s="22">
        <v>2232831</v>
      </c>
      <c r="C25" s="22">
        <v>2310633</v>
      </c>
      <c r="D25" s="22">
        <v>2415285</v>
      </c>
      <c r="E25" s="22">
        <v>2763036</v>
      </c>
      <c r="F25" s="22">
        <v>2917024</v>
      </c>
      <c r="G25" s="22">
        <v>3052932</v>
      </c>
    </row>
    <row r="26" spans="1:7" ht="13.5">
      <c r="A26" s="3" t="s">
        <v>73</v>
      </c>
      <c r="B26" s="22">
        <v>125350</v>
      </c>
      <c r="C26" s="22">
        <v>55750</v>
      </c>
      <c r="D26" s="22">
        <v>55750</v>
      </c>
      <c r="E26" s="22">
        <v>58650</v>
      </c>
      <c r="F26" s="22">
        <v>58650</v>
      </c>
      <c r="G26" s="22">
        <v>61156</v>
      </c>
    </row>
    <row r="27" spans="1:7" ht="13.5">
      <c r="A27" s="4" t="s">
        <v>71</v>
      </c>
      <c r="B27" s="22">
        <v>-38326</v>
      </c>
      <c r="C27" s="22">
        <v>-21901</v>
      </c>
      <c r="D27" s="22">
        <v>-19196</v>
      </c>
      <c r="E27" s="22">
        <v>-20634</v>
      </c>
      <c r="F27" s="22">
        <v>-17571</v>
      </c>
      <c r="G27" s="22">
        <v>-16437</v>
      </c>
    </row>
    <row r="28" spans="1:7" ht="13.5">
      <c r="A28" s="4" t="s">
        <v>74</v>
      </c>
      <c r="B28" s="22">
        <v>87023</v>
      </c>
      <c r="C28" s="22">
        <v>33848</v>
      </c>
      <c r="D28" s="22">
        <v>36553</v>
      </c>
      <c r="E28" s="22">
        <v>38015</v>
      </c>
      <c r="F28" s="22">
        <v>41078</v>
      </c>
      <c r="G28" s="22">
        <v>44718</v>
      </c>
    </row>
    <row r="29" spans="1:7" ht="13.5">
      <c r="A29" s="3" t="s">
        <v>75</v>
      </c>
      <c r="B29" s="22">
        <v>2925502</v>
      </c>
      <c r="C29" s="22">
        <v>2821038</v>
      </c>
      <c r="D29" s="22">
        <v>2781545</v>
      </c>
      <c r="E29" s="22">
        <v>2794120</v>
      </c>
      <c r="F29" s="22">
        <v>2730446</v>
      </c>
      <c r="G29" s="22">
        <v>2735671</v>
      </c>
    </row>
    <row r="30" spans="1:7" ht="13.5">
      <c r="A30" s="4" t="s">
        <v>71</v>
      </c>
      <c r="B30" s="22">
        <v>-2566420</v>
      </c>
      <c r="C30" s="22">
        <v>-2467819</v>
      </c>
      <c r="D30" s="22">
        <v>-2420018</v>
      </c>
      <c r="E30" s="22">
        <v>-2436446</v>
      </c>
      <c r="F30" s="22">
        <v>-2344856</v>
      </c>
      <c r="G30" s="22">
        <v>-2260798</v>
      </c>
    </row>
    <row r="31" spans="1:7" ht="13.5">
      <c r="A31" s="4" t="s">
        <v>76</v>
      </c>
      <c r="B31" s="22">
        <v>359081</v>
      </c>
      <c r="C31" s="22">
        <v>353218</v>
      </c>
      <c r="D31" s="22">
        <v>361527</v>
      </c>
      <c r="E31" s="22">
        <v>357673</v>
      </c>
      <c r="F31" s="22">
        <v>385590</v>
      </c>
      <c r="G31" s="22">
        <v>474872</v>
      </c>
    </row>
    <row r="32" spans="1:7" ht="13.5">
      <c r="A32" s="3" t="s">
        <v>77</v>
      </c>
      <c r="B32" s="22">
        <v>33998</v>
      </c>
      <c r="C32" s="22">
        <v>33998</v>
      </c>
      <c r="D32" s="22">
        <v>36478</v>
      </c>
      <c r="E32" s="22">
        <v>48348</v>
      </c>
      <c r="F32" s="22">
        <v>58434</v>
      </c>
      <c r="G32" s="22">
        <v>58434</v>
      </c>
    </row>
    <row r="33" spans="1:7" ht="13.5">
      <c r="A33" s="4" t="s">
        <v>71</v>
      </c>
      <c r="B33" s="22">
        <v>-33818</v>
      </c>
      <c r="C33" s="22">
        <v>-33639</v>
      </c>
      <c r="D33" s="22">
        <v>-35622</v>
      </c>
      <c r="E33" s="22">
        <v>-46912</v>
      </c>
      <c r="F33" s="22">
        <v>-53346</v>
      </c>
      <c r="G33" s="22">
        <v>-49780</v>
      </c>
    </row>
    <row r="34" spans="1:7" ht="13.5">
      <c r="A34" s="4" t="s">
        <v>78</v>
      </c>
      <c r="B34" s="22">
        <v>179</v>
      </c>
      <c r="C34" s="22">
        <v>358</v>
      </c>
      <c r="D34" s="22">
        <v>855</v>
      </c>
      <c r="E34" s="22">
        <v>1435</v>
      </c>
      <c r="F34" s="22">
        <v>5087</v>
      </c>
      <c r="G34" s="22">
        <v>8654</v>
      </c>
    </row>
    <row r="35" spans="1:7" ht="13.5">
      <c r="A35" s="3" t="s">
        <v>79</v>
      </c>
      <c r="B35" s="22">
        <v>170192</v>
      </c>
      <c r="C35" s="22">
        <v>168138</v>
      </c>
      <c r="D35" s="22">
        <v>187523</v>
      </c>
      <c r="E35" s="22">
        <v>188831</v>
      </c>
      <c r="F35" s="22">
        <v>241094</v>
      </c>
      <c r="G35" s="22">
        <v>205980</v>
      </c>
    </row>
    <row r="36" spans="1:7" ht="13.5">
      <c r="A36" s="4" t="s">
        <v>71</v>
      </c>
      <c r="B36" s="22">
        <v>-157462</v>
      </c>
      <c r="C36" s="22">
        <v>-151227</v>
      </c>
      <c r="D36" s="22">
        <v>-160687</v>
      </c>
      <c r="E36" s="22">
        <v>-156111</v>
      </c>
      <c r="F36" s="22">
        <v>-180796</v>
      </c>
      <c r="G36" s="22">
        <v>-162726</v>
      </c>
    </row>
    <row r="37" spans="1:7" ht="13.5">
      <c r="A37" s="4" t="s">
        <v>80</v>
      </c>
      <c r="B37" s="22">
        <v>12729</v>
      </c>
      <c r="C37" s="22">
        <v>16910</v>
      </c>
      <c r="D37" s="22">
        <v>25962</v>
      </c>
      <c r="E37" s="22">
        <v>31846</v>
      </c>
      <c r="F37" s="22">
        <v>60298</v>
      </c>
      <c r="G37" s="22">
        <v>43254</v>
      </c>
    </row>
    <row r="38" spans="1:7" ht="13.5">
      <c r="A38" s="3" t="s">
        <v>81</v>
      </c>
      <c r="B38" s="22">
        <v>1639318</v>
      </c>
      <c r="C38" s="22">
        <v>1639318</v>
      </c>
      <c r="D38" s="22">
        <v>1639318</v>
      </c>
      <c r="E38" s="22">
        <v>1729525</v>
      </c>
      <c r="F38" s="22">
        <v>1729525</v>
      </c>
      <c r="G38" s="22">
        <v>1729525</v>
      </c>
    </row>
    <row r="39" spans="1:7" ht="13.5">
      <c r="A39" s="3" t="s">
        <v>82</v>
      </c>
      <c r="B39" s="22">
        <v>40051</v>
      </c>
      <c r="C39" s="22">
        <v>40051</v>
      </c>
      <c r="D39" s="22">
        <v>40051</v>
      </c>
      <c r="E39" s="22">
        <v>40051</v>
      </c>
      <c r="F39" s="22">
        <v>9085</v>
      </c>
      <c r="G39" s="22"/>
    </row>
    <row r="40" spans="1:7" ht="13.5">
      <c r="A40" s="4" t="s">
        <v>71</v>
      </c>
      <c r="B40" s="22">
        <v>-25459</v>
      </c>
      <c r="C40" s="22">
        <v>-17449</v>
      </c>
      <c r="D40" s="22">
        <v>-9438</v>
      </c>
      <c r="E40" s="22">
        <v>-5433</v>
      </c>
      <c r="F40" s="22">
        <v>-908</v>
      </c>
      <c r="G40" s="22"/>
    </row>
    <row r="41" spans="1:7" ht="13.5">
      <c r="A41" s="4" t="s">
        <v>82</v>
      </c>
      <c r="B41" s="22">
        <v>14591</v>
      </c>
      <c r="C41" s="22">
        <v>22601</v>
      </c>
      <c r="D41" s="22">
        <v>30612</v>
      </c>
      <c r="E41" s="22">
        <v>34617</v>
      </c>
      <c r="F41" s="22">
        <v>8176</v>
      </c>
      <c r="G41" s="22"/>
    </row>
    <row r="42" spans="1:7" ht="13.5">
      <c r="A42" s="3" t="s">
        <v>83</v>
      </c>
      <c r="B42" s="22"/>
      <c r="C42" s="22">
        <v>15435</v>
      </c>
      <c r="D42" s="22"/>
      <c r="E42" s="22"/>
      <c r="F42" s="22"/>
      <c r="G42" s="22"/>
    </row>
    <row r="43" spans="1:7" ht="13.5">
      <c r="A43" s="3" t="s">
        <v>84</v>
      </c>
      <c r="B43" s="22">
        <v>4345755</v>
      </c>
      <c r="C43" s="22">
        <v>4392325</v>
      </c>
      <c r="D43" s="22">
        <v>4510114</v>
      </c>
      <c r="E43" s="22">
        <v>4956150</v>
      </c>
      <c r="F43" s="22">
        <v>5146781</v>
      </c>
      <c r="G43" s="22">
        <v>5353958</v>
      </c>
    </row>
    <row r="44" spans="1:7" ht="13.5">
      <c r="A44" s="3" t="s">
        <v>85</v>
      </c>
      <c r="B44" s="22">
        <v>6932</v>
      </c>
      <c r="C44" s="22">
        <v>5824</v>
      </c>
      <c r="D44" s="22"/>
      <c r="E44" s="22"/>
      <c r="F44" s="22">
        <v>1500</v>
      </c>
      <c r="G44" s="22">
        <v>3839</v>
      </c>
    </row>
    <row r="45" spans="1:7" ht="13.5">
      <c r="A45" s="3" t="s">
        <v>67</v>
      </c>
      <c r="B45" s="22">
        <v>2519</v>
      </c>
      <c r="C45" s="22">
        <v>2519</v>
      </c>
      <c r="D45" s="22">
        <v>2519</v>
      </c>
      <c r="E45" s="22">
        <v>3668</v>
      </c>
      <c r="F45" s="22">
        <v>3789</v>
      </c>
      <c r="G45" s="22">
        <v>3911</v>
      </c>
    </row>
    <row r="46" spans="1:7" ht="13.5">
      <c r="A46" s="3" t="s">
        <v>86</v>
      </c>
      <c r="B46" s="22">
        <v>9451</v>
      </c>
      <c r="C46" s="22">
        <v>8343</v>
      </c>
      <c r="D46" s="22">
        <v>2519</v>
      </c>
      <c r="E46" s="22">
        <v>3668</v>
      </c>
      <c r="F46" s="22">
        <v>5289</v>
      </c>
      <c r="G46" s="22">
        <v>7750</v>
      </c>
    </row>
    <row r="47" spans="1:7" ht="13.5">
      <c r="A47" s="3" t="s">
        <v>87</v>
      </c>
      <c r="B47" s="22">
        <v>533184</v>
      </c>
      <c r="C47" s="22">
        <v>691037</v>
      </c>
      <c r="D47" s="22">
        <v>624136</v>
      </c>
      <c r="E47" s="22">
        <v>656386</v>
      </c>
      <c r="F47" s="22">
        <v>602453</v>
      </c>
      <c r="G47" s="22">
        <v>993371</v>
      </c>
    </row>
    <row r="48" spans="1:7" ht="13.5">
      <c r="A48" s="3" t="s">
        <v>88</v>
      </c>
      <c r="B48" s="22">
        <v>8780</v>
      </c>
      <c r="C48" s="22">
        <v>36305</v>
      </c>
      <c r="D48" s="22">
        <v>36305</v>
      </c>
      <c r="E48" s="22">
        <v>36305</v>
      </c>
      <c r="F48" s="22">
        <v>36305</v>
      </c>
      <c r="G48" s="22">
        <v>1050</v>
      </c>
    </row>
    <row r="49" spans="1:7" ht="13.5">
      <c r="A49" s="3" t="s">
        <v>89</v>
      </c>
      <c r="B49" s="22">
        <v>145000</v>
      </c>
      <c r="C49" s="22">
        <v>145000</v>
      </c>
      <c r="D49" s="22">
        <v>145000</v>
      </c>
      <c r="E49" s="22">
        <v>247000</v>
      </c>
      <c r="F49" s="22">
        <v>247000</v>
      </c>
      <c r="G49" s="22">
        <v>291294</v>
      </c>
    </row>
    <row r="50" spans="1:7" ht="13.5">
      <c r="A50" s="3" t="s">
        <v>90</v>
      </c>
      <c r="B50" s="22">
        <v>3981999</v>
      </c>
      <c r="C50" s="22">
        <v>3981999</v>
      </c>
      <c r="D50" s="22">
        <v>4101039</v>
      </c>
      <c r="E50" s="22">
        <v>4104200</v>
      </c>
      <c r="F50" s="22">
        <v>5725781</v>
      </c>
      <c r="G50" s="22">
        <v>2981586</v>
      </c>
    </row>
    <row r="51" spans="1:7" ht="13.5">
      <c r="A51" s="3" t="s">
        <v>91</v>
      </c>
      <c r="B51" s="22">
        <v>54534</v>
      </c>
      <c r="C51" s="22">
        <v>68133</v>
      </c>
      <c r="D51" s="22">
        <v>68133</v>
      </c>
      <c r="E51" s="22">
        <v>119291</v>
      </c>
      <c r="F51" s="22">
        <v>142070</v>
      </c>
      <c r="G51" s="22">
        <v>130106</v>
      </c>
    </row>
    <row r="52" spans="1:7" ht="13.5">
      <c r="A52" s="3" t="s">
        <v>68</v>
      </c>
      <c r="B52" s="22">
        <v>-3659686</v>
      </c>
      <c r="C52" s="22">
        <v>-3648686</v>
      </c>
      <c r="D52" s="22">
        <v>-3751411</v>
      </c>
      <c r="E52" s="22">
        <v>-3752811</v>
      </c>
      <c r="F52" s="22">
        <v>-5324431</v>
      </c>
      <c r="G52" s="22">
        <v>-2856777</v>
      </c>
    </row>
    <row r="53" spans="1:7" ht="13.5">
      <c r="A53" s="3" t="s">
        <v>92</v>
      </c>
      <c r="B53" s="22">
        <v>1063812</v>
      </c>
      <c r="C53" s="22">
        <v>1273789</v>
      </c>
      <c r="D53" s="22">
        <v>1223204</v>
      </c>
      <c r="E53" s="22">
        <v>1516205</v>
      </c>
      <c r="F53" s="22">
        <v>2011022</v>
      </c>
      <c r="G53" s="22">
        <v>3365408</v>
      </c>
    </row>
    <row r="54" spans="1:7" ht="13.5">
      <c r="A54" s="2" t="s">
        <v>93</v>
      </c>
      <c r="B54" s="22">
        <v>5419020</v>
      </c>
      <c r="C54" s="22">
        <v>5674458</v>
      </c>
      <c r="D54" s="22">
        <v>5735838</v>
      </c>
      <c r="E54" s="22">
        <v>6476024</v>
      </c>
      <c r="F54" s="22">
        <v>7163094</v>
      </c>
      <c r="G54" s="22">
        <v>8727116</v>
      </c>
    </row>
    <row r="55" spans="1:7" ht="14.25" thickBot="1">
      <c r="A55" s="5" t="s">
        <v>94</v>
      </c>
      <c r="B55" s="23">
        <v>10594411</v>
      </c>
      <c r="C55" s="23">
        <v>12441867</v>
      </c>
      <c r="D55" s="23">
        <v>12368902</v>
      </c>
      <c r="E55" s="23">
        <v>13145840</v>
      </c>
      <c r="F55" s="23">
        <v>12441419</v>
      </c>
      <c r="G55" s="23">
        <v>17176662</v>
      </c>
    </row>
    <row r="56" spans="1:7" ht="14.25" thickTop="1">
      <c r="A56" s="2" t="s">
        <v>95</v>
      </c>
      <c r="B56" s="22">
        <v>3445504</v>
      </c>
      <c r="C56" s="22">
        <v>4660288</v>
      </c>
      <c r="D56" s="22">
        <v>4013948</v>
      </c>
      <c r="E56" s="22">
        <v>4162466</v>
      </c>
      <c r="F56" s="22">
        <v>3695009</v>
      </c>
      <c r="G56" s="22">
        <v>3613383</v>
      </c>
    </row>
    <row r="57" spans="1:7" ht="13.5">
      <c r="A57" s="2" t="s">
        <v>96</v>
      </c>
      <c r="B57" s="22">
        <v>460000</v>
      </c>
      <c r="C57" s="22">
        <v>1400000</v>
      </c>
      <c r="D57" s="22">
        <v>2200000</v>
      </c>
      <c r="E57" s="22">
        <v>2950000</v>
      </c>
      <c r="F57" s="22">
        <v>5536550</v>
      </c>
      <c r="G57" s="22">
        <v>5973296</v>
      </c>
    </row>
    <row r="58" spans="1:7" ht="13.5">
      <c r="A58" s="2" t="s">
        <v>97</v>
      </c>
      <c r="B58" s="22">
        <v>8410</v>
      </c>
      <c r="C58" s="22">
        <v>8410</v>
      </c>
      <c r="D58" s="22">
        <v>8410</v>
      </c>
      <c r="E58" s="22">
        <v>8410</v>
      </c>
      <c r="F58" s="22">
        <v>1907</v>
      </c>
      <c r="G58" s="22"/>
    </row>
    <row r="59" spans="1:7" ht="13.5">
      <c r="A59" s="2" t="s">
        <v>98</v>
      </c>
      <c r="B59" s="22">
        <v>224000</v>
      </c>
      <c r="C59" s="22">
        <v>229056</v>
      </c>
      <c r="D59" s="22">
        <v>269751</v>
      </c>
      <c r="E59" s="22">
        <v>209734</v>
      </c>
      <c r="F59" s="22">
        <v>218554</v>
      </c>
      <c r="G59" s="22">
        <v>237866</v>
      </c>
    </row>
    <row r="60" spans="1:7" ht="13.5">
      <c r="A60" s="2" t="s">
        <v>99</v>
      </c>
      <c r="B60" s="22">
        <v>96018</v>
      </c>
      <c r="C60" s="22">
        <v>15311</v>
      </c>
      <c r="D60" s="22">
        <v>32295</v>
      </c>
      <c r="E60" s="22">
        <v>39922</v>
      </c>
      <c r="F60" s="22">
        <v>25474</v>
      </c>
      <c r="G60" s="22">
        <v>28870</v>
      </c>
    </row>
    <row r="61" spans="1:7" ht="13.5">
      <c r="A61" s="2" t="s">
        <v>100</v>
      </c>
      <c r="B61" s="22">
        <v>63292</v>
      </c>
      <c r="C61" s="22">
        <v>13924</v>
      </c>
      <c r="D61" s="22">
        <v>8925</v>
      </c>
      <c r="E61" s="22">
        <v>10904</v>
      </c>
      <c r="F61" s="22">
        <v>11264</v>
      </c>
      <c r="G61" s="22">
        <v>7200</v>
      </c>
    </row>
    <row r="62" spans="1:7" ht="13.5">
      <c r="A62" s="2" t="s">
        <v>101</v>
      </c>
      <c r="B62" s="22">
        <v>22967</v>
      </c>
      <c r="C62" s="22"/>
      <c r="D62" s="22">
        <v>16701</v>
      </c>
      <c r="E62" s="22">
        <v>20206</v>
      </c>
      <c r="F62" s="22">
        <v>5276</v>
      </c>
      <c r="G62" s="22">
        <v>5264</v>
      </c>
    </row>
    <row r="63" spans="1:7" ht="13.5">
      <c r="A63" s="2" t="s">
        <v>102</v>
      </c>
      <c r="B63" s="22">
        <v>22706</v>
      </c>
      <c r="C63" s="22">
        <v>27639</v>
      </c>
      <c r="D63" s="22">
        <v>18679</v>
      </c>
      <c r="E63" s="22">
        <v>17871</v>
      </c>
      <c r="F63" s="22">
        <v>10054</v>
      </c>
      <c r="G63" s="22">
        <v>11370</v>
      </c>
    </row>
    <row r="64" spans="1:7" ht="13.5">
      <c r="A64" s="2" t="s">
        <v>103</v>
      </c>
      <c r="B64" s="22"/>
      <c r="C64" s="22">
        <v>122</v>
      </c>
      <c r="D64" s="22">
        <v>464</v>
      </c>
      <c r="E64" s="22">
        <v>6593</v>
      </c>
      <c r="F64" s="22">
        <v>6668</v>
      </c>
      <c r="G64" s="22">
        <v>5496</v>
      </c>
    </row>
    <row r="65" spans="1:7" ht="13.5">
      <c r="A65" s="2" t="s">
        <v>104</v>
      </c>
      <c r="B65" s="22">
        <v>56334</v>
      </c>
      <c r="C65" s="22">
        <v>47433</v>
      </c>
      <c r="D65" s="22">
        <v>51904</v>
      </c>
      <c r="E65" s="22">
        <v>42641</v>
      </c>
      <c r="F65" s="22">
        <v>72974</v>
      </c>
      <c r="G65" s="22">
        <v>107037</v>
      </c>
    </row>
    <row r="66" spans="1:7" ht="13.5">
      <c r="A66" s="2" t="s">
        <v>67</v>
      </c>
      <c r="B66" s="22"/>
      <c r="C66" s="22">
        <v>2460</v>
      </c>
      <c r="D66" s="22">
        <v>1164</v>
      </c>
      <c r="E66" s="22">
        <v>2372</v>
      </c>
      <c r="F66" s="22">
        <v>3701</v>
      </c>
      <c r="G66" s="22">
        <v>3863</v>
      </c>
    </row>
    <row r="67" spans="1:7" ht="13.5">
      <c r="A67" s="2" t="s">
        <v>105</v>
      </c>
      <c r="B67" s="22">
        <v>4399234</v>
      </c>
      <c r="C67" s="22">
        <v>6404647</v>
      </c>
      <c r="D67" s="22">
        <v>6622245</v>
      </c>
      <c r="E67" s="22">
        <v>7471123</v>
      </c>
      <c r="F67" s="22">
        <v>10260190</v>
      </c>
      <c r="G67" s="22">
        <v>10362131</v>
      </c>
    </row>
    <row r="68" spans="1:7" ht="13.5">
      <c r="A68" s="2" t="s">
        <v>97</v>
      </c>
      <c r="B68" s="22">
        <v>6910</v>
      </c>
      <c r="C68" s="22">
        <v>15321</v>
      </c>
      <c r="D68" s="22">
        <v>23732</v>
      </c>
      <c r="E68" s="22">
        <v>27937</v>
      </c>
      <c r="F68" s="22">
        <v>6677</v>
      </c>
      <c r="G68" s="22"/>
    </row>
    <row r="69" spans="1:7" ht="13.5">
      <c r="A69" s="2" t="s">
        <v>106</v>
      </c>
      <c r="B69" s="22">
        <v>26111</v>
      </c>
      <c r="C69" s="22">
        <v>7006</v>
      </c>
      <c r="D69" s="22"/>
      <c r="E69" s="22"/>
      <c r="F69" s="22"/>
      <c r="G69" s="22"/>
    </row>
    <row r="70" spans="1:7" ht="13.5">
      <c r="A70" s="2" t="s">
        <v>67</v>
      </c>
      <c r="B70" s="22">
        <v>16716</v>
      </c>
      <c r="C70" s="22">
        <v>16716</v>
      </c>
      <c r="D70" s="22">
        <v>2460</v>
      </c>
      <c r="E70" s="22">
        <v>18042</v>
      </c>
      <c r="F70" s="22">
        <v>15000</v>
      </c>
      <c r="G70" s="22">
        <v>15000</v>
      </c>
    </row>
    <row r="71" spans="1:7" ht="13.5">
      <c r="A71" s="2" t="s">
        <v>107</v>
      </c>
      <c r="B71" s="22">
        <v>49738</v>
      </c>
      <c r="C71" s="22">
        <v>39044</v>
      </c>
      <c r="D71" s="22">
        <v>26192</v>
      </c>
      <c r="E71" s="22">
        <v>45979</v>
      </c>
      <c r="F71" s="22">
        <v>21677</v>
      </c>
      <c r="G71" s="22">
        <v>680541</v>
      </c>
    </row>
    <row r="72" spans="1:7" ht="14.25" thickBot="1">
      <c r="A72" s="5" t="s">
        <v>108</v>
      </c>
      <c r="B72" s="23">
        <v>4448973</v>
      </c>
      <c r="C72" s="23">
        <v>6443691</v>
      </c>
      <c r="D72" s="23">
        <v>6648438</v>
      </c>
      <c r="E72" s="23">
        <v>7517103</v>
      </c>
      <c r="F72" s="23">
        <v>10281868</v>
      </c>
      <c r="G72" s="23">
        <v>11042672</v>
      </c>
    </row>
    <row r="73" spans="1:7" ht="14.25" thickTop="1">
      <c r="A73" s="2" t="s">
        <v>109</v>
      </c>
      <c r="B73" s="22">
        <v>4216500</v>
      </c>
      <c r="C73" s="22">
        <v>4216500</v>
      </c>
      <c r="D73" s="22">
        <v>4216500</v>
      </c>
      <c r="E73" s="22">
        <v>4216500</v>
      </c>
      <c r="F73" s="22">
        <v>2711500</v>
      </c>
      <c r="G73" s="22">
        <v>2711500</v>
      </c>
    </row>
    <row r="74" spans="1:7" ht="13.5">
      <c r="A74" s="3" t="s">
        <v>110</v>
      </c>
      <c r="B74" s="22">
        <v>510400</v>
      </c>
      <c r="C74" s="22">
        <v>510400</v>
      </c>
      <c r="D74" s="22">
        <v>510400</v>
      </c>
      <c r="E74" s="22">
        <v>510400</v>
      </c>
      <c r="F74" s="22">
        <v>2898600</v>
      </c>
      <c r="G74" s="22">
        <v>2898600</v>
      </c>
    </row>
    <row r="75" spans="1:7" ht="13.5">
      <c r="A75" s="3" t="s">
        <v>111</v>
      </c>
      <c r="B75" s="22">
        <v>510399</v>
      </c>
      <c r="C75" s="22">
        <v>510399</v>
      </c>
      <c r="D75" s="22">
        <v>510399</v>
      </c>
      <c r="E75" s="22">
        <v>510399</v>
      </c>
      <c r="F75" s="22"/>
      <c r="G75" s="22"/>
    </row>
    <row r="76" spans="1:7" ht="13.5">
      <c r="A76" s="3" t="s">
        <v>112</v>
      </c>
      <c r="B76" s="22">
        <v>1020799</v>
      </c>
      <c r="C76" s="22">
        <v>1020799</v>
      </c>
      <c r="D76" s="22">
        <v>1020799</v>
      </c>
      <c r="E76" s="22">
        <v>1020799</v>
      </c>
      <c r="F76" s="22">
        <v>2898600</v>
      </c>
      <c r="G76" s="22">
        <v>2898600</v>
      </c>
    </row>
    <row r="77" spans="1:7" ht="13.5">
      <c r="A77" s="3" t="s">
        <v>113</v>
      </c>
      <c r="B77" s="22">
        <v>6921</v>
      </c>
      <c r="C77" s="22"/>
      <c r="D77" s="22"/>
      <c r="E77" s="22"/>
      <c r="F77" s="22">
        <v>156800</v>
      </c>
      <c r="G77" s="22">
        <v>156800</v>
      </c>
    </row>
    <row r="78" spans="1:7" ht="13.5">
      <c r="A78" s="4" t="s">
        <v>114</v>
      </c>
      <c r="B78" s="22">
        <v>892988</v>
      </c>
      <c r="C78" s="22">
        <v>787016</v>
      </c>
      <c r="D78" s="22">
        <v>580683</v>
      </c>
      <c r="E78" s="22">
        <v>440395</v>
      </c>
      <c r="F78" s="22">
        <v>-3713600</v>
      </c>
      <c r="G78" s="22">
        <v>-3613264</v>
      </c>
    </row>
    <row r="79" spans="1:7" ht="13.5">
      <c r="A79" s="3" t="s">
        <v>115</v>
      </c>
      <c r="B79" s="22">
        <v>899909</v>
      </c>
      <c r="C79" s="22">
        <v>787016</v>
      </c>
      <c r="D79" s="22">
        <v>580683</v>
      </c>
      <c r="E79" s="22">
        <v>440395</v>
      </c>
      <c r="F79" s="22">
        <v>-3382800</v>
      </c>
      <c r="G79" s="22">
        <v>717535</v>
      </c>
    </row>
    <row r="80" spans="1:7" ht="13.5">
      <c r="A80" s="2" t="s">
        <v>116</v>
      </c>
      <c r="B80" s="22">
        <v>-38923</v>
      </c>
      <c r="C80" s="22">
        <v>-38814</v>
      </c>
      <c r="D80" s="22">
        <v>-38680</v>
      </c>
      <c r="E80" s="22">
        <v>-38575</v>
      </c>
      <c r="F80" s="22">
        <v>-38282</v>
      </c>
      <c r="G80" s="22">
        <v>-37240</v>
      </c>
    </row>
    <row r="81" spans="1:7" ht="13.5">
      <c r="A81" s="2" t="s">
        <v>117</v>
      </c>
      <c r="B81" s="22">
        <v>6098285</v>
      </c>
      <c r="C81" s="22">
        <v>5985501</v>
      </c>
      <c r="D81" s="22">
        <v>5779302</v>
      </c>
      <c r="E81" s="22">
        <v>5639119</v>
      </c>
      <c r="F81" s="22">
        <v>2189017</v>
      </c>
      <c r="G81" s="22">
        <v>6290394</v>
      </c>
    </row>
    <row r="82" spans="1:7" ht="13.5">
      <c r="A82" s="2" t="s">
        <v>118</v>
      </c>
      <c r="B82" s="22">
        <v>47152</v>
      </c>
      <c r="C82" s="22">
        <v>12674</v>
      </c>
      <c r="D82" s="22">
        <v>-58838</v>
      </c>
      <c r="E82" s="22">
        <v>-10382</v>
      </c>
      <c r="F82" s="22">
        <v>-29466</v>
      </c>
      <c r="G82" s="22">
        <v>-13196</v>
      </c>
    </row>
    <row r="83" spans="1:7" ht="13.5">
      <c r="A83" s="2" t="s">
        <v>119</v>
      </c>
      <c r="B83" s="22">
        <v>47152</v>
      </c>
      <c r="C83" s="22">
        <v>12674</v>
      </c>
      <c r="D83" s="22">
        <v>-58838</v>
      </c>
      <c r="E83" s="22">
        <v>-10382</v>
      </c>
      <c r="F83" s="22">
        <v>-29466</v>
      </c>
      <c r="G83" s="22">
        <v>-156404</v>
      </c>
    </row>
    <row r="84" spans="1:7" ht="13.5">
      <c r="A84" s="6" t="s">
        <v>120</v>
      </c>
      <c r="B84" s="22">
        <v>6145438</v>
      </c>
      <c r="C84" s="22">
        <v>5998175</v>
      </c>
      <c r="D84" s="22">
        <v>5720463</v>
      </c>
      <c r="E84" s="22">
        <v>5628737</v>
      </c>
      <c r="F84" s="22">
        <v>2159550</v>
      </c>
      <c r="G84" s="22">
        <v>6133990</v>
      </c>
    </row>
    <row r="85" spans="1:7" ht="14.25" thickBot="1">
      <c r="A85" s="7" t="s">
        <v>121</v>
      </c>
      <c r="B85" s="22">
        <v>10594411</v>
      </c>
      <c r="C85" s="22">
        <v>12441867</v>
      </c>
      <c r="D85" s="22">
        <v>12368902</v>
      </c>
      <c r="E85" s="22">
        <v>13145840</v>
      </c>
      <c r="F85" s="22">
        <v>12441419</v>
      </c>
      <c r="G85" s="22">
        <v>17176662</v>
      </c>
    </row>
    <row r="86" spans="1:7" ht="14.25" thickTop="1">
      <c r="A86" s="8"/>
      <c r="B86" s="24"/>
      <c r="C86" s="24"/>
      <c r="D86" s="24"/>
      <c r="E86" s="24"/>
      <c r="F86" s="24"/>
      <c r="G86" s="24"/>
    </row>
    <row r="88" ht="13.5">
      <c r="A88" s="20" t="s">
        <v>126</v>
      </c>
    </row>
    <row r="89" ht="13.5">
      <c r="A89" s="20" t="s">
        <v>127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2014-02-14T04:41:25Z</dcterms:created>
  <dcterms:modified xsi:type="dcterms:W3CDTF">2014-02-14T04:41:33Z</dcterms:modified>
  <cp:category/>
  <cp:version/>
  <cp:contentType/>
  <cp:contentStatus/>
</cp:coreProperties>
</file>