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<sst xmlns="http://schemas.openxmlformats.org/spreadsheetml/2006/main" count="715" uniqueCount="290">
  <si>
    <t>持分法による投資利益</t>
  </si>
  <si>
    <t>持分法による投資損失</t>
  </si>
  <si>
    <t>為替差損</t>
  </si>
  <si>
    <t>投資有価証券売却益</t>
  </si>
  <si>
    <t>特別利益</t>
  </si>
  <si>
    <t>特別損失</t>
  </si>
  <si>
    <t>少数株主損益調整前四半期純利益</t>
  </si>
  <si>
    <t>四半期純利益</t>
  </si>
  <si>
    <t>連結・損益計算書</t>
  </si>
  <si>
    <t>建物及び構築物（純額）</t>
  </si>
  <si>
    <t>機械装置及び運搬具（純額）</t>
  </si>
  <si>
    <t>建設仮勘定</t>
  </si>
  <si>
    <t>繰延税金資産</t>
  </si>
  <si>
    <t>資産</t>
  </si>
  <si>
    <t>支払手形及び買掛金</t>
  </si>
  <si>
    <t>賞与引当金</t>
  </si>
  <si>
    <t>設備関係支払手形</t>
  </si>
  <si>
    <t>負債</t>
  </si>
  <si>
    <t>資本剰余金</t>
  </si>
  <si>
    <t>株主資本</t>
  </si>
  <si>
    <t>為替換算調整勘定</t>
  </si>
  <si>
    <t>連結・貸借対照表</t>
  </si>
  <si>
    <t>累積四半期</t>
  </si>
  <si>
    <t>2013/04/01</t>
  </si>
  <si>
    <t>貸倒引当金の増減額（△は減少）</t>
  </si>
  <si>
    <t>退職給付引当金の増減額（△は減少）</t>
  </si>
  <si>
    <t>役員退職慰労引当金の増減額（△は減少）</t>
  </si>
  <si>
    <t>投資有価証券売却損益（△は益）</t>
  </si>
  <si>
    <t>投資有価証券評価損益（△は益）</t>
  </si>
  <si>
    <t>受取利息及び受取配当金</t>
  </si>
  <si>
    <t>為替差損益（△は益）</t>
  </si>
  <si>
    <t>持分法による投資損益（△は益）</t>
  </si>
  <si>
    <t>有形固定資産除却損</t>
  </si>
  <si>
    <t>有形固定資産売却損益（△は益）</t>
  </si>
  <si>
    <t>売上債権の増減額（△は増加）</t>
  </si>
  <si>
    <t>たな卸資産の増減額（△は増加）</t>
  </si>
  <si>
    <t>その他の資産の増減額（△は増加）</t>
  </si>
  <si>
    <t>仕入債務の増減額（△は減少）</t>
  </si>
  <si>
    <t>未払消費税等の増減額（△は減少）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</si>
  <si>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</si>
  <si>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</si>
  <si>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</si>
  <si>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</si>
  <si>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</si>
  <si>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</si>
  <si>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</si>
  <si>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</si>
  <si>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有形固定資産の売却による収入</t>
  </si>
  <si>
    <t>補助金の受入れによる収入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</si>
  <si>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</si>
  <si>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</si>
  <si>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</si>
  <si>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</si>
  <si>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</si>
  <si>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</si>
  <si>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</si>
  <si>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</si>
  <si>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</si>
  <si>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</si>
  <si>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</si>
  <si>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</si>
  <si>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</si>
  <si>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</si>
  <si>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</si>
  <si>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</si>
  <si>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</si>
  <si>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</si>
  <si>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</si>
  <si>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</si>
  <si>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</si>
  <si>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</si>
  <si>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</si>
  <si>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</si>
  <si>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</si>
  <si>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</si>
  <si>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</si>
  <si>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</si>
  <si>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</si>
  <si>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</si>
  <si>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2011/06/22</t>
  </si>
  <si>
    <t>2010/03/31</t>
  </si>
  <si>
    <t>2010/06/23</t>
  </si>
  <si>
    <t>2009/03/31</t>
  </si>
  <si>
    <t>2009/06/24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</si>
  <si>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</si>
  <si>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</si>
  <si>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</si>
  <si>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</si>
  <si>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</si>
  <si>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</si>
  <si>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</si>
  <si>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製品</t>
  </si>
  <si>
    <t>半製品</t>
  </si>
  <si>
    <t>商品及び製品</t>
  </si>
  <si>
    <t>仕掛品</t>
  </si>
  <si>
    <t>原材料</t>
  </si>
  <si>
    <t>貯蔵品</t>
  </si>
  <si>
    <t>原材料及び貯蔵品</t>
  </si>
  <si>
    <t>前渡金</t>
  </si>
  <si>
    <t>前払費用</t>
  </si>
  <si>
    <t>繰延税金資産</t>
  </si>
  <si>
    <t>未収入金</t>
  </si>
  <si>
    <t>関係会社短期貸付金</t>
  </si>
  <si>
    <t>その他</t>
  </si>
  <si>
    <t>貸倒引当金</t>
  </si>
  <si>
    <t>流動資産</t>
  </si>
  <si>
    <t>建物</t>
  </si>
  <si>
    <t>減価償却累計額</t>
  </si>
  <si>
    <t>減価償却累計額及び減損損失累計額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</si>
  <si>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</si>
  <si>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</si>
  <si>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</si>
  <si>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</si>
  <si>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</si>
  <si>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</si>
  <si>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</si>
  <si>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</si>
  <si>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</si>
  <si>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</si>
  <si>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</si>
  <si>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山林</t>
  </si>
  <si>
    <t>その他（純額）</t>
  </si>
  <si>
    <t>有形固定資産</t>
  </si>
  <si>
    <t>有形固定資産</t>
  </si>
  <si>
    <t>特許権</t>
  </si>
  <si>
    <t>ソフトウエア</t>
  </si>
  <si>
    <t>ソフトウエア仮勘定</t>
  </si>
  <si>
    <t>電話加入権</t>
  </si>
  <si>
    <t>その他</t>
  </si>
  <si>
    <t>無形固定資産</t>
  </si>
  <si>
    <t>無形固定資産</t>
  </si>
  <si>
    <t>投資有価証券</t>
  </si>
  <si>
    <t>関係会社株式</t>
  </si>
  <si>
    <t>出資金</t>
  </si>
  <si>
    <t>関係会社出資金</t>
  </si>
  <si>
    <t>長期前払費用</t>
  </si>
  <si>
    <t>繰延税金資産</t>
  </si>
  <si>
    <t>保険積立金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</si>
  <si>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</si>
  <si>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</si>
  <si>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</si>
  <si>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</si>
  <si>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</si>
  <si>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</si>
  <si>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</si>
  <si>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</si>
  <si>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</si>
  <si>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</si>
  <si>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</si>
  <si>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</si>
  <si>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</si>
  <si>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</si>
  <si>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</si>
  <si>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事業整理損失引当金</t>
  </si>
  <si>
    <t>設備関係支払手形</t>
  </si>
  <si>
    <t>設備関係未払金</t>
  </si>
  <si>
    <t>受注損失引当金</t>
  </si>
  <si>
    <t>流動負債</t>
  </si>
  <si>
    <t>長期借入金</t>
  </si>
  <si>
    <t>退職給付引当金</t>
  </si>
  <si>
    <t>役員退職慰労引当金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</si>
  <si>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</si>
  <si>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</si>
  <si>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</si>
  <si>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</si>
  <si>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</si>
  <si>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</si>
  <si>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</si>
  <si>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</si>
  <si>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特別償却準備金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</si>
  <si>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</si>
  <si>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</si>
  <si>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</si>
  <si>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</si>
  <si>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</si>
  <si>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</si>
  <si>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</si>
  <si>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</si>
  <si>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</si>
  <si>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負債純資産</t>
  </si>
  <si>
    <t>証券コード</t>
  </si>
  <si>
    <t>企業名</t>
  </si>
  <si>
    <t>ニッポン高度紙工業株式会社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</si>
  <si>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</si>
  <si>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</si>
  <si>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</si>
  <si>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</si>
  <si>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</si>
  <si>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</si>
  <si>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</si>
  <si>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</si>
  <si>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</si>
  <si>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</si>
  <si>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</si>
  <si>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当期製品仕入高</t>
  </si>
  <si>
    <t>当期製品製造原価</t>
  </si>
  <si>
    <t>合計</t>
  </si>
  <si>
    <t>他勘定振替高</t>
  </si>
  <si>
    <t>製品期末たな卸高</t>
  </si>
  <si>
    <t>製品売上原価</t>
  </si>
  <si>
    <t>売上総利益</t>
  </si>
  <si>
    <t>荷造及び発送費</t>
  </si>
  <si>
    <t>販売手数料</t>
  </si>
  <si>
    <t>給料手当及び賞与</t>
  </si>
  <si>
    <t>役員報酬</t>
  </si>
  <si>
    <t>福利厚生費</t>
  </si>
  <si>
    <t>減価償却費</t>
  </si>
  <si>
    <t>研究開発費</t>
  </si>
  <si>
    <t>退職給付引当金繰入額</t>
  </si>
  <si>
    <t>（うち役員退職慰労引当金繰入額）</t>
  </si>
  <si>
    <t>貸倒引当金繰入額</t>
  </si>
  <si>
    <t>支払手数料</t>
  </si>
  <si>
    <t>旅費及び交通費</t>
  </si>
  <si>
    <t>支払報酬</t>
  </si>
  <si>
    <t>その他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</si>
  <si>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</si>
  <si>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</si>
  <si>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</si>
  <si>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</si>
  <si>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</si>
  <si>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</si>
  <si>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助成金収入</t>
  </si>
  <si>
    <t>受取保険金及び配当金</t>
  </si>
  <si>
    <t>還付加算金</t>
  </si>
  <si>
    <t>受取補償金</t>
  </si>
  <si>
    <t>受取手数料</t>
  </si>
  <si>
    <t>その他</t>
  </si>
  <si>
    <t>営業外収益</t>
  </si>
  <si>
    <t>支払利息</t>
  </si>
  <si>
    <t>為替差損</t>
  </si>
  <si>
    <t>債権売却損</t>
  </si>
  <si>
    <t>営業外費用</t>
  </si>
  <si>
    <t>経常利益</t>
  </si>
  <si>
    <t>固定資産売却益</t>
  </si>
  <si>
    <t>特別利益</t>
  </si>
  <si>
    <t>固定資産売却損</t>
  </si>
  <si>
    <t>減損損失</t>
  </si>
  <si>
    <t>関係会社出資金評価損</t>
  </si>
  <si>
    <t>固定資産除却損</t>
  </si>
  <si>
    <t>投資有価証券評価損</t>
  </si>
  <si>
    <t>事業整理損</t>
  </si>
  <si>
    <t>ゴルフ会員権貸倒引当金繰入額</t>
  </si>
  <si>
    <t>ゴルフ会員権売却損</t>
  </si>
  <si>
    <t>事業整理損失引当金繰入額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</si>
  <si>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</si>
  <si>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</si>
  <si>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</si>
  <si>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</si>
  <si>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</si>
  <si>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</si>
  <si>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</si>
  <si>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</si>
  <si>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</si>
  <si>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</si>
  <si>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</si>
  <si>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</si>
  <si>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2013/08/09</t>
  </si>
  <si>
    <t>2013/06/30</t>
  </si>
  <si>
    <t>2013/02/13</t>
  </si>
  <si>
    <t>2012/12/31</t>
  </si>
  <si>
    <t>2012/11/14</t>
  </si>
  <si>
    <t>2012/09/30</t>
  </si>
  <si>
    <t>2012/08/09</t>
  </si>
  <si>
    <t>2012/06/30</t>
  </si>
  <si>
    <t>2012/02/13</t>
  </si>
  <si>
    <t>2011/12/31</t>
  </si>
  <si>
    <t>2011/11/14</t>
  </si>
  <si>
    <t>2011/09/30</t>
  </si>
  <si>
    <t>2011/08/09</t>
  </si>
  <si>
    <t>2011/06/30</t>
  </si>
  <si>
    <t>2011/02/14</t>
  </si>
  <si>
    <t>2010/12/31</t>
  </si>
  <si>
    <t>2010/11/12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</si>
  <si>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</si>
  <si>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</si>
  <si>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</si>
  <si>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</si>
  <si>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</si>
  <si>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</si>
  <si>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</si>
  <si>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2009/08/11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</si>
  <si>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</si>
  <si>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</si>
  <si>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</si>
  <si>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</si>
  <si>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</si>
  <si>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</si>
  <si>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</si>
  <si>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</si>
  <si>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製品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</si>
</sst>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180</v>
      </c>
      <c r="B2" s="14">
        <v>3891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181</v>
      </c>
      <c r="B3" s="1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HYPERLINK("http://www.kabupro.jp/mark/20140213/S10013TF.htm","四半期報告書")</f>
        <v>四半期報告書</v>
      </c>
      <c r="C4" s="15" t="str">
        <f>HYPERLINK("http://www.kabupro.jp/mark/20131113/S1000EY3.htm","四半期報告書")</f>
        <v>四半期報告書</v>
      </c>
      <c r="D4" s="15" t="str">
        <f>HYPERLINK("http://www.kabupro.jp/mark/20130809/S000E743.htm","四半期報告書")</f>
        <v>四半期報告書</v>
      </c>
      <c r="E4" s="15" t="str">
        <f>HYPERLINK("http://www.kabupro.jp/mark/20130621/S000DM0S.htm","有価証券報告書")</f>
        <v>有価証券報告書</v>
      </c>
      <c r="F4" s="15" t="str">
        <f>HYPERLINK("http://www.kabupro.jp/mark/20140213/S10013TF.htm","四半期報告書")</f>
        <v>四半期報告書</v>
      </c>
      <c r="G4" s="15" t="str">
        <f>HYPERLINK("http://www.kabupro.jp/mark/20131113/S1000EY3.htm","四半期報告書")</f>
        <v>四半期報告書</v>
      </c>
      <c r="H4" s="15" t="str">
        <f>HYPERLINK("http://www.kabupro.jp/mark/20130809/S000E743.htm","四半期報告書")</f>
        <v>四半期報告書</v>
      </c>
      <c r="I4" s="15" t="str">
        <f>HYPERLINK("http://www.kabupro.jp/mark/20130621/S000DM0S.htm","有価証券報告書")</f>
        <v>有価証券報告書</v>
      </c>
      <c r="J4" s="15" t="str">
        <f>HYPERLINK("http://www.kabupro.jp/mark/20130213/S000CS08.htm","四半期報告書")</f>
        <v>四半期報告書</v>
      </c>
      <c r="K4" s="15" t="str">
        <f>HYPERLINK("http://www.kabupro.jp/mark/20121114/S000CB76.htm","四半期報告書")</f>
        <v>四半期報告書</v>
      </c>
      <c r="L4" s="15" t="str">
        <f>HYPERLINK("http://www.kabupro.jp/mark/20120809/S000BMDF.htm","四半期報告書")</f>
        <v>四半期報告書</v>
      </c>
      <c r="M4" s="15" t="str">
        <f>HYPERLINK("http://www.kabupro.jp/mark/20120622/S000B2KC.htm","有価証券報告書")</f>
        <v>有価証券報告書</v>
      </c>
      <c r="N4" s="15" t="str">
        <f>HYPERLINK("http://www.kabupro.jp/mark/20120213/S000A9KG.htm","四半期報告書")</f>
        <v>四半期報告書</v>
      </c>
      <c r="O4" s="15" t="str">
        <f>HYPERLINK("http://www.kabupro.jp/mark/20111114/S0009P8W.htm","四半期報告書")</f>
        <v>四半期報告書</v>
      </c>
      <c r="P4" s="15" t="str">
        <f>HYPERLINK("http://www.kabupro.jp/mark/20110809/S000926V.htm","四半期報告書")</f>
        <v>四半期報告書</v>
      </c>
      <c r="Q4" s="15" t="str">
        <f>HYPERLINK("http://www.kabupro.jp/mark/20110622/S0008I94.htm","有価証券報告書")</f>
        <v>有価証券報告書</v>
      </c>
      <c r="R4" s="15" t="str">
        <f>HYPERLINK("http://www.kabupro.jp/mark/20110214/S0007RE4.htm","四半期報告書")</f>
        <v>四半期報告書</v>
      </c>
      <c r="S4" s="15" t="str">
        <f>HYPERLINK("http://www.kabupro.jp/mark/20101112/S00073KA.htm","四半期報告書")</f>
        <v>四半期報告書</v>
      </c>
      <c r="T4" s="15" t="str">
        <f>HYPERLINK("http://www.kabupro.jp/mark/20100810/S0006IMU.htm","四半期報告書")</f>
        <v>四半期報告書</v>
      </c>
      <c r="U4" s="15" t="str">
        <f>HYPERLINK("http://www.kabupro.jp/mark/20100623/S0005Y5M.htm","有価証券報告書")</f>
        <v>有価証券報告書</v>
      </c>
      <c r="V4" s="15" t="str">
        <f>HYPERLINK("http://www.kabupro.jp/mark/20100212/S00053YX.htm","四半期報告書")</f>
        <v>四半期報告書</v>
      </c>
      <c r="W4" s="15" t="str">
        <f>HYPERLINK("http://www.kabupro.jp/mark/20091113/S0004IQW.htm","四半期報告書")</f>
        <v>四半期報告書</v>
      </c>
      <c r="X4" s="15" t="str">
        <f>HYPERLINK("http://www.kabupro.jp/mark/20090811/S0003VFD.htm","四半期報告書")</f>
        <v>四半期報告書</v>
      </c>
      <c r="Y4" s="15" t="str">
        <f>HYPERLINK("http://www.kabupro.jp/mark/20090624/S0003CB6.htm","有価証券報告書")</f>
        <v>有価証券報告書</v>
      </c>
    </row>
    <row r="5" spans="1:25" ht="14.25" thickBot="1">
      <c r="A5" s="11" t="s">
        <v>67</v>
      </c>
      <c r="B5" s="1" t="s">
        <v>251</v>
      </c>
      <c r="C5" s="1" t="s">
        <v>254</v>
      </c>
      <c r="D5" s="1" t="s">
        <v>256</v>
      </c>
      <c r="E5" s="1" t="s">
        <v>73</v>
      </c>
      <c r="F5" s="1" t="s">
        <v>251</v>
      </c>
      <c r="G5" s="1" t="s">
        <v>254</v>
      </c>
      <c r="H5" s="1" t="s">
        <v>256</v>
      </c>
      <c r="I5" s="1" t="s">
        <v>73</v>
      </c>
      <c r="J5" s="1" t="s">
        <v>258</v>
      </c>
      <c r="K5" s="1" t="s">
        <v>260</v>
      </c>
      <c r="L5" s="1" t="s">
        <v>262</v>
      </c>
      <c r="M5" s="1" t="s">
        <v>77</v>
      </c>
      <c r="N5" s="1" t="s">
        <v>264</v>
      </c>
      <c r="O5" s="1" t="s">
        <v>266</v>
      </c>
      <c r="P5" s="1" t="s">
        <v>268</v>
      </c>
      <c r="Q5" s="1" t="s">
        <v>79</v>
      </c>
      <c r="R5" s="1" t="s">
        <v>270</v>
      </c>
      <c r="S5" s="1" t="s">
        <v>272</v>
      </c>
      <c r="T5" s="1" t="s">
        <v>274</v>
      </c>
      <c r="U5" s="1" t="s">
        <v>81</v>
      </c>
      <c r="V5" s="1" t="s">
        <v>276</v>
      </c>
      <c r="W5" s="1" t="s">
        <v>278</v>
      </c>
      <c r="X5" s="1" t="s">
        <v>280</v>
      </c>
      <c r="Y5" s="1" t="s">
        <v>83</v>
      </c>
    </row>
    <row r="6" spans="1:25" ht="15" thickBot="1" thickTop="1">
      <c r="A6" s="10" t="s">
        <v>68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22</v>
      </c>
      <c r="C7" s="14" t="s">
        <v>22</v>
      </c>
      <c r="D7" s="14" t="s">
        <v>22</v>
      </c>
      <c r="E7" s="16" t="s">
        <v>74</v>
      </c>
      <c r="F7" s="14" t="s">
        <v>22</v>
      </c>
      <c r="G7" s="14" t="s">
        <v>22</v>
      </c>
      <c r="H7" s="14" t="s">
        <v>22</v>
      </c>
      <c r="I7" s="16" t="s">
        <v>74</v>
      </c>
      <c r="J7" s="14" t="s">
        <v>22</v>
      </c>
      <c r="K7" s="14" t="s">
        <v>22</v>
      </c>
      <c r="L7" s="14" t="s">
        <v>22</v>
      </c>
      <c r="M7" s="16" t="s">
        <v>74</v>
      </c>
      <c r="N7" s="14" t="s">
        <v>22</v>
      </c>
      <c r="O7" s="14" t="s">
        <v>22</v>
      </c>
      <c r="P7" s="14" t="s">
        <v>22</v>
      </c>
      <c r="Q7" s="16" t="s">
        <v>74</v>
      </c>
      <c r="R7" s="14" t="s">
        <v>22</v>
      </c>
      <c r="S7" s="14" t="s">
        <v>22</v>
      </c>
      <c r="T7" s="14" t="s">
        <v>22</v>
      </c>
      <c r="U7" s="16" t="s">
        <v>74</v>
      </c>
      <c r="V7" s="14" t="s">
        <v>22</v>
      </c>
      <c r="W7" s="14" t="s">
        <v>22</v>
      </c>
      <c r="X7" s="14" t="s">
        <v>22</v>
      </c>
      <c r="Y7" s="16" t="s">
        <v>74</v>
      </c>
    </row>
    <row r="8" spans="1:25" ht="13.5">
      <c r="A8" s="13" t="s">
        <v>70</v>
      </c>
      <c r="B8" s="1" t="s">
        <v>23</v>
      </c>
      <c r="C8" s="1" t="s">
        <v>23</v>
      </c>
      <c r="D8" s="1" t="s">
        <v>23</v>
      </c>
      <c r="E8" s="17" t="s">
        <v>186</v>
      </c>
      <c r="F8" s="1" t="s">
        <v>186</v>
      </c>
      <c r="G8" s="1" t="s">
        <v>186</v>
      </c>
      <c r="H8" s="1" t="s">
        <v>186</v>
      </c>
      <c r="I8" s="17" t="s">
        <v>187</v>
      </c>
      <c r="J8" s="1" t="s">
        <v>187</v>
      </c>
      <c r="K8" s="1" t="s">
        <v>187</v>
      </c>
      <c r="L8" s="1" t="s">
        <v>187</v>
      </c>
      <c r="M8" s="17" t="s">
        <v>188</v>
      </c>
      <c r="N8" s="1" t="s">
        <v>188</v>
      </c>
      <c r="O8" s="1" t="s">
        <v>188</v>
      </c>
      <c r="P8" s="1" t="s">
        <v>188</v>
      </c>
      <c r="Q8" s="17" t="s">
        <v>189</v>
      </c>
      <c r="R8" s="1" t="s">
        <v>189</v>
      </c>
      <c r="S8" s="1" t="s">
        <v>189</v>
      </c>
      <c r="T8" s="1" t="s">
        <v>189</v>
      </c>
      <c r="U8" s="17" t="s">
        <v>190</v>
      </c>
      <c r="V8" s="1" t="s">
        <v>190</v>
      </c>
      <c r="W8" s="1" t="s">
        <v>190</v>
      </c>
      <c r="X8" s="1" t="s">
        <v>190</v>
      </c>
      <c r="Y8" s="17" t="s">
        <v>191</v>
      </c>
    </row>
    <row r="9" spans="1:25" ht="13.5">
      <c r="A9" s="13" t="s">
        <v>71</v>
      </c>
      <c r="B9" s="1" t="s">
        <v>253</v>
      </c>
      <c r="C9" s="1" t="s">
        <v>255</v>
      </c>
      <c r="D9" s="1" t="s">
        <v>257</v>
      </c>
      <c r="E9" s="17" t="s">
        <v>75</v>
      </c>
      <c r="F9" s="1" t="s">
        <v>259</v>
      </c>
      <c r="G9" s="1" t="s">
        <v>261</v>
      </c>
      <c r="H9" s="1" t="s">
        <v>263</v>
      </c>
      <c r="I9" s="17" t="s">
        <v>76</v>
      </c>
      <c r="J9" s="1" t="s">
        <v>265</v>
      </c>
      <c r="K9" s="1" t="s">
        <v>267</v>
      </c>
      <c r="L9" s="1" t="s">
        <v>269</v>
      </c>
      <c r="M9" s="17" t="s">
        <v>78</v>
      </c>
      <c r="N9" s="1" t="s">
        <v>271</v>
      </c>
      <c r="O9" s="1" t="s">
        <v>273</v>
      </c>
      <c r="P9" s="1" t="s">
        <v>275</v>
      </c>
      <c r="Q9" s="17" t="s">
        <v>80</v>
      </c>
      <c r="R9" s="1" t="s">
        <v>277</v>
      </c>
      <c r="S9" s="1" t="s">
        <v>279</v>
      </c>
      <c r="T9" s="1" t="s">
        <v>281</v>
      </c>
      <c r="U9" s="17" t="s">
        <v>82</v>
      </c>
      <c r="V9" s="1" t="s">
        <v>283</v>
      </c>
      <c r="W9" s="1" t="s">
        <v>285</v>
      </c>
      <c r="X9" s="1" t="s">
        <v>287</v>
      </c>
      <c r="Y9" s="17" t="s">
        <v>84</v>
      </c>
    </row>
    <row r="10" spans="1:25" ht="14.25" thickBot="1">
      <c r="A10" s="13" t="s">
        <v>72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26" t="s">
        <v>192</v>
      </c>
      <c r="B11" s="27">
        <v>9536816</v>
      </c>
      <c r="C11" s="27">
        <v>6443867</v>
      </c>
      <c r="D11" s="27">
        <v>3255865</v>
      </c>
      <c r="E11" s="21">
        <v>10451446</v>
      </c>
      <c r="F11" s="27">
        <v>7773800</v>
      </c>
      <c r="G11" s="27">
        <v>5420607</v>
      </c>
      <c r="H11" s="27">
        <v>2868941</v>
      </c>
      <c r="I11" s="21">
        <v>12243709</v>
      </c>
      <c r="J11" s="27">
        <v>9843770</v>
      </c>
      <c r="K11" s="27">
        <v>7451034</v>
      </c>
      <c r="L11" s="27">
        <v>3865042</v>
      </c>
      <c r="M11" s="21">
        <v>14687431</v>
      </c>
      <c r="N11" s="27">
        <v>11150016</v>
      </c>
      <c r="O11" s="27">
        <v>7618256</v>
      </c>
      <c r="P11" s="27">
        <v>3785135</v>
      </c>
      <c r="Q11" s="21">
        <v>13402783</v>
      </c>
      <c r="R11" s="27">
        <v>8603727</v>
      </c>
      <c r="S11" s="27">
        <v>5502681</v>
      </c>
      <c r="T11" s="27">
        <v>2575317</v>
      </c>
      <c r="U11" s="21">
        <v>12641511</v>
      </c>
      <c r="V11" s="27">
        <v>10857257</v>
      </c>
      <c r="W11" s="27">
        <v>8058840</v>
      </c>
      <c r="X11" s="27">
        <v>3906730</v>
      </c>
      <c r="Y11" s="21">
        <v>17142740</v>
      </c>
    </row>
    <row r="12" spans="1:25" ht="13.5">
      <c r="A12" s="7" t="s">
        <v>65</v>
      </c>
      <c r="B12" s="28">
        <v>7891940</v>
      </c>
      <c r="C12" s="28">
        <v>5229359</v>
      </c>
      <c r="D12" s="28">
        <v>2547659</v>
      </c>
      <c r="E12" s="22">
        <v>9077445</v>
      </c>
      <c r="F12" s="28">
        <v>6813012</v>
      </c>
      <c r="G12" s="28">
        <v>4330717</v>
      </c>
      <c r="H12" s="28">
        <v>2155485</v>
      </c>
      <c r="I12" s="22">
        <v>9773366</v>
      </c>
      <c r="J12" s="28">
        <v>7612994</v>
      </c>
      <c r="K12" s="28">
        <v>5417769</v>
      </c>
      <c r="L12" s="28">
        <v>2764213</v>
      </c>
      <c r="M12" s="22">
        <v>10546819</v>
      </c>
      <c r="N12" s="28">
        <v>7971487</v>
      </c>
      <c r="O12" s="28">
        <v>5329572</v>
      </c>
      <c r="P12" s="28">
        <v>2580334</v>
      </c>
      <c r="Q12" s="22">
        <v>10463281</v>
      </c>
      <c r="R12" s="28">
        <v>6803784</v>
      </c>
      <c r="S12" s="28">
        <v>4397261</v>
      </c>
      <c r="T12" s="28">
        <v>2102000</v>
      </c>
      <c r="U12" s="22">
        <v>10760638</v>
      </c>
      <c r="V12" s="28">
        <v>8717546</v>
      </c>
      <c r="W12" s="28">
        <v>6215821</v>
      </c>
      <c r="X12" s="28">
        <v>2946003</v>
      </c>
      <c r="Y12" s="22">
        <v>13058461</v>
      </c>
    </row>
    <row r="13" spans="1:25" ht="13.5">
      <c r="A13" s="7" t="s">
        <v>200</v>
      </c>
      <c r="B13" s="28">
        <v>1644875</v>
      </c>
      <c r="C13" s="28">
        <v>1214507</v>
      </c>
      <c r="D13" s="28">
        <v>708206</v>
      </c>
      <c r="E13" s="22">
        <v>1374001</v>
      </c>
      <c r="F13" s="28">
        <v>960788</v>
      </c>
      <c r="G13" s="28">
        <v>1089890</v>
      </c>
      <c r="H13" s="28">
        <v>713455</v>
      </c>
      <c r="I13" s="22">
        <v>2470342</v>
      </c>
      <c r="J13" s="28">
        <v>2230776</v>
      </c>
      <c r="K13" s="28">
        <v>2033264</v>
      </c>
      <c r="L13" s="28">
        <v>1100829</v>
      </c>
      <c r="M13" s="22">
        <v>4140611</v>
      </c>
      <c r="N13" s="28">
        <v>3178528</v>
      </c>
      <c r="O13" s="28">
        <v>2288683</v>
      </c>
      <c r="P13" s="28">
        <v>1204801</v>
      </c>
      <c r="Q13" s="22">
        <v>2939501</v>
      </c>
      <c r="R13" s="28">
        <v>1799942</v>
      </c>
      <c r="S13" s="28">
        <v>1105419</v>
      </c>
      <c r="T13" s="28">
        <v>473317</v>
      </c>
      <c r="U13" s="22">
        <v>1880873</v>
      </c>
      <c r="V13" s="28">
        <v>2139711</v>
      </c>
      <c r="W13" s="28">
        <v>1843018</v>
      </c>
      <c r="X13" s="28">
        <v>960727</v>
      </c>
      <c r="Y13" s="22">
        <v>4084279</v>
      </c>
    </row>
    <row r="14" spans="1:25" ht="13.5">
      <c r="A14" s="7" t="s">
        <v>215</v>
      </c>
      <c r="B14" s="28">
        <v>1253645</v>
      </c>
      <c r="C14" s="28">
        <v>846893</v>
      </c>
      <c r="D14" s="28">
        <v>431037</v>
      </c>
      <c r="E14" s="22">
        <v>1638307</v>
      </c>
      <c r="F14" s="28">
        <v>1240293</v>
      </c>
      <c r="G14" s="28">
        <v>829560</v>
      </c>
      <c r="H14" s="28">
        <v>422819</v>
      </c>
      <c r="I14" s="22">
        <v>1777779</v>
      </c>
      <c r="J14" s="28">
        <v>1368008</v>
      </c>
      <c r="K14" s="28">
        <v>954238</v>
      </c>
      <c r="L14" s="28">
        <v>489146</v>
      </c>
      <c r="M14" s="22">
        <v>1884207</v>
      </c>
      <c r="N14" s="28">
        <v>1407190</v>
      </c>
      <c r="O14" s="28">
        <v>952076</v>
      </c>
      <c r="P14" s="28">
        <v>478813</v>
      </c>
      <c r="Q14" s="22">
        <v>1740289</v>
      </c>
      <c r="R14" s="28">
        <v>1184417</v>
      </c>
      <c r="S14" s="28">
        <v>746940</v>
      </c>
      <c r="T14" s="28">
        <v>368114</v>
      </c>
      <c r="U14" s="22">
        <v>2378878</v>
      </c>
      <c r="V14" s="28">
        <v>1944574</v>
      </c>
      <c r="W14" s="28">
        <v>1398254</v>
      </c>
      <c r="X14" s="28">
        <v>703803</v>
      </c>
      <c r="Y14" s="22">
        <v>2775812</v>
      </c>
    </row>
    <row r="15" spans="1:25" ht="14.25" thickBot="1">
      <c r="A15" s="25" t="s">
        <v>216</v>
      </c>
      <c r="B15" s="29">
        <v>391229</v>
      </c>
      <c r="C15" s="29">
        <v>367614</v>
      </c>
      <c r="D15" s="29">
        <v>277168</v>
      </c>
      <c r="E15" s="23">
        <v>-264306</v>
      </c>
      <c r="F15" s="29">
        <v>-279505</v>
      </c>
      <c r="G15" s="29">
        <v>260329</v>
      </c>
      <c r="H15" s="29">
        <v>290635</v>
      </c>
      <c r="I15" s="23">
        <v>692563</v>
      </c>
      <c r="J15" s="29">
        <v>862767</v>
      </c>
      <c r="K15" s="29">
        <v>1079025</v>
      </c>
      <c r="L15" s="29">
        <v>611683</v>
      </c>
      <c r="M15" s="23">
        <v>2256404</v>
      </c>
      <c r="N15" s="29">
        <v>1771338</v>
      </c>
      <c r="O15" s="29">
        <v>1336607</v>
      </c>
      <c r="P15" s="29">
        <v>725987</v>
      </c>
      <c r="Q15" s="23">
        <v>1199212</v>
      </c>
      <c r="R15" s="29">
        <v>615525</v>
      </c>
      <c r="S15" s="29">
        <v>358479</v>
      </c>
      <c r="T15" s="29">
        <v>105203</v>
      </c>
      <c r="U15" s="23">
        <v>-498005</v>
      </c>
      <c r="V15" s="29">
        <v>195137</v>
      </c>
      <c r="W15" s="29">
        <v>444764</v>
      </c>
      <c r="X15" s="29">
        <v>256923</v>
      </c>
      <c r="Y15" s="23">
        <v>1308466</v>
      </c>
    </row>
    <row r="16" spans="1:25" ht="14.25" thickTop="1">
      <c r="A16" s="6" t="s">
        <v>217</v>
      </c>
      <c r="B16" s="28">
        <v>2985</v>
      </c>
      <c r="C16" s="28">
        <v>2005</v>
      </c>
      <c r="D16" s="28">
        <v>931</v>
      </c>
      <c r="E16" s="22">
        <v>2601</v>
      </c>
      <c r="F16" s="28">
        <v>1899</v>
      </c>
      <c r="G16" s="28">
        <v>1120</v>
      </c>
      <c r="H16" s="28">
        <v>397</v>
      </c>
      <c r="I16" s="22">
        <v>5044</v>
      </c>
      <c r="J16" s="28">
        <v>4223</v>
      </c>
      <c r="K16" s="28">
        <v>2700</v>
      </c>
      <c r="L16" s="28">
        <v>1106</v>
      </c>
      <c r="M16" s="22">
        <v>3521</v>
      </c>
      <c r="N16" s="28">
        <v>2398</v>
      </c>
      <c r="O16" s="28">
        <v>1323</v>
      </c>
      <c r="P16" s="28">
        <v>614</v>
      </c>
      <c r="Q16" s="22">
        <v>5402</v>
      </c>
      <c r="R16" s="28">
        <v>4677</v>
      </c>
      <c r="S16" s="28">
        <v>3628</v>
      </c>
      <c r="T16" s="28">
        <v>1713</v>
      </c>
      <c r="U16" s="22">
        <v>4913</v>
      </c>
      <c r="V16" s="28">
        <v>2863</v>
      </c>
      <c r="W16" s="28">
        <v>2061</v>
      </c>
      <c r="X16" s="28">
        <v>594</v>
      </c>
      <c r="Y16" s="22">
        <v>3824</v>
      </c>
    </row>
    <row r="17" spans="1:25" ht="13.5">
      <c r="A17" s="6" t="s">
        <v>218</v>
      </c>
      <c r="B17" s="28">
        <v>6539</v>
      </c>
      <c r="C17" s="28">
        <v>3428</v>
      </c>
      <c r="D17" s="28">
        <v>3219</v>
      </c>
      <c r="E17" s="22">
        <v>6498</v>
      </c>
      <c r="F17" s="28">
        <v>6498</v>
      </c>
      <c r="G17" s="28">
        <v>3431</v>
      </c>
      <c r="H17" s="28">
        <v>3226</v>
      </c>
      <c r="I17" s="22">
        <v>6853</v>
      </c>
      <c r="J17" s="28">
        <v>6853</v>
      </c>
      <c r="K17" s="28">
        <v>3749</v>
      </c>
      <c r="L17" s="28">
        <v>3546</v>
      </c>
      <c r="M17" s="22">
        <v>6513</v>
      </c>
      <c r="N17" s="28">
        <v>6513</v>
      </c>
      <c r="O17" s="28">
        <v>3539</v>
      </c>
      <c r="P17" s="28">
        <v>3365</v>
      </c>
      <c r="Q17" s="22">
        <v>6619</v>
      </c>
      <c r="R17" s="28">
        <v>6619</v>
      </c>
      <c r="S17" s="28">
        <v>3547</v>
      </c>
      <c r="T17" s="28">
        <v>3375</v>
      </c>
      <c r="U17" s="22">
        <v>8754</v>
      </c>
      <c r="V17" s="28">
        <v>8710</v>
      </c>
      <c r="W17" s="28">
        <v>4523</v>
      </c>
      <c r="X17" s="28">
        <v>4261</v>
      </c>
      <c r="Y17" s="22">
        <v>7252</v>
      </c>
    </row>
    <row r="18" spans="1:25" ht="13.5">
      <c r="A18" s="6" t="s">
        <v>220</v>
      </c>
      <c r="B18" s="28">
        <v>157573</v>
      </c>
      <c r="C18" s="28">
        <v>64229</v>
      </c>
      <c r="D18" s="28">
        <v>74723</v>
      </c>
      <c r="E18" s="22">
        <v>167284</v>
      </c>
      <c r="F18" s="28">
        <v>53781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>
        <v>14208</v>
      </c>
      <c r="X18" s="28">
        <v>42321</v>
      </c>
      <c r="Y18" s="22"/>
    </row>
    <row r="19" spans="1:25" ht="13.5">
      <c r="A19" s="6" t="s">
        <v>0</v>
      </c>
      <c r="B19" s="28"/>
      <c r="C19" s="28"/>
      <c r="D19" s="28"/>
      <c r="E19" s="22"/>
      <c r="F19" s="28"/>
      <c r="G19" s="28"/>
      <c r="H19" s="28"/>
      <c r="I19" s="22">
        <v>4859</v>
      </c>
      <c r="J19" s="28">
        <v>8499</v>
      </c>
      <c r="K19" s="28">
        <v>4460</v>
      </c>
      <c r="L19" s="28">
        <v>1124</v>
      </c>
      <c r="M19" s="22">
        <v>27554</v>
      </c>
      <c r="N19" s="28">
        <v>9822</v>
      </c>
      <c r="O19" s="28">
        <v>5425</v>
      </c>
      <c r="P19" s="28">
        <v>1717</v>
      </c>
      <c r="Q19" s="22">
        <v>39233</v>
      </c>
      <c r="R19" s="28">
        <v>26326</v>
      </c>
      <c r="S19" s="28">
        <v>9977</v>
      </c>
      <c r="T19" s="28">
        <v>6554</v>
      </c>
      <c r="U19" s="22"/>
      <c r="V19" s="28"/>
      <c r="W19" s="28"/>
      <c r="X19" s="28"/>
      <c r="Y19" s="22"/>
    </row>
    <row r="20" spans="1:25" ht="13.5">
      <c r="A20" s="6" t="s">
        <v>221</v>
      </c>
      <c r="B20" s="28">
        <v>41200</v>
      </c>
      <c r="C20" s="28">
        <v>40692</v>
      </c>
      <c r="D20" s="28">
        <v>29601</v>
      </c>
      <c r="E20" s="22">
        <v>43191</v>
      </c>
      <c r="F20" s="28">
        <v>27650</v>
      </c>
      <c r="G20" s="28">
        <v>10649</v>
      </c>
      <c r="H20" s="28">
        <v>6600</v>
      </c>
      <c r="I20" s="22">
        <v>32996</v>
      </c>
      <c r="J20" s="28">
        <v>16236</v>
      </c>
      <c r="K20" s="28">
        <v>3965</v>
      </c>
      <c r="L20" s="28">
        <v>3965</v>
      </c>
      <c r="M20" s="22">
        <v>103021</v>
      </c>
      <c r="N20" s="28">
        <v>59007</v>
      </c>
      <c r="O20" s="28"/>
      <c r="P20" s="28">
        <v>58629</v>
      </c>
      <c r="Q20" s="22">
        <v>19031</v>
      </c>
      <c r="R20" s="28">
        <v>17554</v>
      </c>
      <c r="S20" s="28">
        <v>15903</v>
      </c>
      <c r="T20" s="28">
        <v>9690</v>
      </c>
      <c r="U20" s="22">
        <v>26587</v>
      </c>
      <c r="V20" s="28"/>
      <c r="W20" s="28"/>
      <c r="X20" s="28"/>
      <c r="Y20" s="22"/>
    </row>
    <row r="21" spans="1:25" ht="13.5">
      <c r="A21" s="6" t="s">
        <v>103</v>
      </c>
      <c r="B21" s="28">
        <v>13279</v>
      </c>
      <c r="C21" s="28">
        <v>4223</v>
      </c>
      <c r="D21" s="28">
        <v>3852</v>
      </c>
      <c r="E21" s="22">
        <v>36747</v>
      </c>
      <c r="F21" s="28">
        <v>25077</v>
      </c>
      <c r="G21" s="28">
        <v>10307</v>
      </c>
      <c r="H21" s="28">
        <v>4763</v>
      </c>
      <c r="I21" s="22">
        <v>15061</v>
      </c>
      <c r="J21" s="28">
        <v>15525</v>
      </c>
      <c r="K21" s="28">
        <v>11163</v>
      </c>
      <c r="L21" s="28">
        <v>3925</v>
      </c>
      <c r="M21" s="22">
        <v>10679</v>
      </c>
      <c r="N21" s="28">
        <v>6368</v>
      </c>
      <c r="O21" s="28">
        <v>63541</v>
      </c>
      <c r="P21" s="28">
        <v>2572</v>
      </c>
      <c r="Q21" s="22">
        <v>16598</v>
      </c>
      <c r="R21" s="28">
        <v>24404</v>
      </c>
      <c r="S21" s="28">
        <v>20275</v>
      </c>
      <c r="T21" s="28">
        <v>3270</v>
      </c>
      <c r="U21" s="22">
        <v>8291</v>
      </c>
      <c r="V21" s="28">
        <v>8107</v>
      </c>
      <c r="W21" s="28">
        <v>6677</v>
      </c>
      <c r="X21" s="28">
        <v>4012</v>
      </c>
      <c r="Y21" s="22">
        <v>9439</v>
      </c>
    </row>
    <row r="22" spans="1:25" ht="13.5">
      <c r="A22" s="6" t="s">
        <v>227</v>
      </c>
      <c r="B22" s="28">
        <v>221578</v>
      </c>
      <c r="C22" s="28">
        <v>117459</v>
      </c>
      <c r="D22" s="28">
        <v>112327</v>
      </c>
      <c r="E22" s="22">
        <v>261695</v>
      </c>
      <c r="F22" s="28">
        <v>114907</v>
      </c>
      <c r="G22" s="28">
        <v>34793</v>
      </c>
      <c r="H22" s="28">
        <v>14986</v>
      </c>
      <c r="I22" s="22">
        <v>70602</v>
      </c>
      <c r="J22" s="28">
        <v>51338</v>
      </c>
      <c r="K22" s="28">
        <v>26039</v>
      </c>
      <c r="L22" s="28">
        <v>13668</v>
      </c>
      <c r="M22" s="22">
        <v>152684</v>
      </c>
      <c r="N22" s="28">
        <v>84110</v>
      </c>
      <c r="O22" s="28">
        <v>73829</v>
      </c>
      <c r="P22" s="28">
        <v>66900</v>
      </c>
      <c r="Q22" s="22">
        <v>97030</v>
      </c>
      <c r="R22" s="28">
        <v>79582</v>
      </c>
      <c r="S22" s="28">
        <v>53331</v>
      </c>
      <c r="T22" s="28">
        <v>24604</v>
      </c>
      <c r="U22" s="22">
        <v>63418</v>
      </c>
      <c r="V22" s="28">
        <v>33243</v>
      </c>
      <c r="W22" s="28">
        <v>41032</v>
      </c>
      <c r="X22" s="28">
        <v>51189</v>
      </c>
      <c r="Y22" s="22">
        <v>32725</v>
      </c>
    </row>
    <row r="23" spans="1:25" ht="13.5">
      <c r="A23" s="6" t="s">
        <v>228</v>
      </c>
      <c r="B23" s="28">
        <v>29838</v>
      </c>
      <c r="C23" s="28">
        <v>20759</v>
      </c>
      <c r="D23" s="28">
        <v>10784</v>
      </c>
      <c r="E23" s="22">
        <v>52653</v>
      </c>
      <c r="F23" s="28">
        <v>40559</v>
      </c>
      <c r="G23" s="28">
        <v>27044</v>
      </c>
      <c r="H23" s="28">
        <v>12271</v>
      </c>
      <c r="I23" s="22">
        <v>33419</v>
      </c>
      <c r="J23" s="28">
        <v>22755</v>
      </c>
      <c r="K23" s="28">
        <v>14368</v>
      </c>
      <c r="L23" s="28">
        <v>6610</v>
      </c>
      <c r="M23" s="22">
        <v>24833</v>
      </c>
      <c r="N23" s="28">
        <v>19588</v>
      </c>
      <c r="O23" s="28">
        <v>14460</v>
      </c>
      <c r="P23" s="28">
        <v>8013</v>
      </c>
      <c r="Q23" s="22">
        <v>46627</v>
      </c>
      <c r="R23" s="28">
        <v>37177</v>
      </c>
      <c r="S23" s="28">
        <v>26145</v>
      </c>
      <c r="T23" s="28">
        <v>13611</v>
      </c>
      <c r="U23" s="22">
        <v>45284</v>
      </c>
      <c r="V23" s="28">
        <v>29906</v>
      </c>
      <c r="W23" s="28">
        <v>18957</v>
      </c>
      <c r="X23" s="28">
        <v>9643</v>
      </c>
      <c r="Y23" s="22">
        <v>44655</v>
      </c>
    </row>
    <row r="24" spans="1:25" ht="13.5">
      <c r="A24" s="6" t="s">
        <v>1</v>
      </c>
      <c r="B24" s="28"/>
      <c r="C24" s="28"/>
      <c r="D24" s="28"/>
      <c r="E24" s="22">
        <v>127859</v>
      </c>
      <c r="F24" s="28">
        <v>123751</v>
      </c>
      <c r="G24" s="28">
        <v>41055</v>
      </c>
      <c r="H24" s="28">
        <v>28800</v>
      </c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42558</v>
      </c>
      <c r="V24" s="28">
        <v>39655</v>
      </c>
      <c r="W24" s="28">
        <v>40056</v>
      </c>
      <c r="X24" s="28">
        <v>26519</v>
      </c>
      <c r="Y24" s="22">
        <v>2529</v>
      </c>
    </row>
    <row r="25" spans="1:25" ht="13.5">
      <c r="A25" s="6" t="s">
        <v>2</v>
      </c>
      <c r="B25" s="28"/>
      <c r="C25" s="28"/>
      <c r="D25" s="28"/>
      <c r="E25" s="22"/>
      <c r="F25" s="28"/>
      <c r="G25" s="28">
        <v>49676</v>
      </c>
      <c r="H25" s="28">
        <v>23760</v>
      </c>
      <c r="I25" s="22">
        <v>33667</v>
      </c>
      <c r="J25" s="28">
        <v>77902</v>
      </c>
      <c r="K25" s="28">
        <v>86979</v>
      </c>
      <c r="L25" s="28">
        <v>22387</v>
      </c>
      <c r="M25" s="22">
        <v>91200</v>
      </c>
      <c r="N25" s="28">
        <v>116263</v>
      </c>
      <c r="O25" s="28">
        <v>91735</v>
      </c>
      <c r="P25" s="28">
        <v>31095</v>
      </c>
      <c r="Q25" s="22">
        <v>38692</v>
      </c>
      <c r="R25" s="28">
        <v>59784</v>
      </c>
      <c r="S25" s="28">
        <v>72894</v>
      </c>
      <c r="T25" s="28">
        <v>15625</v>
      </c>
      <c r="U25" s="22">
        <v>19726</v>
      </c>
      <c r="V25" s="28">
        <v>102041</v>
      </c>
      <c r="W25" s="28"/>
      <c r="X25" s="28"/>
      <c r="Y25" s="22">
        <v>133308</v>
      </c>
    </row>
    <row r="26" spans="1:25" ht="13.5">
      <c r="A26" s="6" t="s">
        <v>103</v>
      </c>
      <c r="B26" s="28">
        <v>11977</v>
      </c>
      <c r="C26" s="28">
        <v>7898</v>
      </c>
      <c r="D26" s="28">
        <v>4539</v>
      </c>
      <c r="E26" s="22">
        <v>10427</v>
      </c>
      <c r="F26" s="28">
        <v>4598</v>
      </c>
      <c r="G26" s="28">
        <v>3842</v>
      </c>
      <c r="H26" s="28">
        <v>3415</v>
      </c>
      <c r="I26" s="22">
        <v>2912</v>
      </c>
      <c r="J26" s="28">
        <v>2281</v>
      </c>
      <c r="K26" s="28">
        <v>2274</v>
      </c>
      <c r="L26" s="28">
        <v>900</v>
      </c>
      <c r="M26" s="22">
        <v>1806</v>
      </c>
      <c r="N26" s="28">
        <v>1801</v>
      </c>
      <c r="O26" s="28">
        <v>1801</v>
      </c>
      <c r="P26" s="28">
        <v>1800</v>
      </c>
      <c r="Q26" s="22">
        <v>1404</v>
      </c>
      <c r="R26" s="28">
        <v>3760</v>
      </c>
      <c r="S26" s="28">
        <v>2889</v>
      </c>
      <c r="T26" s="28">
        <v>2888</v>
      </c>
      <c r="U26" s="22">
        <v>5327</v>
      </c>
      <c r="V26" s="28">
        <v>10079</v>
      </c>
      <c r="W26" s="28">
        <v>10068</v>
      </c>
      <c r="X26" s="28">
        <v>5459</v>
      </c>
      <c r="Y26" s="22">
        <v>4766</v>
      </c>
    </row>
    <row r="27" spans="1:25" ht="13.5">
      <c r="A27" s="6" t="s">
        <v>231</v>
      </c>
      <c r="B27" s="28">
        <v>41815</v>
      </c>
      <c r="C27" s="28">
        <v>28658</v>
      </c>
      <c r="D27" s="28">
        <v>15324</v>
      </c>
      <c r="E27" s="22">
        <v>190941</v>
      </c>
      <c r="F27" s="28">
        <v>168909</v>
      </c>
      <c r="G27" s="28">
        <v>121619</v>
      </c>
      <c r="H27" s="28">
        <v>68247</v>
      </c>
      <c r="I27" s="22">
        <v>69998</v>
      </c>
      <c r="J27" s="28">
        <v>102940</v>
      </c>
      <c r="K27" s="28">
        <v>103622</v>
      </c>
      <c r="L27" s="28">
        <v>29897</v>
      </c>
      <c r="M27" s="22">
        <v>117840</v>
      </c>
      <c r="N27" s="28">
        <v>137654</v>
      </c>
      <c r="O27" s="28">
        <v>107998</v>
      </c>
      <c r="P27" s="28">
        <v>40909</v>
      </c>
      <c r="Q27" s="22">
        <v>89080</v>
      </c>
      <c r="R27" s="28">
        <v>100722</v>
      </c>
      <c r="S27" s="28">
        <v>101929</v>
      </c>
      <c r="T27" s="28">
        <v>32124</v>
      </c>
      <c r="U27" s="22">
        <v>118935</v>
      </c>
      <c r="V27" s="28">
        <v>181683</v>
      </c>
      <c r="W27" s="28">
        <v>69083</v>
      </c>
      <c r="X27" s="28">
        <v>41623</v>
      </c>
      <c r="Y27" s="22">
        <v>195597</v>
      </c>
    </row>
    <row r="28" spans="1:25" ht="14.25" thickBot="1">
      <c r="A28" s="25" t="s">
        <v>232</v>
      </c>
      <c r="B28" s="29">
        <v>570992</v>
      </c>
      <c r="C28" s="29">
        <v>456415</v>
      </c>
      <c r="D28" s="29">
        <v>374172</v>
      </c>
      <c r="E28" s="23">
        <v>-193552</v>
      </c>
      <c r="F28" s="29">
        <v>-333507</v>
      </c>
      <c r="G28" s="29">
        <v>173503</v>
      </c>
      <c r="H28" s="29">
        <v>237375</v>
      </c>
      <c r="I28" s="23">
        <v>693167</v>
      </c>
      <c r="J28" s="29">
        <v>811166</v>
      </c>
      <c r="K28" s="29">
        <v>1001442</v>
      </c>
      <c r="L28" s="29">
        <v>595454</v>
      </c>
      <c r="M28" s="23">
        <v>2291248</v>
      </c>
      <c r="N28" s="29">
        <v>1717794</v>
      </c>
      <c r="O28" s="29">
        <v>1302439</v>
      </c>
      <c r="P28" s="29">
        <v>751979</v>
      </c>
      <c r="Q28" s="23">
        <v>1207162</v>
      </c>
      <c r="R28" s="29">
        <v>594385</v>
      </c>
      <c r="S28" s="29">
        <v>309881</v>
      </c>
      <c r="T28" s="29">
        <v>97682</v>
      </c>
      <c r="U28" s="23">
        <v>-553522</v>
      </c>
      <c r="V28" s="29">
        <v>46696</v>
      </c>
      <c r="W28" s="29">
        <v>416713</v>
      </c>
      <c r="X28" s="29">
        <v>266489</v>
      </c>
      <c r="Y28" s="23">
        <v>1145595</v>
      </c>
    </row>
    <row r="29" spans="1:25" ht="14.25" thickTop="1">
      <c r="A29" s="6" t="s">
        <v>233</v>
      </c>
      <c r="B29" s="28">
        <v>1020</v>
      </c>
      <c r="C29" s="28">
        <v>870</v>
      </c>
      <c r="D29" s="28"/>
      <c r="E29" s="22">
        <v>761</v>
      </c>
      <c r="F29" s="28">
        <v>761</v>
      </c>
      <c r="G29" s="28">
        <v>761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>
        <v>825</v>
      </c>
      <c r="V29" s="28"/>
      <c r="W29" s="28"/>
      <c r="X29" s="28"/>
      <c r="Y29" s="22">
        <v>1711</v>
      </c>
    </row>
    <row r="30" spans="1:25" ht="13.5">
      <c r="A30" s="6" t="s">
        <v>3</v>
      </c>
      <c r="B30" s="28">
        <v>1065</v>
      </c>
      <c r="C30" s="28">
        <v>1065</v>
      </c>
      <c r="D30" s="28">
        <v>1065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4</v>
      </c>
      <c r="B31" s="28">
        <v>2085</v>
      </c>
      <c r="C31" s="28">
        <v>1935</v>
      </c>
      <c r="D31" s="28">
        <v>1065</v>
      </c>
      <c r="E31" s="22">
        <v>761</v>
      </c>
      <c r="F31" s="28">
        <v>761</v>
      </c>
      <c r="G31" s="28">
        <v>761</v>
      </c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825</v>
      </c>
      <c r="V31" s="28"/>
      <c r="W31" s="28"/>
      <c r="X31" s="28"/>
      <c r="Y31" s="22">
        <v>1711</v>
      </c>
    </row>
    <row r="32" spans="1:25" ht="13.5">
      <c r="A32" s="6" t="s">
        <v>235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811</v>
      </c>
      <c r="N32" s="28">
        <v>811</v>
      </c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3034</v>
      </c>
    </row>
    <row r="33" spans="1:25" ht="13.5">
      <c r="A33" s="6" t="s">
        <v>238</v>
      </c>
      <c r="B33" s="28"/>
      <c r="C33" s="28"/>
      <c r="D33" s="28"/>
      <c r="E33" s="22">
        <v>25097</v>
      </c>
      <c r="F33" s="28">
        <v>25292</v>
      </c>
      <c r="G33" s="28">
        <v>302</v>
      </c>
      <c r="H33" s="28">
        <v>302</v>
      </c>
      <c r="I33" s="22">
        <v>17323</v>
      </c>
      <c r="J33" s="28">
        <v>17273</v>
      </c>
      <c r="K33" s="28">
        <v>12711</v>
      </c>
      <c r="L33" s="28">
        <v>6373</v>
      </c>
      <c r="M33" s="22">
        <v>14595</v>
      </c>
      <c r="N33" s="28">
        <v>13296</v>
      </c>
      <c r="O33" s="28">
        <v>12772</v>
      </c>
      <c r="P33" s="28">
        <v>2457</v>
      </c>
      <c r="Q33" s="22">
        <v>8811</v>
      </c>
      <c r="R33" s="28">
        <v>2017</v>
      </c>
      <c r="S33" s="28">
        <v>37</v>
      </c>
      <c r="T33" s="28">
        <v>10</v>
      </c>
      <c r="U33" s="22">
        <v>11305</v>
      </c>
      <c r="V33" s="28">
        <v>10086</v>
      </c>
      <c r="W33" s="28">
        <v>7560</v>
      </c>
      <c r="X33" s="28">
        <v>1144</v>
      </c>
      <c r="Y33" s="22">
        <v>10987</v>
      </c>
    </row>
    <row r="34" spans="1:25" ht="13.5">
      <c r="A34" s="6" t="s">
        <v>239</v>
      </c>
      <c r="B34" s="28">
        <v>93872</v>
      </c>
      <c r="C34" s="28">
        <v>99897</v>
      </c>
      <c r="D34" s="28">
        <v>94475</v>
      </c>
      <c r="E34" s="22"/>
      <c r="F34" s="28">
        <v>96885</v>
      </c>
      <c r="G34" s="28">
        <v>154742</v>
      </c>
      <c r="H34" s="28">
        <v>109537</v>
      </c>
      <c r="I34" s="22"/>
      <c r="J34" s="28"/>
      <c r="K34" s="28"/>
      <c r="L34" s="28"/>
      <c r="M34" s="22">
        <v>3360</v>
      </c>
      <c r="N34" s="28">
        <v>3360</v>
      </c>
      <c r="O34" s="28">
        <v>3360</v>
      </c>
      <c r="P34" s="28">
        <v>3360</v>
      </c>
      <c r="Q34" s="22"/>
      <c r="R34" s="28"/>
      <c r="S34" s="28"/>
      <c r="T34" s="28"/>
      <c r="U34" s="22">
        <v>51175</v>
      </c>
      <c r="V34" s="28">
        <v>34306</v>
      </c>
      <c r="W34" s="28">
        <v>2421</v>
      </c>
      <c r="X34" s="28">
        <v>969</v>
      </c>
      <c r="Y34" s="22">
        <v>248</v>
      </c>
    </row>
    <row r="35" spans="1:25" ht="13.5">
      <c r="A35" s="6" t="s">
        <v>241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>
        <v>4950</v>
      </c>
      <c r="R35" s="28">
        <v>4950</v>
      </c>
      <c r="S35" s="28">
        <v>4950</v>
      </c>
      <c r="T35" s="28">
        <v>4950</v>
      </c>
      <c r="U35" s="22"/>
      <c r="V35" s="28"/>
      <c r="W35" s="28"/>
      <c r="X35" s="28"/>
      <c r="Y35" s="22"/>
    </row>
    <row r="36" spans="1:25" ht="13.5">
      <c r="A36" s="6" t="s">
        <v>236</v>
      </c>
      <c r="B36" s="28"/>
      <c r="C36" s="28"/>
      <c r="D36" s="28"/>
      <c r="E36" s="22">
        <v>63117</v>
      </c>
      <c r="F36" s="28"/>
      <c r="G36" s="28"/>
      <c r="H36" s="28"/>
      <c r="I36" s="22">
        <v>63893</v>
      </c>
      <c r="J36" s="28"/>
      <c r="K36" s="28"/>
      <c r="L36" s="28"/>
      <c r="M36" s="22"/>
      <c r="N36" s="28"/>
      <c r="O36" s="28"/>
      <c r="P36" s="28"/>
      <c r="Q36" s="22">
        <v>350000</v>
      </c>
      <c r="R36" s="28"/>
      <c r="S36" s="28"/>
      <c r="T36" s="28"/>
      <c r="U36" s="22">
        <v>86382</v>
      </c>
      <c r="V36" s="28">
        <v>86382</v>
      </c>
      <c r="W36" s="28">
        <v>86382</v>
      </c>
      <c r="X36" s="28"/>
      <c r="Y36" s="22"/>
    </row>
    <row r="37" spans="1:25" ht="13.5">
      <c r="A37" s="6" t="s">
        <v>5</v>
      </c>
      <c r="B37" s="28">
        <v>93872</v>
      </c>
      <c r="C37" s="28">
        <v>99897</v>
      </c>
      <c r="D37" s="28">
        <v>94475</v>
      </c>
      <c r="E37" s="22">
        <v>88215</v>
      </c>
      <c r="F37" s="28">
        <v>122177</v>
      </c>
      <c r="G37" s="28">
        <v>155044</v>
      </c>
      <c r="H37" s="28">
        <v>109840</v>
      </c>
      <c r="I37" s="22">
        <v>81216</v>
      </c>
      <c r="J37" s="28">
        <v>17273</v>
      </c>
      <c r="K37" s="28">
        <v>12711</v>
      </c>
      <c r="L37" s="28">
        <v>6373</v>
      </c>
      <c r="M37" s="22">
        <v>41738</v>
      </c>
      <c r="N37" s="28">
        <v>40438</v>
      </c>
      <c r="O37" s="28">
        <v>39103</v>
      </c>
      <c r="P37" s="28">
        <v>28788</v>
      </c>
      <c r="Q37" s="22">
        <v>396647</v>
      </c>
      <c r="R37" s="28">
        <v>8081</v>
      </c>
      <c r="S37" s="28">
        <v>6101</v>
      </c>
      <c r="T37" s="28">
        <v>4960</v>
      </c>
      <c r="U37" s="22">
        <v>308862</v>
      </c>
      <c r="V37" s="28">
        <v>290775</v>
      </c>
      <c r="W37" s="28">
        <v>96364</v>
      </c>
      <c r="X37" s="28">
        <v>2114</v>
      </c>
      <c r="Y37" s="22">
        <v>14270</v>
      </c>
    </row>
    <row r="38" spans="1:25" ht="13.5">
      <c r="A38" s="7" t="s">
        <v>245</v>
      </c>
      <c r="B38" s="28">
        <v>479205</v>
      </c>
      <c r="C38" s="28">
        <v>358454</v>
      </c>
      <c r="D38" s="28">
        <v>280763</v>
      </c>
      <c r="E38" s="22">
        <v>-281006</v>
      </c>
      <c r="F38" s="28">
        <v>-454922</v>
      </c>
      <c r="G38" s="28">
        <v>19220</v>
      </c>
      <c r="H38" s="28">
        <v>127535</v>
      </c>
      <c r="I38" s="22">
        <v>611951</v>
      </c>
      <c r="J38" s="28">
        <v>793892</v>
      </c>
      <c r="K38" s="28">
        <v>988731</v>
      </c>
      <c r="L38" s="28">
        <v>589081</v>
      </c>
      <c r="M38" s="22">
        <v>2249510</v>
      </c>
      <c r="N38" s="28">
        <v>1677355</v>
      </c>
      <c r="O38" s="28">
        <v>1263335</v>
      </c>
      <c r="P38" s="28">
        <v>723190</v>
      </c>
      <c r="Q38" s="22">
        <v>810514</v>
      </c>
      <c r="R38" s="28">
        <v>586304</v>
      </c>
      <c r="S38" s="28">
        <v>303779</v>
      </c>
      <c r="T38" s="28">
        <v>92722</v>
      </c>
      <c r="U38" s="22">
        <v>-861559</v>
      </c>
      <c r="V38" s="28">
        <v>-244078</v>
      </c>
      <c r="W38" s="28">
        <v>320349</v>
      </c>
      <c r="X38" s="28">
        <v>264375</v>
      </c>
      <c r="Y38" s="22">
        <v>1133037</v>
      </c>
    </row>
    <row r="39" spans="1:25" ht="13.5">
      <c r="A39" s="7" t="s">
        <v>246</v>
      </c>
      <c r="B39" s="28">
        <v>51121</v>
      </c>
      <c r="C39" s="28">
        <v>77890</v>
      </c>
      <c r="D39" s="28">
        <v>15111</v>
      </c>
      <c r="E39" s="22">
        <v>25636</v>
      </c>
      <c r="F39" s="28">
        <v>18585</v>
      </c>
      <c r="G39" s="28">
        <v>122602</v>
      </c>
      <c r="H39" s="28">
        <v>69187</v>
      </c>
      <c r="I39" s="22">
        <v>108019</v>
      </c>
      <c r="J39" s="28">
        <v>78576</v>
      </c>
      <c r="K39" s="28">
        <v>359947</v>
      </c>
      <c r="L39" s="28">
        <v>89763</v>
      </c>
      <c r="M39" s="22">
        <v>879776</v>
      </c>
      <c r="N39" s="28">
        <v>548865</v>
      </c>
      <c r="O39" s="28">
        <v>523091</v>
      </c>
      <c r="P39" s="28">
        <v>168658</v>
      </c>
      <c r="Q39" s="22">
        <v>219384</v>
      </c>
      <c r="R39" s="28">
        <v>21228</v>
      </c>
      <c r="S39" s="28">
        <v>12678</v>
      </c>
      <c r="T39" s="28">
        <v>1161</v>
      </c>
      <c r="U39" s="22">
        <v>22971</v>
      </c>
      <c r="V39" s="28">
        <v>24659</v>
      </c>
      <c r="W39" s="28">
        <v>162665</v>
      </c>
      <c r="X39" s="28">
        <v>22537</v>
      </c>
      <c r="Y39" s="22">
        <v>426829</v>
      </c>
    </row>
    <row r="40" spans="1:25" ht="13.5">
      <c r="A40" s="7" t="s">
        <v>247</v>
      </c>
      <c r="B40" s="28">
        <v>146807</v>
      </c>
      <c r="C40" s="28">
        <v>56885</v>
      </c>
      <c r="D40" s="28">
        <v>101737</v>
      </c>
      <c r="E40" s="22">
        <v>-87050</v>
      </c>
      <c r="F40" s="28">
        <v>-128808</v>
      </c>
      <c r="G40" s="28">
        <v>-7591</v>
      </c>
      <c r="H40" s="28">
        <v>19826</v>
      </c>
      <c r="I40" s="22">
        <v>186168</v>
      </c>
      <c r="J40" s="28">
        <v>271684</v>
      </c>
      <c r="K40" s="28">
        <v>17624</v>
      </c>
      <c r="L40" s="28">
        <v>129239</v>
      </c>
      <c r="M40" s="22">
        <v>-29630</v>
      </c>
      <c r="N40" s="28">
        <v>100329</v>
      </c>
      <c r="O40" s="28">
        <v>-25052</v>
      </c>
      <c r="P40" s="28">
        <v>120412</v>
      </c>
      <c r="Q40" s="22">
        <v>113156</v>
      </c>
      <c r="R40" s="28">
        <v>240266</v>
      </c>
      <c r="S40" s="28">
        <v>134408</v>
      </c>
      <c r="T40" s="28">
        <v>62087</v>
      </c>
      <c r="U40" s="22">
        <v>-297395</v>
      </c>
      <c r="V40" s="28">
        <v>-59307</v>
      </c>
      <c r="W40" s="28">
        <v>-31031</v>
      </c>
      <c r="X40" s="28">
        <v>94151</v>
      </c>
      <c r="Y40" s="22">
        <v>6433</v>
      </c>
    </row>
    <row r="41" spans="1:25" ht="13.5">
      <c r="A41" s="7" t="s">
        <v>248</v>
      </c>
      <c r="B41" s="28">
        <v>197929</v>
      </c>
      <c r="C41" s="28">
        <v>134776</v>
      </c>
      <c r="D41" s="28">
        <v>116849</v>
      </c>
      <c r="E41" s="22">
        <v>-61414</v>
      </c>
      <c r="F41" s="28">
        <v>-110223</v>
      </c>
      <c r="G41" s="28">
        <v>115011</v>
      </c>
      <c r="H41" s="28">
        <v>89014</v>
      </c>
      <c r="I41" s="22">
        <v>294187</v>
      </c>
      <c r="J41" s="28">
        <v>350261</v>
      </c>
      <c r="K41" s="28">
        <v>377572</v>
      </c>
      <c r="L41" s="28">
        <v>219003</v>
      </c>
      <c r="M41" s="22">
        <v>850145</v>
      </c>
      <c r="N41" s="28">
        <v>649194</v>
      </c>
      <c r="O41" s="28">
        <v>498038</v>
      </c>
      <c r="P41" s="28">
        <v>289071</v>
      </c>
      <c r="Q41" s="22">
        <v>332540</v>
      </c>
      <c r="R41" s="28">
        <v>261495</v>
      </c>
      <c r="S41" s="28">
        <v>147086</v>
      </c>
      <c r="T41" s="28">
        <v>63249</v>
      </c>
      <c r="U41" s="22">
        <v>-274423</v>
      </c>
      <c r="V41" s="28">
        <v>-34647</v>
      </c>
      <c r="W41" s="28">
        <v>131633</v>
      </c>
      <c r="X41" s="28">
        <v>116688</v>
      </c>
      <c r="Y41" s="22">
        <v>433263</v>
      </c>
    </row>
    <row r="42" spans="1:25" ht="13.5">
      <c r="A42" s="7" t="s">
        <v>6</v>
      </c>
      <c r="B42" s="28">
        <v>281276</v>
      </c>
      <c r="C42" s="28">
        <v>223678</v>
      </c>
      <c r="D42" s="28">
        <v>163914</v>
      </c>
      <c r="E42" s="22">
        <v>-219592</v>
      </c>
      <c r="F42" s="28">
        <v>-344699</v>
      </c>
      <c r="G42" s="28">
        <v>-95790</v>
      </c>
      <c r="H42" s="28">
        <v>38520</v>
      </c>
      <c r="I42" s="22">
        <v>317763</v>
      </c>
      <c r="J42" s="28">
        <v>443631</v>
      </c>
      <c r="K42" s="28">
        <v>611159</v>
      </c>
      <c r="L42" s="28">
        <v>370077</v>
      </c>
      <c r="M42" s="22">
        <v>1399364</v>
      </c>
      <c r="N42" s="28">
        <v>1028161</v>
      </c>
      <c r="O42" s="28">
        <v>765296</v>
      </c>
      <c r="P42" s="28">
        <v>434119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4.25" thickBot="1">
      <c r="A43" s="7" t="s">
        <v>7</v>
      </c>
      <c r="B43" s="28">
        <v>281276</v>
      </c>
      <c r="C43" s="28">
        <v>223678</v>
      </c>
      <c r="D43" s="28">
        <v>163914</v>
      </c>
      <c r="E43" s="22">
        <v>-219592</v>
      </c>
      <c r="F43" s="28">
        <v>-344699</v>
      </c>
      <c r="G43" s="28">
        <v>-95790</v>
      </c>
      <c r="H43" s="28">
        <v>38520</v>
      </c>
      <c r="I43" s="22">
        <v>317763</v>
      </c>
      <c r="J43" s="28">
        <v>443631</v>
      </c>
      <c r="K43" s="28">
        <v>611159</v>
      </c>
      <c r="L43" s="28">
        <v>370077</v>
      </c>
      <c r="M43" s="22">
        <v>1399364</v>
      </c>
      <c r="N43" s="28">
        <v>1028161</v>
      </c>
      <c r="O43" s="28">
        <v>765296</v>
      </c>
      <c r="P43" s="28">
        <v>434119</v>
      </c>
      <c r="Q43" s="22">
        <v>477973</v>
      </c>
      <c r="R43" s="28">
        <v>324808</v>
      </c>
      <c r="S43" s="28">
        <v>156692</v>
      </c>
      <c r="T43" s="28">
        <v>29473</v>
      </c>
      <c r="U43" s="22">
        <v>-587135</v>
      </c>
      <c r="V43" s="28">
        <v>-209430</v>
      </c>
      <c r="W43" s="28">
        <v>188715</v>
      </c>
      <c r="X43" s="28">
        <v>147686</v>
      </c>
      <c r="Y43" s="22">
        <v>699773</v>
      </c>
    </row>
    <row r="44" spans="1:25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6" ht="13.5">
      <c r="A46" s="20" t="s">
        <v>184</v>
      </c>
    </row>
    <row r="47" ht="13.5">
      <c r="A47" s="20" t="s">
        <v>185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180</v>
      </c>
      <c r="B2" s="14">
        <v>3891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181</v>
      </c>
      <c r="B3" s="1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66</v>
      </c>
      <c r="B4" s="15" t="str">
        <f>HYPERLINK("http://www.kabupro.jp/mark/20131113/S1000EY3.htm","四半期報告書")</f>
        <v>四半期報告書</v>
      </c>
      <c r="C4" s="15" t="str">
        <f>HYPERLINK("http://www.kabupro.jp/mark/20130621/S000DM0S.htm","有価証券報告書")</f>
        <v>有価証券報告書</v>
      </c>
      <c r="D4" s="15" t="str">
        <f>HYPERLINK("http://www.kabupro.jp/mark/20131113/S1000EY3.htm","四半期報告書")</f>
        <v>四半期報告書</v>
      </c>
      <c r="E4" s="15" t="str">
        <f>HYPERLINK("http://www.kabupro.jp/mark/20130621/S000DM0S.htm","有価証券報告書")</f>
        <v>有価証券報告書</v>
      </c>
      <c r="F4" s="15" t="str">
        <f>HYPERLINK("http://www.kabupro.jp/mark/20121114/S000CB76.htm","四半期報告書")</f>
        <v>四半期報告書</v>
      </c>
      <c r="G4" s="15" t="str">
        <f>HYPERLINK("http://www.kabupro.jp/mark/20120622/S000B2KC.htm","有価証券報告書")</f>
        <v>有価証券報告書</v>
      </c>
      <c r="H4" s="15" t="str">
        <f>HYPERLINK("http://www.kabupro.jp/mark/20110214/S0007RE4.htm","四半期報告書")</f>
        <v>四半期報告書</v>
      </c>
      <c r="I4" s="15" t="str">
        <f>HYPERLINK("http://www.kabupro.jp/mark/20111114/S0009P8W.htm","四半期報告書")</f>
        <v>四半期報告書</v>
      </c>
      <c r="J4" s="15" t="str">
        <f>HYPERLINK("http://www.kabupro.jp/mark/20100810/S0006IMU.htm","四半期報告書")</f>
        <v>四半期報告書</v>
      </c>
      <c r="K4" s="15" t="str">
        <f>HYPERLINK("http://www.kabupro.jp/mark/20110622/S0008I94.htm","有価証券報告書")</f>
        <v>有価証券報告書</v>
      </c>
      <c r="L4" s="15" t="str">
        <f>HYPERLINK("http://www.kabupro.jp/mark/20110214/S0007RE4.htm","四半期報告書")</f>
        <v>四半期報告書</v>
      </c>
      <c r="M4" s="15" t="str">
        <f>HYPERLINK("http://www.kabupro.jp/mark/20101112/S00073KA.htm","四半期報告書")</f>
        <v>四半期報告書</v>
      </c>
      <c r="N4" s="15" t="str">
        <f>HYPERLINK("http://www.kabupro.jp/mark/20100810/S0006IMU.htm","四半期報告書")</f>
        <v>四半期報告書</v>
      </c>
      <c r="O4" s="15" t="str">
        <f>HYPERLINK("http://www.kabupro.jp/mark/20100623/S0005Y5M.htm","有価証券報告書")</f>
        <v>有価証券報告書</v>
      </c>
      <c r="P4" s="15" t="str">
        <f>HYPERLINK("http://www.kabupro.jp/mark/20100212/S00053YX.htm","四半期報告書")</f>
        <v>四半期報告書</v>
      </c>
      <c r="Q4" s="15" t="str">
        <f>HYPERLINK("http://www.kabupro.jp/mark/20091113/S0004IQW.htm","四半期報告書")</f>
        <v>四半期報告書</v>
      </c>
      <c r="R4" s="15" t="str">
        <f>HYPERLINK("http://www.kabupro.jp/mark/20090811/S0003VFD.htm","四半期報告書")</f>
        <v>四半期報告書</v>
      </c>
      <c r="S4" s="15" t="str">
        <f>HYPERLINK("http://www.kabupro.jp/mark/20090624/S0003CB6.htm","有価証券報告書")</f>
        <v>有価証券報告書</v>
      </c>
    </row>
    <row r="5" spans="1:19" ht="14.25" thickBot="1">
      <c r="A5" s="11" t="s">
        <v>67</v>
      </c>
      <c r="B5" s="1" t="s">
        <v>254</v>
      </c>
      <c r="C5" s="1" t="s">
        <v>73</v>
      </c>
      <c r="D5" s="1" t="s">
        <v>254</v>
      </c>
      <c r="E5" s="1" t="s">
        <v>73</v>
      </c>
      <c r="F5" s="1" t="s">
        <v>260</v>
      </c>
      <c r="G5" s="1" t="s">
        <v>77</v>
      </c>
      <c r="H5" s="1" t="s">
        <v>270</v>
      </c>
      <c r="I5" s="1" t="s">
        <v>266</v>
      </c>
      <c r="J5" s="1" t="s">
        <v>274</v>
      </c>
      <c r="K5" s="1" t="s">
        <v>79</v>
      </c>
      <c r="L5" s="1" t="s">
        <v>270</v>
      </c>
      <c r="M5" s="1" t="s">
        <v>272</v>
      </c>
      <c r="N5" s="1" t="s">
        <v>274</v>
      </c>
      <c r="O5" s="1" t="s">
        <v>81</v>
      </c>
      <c r="P5" s="1" t="s">
        <v>276</v>
      </c>
      <c r="Q5" s="1" t="s">
        <v>278</v>
      </c>
      <c r="R5" s="1" t="s">
        <v>280</v>
      </c>
      <c r="S5" s="1" t="s">
        <v>83</v>
      </c>
    </row>
    <row r="6" spans="1:19" ht="15" thickBot="1" thickTop="1">
      <c r="A6" s="10" t="s">
        <v>68</v>
      </c>
      <c r="B6" s="18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69</v>
      </c>
      <c r="B7" s="14" t="s">
        <v>22</v>
      </c>
      <c r="C7" s="16" t="s">
        <v>74</v>
      </c>
      <c r="D7" s="14" t="s">
        <v>22</v>
      </c>
      <c r="E7" s="16" t="s">
        <v>74</v>
      </c>
      <c r="F7" s="14" t="s">
        <v>22</v>
      </c>
      <c r="G7" s="16" t="s">
        <v>74</v>
      </c>
      <c r="H7" s="14" t="s">
        <v>22</v>
      </c>
      <c r="I7" s="14" t="s">
        <v>22</v>
      </c>
      <c r="J7" s="14" t="s">
        <v>22</v>
      </c>
      <c r="K7" s="16" t="s">
        <v>74</v>
      </c>
      <c r="L7" s="14" t="s">
        <v>22</v>
      </c>
      <c r="M7" s="14" t="s">
        <v>22</v>
      </c>
      <c r="N7" s="14" t="s">
        <v>22</v>
      </c>
      <c r="O7" s="16" t="s">
        <v>74</v>
      </c>
      <c r="P7" s="14" t="s">
        <v>22</v>
      </c>
      <c r="Q7" s="14" t="s">
        <v>22</v>
      </c>
      <c r="R7" s="14" t="s">
        <v>22</v>
      </c>
      <c r="S7" s="16" t="s">
        <v>74</v>
      </c>
    </row>
    <row r="8" spans="1:19" ht="13.5">
      <c r="A8" s="13" t="s">
        <v>70</v>
      </c>
      <c r="B8" s="1" t="s">
        <v>23</v>
      </c>
      <c r="C8" s="17" t="s">
        <v>186</v>
      </c>
      <c r="D8" s="1" t="s">
        <v>186</v>
      </c>
      <c r="E8" s="17" t="s">
        <v>187</v>
      </c>
      <c r="F8" s="1" t="s">
        <v>187</v>
      </c>
      <c r="G8" s="17" t="s">
        <v>188</v>
      </c>
      <c r="H8" s="1" t="s">
        <v>188</v>
      </c>
      <c r="I8" s="1" t="s">
        <v>188</v>
      </c>
      <c r="J8" s="1" t="s">
        <v>188</v>
      </c>
      <c r="K8" s="17" t="s">
        <v>189</v>
      </c>
      <c r="L8" s="1" t="s">
        <v>189</v>
      </c>
      <c r="M8" s="1" t="s">
        <v>189</v>
      </c>
      <c r="N8" s="1" t="s">
        <v>189</v>
      </c>
      <c r="O8" s="17" t="s">
        <v>190</v>
      </c>
      <c r="P8" s="1" t="s">
        <v>190</v>
      </c>
      <c r="Q8" s="1" t="s">
        <v>190</v>
      </c>
      <c r="R8" s="1" t="s">
        <v>190</v>
      </c>
      <c r="S8" s="17" t="s">
        <v>191</v>
      </c>
    </row>
    <row r="9" spans="1:19" ht="13.5">
      <c r="A9" s="13" t="s">
        <v>71</v>
      </c>
      <c r="B9" s="1" t="s">
        <v>255</v>
      </c>
      <c r="C9" s="17" t="s">
        <v>75</v>
      </c>
      <c r="D9" s="1" t="s">
        <v>261</v>
      </c>
      <c r="E9" s="17" t="s">
        <v>76</v>
      </c>
      <c r="F9" s="1" t="s">
        <v>267</v>
      </c>
      <c r="G9" s="17" t="s">
        <v>78</v>
      </c>
      <c r="H9" s="1" t="s">
        <v>271</v>
      </c>
      <c r="I9" s="1" t="s">
        <v>273</v>
      </c>
      <c r="J9" s="1" t="s">
        <v>275</v>
      </c>
      <c r="K9" s="17" t="s">
        <v>80</v>
      </c>
      <c r="L9" s="1" t="s">
        <v>277</v>
      </c>
      <c r="M9" s="1" t="s">
        <v>279</v>
      </c>
      <c r="N9" s="1" t="s">
        <v>281</v>
      </c>
      <c r="O9" s="17" t="s">
        <v>82</v>
      </c>
      <c r="P9" s="1" t="s">
        <v>283</v>
      </c>
      <c r="Q9" s="1" t="s">
        <v>285</v>
      </c>
      <c r="R9" s="1" t="s">
        <v>287</v>
      </c>
      <c r="S9" s="17" t="s">
        <v>84</v>
      </c>
    </row>
    <row r="10" spans="1:19" ht="14.25" thickBot="1">
      <c r="A10" s="13" t="s">
        <v>72</v>
      </c>
      <c r="B10" s="1" t="s">
        <v>86</v>
      </c>
      <c r="C10" s="17" t="s">
        <v>86</v>
      </c>
      <c r="D10" s="1" t="s">
        <v>86</v>
      </c>
      <c r="E10" s="17" t="s">
        <v>86</v>
      </c>
      <c r="F10" s="1" t="s">
        <v>86</v>
      </c>
      <c r="G10" s="17" t="s">
        <v>86</v>
      </c>
      <c r="H10" s="1" t="s">
        <v>86</v>
      </c>
      <c r="I10" s="1" t="s">
        <v>86</v>
      </c>
      <c r="J10" s="1" t="s">
        <v>86</v>
      </c>
      <c r="K10" s="17" t="s">
        <v>86</v>
      </c>
      <c r="L10" s="1" t="s">
        <v>86</v>
      </c>
      <c r="M10" s="1" t="s">
        <v>86</v>
      </c>
      <c r="N10" s="1" t="s">
        <v>86</v>
      </c>
      <c r="O10" s="17" t="s">
        <v>86</v>
      </c>
      <c r="P10" s="1" t="s">
        <v>86</v>
      </c>
      <c r="Q10" s="1" t="s">
        <v>86</v>
      </c>
      <c r="R10" s="1" t="s">
        <v>86</v>
      </c>
      <c r="S10" s="17" t="s">
        <v>86</v>
      </c>
    </row>
    <row r="11" spans="1:19" ht="14.25" thickTop="1">
      <c r="A11" s="30" t="s">
        <v>245</v>
      </c>
      <c r="B11" s="27">
        <v>358454</v>
      </c>
      <c r="C11" s="21">
        <v>-281006</v>
      </c>
      <c r="D11" s="27">
        <v>19220</v>
      </c>
      <c r="E11" s="21">
        <v>611951</v>
      </c>
      <c r="F11" s="27">
        <v>988731</v>
      </c>
      <c r="G11" s="21">
        <v>2249510</v>
      </c>
      <c r="H11" s="27">
        <v>1677355</v>
      </c>
      <c r="I11" s="27">
        <v>1263335</v>
      </c>
      <c r="J11" s="27">
        <v>723190</v>
      </c>
      <c r="K11" s="21">
        <v>810514</v>
      </c>
      <c r="L11" s="27">
        <v>586304</v>
      </c>
      <c r="M11" s="27">
        <v>303779</v>
      </c>
      <c r="N11" s="27">
        <v>92722</v>
      </c>
      <c r="O11" s="21">
        <v>-861559</v>
      </c>
      <c r="P11" s="27">
        <v>-244078</v>
      </c>
      <c r="Q11" s="27">
        <v>320349</v>
      </c>
      <c r="R11" s="27">
        <v>264375</v>
      </c>
      <c r="S11" s="21">
        <v>1133037</v>
      </c>
    </row>
    <row r="12" spans="1:19" ht="13.5">
      <c r="A12" s="6" t="s">
        <v>206</v>
      </c>
      <c r="B12" s="28">
        <v>1021192</v>
      </c>
      <c r="C12" s="22">
        <v>1808045</v>
      </c>
      <c r="D12" s="28">
        <v>608156</v>
      </c>
      <c r="E12" s="22">
        <v>1377267</v>
      </c>
      <c r="F12" s="28">
        <v>667439</v>
      </c>
      <c r="G12" s="22">
        <v>1310320</v>
      </c>
      <c r="H12" s="28">
        <v>945177</v>
      </c>
      <c r="I12" s="28">
        <v>613799</v>
      </c>
      <c r="J12" s="28">
        <v>305478</v>
      </c>
      <c r="K12" s="22">
        <v>1482702</v>
      </c>
      <c r="L12" s="28">
        <v>1097890</v>
      </c>
      <c r="M12" s="28">
        <v>730631</v>
      </c>
      <c r="N12" s="28">
        <v>364572</v>
      </c>
      <c r="O12" s="22">
        <v>1765391</v>
      </c>
      <c r="P12" s="28">
        <v>1312991</v>
      </c>
      <c r="Q12" s="28">
        <v>863907</v>
      </c>
      <c r="R12" s="28">
        <v>424511</v>
      </c>
      <c r="S12" s="22">
        <v>1594275</v>
      </c>
    </row>
    <row r="13" spans="1:19" ht="13.5">
      <c r="A13" s="6" t="s">
        <v>236</v>
      </c>
      <c r="B13" s="28"/>
      <c r="C13" s="22">
        <v>63117</v>
      </c>
      <c r="D13" s="28"/>
      <c r="E13" s="22">
        <v>63893</v>
      </c>
      <c r="F13" s="28"/>
      <c r="G13" s="22"/>
      <c r="H13" s="28"/>
      <c r="I13" s="28"/>
      <c r="J13" s="28"/>
      <c r="K13" s="22">
        <v>350000</v>
      </c>
      <c r="L13" s="28"/>
      <c r="M13" s="28"/>
      <c r="N13" s="28"/>
      <c r="O13" s="22">
        <v>86382</v>
      </c>
      <c r="P13" s="28">
        <v>86382</v>
      </c>
      <c r="Q13" s="28">
        <v>86382</v>
      </c>
      <c r="R13" s="28"/>
      <c r="S13" s="22"/>
    </row>
    <row r="14" spans="1:19" ht="13.5">
      <c r="A14" s="6" t="s">
        <v>24</v>
      </c>
      <c r="B14" s="28">
        <v>-35</v>
      </c>
      <c r="C14" s="22">
        <v>7242</v>
      </c>
      <c r="D14" s="28">
        <v>1</v>
      </c>
      <c r="E14" s="22">
        <v>-4</v>
      </c>
      <c r="F14" s="28">
        <v>2</v>
      </c>
      <c r="G14" s="22">
        <v>-11</v>
      </c>
      <c r="H14" s="28">
        <v>8</v>
      </c>
      <c r="I14" s="28">
        <v>-2</v>
      </c>
      <c r="J14" s="28">
        <v>-3</v>
      </c>
      <c r="K14" s="22">
        <v>4968</v>
      </c>
      <c r="L14" s="28">
        <v>4964</v>
      </c>
      <c r="M14" s="28">
        <v>4963</v>
      </c>
      <c r="N14" s="28">
        <v>4964</v>
      </c>
      <c r="O14" s="22">
        <v>-126</v>
      </c>
      <c r="P14" s="28">
        <v>13</v>
      </c>
      <c r="Q14" s="28">
        <v>7</v>
      </c>
      <c r="R14" s="28">
        <v>2</v>
      </c>
      <c r="S14" s="22">
        <v>139</v>
      </c>
    </row>
    <row r="15" spans="1:19" ht="13.5">
      <c r="A15" s="6" t="s">
        <v>25</v>
      </c>
      <c r="B15" s="28">
        <v>2758</v>
      </c>
      <c r="C15" s="22">
        <v>-23533</v>
      </c>
      <c r="D15" s="28">
        <v>-8348</v>
      </c>
      <c r="E15" s="22">
        <v>-16285</v>
      </c>
      <c r="F15" s="28">
        <v>2997</v>
      </c>
      <c r="G15" s="22">
        <v>44113</v>
      </c>
      <c r="H15" s="28">
        <v>35819</v>
      </c>
      <c r="I15" s="28">
        <v>23330</v>
      </c>
      <c r="J15" s="28">
        <v>12840</v>
      </c>
      <c r="K15" s="22">
        <v>40425</v>
      </c>
      <c r="L15" s="28">
        <v>28664</v>
      </c>
      <c r="M15" s="28">
        <v>20068</v>
      </c>
      <c r="N15" s="28">
        <v>9553</v>
      </c>
      <c r="O15" s="22">
        <v>26789</v>
      </c>
      <c r="P15" s="28">
        <v>21267</v>
      </c>
      <c r="Q15" s="28">
        <v>15767</v>
      </c>
      <c r="R15" s="28">
        <v>5715</v>
      </c>
      <c r="S15" s="22">
        <v>-33362</v>
      </c>
    </row>
    <row r="16" spans="1:19" ht="13.5">
      <c r="A16" s="6" t="s">
        <v>26</v>
      </c>
      <c r="B16" s="28">
        <v>-12835</v>
      </c>
      <c r="C16" s="22">
        <v>10490</v>
      </c>
      <c r="D16" s="28">
        <v>2116</v>
      </c>
      <c r="E16" s="22">
        <v>16750</v>
      </c>
      <c r="F16" s="28">
        <v>8380</v>
      </c>
      <c r="G16" s="22">
        <v>16760</v>
      </c>
      <c r="H16" s="28">
        <v>12570</v>
      </c>
      <c r="I16" s="28">
        <v>8380</v>
      </c>
      <c r="J16" s="28">
        <v>4190</v>
      </c>
      <c r="K16" s="22">
        <v>14890</v>
      </c>
      <c r="L16" s="28">
        <v>10810</v>
      </c>
      <c r="M16" s="28">
        <v>6710</v>
      </c>
      <c r="N16" s="28">
        <v>2610</v>
      </c>
      <c r="O16" s="22">
        <v>15450</v>
      </c>
      <c r="P16" s="28">
        <v>11550</v>
      </c>
      <c r="Q16" s="28">
        <v>7700</v>
      </c>
      <c r="R16" s="28">
        <v>3850</v>
      </c>
      <c r="S16" s="22">
        <v>4640</v>
      </c>
    </row>
    <row r="17" spans="1:19" ht="13.5">
      <c r="A17" s="6" t="s">
        <v>27</v>
      </c>
      <c r="B17" s="28">
        <v>-1065</v>
      </c>
      <c r="C17" s="22"/>
      <c r="D17" s="28"/>
      <c r="E17" s="22"/>
      <c r="F17" s="28"/>
      <c r="G17" s="22"/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/>
    </row>
    <row r="18" spans="1:19" ht="13.5">
      <c r="A18" s="6" t="s">
        <v>28</v>
      </c>
      <c r="B18" s="28">
        <v>99897</v>
      </c>
      <c r="C18" s="22"/>
      <c r="D18" s="28">
        <v>154742</v>
      </c>
      <c r="E18" s="22"/>
      <c r="F18" s="28"/>
      <c r="G18" s="22">
        <v>3360</v>
      </c>
      <c r="H18" s="28">
        <v>3360</v>
      </c>
      <c r="I18" s="28">
        <v>3360</v>
      </c>
      <c r="J18" s="28">
        <v>3360</v>
      </c>
      <c r="K18" s="22"/>
      <c r="L18" s="28"/>
      <c r="M18" s="28"/>
      <c r="N18" s="28"/>
      <c r="O18" s="22">
        <v>51175</v>
      </c>
      <c r="P18" s="28">
        <v>34306</v>
      </c>
      <c r="Q18" s="28">
        <v>2421</v>
      </c>
      <c r="R18" s="28">
        <v>969</v>
      </c>
      <c r="S18" s="22">
        <v>248</v>
      </c>
    </row>
    <row r="19" spans="1:19" ht="13.5">
      <c r="A19" s="6" t="s">
        <v>29</v>
      </c>
      <c r="B19" s="28">
        <v>-5434</v>
      </c>
      <c r="C19" s="22">
        <v>-9099</v>
      </c>
      <c r="D19" s="28">
        <v>-4551</v>
      </c>
      <c r="E19" s="22">
        <v>-11897</v>
      </c>
      <c r="F19" s="28">
        <v>-6449</v>
      </c>
      <c r="G19" s="22">
        <v>-10034</v>
      </c>
      <c r="H19" s="28">
        <v>-8911</v>
      </c>
      <c r="I19" s="28">
        <v>-4863</v>
      </c>
      <c r="J19" s="28">
        <v>-3980</v>
      </c>
      <c r="K19" s="22">
        <v>-12021</v>
      </c>
      <c r="L19" s="28">
        <v>-11296</v>
      </c>
      <c r="M19" s="28">
        <v>-7176</v>
      </c>
      <c r="N19" s="28">
        <v>-5089</v>
      </c>
      <c r="O19" s="22">
        <v>-13668</v>
      </c>
      <c r="P19" s="28">
        <v>-11574</v>
      </c>
      <c r="Q19" s="28">
        <v>-6584</v>
      </c>
      <c r="R19" s="28">
        <v>-4855</v>
      </c>
      <c r="S19" s="22">
        <v>-11076</v>
      </c>
    </row>
    <row r="20" spans="1:19" ht="13.5">
      <c r="A20" s="6" t="s">
        <v>228</v>
      </c>
      <c r="B20" s="28">
        <v>20759</v>
      </c>
      <c r="C20" s="22">
        <v>52653</v>
      </c>
      <c r="D20" s="28">
        <v>27044</v>
      </c>
      <c r="E20" s="22">
        <v>33419</v>
      </c>
      <c r="F20" s="28">
        <v>14368</v>
      </c>
      <c r="G20" s="22">
        <v>24833</v>
      </c>
      <c r="H20" s="28">
        <v>19588</v>
      </c>
      <c r="I20" s="28">
        <v>14460</v>
      </c>
      <c r="J20" s="28">
        <v>8013</v>
      </c>
      <c r="K20" s="22">
        <v>46627</v>
      </c>
      <c r="L20" s="28">
        <v>37177</v>
      </c>
      <c r="M20" s="28">
        <v>26145</v>
      </c>
      <c r="N20" s="28">
        <v>13611</v>
      </c>
      <c r="O20" s="22">
        <v>45284</v>
      </c>
      <c r="P20" s="28">
        <v>29906</v>
      </c>
      <c r="Q20" s="28">
        <v>18957</v>
      </c>
      <c r="R20" s="28">
        <v>9643</v>
      </c>
      <c r="S20" s="22">
        <v>44655</v>
      </c>
    </row>
    <row r="21" spans="1:19" ht="13.5">
      <c r="A21" s="6" t="s">
        <v>30</v>
      </c>
      <c r="B21" s="28">
        <v>-12081</v>
      </c>
      <c r="C21" s="22">
        <v>-42643</v>
      </c>
      <c r="D21" s="28">
        <v>13549</v>
      </c>
      <c r="E21" s="22">
        <v>-2965</v>
      </c>
      <c r="F21" s="28">
        <v>9905</v>
      </c>
      <c r="G21" s="22">
        <v>4689</v>
      </c>
      <c r="H21" s="28">
        <v>7923</v>
      </c>
      <c r="I21" s="28">
        <v>5745</v>
      </c>
      <c r="J21" s="28">
        <v>5204</v>
      </c>
      <c r="K21" s="22">
        <v>14638</v>
      </c>
      <c r="L21" s="28">
        <v>19073</v>
      </c>
      <c r="M21" s="28">
        <v>28097</v>
      </c>
      <c r="N21" s="28">
        <v>10145</v>
      </c>
      <c r="O21" s="22">
        <v>-46670</v>
      </c>
      <c r="P21" s="28">
        <v>-9682</v>
      </c>
      <c r="Q21" s="28">
        <v>-13394</v>
      </c>
      <c r="R21" s="28">
        <v>-21616</v>
      </c>
      <c r="S21" s="22">
        <v>23987</v>
      </c>
    </row>
    <row r="22" spans="1:19" ht="13.5">
      <c r="A22" s="6" t="s">
        <v>31</v>
      </c>
      <c r="B22" s="28"/>
      <c r="C22" s="22">
        <v>127859</v>
      </c>
      <c r="D22" s="28">
        <v>41055</v>
      </c>
      <c r="E22" s="22">
        <v>-4859</v>
      </c>
      <c r="F22" s="28">
        <v>-4460</v>
      </c>
      <c r="G22" s="22">
        <v>-27554</v>
      </c>
      <c r="H22" s="28">
        <v>-9822</v>
      </c>
      <c r="I22" s="28">
        <v>-5425</v>
      </c>
      <c r="J22" s="28">
        <v>-1717</v>
      </c>
      <c r="K22" s="22">
        <v>-39233</v>
      </c>
      <c r="L22" s="28">
        <v>-26326</v>
      </c>
      <c r="M22" s="28">
        <v>-9977</v>
      </c>
      <c r="N22" s="28">
        <v>-6554</v>
      </c>
      <c r="O22" s="22">
        <v>42558</v>
      </c>
      <c r="P22" s="28">
        <v>39655</v>
      </c>
      <c r="Q22" s="28">
        <v>40056</v>
      </c>
      <c r="R22" s="28">
        <v>26519</v>
      </c>
      <c r="S22" s="22">
        <v>2529</v>
      </c>
    </row>
    <row r="23" spans="1:19" ht="13.5">
      <c r="A23" s="6" t="s">
        <v>32</v>
      </c>
      <c r="B23" s="28"/>
      <c r="C23" s="22">
        <v>25097</v>
      </c>
      <c r="D23" s="28">
        <v>302</v>
      </c>
      <c r="E23" s="22">
        <v>17323</v>
      </c>
      <c r="F23" s="28">
        <v>12711</v>
      </c>
      <c r="G23" s="22">
        <v>14195</v>
      </c>
      <c r="H23" s="28">
        <v>13296</v>
      </c>
      <c r="I23" s="28">
        <v>12772</v>
      </c>
      <c r="J23" s="28">
        <v>2457</v>
      </c>
      <c r="K23" s="22">
        <v>8299</v>
      </c>
      <c r="L23" s="28">
        <v>2017</v>
      </c>
      <c r="M23" s="28">
        <v>37</v>
      </c>
      <c r="N23" s="28">
        <v>10</v>
      </c>
      <c r="O23" s="22">
        <v>11305</v>
      </c>
      <c r="P23" s="28">
        <v>10086</v>
      </c>
      <c r="Q23" s="28">
        <v>7560</v>
      </c>
      <c r="R23" s="28">
        <v>1144</v>
      </c>
      <c r="S23" s="22">
        <v>10987</v>
      </c>
    </row>
    <row r="24" spans="1:19" ht="13.5">
      <c r="A24" s="6" t="s">
        <v>33</v>
      </c>
      <c r="B24" s="28">
        <v>-870</v>
      </c>
      <c r="C24" s="22">
        <v>-761</v>
      </c>
      <c r="D24" s="28">
        <v>-761</v>
      </c>
      <c r="E24" s="22"/>
      <c r="F24" s="28"/>
      <c r="G24" s="22">
        <v>811</v>
      </c>
      <c r="H24" s="28">
        <v>811</v>
      </c>
      <c r="I24" s="28"/>
      <c r="J24" s="28"/>
      <c r="K24" s="22"/>
      <c r="L24" s="28"/>
      <c r="M24" s="28"/>
      <c r="N24" s="28"/>
      <c r="O24" s="22">
        <v>-825</v>
      </c>
      <c r="P24" s="28"/>
      <c r="Q24" s="28"/>
      <c r="R24" s="28"/>
      <c r="S24" s="22">
        <v>1322</v>
      </c>
    </row>
    <row r="25" spans="1:19" ht="13.5">
      <c r="A25" s="6" t="s">
        <v>34</v>
      </c>
      <c r="B25" s="28">
        <v>-107106</v>
      </c>
      <c r="C25" s="22">
        <v>-264072</v>
      </c>
      <c r="D25" s="28">
        <v>-231997</v>
      </c>
      <c r="E25" s="22">
        <v>235275</v>
      </c>
      <c r="F25" s="28">
        <v>-322360</v>
      </c>
      <c r="G25" s="22">
        <v>454841</v>
      </c>
      <c r="H25" s="28">
        <v>-590627</v>
      </c>
      <c r="I25" s="28">
        <v>-49347</v>
      </c>
      <c r="J25" s="28">
        <v>95806</v>
      </c>
      <c r="K25" s="22">
        <v>-2617922</v>
      </c>
      <c r="L25" s="28">
        <v>-1900336</v>
      </c>
      <c r="M25" s="28">
        <v>-1728852</v>
      </c>
      <c r="N25" s="28">
        <v>-475606</v>
      </c>
      <c r="O25" s="22">
        <v>1604270</v>
      </c>
      <c r="P25" s="28">
        <v>-1058974</v>
      </c>
      <c r="Q25" s="28">
        <v>-392301</v>
      </c>
      <c r="R25" s="28">
        <v>-309330</v>
      </c>
      <c r="S25" s="22">
        <v>1115723</v>
      </c>
    </row>
    <row r="26" spans="1:19" ht="13.5">
      <c r="A26" s="6" t="s">
        <v>35</v>
      </c>
      <c r="B26" s="28">
        <v>144109</v>
      </c>
      <c r="C26" s="22">
        <v>-677024</v>
      </c>
      <c r="D26" s="28">
        <v>-203363</v>
      </c>
      <c r="E26" s="22">
        <v>-646325</v>
      </c>
      <c r="F26" s="28">
        <v>-292405</v>
      </c>
      <c r="G26" s="22">
        <v>-213941</v>
      </c>
      <c r="H26" s="28">
        <v>29518</v>
      </c>
      <c r="I26" s="28">
        <v>222249</v>
      </c>
      <c r="J26" s="28">
        <v>285528</v>
      </c>
      <c r="K26" s="22">
        <v>520823</v>
      </c>
      <c r="L26" s="28">
        <v>272373</v>
      </c>
      <c r="M26" s="28">
        <v>326005</v>
      </c>
      <c r="N26" s="28">
        <v>73013</v>
      </c>
      <c r="O26" s="22">
        <v>-341088</v>
      </c>
      <c r="P26" s="28">
        <v>-478448</v>
      </c>
      <c r="Q26" s="28">
        <v>-314161</v>
      </c>
      <c r="R26" s="28">
        <v>-111866</v>
      </c>
      <c r="S26" s="22">
        <v>-140178</v>
      </c>
    </row>
    <row r="27" spans="1:19" ht="13.5">
      <c r="A27" s="6" t="s">
        <v>36</v>
      </c>
      <c r="B27" s="28">
        <v>205153</v>
      </c>
      <c r="C27" s="22">
        <v>-135240</v>
      </c>
      <c r="D27" s="28">
        <v>-228149</v>
      </c>
      <c r="E27" s="22">
        <v>-50797</v>
      </c>
      <c r="F27" s="28">
        <v>-10900</v>
      </c>
      <c r="G27" s="22">
        <v>-72951</v>
      </c>
      <c r="H27" s="28">
        <v>-222322</v>
      </c>
      <c r="I27" s="28">
        <v>-111757</v>
      </c>
      <c r="J27" s="28">
        <v>-117014</v>
      </c>
      <c r="K27" s="22">
        <v>1047636</v>
      </c>
      <c r="L27" s="28">
        <v>-662965</v>
      </c>
      <c r="M27" s="28">
        <v>-350574</v>
      </c>
      <c r="N27" s="28">
        <v>-117764</v>
      </c>
      <c r="O27" s="22">
        <v>-533452</v>
      </c>
      <c r="P27" s="28">
        <v>-1081292</v>
      </c>
      <c r="Q27" s="28">
        <v>-867703</v>
      </c>
      <c r="R27" s="28">
        <v>-241169</v>
      </c>
      <c r="S27" s="22">
        <v>37155</v>
      </c>
    </row>
    <row r="28" spans="1:19" ht="13.5">
      <c r="A28" s="6" t="s">
        <v>37</v>
      </c>
      <c r="B28" s="28">
        <v>-105137</v>
      </c>
      <c r="C28" s="22">
        <v>204899</v>
      </c>
      <c r="D28" s="28">
        <v>229358</v>
      </c>
      <c r="E28" s="22">
        <v>-185736</v>
      </c>
      <c r="F28" s="28">
        <v>297498</v>
      </c>
      <c r="G28" s="22">
        <v>-57735</v>
      </c>
      <c r="H28" s="28">
        <v>66745</v>
      </c>
      <c r="I28" s="28">
        <v>13182</v>
      </c>
      <c r="J28" s="28">
        <v>-62230</v>
      </c>
      <c r="K28" s="22">
        <v>399666</v>
      </c>
      <c r="L28" s="28">
        <v>445633</v>
      </c>
      <c r="M28" s="28">
        <v>336251</v>
      </c>
      <c r="N28" s="28">
        <v>136540</v>
      </c>
      <c r="O28" s="22">
        <v>-939119</v>
      </c>
      <c r="P28" s="28">
        <v>-523143</v>
      </c>
      <c r="Q28" s="28">
        <v>411600</v>
      </c>
      <c r="R28" s="28">
        <v>-19901</v>
      </c>
      <c r="S28" s="22">
        <v>337983</v>
      </c>
    </row>
    <row r="29" spans="1:19" ht="13.5">
      <c r="A29" s="6" t="s">
        <v>38</v>
      </c>
      <c r="B29" s="28">
        <v>104373</v>
      </c>
      <c r="C29" s="22">
        <v>-6969</v>
      </c>
      <c r="D29" s="28">
        <v>-14591</v>
      </c>
      <c r="E29" s="22">
        <v>-2757</v>
      </c>
      <c r="F29" s="28">
        <v>29434</v>
      </c>
      <c r="G29" s="22">
        <v>-120367</v>
      </c>
      <c r="H29" s="28">
        <v>-98979</v>
      </c>
      <c r="I29" s="28">
        <v>-82737</v>
      </c>
      <c r="J29" s="28">
        <v>-70365</v>
      </c>
      <c r="K29" s="22">
        <v>137715</v>
      </c>
      <c r="L29" s="28">
        <v>89474</v>
      </c>
      <c r="M29" s="28">
        <v>63670</v>
      </c>
      <c r="N29" s="28">
        <v>50226</v>
      </c>
      <c r="O29" s="22"/>
      <c r="P29" s="28">
        <v>3402</v>
      </c>
      <c r="Q29" s="28">
        <v>18787</v>
      </c>
      <c r="R29" s="28">
        <v>31566</v>
      </c>
      <c r="S29" s="22"/>
    </row>
    <row r="30" spans="1:19" ht="13.5">
      <c r="A30" s="6" t="s">
        <v>39</v>
      </c>
      <c r="B30" s="28">
        <v>80590</v>
      </c>
      <c r="C30" s="22">
        <v>44839</v>
      </c>
      <c r="D30" s="28">
        <v>173621</v>
      </c>
      <c r="E30" s="22">
        <v>-338870</v>
      </c>
      <c r="F30" s="28">
        <v>59895</v>
      </c>
      <c r="G30" s="22">
        <v>-167532</v>
      </c>
      <c r="H30" s="28">
        <v>127997</v>
      </c>
      <c r="I30" s="28">
        <v>104511</v>
      </c>
      <c r="J30" s="28">
        <v>-99676</v>
      </c>
      <c r="K30" s="22">
        <v>-719583</v>
      </c>
      <c r="L30" s="28">
        <v>436211</v>
      </c>
      <c r="M30" s="28">
        <v>360263</v>
      </c>
      <c r="N30" s="28">
        <v>-113591</v>
      </c>
      <c r="O30" s="22">
        <v>-550275</v>
      </c>
      <c r="P30" s="28">
        <v>416810</v>
      </c>
      <c r="Q30" s="28">
        <v>495290</v>
      </c>
      <c r="R30" s="28">
        <v>510179</v>
      </c>
      <c r="S30" s="22">
        <v>217394</v>
      </c>
    </row>
    <row r="31" spans="1:19" ht="13.5">
      <c r="A31" s="6" t="s">
        <v>103</v>
      </c>
      <c r="B31" s="28">
        <v>-9716</v>
      </c>
      <c r="C31" s="22">
        <v>31136</v>
      </c>
      <c r="D31" s="28">
        <v>16235</v>
      </c>
      <c r="E31" s="22">
        <v>27067</v>
      </c>
      <c r="F31" s="28">
        <v>12468</v>
      </c>
      <c r="G31" s="22">
        <v>33898</v>
      </c>
      <c r="H31" s="28">
        <v>26104</v>
      </c>
      <c r="I31" s="28">
        <v>16819</v>
      </c>
      <c r="J31" s="28">
        <v>8635</v>
      </c>
      <c r="K31" s="22">
        <v>33057</v>
      </c>
      <c r="L31" s="28">
        <v>25333</v>
      </c>
      <c r="M31" s="28">
        <v>16781</v>
      </c>
      <c r="N31" s="28">
        <v>8055</v>
      </c>
      <c r="O31" s="22">
        <v>36996</v>
      </c>
      <c r="P31" s="28">
        <v>29539</v>
      </c>
      <c r="Q31" s="28">
        <v>22873</v>
      </c>
      <c r="R31" s="28">
        <v>10988</v>
      </c>
      <c r="S31" s="22">
        <v>36242</v>
      </c>
    </row>
    <row r="32" spans="1:19" ht="13.5">
      <c r="A32" s="6" t="s">
        <v>40</v>
      </c>
      <c r="B32" s="28">
        <v>1783005</v>
      </c>
      <c r="C32" s="22">
        <v>935031</v>
      </c>
      <c r="D32" s="28">
        <v>593641</v>
      </c>
      <c r="E32" s="22">
        <v>1122445</v>
      </c>
      <c r="F32" s="28">
        <v>1467256</v>
      </c>
      <c r="G32" s="22">
        <v>3510578</v>
      </c>
      <c r="H32" s="28">
        <v>2151585</v>
      </c>
      <c r="I32" s="28">
        <v>2070784</v>
      </c>
      <c r="J32" s="28">
        <v>1216688</v>
      </c>
      <c r="K32" s="22">
        <v>1363206</v>
      </c>
      <c r="L32" s="28">
        <v>455004</v>
      </c>
      <c r="M32" s="28">
        <v>126826</v>
      </c>
      <c r="N32" s="28">
        <v>47419</v>
      </c>
      <c r="O32" s="22">
        <v>558819</v>
      </c>
      <c r="P32" s="28">
        <v>-1251281</v>
      </c>
      <c r="Q32" s="28">
        <v>717515</v>
      </c>
      <c r="R32" s="28">
        <v>580729</v>
      </c>
      <c r="S32" s="22">
        <v>4350704</v>
      </c>
    </row>
    <row r="33" spans="1:19" ht="13.5">
      <c r="A33" s="6" t="s">
        <v>41</v>
      </c>
      <c r="B33" s="28">
        <v>5477</v>
      </c>
      <c r="C33" s="22">
        <v>9149</v>
      </c>
      <c r="D33" s="28">
        <v>4560</v>
      </c>
      <c r="E33" s="22">
        <v>11904</v>
      </c>
      <c r="F33" s="28">
        <v>6456</v>
      </c>
      <c r="G33" s="22">
        <v>10729</v>
      </c>
      <c r="H33" s="28">
        <v>9606</v>
      </c>
      <c r="I33" s="28">
        <v>4061</v>
      </c>
      <c r="J33" s="28">
        <v>3581</v>
      </c>
      <c r="K33" s="22">
        <v>12533</v>
      </c>
      <c r="L33" s="28">
        <v>12202</v>
      </c>
      <c r="M33" s="28">
        <v>3842</v>
      </c>
      <c r="N33" s="28">
        <v>2218</v>
      </c>
      <c r="O33" s="22">
        <v>13668</v>
      </c>
      <c r="P33" s="28">
        <v>11574</v>
      </c>
      <c r="Q33" s="28">
        <v>6584</v>
      </c>
      <c r="R33" s="28">
        <v>4855</v>
      </c>
      <c r="S33" s="22">
        <v>11076</v>
      </c>
    </row>
    <row r="34" spans="1:19" ht="13.5">
      <c r="A34" s="6" t="s">
        <v>42</v>
      </c>
      <c r="B34" s="28">
        <v>-21247</v>
      </c>
      <c r="C34" s="22">
        <v>-54493</v>
      </c>
      <c r="D34" s="28">
        <v>-28421</v>
      </c>
      <c r="E34" s="22">
        <v>-31646</v>
      </c>
      <c r="F34" s="28">
        <v>-12717</v>
      </c>
      <c r="G34" s="22">
        <v>-25767</v>
      </c>
      <c r="H34" s="28">
        <v>-20648</v>
      </c>
      <c r="I34" s="28">
        <v>-15344</v>
      </c>
      <c r="J34" s="28">
        <v>-7962</v>
      </c>
      <c r="K34" s="22">
        <v>-45647</v>
      </c>
      <c r="L34" s="28">
        <v>-35912</v>
      </c>
      <c r="M34" s="28">
        <v>-25025</v>
      </c>
      <c r="N34" s="28">
        <v>-12602</v>
      </c>
      <c r="O34" s="22">
        <v>-43783</v>
      </c>
      <c r="P34" s="28">
        <v>-36259</v>
      </c>
      <c r="Q34" s="28">
        <v>-18624</v>
      </c>
      <c r="R34" s="28">
        <v>-10654</v>
      </c>
      <c r="S34" s="22">
        <v>-41627</v>
      </c>
    </row>
    <row r="35" spans="1:19" ht="13.5">
      <c r="A35" s="6" t="s">
        <v>43</v>
      </c>
      <c r="B35" s="28">
        <v>-18796</v>
      </c>
      <c r="C35" s="22">
        <v>-59722</v>
      </c>
      <c r="D35" s="28">
        <v>-19056</v>
      </c>
      <c r="E35" s="22">
        <v>-1181304</v>
      </c>
      <c r="F35" s="28">
        <v>-755472</v>
      </c>
      <c r="G35" s="22">
        <v>-330508</v>
      </c>
      <c r="H35" s="28">
        <v>-313696</v>
      </c>
      <c r="I35" s="28">
        <v>-202890</v>
      </c>
      <c r="J35" s="28">
        <v>-198655</v>
      </c>
      <c r="K35" s="22">
        <v>-27675</v>
      </c>
      <c r="L35" s="28">
        <v>-15570</v>
      </c>
      <c r="M35" s="28">
        <v>-11846</v>
      </c>
      <c r="N35" s="28">
        <v>-15002</v>
      </c>
      <c r="O35" s="22">
        <v>-378103</v>
      </c>
      <c r="P35" s="28">
        <v>-373866</v>
      </c>
      <c r="Q35" s="28">
        <v>-152953</v>
      </c>
      <c r="R35" s="28">
        <v>-152953</v>
      </c>
      <c r="S35" s="22">
        <v>-650051</v>
      </c>
    </row>
    <row r="36" spans="1:19" ht="13.5">
      <c r="A36" s="6" t="s">
        <v>44</v>
      </c>
      <c r="B36" s="28">
        <v>33279</v>
      </c>
      <c r="C36" s="22">
        <v>327122</v>
      </c>
      <c r="D36" s="28">
        <v>327122</v>
      </c>
      <c r="E36" s="22"/>
      <c r="F36" s="28"/>
      <c r="G36" s="22"/>
      <c r="H36" s="28"/>
      <c r="I36" s="28"/>
      <c r="J36" s="28"/>
      <c r="K36" s="22">
        <v>210356</v>
      </c>
      <c r="L36" s="28">
        <v>206844</v>
      </c>
      <c r="M36" s="28">
        <v>206844</v>
      </c>
      <c r="N36" s="28"/>
      <c r="O36" s="22">
        <v>8892</v>
      </c>
      <c r="P36" s="28">
        <v>8892</v>
      </c>
      <c r="Q36" s="28">
        <v>8892</v>
      </c>
      <c r="R36" s="28">
        <v>8892</v>
      </c>
      <c r="S36" s="22">
        <v>7000</v>
      </c>
    </row>
    <row r="37" spans="1:19" ht="14.25" thickBot="1">
      <c r="A37" s="5" t="s">
        <v>45</v>
      </c>
      <c r="B37" s="29">
        <v>1781718</v>
      </c>
      <c r="C37" s="23">
        <v>1157088</v>
      </c>
      <c r="D37" s="29">
        <v>877846</v>
      </c>
      <c r="E37" s="23">
        <v>-78599</v>
      </c>
      <c r="F37" s="29">
        <v>705521</v>
      </c>
      <c r="G37" s="23">
        <v>3165030</v>
      </c>
      <c r="H37" s="29">
        <v>1826846</v>
      </c>
      <c r="I37" s="29">
        <v>1856611</v>
      </c>
      <c r="J37" s="29">
        <v>1013651</v>
      </c>
      <c r="K37" s="23">
        <v>1512772</v>
      </c>
      <c r="L37" s="29">
        <v>622568</v>
      </c>
      <c r="M37" s="29">
        <v>300641</v>
      </c>
      <c r="N37" s="29">
        <v>22033</v>
      </c>
      <c r="O37" s="23">
        <v>159493</v>
      </c>
      <c r="P37" s="29">
        <v>-1640941</v>
      </c>
      <c r="Q37" s="29">
        <v>561415</v>
      </c>
      <c r="R37" s="29">
        <v>430869</v>
      </c>
      <c r="S37" s="23">
        <v>3677103</v>
      </c>
    </row>
    <row r="38" spans="1:19" ht="14.25" thickTop="1">
      <c r="A38" s="6" t="s">
        <v>46</v>
      </c>
      <c r="B38" s="28">
        <v>-328022</v>
      </c>
      <c r="C38" s="22">
        <v>-4564410</v>
      </c>
      <c r="D38" s="28">
        <v>-4403928</v>
      </c>
      <c r="E38" s="22">
        <v>-5642379</v>
      </c>
      <c r="F38" s="28">
        <v>-2786174</v>
      </c>
      <c r="G38" s="22">
        <v>-1940846</v>
      </c>
      <c r="H38" s="28">
        <v>-966965</v>
      </c>
      <c r="I38" s="28">
        <v>-546097</v>
      </c>
      <c r="J38" s="28">
        <v>-351491</v>
      </c>
      <c r="K38" s="22">
        <v>-360206</v>
      </c>
      <c r="L38" s="28">
        <v>-325298</v>
      </c>
      <c r="M38" s="28">
        <v>-220041</v>
      </c>
      <c r="N38" s="28">
        <v>-55899</v>
      </c>
      <c r="O38" s="22">
        <v>-1189423</v>
      </c>
      <c r="P38" s="28">
        <v>-947175</v>
      </c>
      <c r="Q38" s="28">
        <v>-676489</v>
      </c>
      <c r="R38" s="28">
        <v>-399584</v>
      </c>
      <c r="S38" s="22">
        <v>-1364397</v>
      </c>
    </row>
    <row r="39" spans="1:19" ht="13.5">
      <c r="A39" s="6" t="s">
        <v>47</v>
      </c>
      <c r="B39" s="28">
        <v>1063</v>
      </c>
      <c r="C39" s="22">
        <v>1960</v>
      </c>
      <c r="D39" s="28">
        <v>1960</v>
      </c>
      <c r="E39" s="22"/>
      <c r="F39" s="28"/>
      <c r="G39" s="22">
        <v>1334</v>
      </c>
      <c r="H39" s="28">
        <v>1029</v>
      </c>
      <c r="I39" s="28"/>
      <c r="J39" s="28"/>
      <c r="K39" s="22">
        <v>42</v>
      </c>
      <c r="L39" s="28">
        <v>42</v>
      </c>
      <c r="M39" s="28">
        <v>42</v>
      </c>
      <c r="N39" s="28"/>
      <c r="O39" s="22">
        <v>2021</v>
      </c>
      <c r="P39" s="28">
        <v>271</v>
      </c>
      <c r="Q39" s="28">
        <v>271</v>
      </c>
      <c r="R39" s="28"/>
      <c r="S39" s="22">
        <v>8745</v>
      </c>
    </row>
    <row r="40" spans="1:19" ht="13.5">
      <c r="A40" s="6" t="s">
        <v>48</v>
      </c>
      <c r="B40" s="28">
        <v>478948</v>
      </c>
      <c r="C40" s="22">
        <v>1202375</v>
      </c>
      <c r="D40" s="28">
        <v>900</v>
      </c>
      <c r="E40" s="22">
        <v>107328</v>
      </c>
      <c r="F40" s="28">
        <v>107328</v>
      </c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49</v>
      </c>
      <c r="B41" s="28">
        <v>-800</v>
      </c>
      <c r="C41" s="22">
        <v>-25891</v>
      </c>
      <c r="D41" s="28">
        <v>-23601</v>
      </c>
      <c r="E41" s="22">
        <v>-11971</v>
      </c>
      <c r="F41" s="28">
        <v>-685</v>
      </c>
      <c r="G41" s="22">
        <v>-3054</v>
      </c>
      <c r="H41" s="28">
        <v>-1505</v>
      </c>
      <c r="I41" s="28">
        <v>-1505</v>
      </c>
      <c r="J41" s="28">
        <v>-2288</v>
      </c>
      <c r="K41" s="22">
        <v>-2135</v>
      </c>
      <c r="L41" s="28">
        <v>-735</v>
      </c>
      <c r="M41" s="28">
        <v>-735</v>
      </c>
      <c r="N41" s="28">
        <v>-735</v>
      </c>
      <c r="O41" s="22">
        <v>-49770</v>
      </c>
      <c r="P41" s="28">
        <v>-49570</v>
      </c>
      <c r="Q41" s="28">
        <v>-33649</v>
      </c>
      <c r="R41" s="28">
        <v>-6980</v>
      </c>
      <c r="S41" s="22">
        <v>-16761</v>
      </c>
    </row>
    <row r="42" spans="1:19" ht="13.5">
      <c r="A42" s="6" t="s">
        <v>50</v>
      </c>
      <c r="B42" s="28">
        <v>-194</v>
      </c>
      <c r="C42" s="22">
        <v>-384</v>
      </c>
      <c r="D42" s="28">
        <v>-191</v>
      </c>
      <c r="E42" s="22">
        <v>-378</v>
      </c>
      <c r="F42" s="28">
        <v>-188</v>
      </c>
      <c r="G42" s="22">
        <v>-324</v>
      </c>
      <c r="H42" s="28">
        <v>-324</v>
      </c>
      <c r="I42" s="28">
        <v>-161</v>
      </c>
      <c r="J42" s="28"/>
      <c r="K42" s="22">
        <v>-320</v>
      </c>
      <c r="L42" s="28">
        <v>-320</v>
      </c>
      <c r="M42" s="28">
        <v>-159</v>
      </c>
      <c r="N42" s="28"/>
      <c r="O42" s="22">
        <v>-4028</v>
      </c>
      <c r="P42" s="28">
        <v>-3128</v>
      </c>
      <c r="Q42" s="28">
        <v>-2002</v>
      </c>
      <c r="R42" s="28">
        <v>-900</v>
      </c>
      <c r="S42" s="22">
        <v>-80734</v>
      </c>
    </row>
    <row r="43" spans="1:19" ht="13.5">
      <c r="A43" s="6" t="s">
        <v>51</v>
      </c>
      <c r="B43" s="28">
        <v>2159</v>
      </c>
      <c r="C43" s="22"/>
      <c r="D43" s="28"/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52</v>
      </c>
      <c r="B44" s="28"/>
      <c r="C44" s="22">
        <v>-190</v>
      </c>
      <c r="D44" s="28"/>
      <c r="E44" s="22">
        <v>-200</v>
      </c>
      <c r="F44" s="28">
        <v>-200</v>
      </c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53</v>
      </c>
      <c r="B45" s="28">
        <v>95</v>
      </c>
      <c r="C45" s="22">
        <v>85</v>
      </c>
      <c r="D45" s="28"/>
      <c r="E45" s="22">
        <v>200</v>
      </c>
      <c r="F45" s="28">
        <v>100</v>
      </c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103</v>
      </c>
      <c r="B46" s="28">
        <v>-32666</v>
      </c>
      <c r="C46" s="22">
        <v>11250</v>
      </c>
      <c r="D46" s="28"/>
      <c r="E46" s="22">
        <v>-17668</v>
      </c>
      <c r="F46" s="28">
        <v>-17668</v>
      </c>
      <c r="G46" s="22">
        <v>-28354</v>
      </c>
      <c r="H46" s="28">
        <v>-20338</v>
      </c>
      <c r="I46" s="28">
        <v>-15741</v>
      </c>
      <c r="J46" s="28">
        <v>-9195</v>
      </c>
      <c r="K46" s="22">
        <v>-18739</v>
      </c>
      <c r="L46" s="28">
        <v>-4716</v>
      </c>
      <c r="M46" s="28">
        <v>-4716</v>
      </c>
      <c r="N46" s="28">
        <v>-2500</v>
      </c>
      <c r="O46" s="22">
        <v>-27364</v>
      </c>
      <c r="P46" s="28">
        <v>-15463</v>
      </c>
      <c r="Q46" s="28">
        <v>-13625</v>
      </c>
      <c r="R46" s="28">
        <v>-8621</v>
      </c>
      <c r="S46" s="22">
        <v>-56666</v>
      </c>
    </row>
    <row r="47" spans="1:19" ht="14.25" thickBot="1">
      <c r="A47" s="5" t="s">
        <v>54</v>
      </c>
      <c r="B47" s="29">
        <v>120583</v>
      </c>
      <c r="C47" s="23">
        <v>-3375205</v>
      </c>
      <c r="D47" s="29">
        <v>-4424860</v>
      </c>
      <c r="E47" s="23">
        <v>-5565069</v>
      </c>
      <c r="F47" s="29">
        <v>-2697488</v>
      </c>
      <c r="G47" s="23">
        <v>-1871243</v>
      </c>
      <c r="H47" s="29">
        <v>-888103</v>
      </c>
      <c r="I47" s="29">
        <v>-563505</v>
      </c>
      <c r="J47" s="29">
        <v>-362975</v>
      </c>
      <c r="K47" s="23">
        <v>-131360</v>
      </c>
      <c r="L47" s="29">
        <v>-81028</v>
      </c>
      <c r="M47" s="29">
        <v>-225611</v>
      </c>
      <c r="N47" s="29">
        <v>-59135</v>
      </c>
      <c r="O47" s="23">
        <v>-1618564</v>
      </c>
      <c r="P47" s="29">
        <v>-1015066</v>
      </c>
      <c r="Q47" s="29">
        <v>-725495</v>
      </c>
      <c r="R47" s="29">
        <v>-416086</v>
      </c>
      <c r="S47" s="23">
        <v>-1509814</v>
      </c>
    </row>
    <row r="48" spans="1:19" ht="14.25" thickTop="1">
      <c r="A48" s="6" t="s">
        <v>55</v>
      </c>
      <c r="B48" s="28">
        <v>-595207</v>
      </c>
      <c r="C48" s="22">
        <v>1679808</v>
      </c>
      <c r="D48" s="28">
        <v>2784020</v>
      </c>
      <c r="E48" s="22">
        <v>-42926</v>
      </c>
      <c r="F48" s="28">
        <v>-324036</v>
      </c>
      <c r="G48" s="22">
        <v>-98185</v>
      </c>
      <c r="H48" s="28">
        <v>-376687</v>
      </c>
      <c r="I48" s="28">
        <v>-502397</v>
      </c>
      <c r="J48" s="28">
        <v>-302287</v>
      </c>
      <c r="K48" s="22">
        <v>-1350710</v>
      </c>
      <c r="L48" s="28">
        <v>-749750</v>
      </c>
      <c r="M48" s="28">
        <v>-549151</v>
      </c>
      <c r="N48" s="28">
        <v>252705</v>
      </c>
      <c r="O48" s="22">
        <v>1329419</v>
      </c>
      <c r="P48" s="28">
        <v>2602605</v>
      </c>
      <c r="Q48" s="28">
        <v>-100890</v>
      </c>
      <c r="R48" s="28">
        <v>100000</v>
      </c>
      <c r="S48" s="22">
        <v>-1643927</v>
      </c>
    </row>
    <row r="49" spans="1:19" ht="13.5">
      <c r="A49" s="6" t="s">
        <v>56</v>
      </c>
      <c r="B49" s="28"/>
      <c r="C49" s="22">
        <v>2200000</v>
      </c>
      <c r="D49" s="28">
        <v>1200000</v>
      </c>
      <c r="E49" s="22">
        <v>6600000</v>
      </c>
      <c r="F49" s="28">
        <v>3000000</v>
      </c>
      <c r="G49" s="22">
        <v>800000</v>
      </c>
      <c r="H49" s="28">
        <v>800000</v>
      </c>
      <c r="I49" s="28"/>
      <c r="J49" s="28"/>
      <c r="K49" s="22">
        <v>500000</v>
      </c>
      <c r="L49" s="28">
        <v>500000</v>
      </c>
      <c r="M49" s="28">
        <v>500000</v>
      </c>
      <c r="N49" s="28"/>
      <c r="O49" s="22">
        <v>2000000</v>
      </c>
      <c r="P49" s="28">
        <v>500000</v>
      </c>
      <c r="Q49" s="28">
        <v>500000</v>
      </c>
      <c r="R49" s="28"/>
      <c r="S49" s="22">
        <v>1400000</v>
      </c>
    </row>
    <row r="50" spans="1:19" ht="13.5">
      <c r="A50" s="6" t="s">
        <v>57</v>
      </c>
      <c r="B50" s="28">
        <v>-1109790</v>
      </c>
      <c r="C50" s="22">
        <v>-1949580</v>
      </c>
      <c r="D50" s="28">
        <v>-889790</v>
      </c>
      <c r="E50" s="22">
        <v>-1149594</v>
      </c>
      <c r="F50" s="28">
        <v>-439800</v>
      </c>
      <c r="G50" s="22">
        <v>-1184600</v>
      </c>
      <c r="H50" s="28">
        <v>-1044700</v>
      </c>
      <c r="I50" s="28">
        <v>-879800</v>
      </c>
      <c r="J50" s="28">
        <v>-214900</v>
      </c>
      <c r="K50" s="22">
        <v>-1013100</v>
      </c>
      <c r="L50" s="28">
        <v>-773200</v>
      </c>
      <c r="M50" s="28">
        <v>-533300</v>
      </c>
      <c r="N50" s="28">
        <v>-265000</v>
      </c>
      <c r="O50" s="22">
        <v>-1340000</v>
      </c>
      <c r="P50" s="28">
        <v>-1035000</v>
      </c>
      <c r="Q50" s="28">
        <v>-530000</v>
      </c>
      <c r="R50" s="28">
        <v>-265000</v>
      </c>
      <c r="S50" s="22">
        <v>-935000</v>
      </c>
    </row>
    <row r="51" spans="1:19" ht="13.5">
      <c r="A51" s="6" t="s">
        <v>58</v>
      </c>
      <c r="B51" s="28"/>
      <c r="C51" s="22">
        <v>-104</v>
      </c>
      <c r="D51" s="28">
        <v>-77</v>
      </c>
      <c r="E51" s="22">
        <v>-700</v>
      </c>
      <c r="F51" s="28">
        <v>-700</v>
      </c>
      <c r="G51" s="22">
        <v>-482</v>
      </c>
      <c r="H51" s="28">
        <v>-165</v>
      </c>
      <c r="I51" s="28">
        <v>-165</v>
      </c>
      <c r="J51" s="28"/>
      <c r="K51" s="22">
        <v>-1474</v>
      </c>
      <c r="L51" s="28">
        <v>-1288</v>
      </c>
      <c r="M51" s="28">
        <v>-494</v>
      </c>
      <c r="N51" s="28"/>
      <c r="O51" s="22">
        <v>-65549</v>
      </c>
      <c r="P51" s="28">
        <v>-65380</v>
      </c>
      <c r="Q51" s="28">
        <v>-65769</v>
      </c>
      <c r="R51" s="28">
        <v>-32128</v>
      </c>
      <c r="S51" s="22">
        <v>-52565</v>
      </c>
    </row>
    <row r="52" spans="1:19" ht="13.5">
      <c r="A52" s="6" t="s">
        <v>59</v>
      </c>
      <c r="B52" s="28">
        <v>-96815</v>
      </c>
      <c r="C52" s="22">
        <v>-193632</v>
      </c>
      <c r="D52" s="28">
        <v>-96816</v>
      </c>
      <c r="E52" s="22">
        <v>-193636</v>
      </c>
      <c r="F52" s="28">
        <v>-96819</v>
      </c>
      <c r="G52" s="22">
        <v>-182884</v>
      </c>
      <c r="H52" s="28">
        <v>-182884</v>
      </c>
      <c r="I52" s="28">
        <v>-86063</v>
      </c>
      <c r="J52" s="28">
        <v>-86063</v>
      </c>
      <c r="K52" s="22">
        <v>-107597</v>
      </c>
      <c r="L52" s="28">
        <v>-107597</v>
      </c>
      <c r="M52" s="28">
        <v>-53800</v>
      </c>
      <c r="N52" s="28">
        <v>-53800</v>
      </c>
      <c r="O52" s="22">
        <v>-194456</v>
      </c>
      <c r="P52" s="28">
        <v>-194456</v>
      </c>
      <c r="Q52" s="28">
        <v>-97617</v>
      </c>
      <c r="R52" s="28">
        <v>-97617</v>
      </c>
      <c r="S52" s="22">
        <v>-207138</v>
      </c>
    </row>
    <row r="53" spans="1:19" ht="14.25" thickBot="1">
      <c r="A53" s="5" t="s">
        <v>60</v>
      </c>
      <c r="B53" s="29">
        <v>-1801813</v>
      </c>
      <c r="C53" s="23">
        <v>1736491</v>
      </c>
      <c r="D53" s="29">
        <v>2997335</v>
      </c>
      <c r="E53" s="23">
        <v>5213143</v>
      </c>
      <c r="F53" s="29">
        <v>2138644</v>
      </c>
      <c r="G53" s="23">
        <v>-666152</v>
      </c>
      <c r="H53" s="29">
        <v>-804437</v>
      </c>
      <c r="I53" s="29">
        <v>-1468426</v>
      </c>
      <c r="J53" s="29">
        <v>-603250</v>
      </c>
      <c r="K53" s="23">
        <v>-1972882</v>
      </c>
      <c r="L53" s="29">
        <v>-1131835</v>
      </c>
      <c r="M53" s="29">
        <v>-636746</v>
      </c>
      <c r="N53" s="29">
        <v>-66095</v>
      </c>
      <c r="O53" s="23">
        <v>1729414</v>
      </c>
      <c r="P53" s="29">
        <v>1807769</v>
      </c>
      <c r="Q53" s="29">
        <v>-294277</v>
      </c>
      <c r="R53" s="29">
        <v>-294745</v>
      </c>
      <c r="S53" s="23">
        <v>-1436597</v>
      </c>
    </row>
    <row r="54" spans="1:19" ht="14.25" thickTop="1">
      <c r="A54" s="7" t="s">
        <v>61</v>
      </c>
      <c r="B54" s="28">
        <v>32420</v>
      </c>
      <c r="C54" s="22">
        <v>67276</v>
      </c>
      <c r="D54" s="28">
        <v>-15439</v>
      </c>
      <c r="E54" s="22">
        <v>-7651</v>
      </c>
      <c r="F54" s="28">
        <v>-8617</v>
      </c>
      <c r="G54" s="22">
        <v>-10399</v>
      </c>
      <c r="H54" s="28">
        <v>-8706</v>
      </c>
      <c r="I54" s="28">
        <v>-5361</v>
      </c>
      <c r="J54" s="28">
        <v>1202</v>
      </c>
      <c r="K54" s="22">
        <v>-11647</v>
      </c>
      <c r="L54" s="28">
        <v>-21801</v>
      </c>
      <c r="M54" s="28">
        <v>-22947</v>
      </c>
      <c r="N54" s="28">
        <v>-9051</v>
      </c>
      <c r="O54" s="22">
        <v>13524</v>
      </c>
      <c r="P54" s="28">
        <v>-14217</v>
      </c>
      <c r="Q54" s="28">
        <v>4573</v>
      </c>
      <c r="R54" s="28">
        <v>6777</v>
      </c>
      <c r="S54" s="22">
        <v>-21273</v>
      </c>
    </row>
    <row r="55" spans="1:19" ht="13.5">
      <c r="A55" s="7" t="s">
        <v>62</v>
      </c>
      <c r="B55" s="28">
        <v>132909</v>
      </c>
      <c r="C55" s="22">
        <v>-414349</v>
      </c>
      <c r="D55" s="28">
        <v>-565117</v>
      </c>
      <c r="E55" s="22">
        <v>-438177</v>
      </c>
      <c r="F55" s="28">
        <v>138060</v>
      </c>
      <c r="G55" s="22">
        <v>617234</v>
      </c>
      <c r="H55" s="28">
        <v>125599</v>
      </c>
      <c r="I55" s="28">
        <v>-180683</v>
      </c>
      <c r="J55" s="28">
        <v>48628</v>
      </c>
      <c r="K55" s="22">
        <v>-603117</v>
      </c>
      <c r="L55" s="28">
        <v>-612097</v>
      </c>
      <c r="M55" s="28">
        <v>-584663</v>
      </c>
      <c r="N55" s="28">
        <v>-112249</v>
      </c>
      <c r="O55" s="22">
        <v>283867</v>
      </c>
      <c r="P55" s="28">
        <v>-862455</v>
      </c>
      <c r="Q55" s="28">
        <v>-453783</v>
      </c>
      <c r="R55" s="28">
        <v>-273184</v>
      </c>
      <c r="S55" s="22">
        <v>709418</v>
      </c>
    </row>
    <row r="56" spans="1:19" ht="13.5">
      <c r="A56" s="7" t="s">
        <v>63</v>
      </c>
      <c r="B56" s="28">
        <v>1372033</v>
      </c>
      <c r="C56" s="22">
        <v>1786382</v>
      </c>
      <c r="D56" s="28">
        <v>1786382</v>
      </c>
      <c r="E56" s="22">
        <v>2224559</v>
      </c>
      <c r="F56" s="28">
        <v>2224559</v>
      </c>
      <c r="G56" s="22">
        <v>1607325</v>
      </c>
      <c r="H56" s="28">
        <v>1607325</v>
      </c>
      <c r="I56" s="28">
        <v>1607325</v>
      </c>
      <c r="J56" s="28">
        <v>1607325</v>
      </c>
      <c r="K56" s="22">
        <v>2210442</v>
      </c>
      <c r="L56" s="28">
        <v>2210442</v>
      </c>
      <c r="M56" s="28">
        <v>2210442</v>
      </c>
      <c r="N56" s="28">
        <v>2210442</v>
      </c>
      <c r="O56" s="22">
        <v>1926574</v>
      </c>
      <c r="P56" s="28">
        <v>1926574</v>
      </c>
      <c r="Q56" s="28">
        <v>1926574</v>
      </c>
      <c r="R56" s="28">
        <v>1926574</v>
      </c>
      <c r="S56" s="22">
        <v>1217156</v>
      </c>
    </row>
    <row r="57" spans="1:19" ht="14.25" thickBot="1">
      <c r="A57" s="7" t="s">
        <v>63</v>
      </c>
      <c r="B57" s="28">
        <v>1504942</v>
      </c>
      <c r="C57" s="22">
        <v>1372033</v>
      </c>
      <c r="D57" s="28">
        <v>1221265</v>
      </c>
      <c r="E57" s="22">
        <v>1786382</v>
      </c>
      <c r="F57" s="28">
        <v>2362620</v>
      </c>
      <c r="G57" s="22">
        <v>2224559</v>
      </c>
      <c r="H57" s="28">
        <v>1732924</v>
      </c>
      <c r="I57" s="28">
        <v>1426642</v>
      </c>
      <c r="J57" s="28">
        <v>1655953</v>
      </c>
      <c r="K57" s="22">
        <v>1607325</v>
      </c>
      <c r="L57" s="28">
        <v>1598344</v>
      </c>
      <c r="M57" s="28">
        <v>1625778</v>
      </c>
      <c r="N57" s="28">
        <v>2098192</v>
      </c>
      <c r="O57" s="22">
        <v>2210442</v>
      </c>
      <c r="P57" s="28">
        <v>1064118</v>
      </c>
      <c r="Q57" s="28">
        <v>1472790</v>
      </c>
      <c r="R57" s="28">
        <v>1653390</v>
      </c>
      <c r="S57" s="22">
        <v>1926574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184</v>
      </c>
    </row>
    <row r="61" ht="13.5">
      <c r="A61" s="20" t="s">
        <v>185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180</v>
      </c>
      <c r="B2" s="14">
        <v>3891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181</v>
      </c>
      <c r="B3" s="1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HYPERLINK("http://www.kabupro.jp/mark/20140213/S10013TF.htm","四半期報告書")</f>
        <v>四半期報告書</v>
      </c>
      <c r="C4" s="15" t="str">
        <f>HYPERLINK("http://www.kabupro.jp/mark/20131113/S1000EY3.htm","四半期報告書")</f>
        <v>四半期報告書</v>
      </c>
      <c r="D4" s="15" t="str">
        <f>HYPERLINK("http://www.kabupro.jp/mark/20130809/S000E743.htm","四半期報告書")</f>
        <v>四半期報告書</v>
      </c>
      <c r="E4" s="15" t="str">
        <f>HYPERLINK("http://www.kabupro.jp/mark/20140213/S10013TF.htm","四半期報告書")</f>
        <v>四半期報告書</v>
      </c>
      <c r="F4" s="15" t="str">
        <f>HYPERLINK("http://www.kabupro.jp/mark/20130213/S000CS08.htm","四半期報告書")</f>
        <v>四半期報告書</v>
      </c>
      <c r="G4" s="15" t="str">
        <f>HYPERLINK("http://www.kabupro.jp/mark/20121114/S000CB76.htm","四半期報告書")</f>
        <v>四半期報告書</v>
      </c>
      <c r="H4" s="15" t="str">
        <f>HYPERLINK("http://www.kabupro.jp/mark/20120809/S000BMDF.htm","四半期報告書")</f>
        <v>四半期報告書</v>
      </c>
      <c r="I4" s="15" t="str">
        <f>HYPERLINK("http://www.kabupro.jp/mark/20130621/S000DM0S.htm","有価証券報告書")</f>
        <v>有価証券報告書</v>
      </c>
      <c r="J4" s="15" t="str">
        <f>HYPERLINK("http://www.kabupro.jp/mark/20120213/S000A9KG.htm","四半期報告書")</f>
        <v>四半期報告書</v>
      </c>
      <c r="K4" s="15" t="str">
        <f>HYPERLINK("http://www.kabupro.jp/mark/20111114/S0009P8W.htm","四半期報告書")</f>
        <v>四半期報告書</v>
      </c>
      <c r="L4" s="15" t="str">
        <f>HYPERLINK("http://www.kabupro.jp/mark/20110809/S000926V.htm","四半期報告書")</f>
        <v>四半期報告書</v>
      </c>
      <c r="M4" s="15" t="str">
        <f>HYPERLINK("http://www.kabupro.jp/mark/20120622/S000B2KC.htm","有価証券報告書")</f>
        <v>有価証券報告書</v>
      </c>
      <c r="N4" s="15" t="str">
        <f>HYPERLINK("http://www.kabupro.jp/mark/20110214/S0007RE4.htm","四半期報告書")</f>
        <v>四半期報告書</v>
      </c>
      <c r="O4" s="15" t="str">
        <f>HYPERLINK("http://www.kabupro.jp/mark/20101112/S00073KA.htm","四半期報告書")</f>
        <v>四半期報告書</v>
      </c>
      <c r="P4" s="15" t="str">
        <f>HYPERLINK("http://www.kabupro.jp/mark/20100810/S0006IMU.htm","四半期報告書")</f>
        <v>四半期報告書</v>
      </c>
      <c r="Q4" s="15" t="str">
        <f>HYPERLINK("http://www.kabupro.jp/mark/20110622/S0008I94.htm","有価証券報告書")</f>
        <v>有価証券報告書</v>
      </c>
      <c r="R4" s="15" t="str">
        <f>HYPERLINK("http://www.kabupro.jp/mark/20100212/S00053YX.htm","四半期報告書")</f>
        <v>四半期報告書</v>
      </c>
      <c r="S4" s="15" t="str">
        <f>HYPERLINK("http://www.kabupro.jp/mark/20091113/S0004IQW.htm","四半期報告書")</f>
        <v>四半期報告書</v>
      </c>
      <c r="T4" s="15" t="str">
        <f>HYPERLINK("http://www.kabupro.jp/mark/20090811/S0003VFD.htm","四半期報告書")</f>
        <v>四半期報告書</v>
      </c>
      <c r="U4" s="15" t="str">
        <f>HYPERLINK("http://www.kabupro.jp/mark/20100623/S0005Y5M.htm","有価証券報告書")</f>
        <v>有価証券報告書</v>
      </c>
      <c r="V4" s="15" t="str">
        <f>HYPERLINK("http://www.kabupro.jp/mark/20090213/S0002FQ2.htm","四半期報告書")</f>
        <v>四半期報告書</v>
      </c>
      <c r="W4" s="15" t="str">
        <f>HYPERLINK("http://www.kabupro.jp/mark/20081114/S0001U1C.htm","四半期報告書")</f>
        <v>四半期報告書</v>
      </c>
      <c r="X4" s="15" t="str">
        <f>HYPERLINK("http://www.kabupro.jp/mark/20080812/S00012HO.htm","四半期報告書")</f>
        <v>四半期報告書</v>
      </c>
      <c r="Y4" s="15" t="str">
        <f>HYPERLINK("http://www.kabupro.jp/mark/20090624/S0003CB6.htm","有価証券報告書")</f>
        <v>有価証券報告書</v>
      </c>
    </row>
    <row r="5" spans="1:25" ht="14.25" thickBot="1">
      <c r="A5" s="11" t="s">
        <v>67</v>
      </c>
      <c r="B5" s="1" t="s">
        <v>251</v>
      </c>
      <c r="C5" s="1" t="s">
        <v>254</v>
      </c>
      <c r="D5" s="1" t="s">
        <v>256</v>
      </c>
      <c r="E5" s="1" t="s">
        <v>251</v>
      </c>
      <c r="F5" s="1" t="s">
        <v>258</v>
      </c>
      <c r="G5" s="1" t="s">
        <v>260</v>
      </c>
      <c r="H5" s="1" t="s">
        <v>262</v>
      </c>
      <c r="I5" s="1" t="s">
        <v>73</v>
      </c>
      <c r="J5" s="1" t="s">
        <v>264</v>
      </c>
      <c r="K5" s="1" t="s">
        <v>266</v>
      </c>
      <c r="L5" s="1" t="s">
        <v>268</v>
      </c>
      <c r="M5" s="1" t="s">
        <v>77</v>
      </c>
      <c r="N5" s="1" t="s">
        <v>270</v>
      </c>
      <c r="O5" s="1" t="s">
        <v>272</v>
      </c>
      <c r="P5" s="1" t="s">
        <v>274</v>
      </c>
      <c r="Q5" s="1" t="s">
        <v>79</v>
      </c>
      <c r="R5" s="1" t="s">
        <v>276</v>
      </c>
      <c r="S5" s="1" t="s">
        <v>278</v>
      </c>
      <c r="T5" s="1" t="s">
        <v>280</v>
      </c>
      <c r="U5" s="1" t="s">
        <v>81</v>
      </c>
      <c r="V5" s="1" t="s">
        <v>282</v>
      </c>
      <c r="W5" s="1" t="s">
        <v>284</v>
      </c>
      <c r="X5" s="1" t="s">
        <v>286</v>
      </c>
      <c r="Y5" s="1" t="s">
        <v>83</v>
      </c>
    </row>
    <row r="6" spans="1:25" ht="15" thickBot="1" thickTop="1">
      <c r="A6" s="10" t="s">
        <v>68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252</v>
      </c>
      <c r="C7" s="14" t="s">
        <v>252</v>
      </c>
      <c r="D7" s="14" t="s">
        <v>252</v>
      </c>
      <c r="E7" s="16" t="s">
        <v>74</v>
      </c>
      <c r="F7" s="14" t="s">
        <v>252</v>
      </c>
      <c r="G7" s="14" t="s">
        <v>252</v>
      </c>
      <c r="H7" s="14" t="s">
        <v>252</v>
      </c>
      <c r="I7" s="16" t="s">
        <v>74</v>
      </c>
      <c r="J7" s="14" t="s">
        <v>252</v>
      </c>
      <c r="K7" s="14" t="s">
        <v>252</v>
      </c>
      <c r="L7" s="14" t="s">
        <v>252</v>
      </c>
      <c r="M7" s="16" t="s">
        <v>74</v>
      </c>
      <c r="N7" s="14" t="s">
        <v>252</v>
      </c>
      <c r="O7" s="14" t="s">
        <v>252</v>
      </c>
      <c r="P7" s="14" t="s">
        <v>252</v>
      </c>
      <c r="Q7" s="16" t="s">
        <v>74</v>
      </c>
      <c r="R7" s="14" t="s">
        <v>252</v>
      </c>
      <c r="S7" s="14" t="s">
        <v>252</v>
      </c>
      <c r="T7" s="14" t="s">
        <v>252</v>
      </c>
      <c r="U7" s="16" t="s">
        <v>74</v>
      </c>
      <c r="V7" s="14" t="s">
        <v>252</v>
      </c>
      <c r="W7" s="14" t="s">
        <v>252</v>
      </c>
      <c r="X7" s="14" t="s">
        <v>252</v>
      </c>
      <c r="Y7" s="16" t="s">
        <v>74</v>
      </c>
    </row>
    <row r="8" spans="1:25" ht="13.5">
      <c r="A8" s="13" t="s">
        <v>70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71</v>
      </c>
      <c r="B9" s="1" t="s">
        <v>253</v>
      </c>
      <c r="C9" s="1" t="s">
        <v>255</v>
      </c>
      <c r="D9" s="1" t="s">
        <v>257</v>
      </c>
      <c r="E9" s="17" t="s">
        <v>75</v>
      </c>
      <c r="F9" s="1" t="s">
        <v>259</v>
      </c>
      <c r="G9" s="1" t="s">
        <v>261</v>
      </c>
      <c r="H9" s="1" t="s">
        <v>263</v>
      </c>
      <c r="I9" s="17" t="s">
        <v>76</v>
      </c>
      <c r="J9" s="1" t="s">
        <v>265</v>
      </c>
      <c r="K9" s="1" t="s">
        <v>267</v>
      </c>
      <c r="L9" s="1" t="s">
        <v>269</v>
      </c>
      <c r="M9" s="17" t="s">
        <v>78</v>
      </c>
      <c r="N9" s="1" t="s">
        <v>271</v>
      </c>
      <c r="O9" s="1" t="s">
        <v>273</v>
      </c>
      <c r="P9" s="1" t="s">
        <v>275</v>
      </c>
      <c r="Q9" s="17" t="s">
        <v>80</v>
      </c>
      <c r="R9" s="1" t="s">
        <v>277</v>
      </c>
      <c r="S9" s="1" t="s">
        <v>279</v>
      </c>
      <c r="T9" s="1" t="s">
        <v>281</v>
      </c>
      <c r="U9" s="17" t="s">
        <v>82</v>
      </c>
      <c r="V9" s="1" t="s">
        <v>283</v>
      </c>
      <c r="W9" s="1" t="s">
        <v>285</v>
      </c>
      <c r="X9" s="1" t="s">
        <v>287</v>
      </c>
      <c r="Y9" s="17" t="s">
        <v>84</v>
      </c>
    </row>
    <row r="10" spans="1:25" ht="14.25" thickBot="1">
      <c r="A10" s="13" t="s">
        <v>72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9" t="s">
        <v>85</v>
      </c>
      <c r="B11" s="27">
        <v>1338790</v>
      </c>
      <c r="C11" s="27">
        <v>1504942</v>
      </c>
      <c r="D11" s="27">
        <v>1276403</v>
      </c>
      <c r="E11" s="21">
        <v>1372033</v>
      </c>
      <c r="F11" s="27">
        <v>1819526</v>
      </c>
      <c r="G11" s="27">
        <v>1221265</v>
      </c>
      <c r="H11" s="27">
        <v>1266445</v>
      </c>
      <c r="I11" s="21">
        <v>1786382</v>
      </c>
      <c r="J11" s="27">
        <v>1437077</v>
      </c>
      <c r="K11" s="27">
        <v>2362620</v>
      </c>
      <c r="L11" s="27">
        <v>1586956</v>
      </c>
      <c r="M11" s="21">
        <v>1424559</v>
      </c>
      <c r="N11" s="27">
        <v>1732924</v>
      </c>
      <c r="O11" s="27">
        <v>1426642</v>
      </c>
      <c r="P11" s="27">
        <v>1655953</v>
      </c>
      <c r="Q11" s="21">
        <v>1607325</v>
      </c>
      <c r="R11" s="27">
        <v>1598344</v>
      </c>
      <c r="S11" s="27">
        <v>1625778</v>
      </c>
      <c r="T11" s="27">
        <v>2098192</v>
      </c>
      <c r="U11" s="21">
        <v>2210442</v>
      </c>
      <c r="V11" s="27">
        <v>1064118</v>
      </c>
      <c r="W11" s="27">
        <v>1472790</v>
      </c>
      <c r="X11" s="27">
        <v>1653390</v>
      </c>
      <c r="Y11" s="21">
        <v>1926574</v>
      </c>
    </row>
    <row r="12" spans="1:25" ht="13.5">
      <c r="A12" s="2" t="s">
        <v>288</v>
      </c>
      <c r="B12" s="28">
        <v>4284388</v>
      </c>
      <c r="C12" s="28">
        <v>3651438</v>
      </c>
      <c r="D12" s="28">
        <v>4408677</v>
      </c>
      <c r="E12" s="22">
        <v>3526461</v>
      </c>
      <c r="F12" s="28">
        <v>3061826</v>
      </c>
      <c r="G12" s="28">
        <v>3470080</v>
      </c>
      <c r="H12" s="28">
        <v>3767536</v>
      </c>
      <c r="I12" s="22">
        <v>3240243</v>
      </c>
      <c r="J12" s="28">
        <v>3305871</v>
      </c>
      <c r="K12" s="28">
        <v>3809335</v>
      </c>
      <c r="L12" s="28">
        <v>4189720</v>
      </c>
      <c r="M12" s="22">
        <v>3485413</v>
      </c>
      <c r="N12" s="28">
        <v>4536474</v>
      </c>
      <c r="O12" s="28">
        <v>3994072</v>
      </c>
      <c r="P12" s="28">
        <v>3860826</v>
      </c>
      <c r="Q12" s="22">
        <v>3945133</v>
      </c>
      <c r="R12" s="28">
        <v>3220324</v>
      </c>
      <c r="S12" s="28">
        <v>3057177</v>
      </c>
      <c r="T12" s="28">
        <v>1801121</v>
      </c>
      <c r="U12" s="22">
        <v>1323585</v>
      </c>
      <c r="V12" s="28">
        <v>3996222</v>
      </c>
      <c r="W12" s="28">
        <v>3343543</v>
      </c>
      <c r="X12" s="28">
        <v>3254645</v>
      </c>
      <c r="Y12" s="22">
        <v>2960021</v>
      </c>
    </row>
    <row r="13" spans="1:25" ht="13.5">
      <c r="A13" s="2" t="s">
        <v>89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>
        <v>800000</v>
      </c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289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>
        <v>227703</v>
      </c>
      <c r="W14" s="28">
        <v>231346</v>
      </c>
      <c r="X14" s="28">
        <v>272231</v>
      </c>
      <c r="Y14" s="22"/>
    </row>
    <row r="15" spans="1:25" ht="13.5">
      <c r="A15" s="2" t="s">
        <v>92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784211</v>
      </c>
      <c r="W15" s="28">
        <v>756630</v>
      </c>
      <c r="X15" s="28">
        <v>729966</v>
      </c>
      <c r="Y15" s="22"/>
    </row>
    <row r="16" spans="1:25" ht="13.5">
      <c r="A16" s="2" t="s">
        <v>95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1844587</v>
      </c>
      <c r="W16" s="28">
        <v>1678789</v>
      </c>
      <c r="X16" s="28">
        <v>1441275</v>
      </c>
      <c r="Y16" s="22"/>
    </row>
    <row r="17" spans="1:25" ht="13.5">
      <c r="A17" s="2" t="s">
        <v>93</v>
      </c>
      <c r="B17" s="28">
        <v>1522574</v>
      </c>
      <c r="C17" s="28">
        <v>1536458</v>
      </c>
      <c r="D17" s="28">
        <v>1557599</v>
      </c>
      <c r="E17" s="22">
        <v>1570727</v>
      </c>
      <c r="F17" s="28">
        <v>1313446</v>
      </c>
      <c r="G17" s="28">
        <v>1475945</v>
      </c>
      <c r="H17" s="28">
        <v>1559278</v>
      </c>
      <c r="I17" s="22">
        <v>1413156</v>
      </c>
      <c r="J17" s="28">
        <v>1435778</v>
      </c>
      <c r="K17" s="28">
        <v>1548480</v>
      </c>
      <c r="L17" s="28">
        <v>1418075</v>
      </c>
      <c r="M17" s="22">
        <v>1274455</v>
      </c>
      <c r="N17" s="28">
        <v>1102190</v>
      </c>
      <c r="O17" s="28">
        <v>1093927</v>
      </c>
      <c r="P17" s="28">
        <v>1025413</v>
      </c>
      <c r="Q17" s="22">
        <v>1145558</v>
      </c>
      <c r="R17" s="28">
        <v>889635</v>
      </c>
      <c r="S17" s="28">
        <v>809947</v>
      </c>
      <c r="T17" s="28">
        <v>827061</v>
      </c>
      <c r="U17" s="22">
        <v>730508</v>
      </c>
      <c r="V17" s="28"/>
      <c r="W17" s="28"/>
      <c r="X17" s="28"/>
      <c r="Y17" s="22"/>
    </row>
    <row r="18" spans="1:25" ht="13.5">
      <c r="A18" s="2" t="s">
        <v>94</v>
      </c>
      <c r="B18" s="28">
        <v>559</v>
      </c>
      <c r="C18" s="28">
        <v>72520</v>
      </c>
      <c r="D18" s="28">
        <v>117273</v>
      </c>
      <c r="E18" s="22">
        <v>45653</v>
      </c>
      <c r="F18" s="28">
        <v>51529</v>
      </c>
      <c r="G18" s="28">
        <v>60437</v>
      </c>
      <c r="H18" s="28">
        <v>61453</v>
      </c>
      <c r="I18" s="22">
        <v>49345</v>
      </c>
      <c r="J18" s="28">
        <v>40075</v>
      </c>
      <c r="K18" s="28">
        <v>58193</v>
      </c>
      <c r="L18" s="28">
        <v>75617</v>
      </c>
      <c r="M18" s="22">
        <v>88992</v>
      </c>
      <c r="N18" s="28">
        <v>77040</v>
      </c>
      <c r="O18" s="28">
        <v>82591</v>
      </c>
      <c r="P18" s="28">
        <v>91008</v>
      </c>
      <c r="Q18" s="22">
        <v>96646</v>
      </c>
      <c r="R18" s="28">
        <v>109411</v>
      </c>
      <c r="S18" s="28">
        <v>94718</v>
      </c>
      <c r="T18" s="28">
        <v>92230</v>
      </c>
      <c r="U18" s="22">
        <v>116174</v>
      </c>
      <c r="V18" s="28">
        <v>83080</v>
      </c>
      <c r="W18" s="28">
        <v>119388</v>
      </c>
      <c r="X18" s="28">
        <v>125791</v>
      </c>
      <c r="Y18" s="22"/>
    </row>
    <row r="19" spans="1:25" ht="13.5">
      <c r="A19" s="2" t="s">
        <v>97</v>
      </c>
      <c r="B19" s="28">
        <v>2305440</v>
      </c>
      <c r="C19" s="28">
        <v>2306135</v>
      </c>
      <c r="D19" s="28">
        <v>2191074</v>
      </c>
      <c r="E19" s="22">
        <v>2394894</v>
      </c>
      <c r="F19" s="28">
        <v>2147672</v>
      </c>
      <c r="G19" s="28">
        <v>1942019</v>
      </c>
      <c r="H19" s="28">
        <v>1656627</v>
      </c>
      <c r="I19" s="22">
        <v>1809760</v>
      </c>
      <c r="J19" s="28">
        <v>1563019</v>
      </c>
      <c r="K19" s="28">
        <v>1338270</v>
      </c>
      <c r="L19" s="28">
        <v>1340636</v>
      </c>
      <c r="M19" s="22">
        <v>1288722</v>
      </c>
      <c r="N19" s="28">
        <v>1237009</v>
      </c>
      <c r="O19" s="28">
        <v>1046157</v>
      </c>
      <c r="P19" s="28">
        <v>1049058</v>
      </c>
      <c r="Q19" s="22">
        <v>1197649</v>
      </c>
      <c r="R19" s="28">
        <v>1673527</v>
      </c>
      <c r="S19" s="28">
        <v>1730991</v>
      </c>
      <c r="T19" s="28">
        <v>1972669</v>
      </c>
      <c r="U19" s="22">
        <v>2107067</v>
      </c>
      <c r="V19" s="28"/>
      <c r="W19" s="28"/>
      <c r="X19" s="28"/>
      <c r="Y19" s="22"/>
    </row>
    <row r="20" spans="1:25" ht="13.5">
      <c r="A20" s="2" t="s">
        <v>100</v>
      </c>
      <c r="B20" s="28">
        <v>66306</v>
      </c>
      <c r="C20" s="28">
        <v>159169</v>
      </c>
      <c r="D20" s="28">
        <v>109133</v>
      </c>
      <c r="E20" s="22">
        <v>164060</v>
      </c>
      <c r="F20" s="28">
        <v>198752</v>
      </c>
      <c r="G20" s="28">
        <v>126363</v>
      </c>
      <c r="H20" s="28">
        <v>92241</v>
      </c>
      <c r="I20" s="22">
        <v>111533</v>
      </c>
      <c r="J20" s="28">
        <v>33363</v>
      </c>
      <c r="K20" s="28">
        <v>222393</v>
      </c>
      <c r="L20" s="28">
        <v>106226</v>
      </c>
      <c r="M20" s="22">
        <v>236133</v>
      </c>
      <c r="N20" s="28"/>
      <c r="O20" s="28"/>
      <c r="P20" s="28"/>
      <c r="Q20" s="22">
        <v>203266</v>
      </c>
      <c r="R20" s="28"/>
      <c r="S20" s="28"/>
      <c r="T20" s="28"/>
      <c r="U20" s="22">
        <v>129279</v>
      </c>
      <c r="V20" s="28"/>
      <c r="W20" s="28"/>
      <c r="X20" s="28"/>
      <c r="Y20" s="22">
        <v>164941</v>
      </c>
    </row>
    <row r="21" spans="1:25" ht="13.5">
      <c r="A21" s="2" t="s">
        <v>103</v>
      </c>
      <c r="B21" s="28">
        <v>255628</v>
      </c>
      <c r="C21" s="28">
        <v>206150</v>
      </c>
      <c r="D21" s="28">
        <v>236142</v>
      </c>
      <c r="E21" s="22">
        <v>441430</v>
      </c>
      <c r="F21" s="28">
        <v>557225</v>
      </c>
      <c r="G21" s="28">
        <v>487208</v>
      </c>
      <c r="H21" s="28">
        <v>798729</v>
      </c>
      <c r="I21" s="22">
        <v>607332</v>
      </c>
      <c r="J21" s="28">
        <v>594792</v>
      </c>
      <c r="K21" s="28">
        <v>237072</v>
      </c>
      <c r="L21" s="28">
        <v>297968</v>
      </c>
      <c r="M21" s="22">
        <v>246509</v>
      </c>
      <c r="N21" s="28">
        <v>498447</v>
      </c>
      <c r="O21" s="28">
        <v>612930</v>
      </c>
      <c r="P21" s="28">
        <v>480968</v>
      </c>
      <c r="Q21" s="22">
        <v>274813</v>
      </c>
      <c r="R21" s="28">
        <v>2162099</v>
      </c>
      <c r="S21" s="28">
        <v>2232656</v>
      </c>
      <c r="T21" s="28">
        <v>2000677</v>
      </c>
      <c r="U21" s="22">
        <v>1765946</v>
      </c>
      <c r="V21" s="28">
        <v>2209659</v>
      </c>
      <c r="W21" s="28">
        <v>1858835</v>
      </c>
      <c r="X21" s="28">
        <v>1151283</v>
      </c>
      <c r="Y21" s="22">
        <v>678532</v>
      </c>
    </row>
    <row r="22" spans="1:25" ht="13.5">
      <c r="A22" s="2" t="s">
        <v>104</v>
      </c>
      <c r="B22" s="28">
        <v>-8687</v>
      </c>
      <c r="C22" s="28">
        <v>-7265</v>
      </c>
      <c r="D22" s="28">
        <v>-8914</v>
      </c>
      <c r="E22" s="22">
        <v>-7301</v>
      </c>
      <c r="F22" s="28">
        <v>-52</v>
      </c>
      <c r="G22" s="28">
        <v>-59</v>
      </c>
      <c r="H22" s="28">
        <v>-66</v>
      </c>
      <c r="I22" s="22">
        <v>-58</v>
      </c>
      <c r="J22" s="28">
        <v>-58</v>
      </c>
      <c r="K22" s="28">
        <v>-64</v>
      </c>
      <c r="L22" s="28">
        <v>-74</v>
      </c>
      <c r="M22" s="22">
        <v>-62</v>
      </c>
      <c r="N22" s="28">
        <v>-82</v>
      </c>
      <c r="O22" s="28">
        <v>-71</v>
      </c>
      <c r="P22" s="28">
        <v>-70</v>
      </c>
      <c r="Q22" s="22">
        <v>-73</v>
      </c>
      <c r="R22" s="28">
        <v>-70</v>
      </c>
      <c r="S22" s="28">
        <v>-69</v>
      </c>
      <c r="T22" s="28">
        <v>-70</v>
      </c>
      <c r="U22" s="22">
        <v>-55</v>
      </c>
      <c r="V22" s="28">
        <v>-195</v>
      </c>
      <c r="W22" s="28">
        <v>-188</v>
      </c>
      <c r="X22" s="28">
        <v>-184</v>
      </c>
      <c r="Y22" s="22">
        <v>-181</v>
      </c>
    </row>
    <row r="23" spans="1:25" ht="13.5">
      <c r="A23" s="2" t="s">
        <v>105</v>
      </c>
      <c r="B23" s="28">
        <v>9765002</v>
      </c>
      <c r="C23" s="28">
        <v>9429550</v>
      </c>
      <c r="D23" s="28">
        <v>9887389</v>
      </c>
      <c r="E23" s="22">
        <v>9507959</v>
      </c>
      <c r="F23" s="28">
        <v>9149927</v>
      </c>
      <c r="G23" s="28">
        <v>8783260</v>
      </c>
      <c r="H23" s="28">
        <v>9202245</v>
      </c>
      <c r="I23" s="22">
        <v>9017697</v>
      </c>
      <c r="J23" s="28">
        <v>8409919</v>
      </c>
      <c r="K23" s="28">
        <v>9576302</v>
      </c>
      <c r="L23" s="28">
        <v>9015127</v>
      </c>
      <c r="M23" s="22">
        <v>8844724</v>
      </c>
      <c r="N23" s="28">
        <v>9184004</v>
      </c>
      <c r="O23" s="28">
        <v>8256250</v>
      </c>
      <c r="P23" s="28">
        <v>8163159</v>
      </c>
      <c r="Q23" s="22">
        <v>8470318</v>
      </c>
      <c r="R23" s="28">
        <v>9653272</v>
      </c>
      <c r="S23" s="28">
        <v>9551200</v>
      </c>
      <c r="T23" s="28">
        <v>8791883</v>
      </c>
      <c r="U23" s="22">
        <v>8382947</v>
      </c>
      <c r="V23" s="28">
        <v>10209387</v>
      </c>
      <c r="W23" s="28">
        <v>9461136</v>
      </c>
      <c r="X23" s="28">
        <v>8628398</v>
      </c>
      <c r="Y23" s="22">
        <v>8381648</v>
      </c>
    </row>
    <row r="24" spans="1:25" ht="13.5">
      <c r="A24" s="3" t="s">
        <v>9</v>
      </c>
      <c r="B24" s="28">
        <v>3967019</v>
      </c>
      <c r="C24" s="28">
        <v>4053559</v>
      </c>
      <c r="D24" s="28">
        <v>4136279</v>
      </c>
      <c r="E24" s="22">
        <v>4341828</v>
      </c>
      <c r="F24" s="28">
        <v>4708986</v>
      </c>
      <c r="G24" s="28">
        <v>2412153</v>
      </c>
      <c r="H24" s="28">
        <v>2467869</v>
      </c>
      <c r="I24" s="22">
        <v>2512703</v>
      </c>
      <c r="J24" s="28">
        <v>2555026</v>
      </c>
      <c r="K24" s="28">
        <v>2552676</v>
      </c>
      <c r="L24" s="28">
        <v>2504204</v>
      </c>
      <c r="M24" s="22">
        <v>2562465</v>
      </c>
      <c r="N24" s="28">
        <v>2561783</v>
      </c>
      <c r="O24" s="28">
        <v>2551739</v>
      </c>
      <c r="P24" s="28">
        <v>2608700</v>
      </c>
      <c r="Q24" s="22">
        <v>2631541</v>
      </c>
      <c r="R24" s="28">
        <v>2881200</v>
      </c>
      <c r="S24" s="28">
        <v>2955690</v>
      </c>
      <c r="T24" s="28">
        <v>3011198</v>
      </c>
      <c r="U24" s="22">
        <v>3078624</v>
      </c>
      <c r="V24" s="28">
        <v>3146549</v>
      </c>
      <c r="W24" s="28">
        <v>3226812</v>
      </c>
      <c r="X24" s="28">
        <v>3281094</v>
      </c>
      <c r="Y24" s="22">
        <v>3346555</v>
      </c>
    </row>
    <row r="25" spans="1:25" ht="13.5">
      <c r="A25" s="3" t="s">
        <v>10</v>
      </c>
      <c r="B25" s="28">
        <v>7172948</v>
      </c>
      <c r="C25" s="28">
        <v>7484913</v>
      </c>
      <c r="D25" s="28">
        <v>7776209</v>
      </c>
      <c r="E25" s="22">
        <v>8351106</v>
      </c>
      <c r="F25" s="28">
        <v>9480985</v>
      </c>
      <c r="G25" s="28">
        <v>4158123</v>
      </c>
      <c r="H25" s="28">
        <v>4158516</v>
      </c>
      <c r="I25" s="22">
        <v>4308799</v>
      </c>
      <c r="J25" s="28">
        <v>4272362</v>
      </c>
      <c r="K25" s="28">
        <v>4476601</v>
      </c>
      <c r="L25" s="28">
        <v>4576056</v>
      </c>
      <c r="M25" s="22">
        <v>4874945</v>
      </c>
      <c r="N25" s="28">
        <v>4522424</v>
      </c>
      <c r="O25" s="28">
        <v>4312907</v>
      </c>
      <c r="P25" s="28">
        <v>4483798</v>
      </c>
      <c r="Q25" s="22">
        <v>4598625</v>
      </c>
      <c r="R25" s="28">
        <v>4536211</v>
      </c>
      <c r="S25" s="28">
        <v>4770820</v>
      </c>
      <c r="T25" s="28">
        <v>5008797</v>
      </c>
      <c r="U25" s="22">
        <v>5260354</v>
      </c>
      <c r="V25" s="28">
        <v>5541021</v>
      </c>
      <c r="W25" s="28">
        <v>5836521</v>
      </c>
      <c r="X25" s="28">
        <v>6024644</v>
      </c>
      <c r="Y25" s="22">
        <v>6223691</v>
      </c>
    </row>
    <row r="26" spans="1:25" ht="13.5">
      <c r="A26" s="3" t="s">
        <v>118</v>
      </c>
      <c r="B26" s="28">
        <v>2161745</v>
      </c>
      <c r="C26" s="28">
        <v>2209516</v>
      </c>
      <c r="D26" s="28">
        <v>2209516</v>
      </c>
      <c r="E26" s="22">
        <v>2297274</v>
      </c>
      <c r="F26" s="28">
        <v>2437250</v>
      </c>
      <c r="G26" s="28">
        <v>2437250</v>
      </c>
      <c r="H26" s="28">
        <v>2437250</v>
      </c>
      <c r="I26" s="22">
        <v>2437250</v>
      </c>
      <c r="J26" s="28">
        <v>2437250</v>
      </c>
      <c r="K26" s="28">
        <v>2437250</v>
      </c>
      <c r="L26" s="28">
        <v>2437250</v>
      </c>
      <c r="M26" s="22">
        <v>1636648</v>
      </c>
      <c r="N26" s="28">
        <v>1636648</v>
      </c>
      <c r="O26" s="28">
        <v>1638422</v>
      </c>
      <c r="P26" s="28">
        <v>1638422</v>
      </c>
      <c r="Q26" s="22">
        <v>1638422</v>
      </c>
      <c r="R26" s="28">
        <v>1638422</v>
      </c>
      <c r="S26" s="28">
        <v>1638422</v>
      </c>
      <c r="T26" s="28">
        <v>1638422</v>
      </c>
      <c r="U26" s="22">
        <v>1638422</v>
      </c>
      <c r="V26" s="28">
        <v>1638422</v>
      </c>
      <c r="W26" s="28">
        <v>1638422</v>
      </c>
      <c r="X26" s="28">
        <v>1638422</v>
      </c>
      <c r="Y26" s="22">
        <v>1638422</v>
      </c>
    </row>
    <row r="27" spans="1:25" ht="13.5">
      <c r="A27" s="3" t="s">
        <v>11</v>
      </c>
      <c r="B27" s="28">
        <v>358678</v>
      </c>
      <c r="C27" s="28">
        <v>243462</v>
      </c>
      <c r="D27" s="28">
        <v>68073</v>
      </c>
      <c r="E27" s="22">
        <v>38075</v>
      </c>
      <c r="F27" s="28">
        <v>76922</v>
      </c>
      <c r="G27" s="28">
        <v>8355592</v>
      </c>
      <c r="H27" s="28">
        <v>8211677</v>
      </c>
      <c r="I27" s="22">
        <v>5419571</v>
      </c>
      <c r="J27" s="28">
        <v>4497012</v>
      </c>
      <c r="K27" s="28">
        <v>3145927</v>
      </c>
      <c r="L27" s="28">
        <v>2105477</v>
      </c>
      <c r="M27" s="22">
        <v>898119</v>
      </c>
      <c r="N27" s="28">
        <v>339950</v>
      </c>
      <c r="O27" s="28">
        <v>509674</v>
      </c>
      <c r="P27" s="28">
        <v>247383</v>
      </c>
      <c r="Q27" s="22">
        <v>220011</v>
      </c>
      <c r="R27" s="28">
        <v>468624</v>
      </c>
      <c r="S27" s="28">
        <v>455598</v>
      </c>
      <c r="T27" s="28">
        <v>401261</v>
      </c>
      <c r="U27" s="22">
        <v>402267</v>
      </c>
      <c r="V27" s="28">
        <v>212394</v>
      </c>
      <c r="W27" s="28">
        <v>61394</v>
      </c>
      <c r="X27" s="28">
        <v>49129</v>
      </c>
      <c r="Y27" s="22">
        <v>71457</v>
      </c>
    </row>
    <row r="28" spans="1:25" ht="13.5">
      <c r="A28" s="3" t="s">
        <v>121</v>
      </c>
      <c r="B28" s="28">
        <v>327935</v>
      </c>
      <c r="C28" s="28">
        <v>347383</v>
      </c>
      <c r="D28" s="28">
        <v>363505</v>
      </c>
      <c r="E28" s="22">
        <v>386659</v>
      </c>
      <c r="F28" s="28">
        <v>426634</v>
      </c>
      <c r="G28" s="28">
        <v>313224</v>
      </c>
      <c r="H28" s="28">
        <v>188981</v>
      </c>
      <c r="I28" s="22">
        <v>193849</v>
      </c>
      <c r="J28" s="28">
        <v>208038</v>
      </c>
      <c r="K28" s="28">
        <v>211200</v>
      </c>
      <c r="L28" s="28">
        <v>216891</v>
      </c>
      <c r="M28" s="22">
        <v>215958</v>
      </c>
      <c r="N28" s="28">
        <v>208413</v>
      </c>
      <c r="O28" s="28">
        <v>209191</v>
      </c>
      <c r="P28" s="28">
        <v>204027</v>
      </c>
      <c r="Q28" s="22">
        <v>209000</v>
      </c>
      <c r="R28" s="28">
        <v>246478</v>
      </c>
      <c r="S28" s="28">
        <v>265504</v>
      </c>
      <c r="T28" s="28">
        <v>283659</v>
      </c>
      <c r="U28" s="22">
        <v>300433</v>
      </c>
      <c r="V28" s="28">
        <v>328872</v>
      </c>
      <c r="W28" s="28">
        <v>357360</v>
      </c>
      <c r="X28" s="28">
        <v>332973</v>
      </c>
      <c r="Y28" s="22">
        <v>352889</v>
      </c>
    </row>
    <row r="29" spans="1:25" ht="13.5">
      <c r="A29" s="3" t="s">
        <v>122</v>
      </c>
      <c r="B29" s="28">
        <v>13988326</v>
      </c>
      <c r="C29" s="28">
        <v>14338835</v>
      </c>
      <c r="D29" s="28">
        <v>14553584</v>
      </c>
      <c r="E29" s="22">
        <v>15414944</v>
      </c>
      <c r="F29" s="28">
        <v>17130780</v>
      </c>
      <c r="G29" s="28">
        <v>17676344</v>
      </c>
      <c r="H29" s="28">
        <v>17464295</v>
      </c>
      <c r="I29" s="22">
        <v>14872174</v>
      </c>
      <c r="J29" s="28">
        <v>13969691</v>
      </c>
      <c r="K29" s="28">
        <v>12823656</v>
      </c>
      <c r="L29" s="28">
        <v>11839880</v>
      </c>
      <c r="M29" s="22">
        <v>10188137</v>
      </c>
      <c r="N29" s="28">
        <v>9269220</v>
      </c>
      <c r="O29" s="28">
        <v>9221935</v>
      </c>
      <c r="P29" s="28">
        <v>9182332</v>
      </c>
      <c r="Q29" s="22">
        <v>9297602</v>
      </c>
      <c r="R29" s="28">
        <v>9770937</v>
      </c>
      <c r="S29" s="28">
        <v>10086036</v>
      </c>
      <c r="T29" s="28">
        <v>10343339</v>
      </c>
      <c r="U29" s="22">
        <v>10680103</v>
      </c>
      <c r="V29" s="28">
        <v>10867261</v>
      </c>
      <c r="W29" s="28">
        <v>11120511</v>
      </c>
      <c r="X29" s="28">
        <v>11326264</v>
      </c>
      <c r="Y29" s="22">
        <v>11633016</v>
      </c>
    </row>
    <row r="30" spans="1:25" ht="13.5">
      <c r="A30" s="2" t="s">
        <v>129</v>
      </c>
      <c r="B30" s="28">
        <v>32660</v>
      </c>
      <c r="C30" s="28">
        <v>34849</v>
      </c>
      <c r="D30" s="28">
        <v>36826</v>
      </c>
      <c r="E30" s="22">
        <v>40421</v>
      </c>
      <c r="F30" s="28">
        <v>43833</v>
      </c>
      <c r="G30" s="28">
        <v>45424</v>
      </c>
      <c r="H30" s="28">
        <v>48105</v>
      </c>
      <c r="I30" s="22">
        <v>49582</v>
      </c>
      <c r="J30" s="28">
        <v>40672</v>
      </c>
      <c r="K30" s="28">
        <v>42083</v>
      </c>
      <c r="L30" s="28">
        <v>35570</v>
      </c>
      <c r="M30" s="22">
        <v>40056</v>
      </c>
      <c r="N30" s="28">
        <v>43954</v>
      </c>
      <c r="O30" s="28">
        <v>49037</v>
      </c>
      <c r="P30" s="28">
        <v>54877</v>
      </c>
      <c r="Q30" s="22">
        <v>58532</v>
      </c>
      <c r="R30" s="28">
        <v>64066</v>
      </c>
      <c r="S30" s="28">
        <v>70480</v>
      </c>
      <c r="T30" s="28">
        <v>76973</v>
      </c>
      <c r="U30" s="22">
        <v>83000</v>
      </c>
      <c r="V30" s="28">
        <v>90145</v>
      </c>
      <c r="W30" s="28">
        <v>81500</v>
      </c>
      <c r="X30" s="28">
        <v>61006</v>
      </c>
      <c r="Y30" s="22">
        <v>59402</v>
      </c>
    </row>
    <row r="31" spans="1:25" ht="13.5">
      <c r="A31" s="3" t="s">
        <v>131</v>
      </c>
      <c r="B31" s="28">
        <v>467732</v>
      </c>
      <c r="C31" s="28">
        <v>449248</v>
      </c>
      <c r="D31" s="28">
        <v>422268</v>
      </c>
      <c r="E31" s="22">
        <v>422135</v>
      </c>
      <c r="F31" s="28">
        <v>351029</v>
      </c>
      <c r="G31" s="28">
        <v>296475</v>
      </c>
      <c r="H31" s="28">
        <v>333088</v>
      </c>
      <c r="I31" s="22">
        <v>437210</v>
      </c>
      <c r="J31" s="28">
        <v>390053</v>
      </c>
      <c r="K31" s="28">
        <v>427589</v>
      </c>
      <c r="L31" s="28">
        <v>427041</v>
      </c>
      <c r="M31" s="22">
        <v>420692</v>
      </c>
      <c r="N31" s="28">
        <v>416397</v>
      </c>
      <c r="O31" s="28">
        <v>398312</v>
      </c>
      <c r="P31" s="28">
        <v>433402</v>
      </c>
      <c r="Q31" s="22">
        <v>467588</v>
      </c>
      <c r="R31" s="28">
        <v>433929</v>
      </c>
      <c r="S31" s="28">
        <v>468304</v>
      </c>
      <c r="T31" s="28">
        <v>501942</v>
      </c>
      <c r="U31" s="22">
        <v>446783</v>
      </c>
      <c r="V31" s="28">
        <v>525133</v>
      </c>
      <c r="W31" s="28">
        <v>483305</v>
      </c>
      <c r="X31" s="28">
        <v>596300</v>
      </c>
      <c r="Y31" s="22">
        <v>554027</v>
      </c>
    </row>
    <row r="32" spans="1:25" ht="13.5">
      <c r="A32" s="3" t="s">
        <v>12</v>
      </c>
      <c r="B32" s="28">
        <v>506616</v>
      </c>
      <c r="C32" s="28">
        <v>512701</v>
      </c>
      <c r="D32" s="28">
        <v>530847</v>
      </c>
      <c r="E32" s="22">
        <v>609090</v>
      </c>
      <c r="F32" s="28">
        <v>602191</v>
      </c>
      <c r="G32" s="28">
        <v>550569</v>
      </c>
      <c r="H32" s="28">
        <v>558906</v>
      </c>
      <c r="I32" s="22">
        <v>569059</v>
      </c>
      <c r="J32" s="28">
        <v>572795</v>
      </c>
      <c r="K32" s="28">
        <v>633211</v>
      </c>
      <c r="L32" s="28">
        <v>637628</v>
      </c>
      <c r="M32" s="22">
        <v>635340</v>
      </c>
      <c r="N32" s="28">
        <v>636575</v>
      </c>
      <c r="O32" s="28">
        <v>644171</v>
      </c>
      <c r="P32" s="28">
        <v>628550</v>
      </c>
      <c r="Q32" s="22">
        <v>620063</v>
      </c>
      <c r="R32" s="28">
        <v>528721</v>
      </c>
      <c r="S32" s="28">
        <v>492407</v>
      </c>
      <c r="T32" s="28">
        <v>752315</v>
      </c>
      <c r="U32" s="22">
        <v>809067</v>
      </c>
      <c r="V32" s="28">
        <v>599744</v>
      </c>
      <c r="W32" s="28">
        <v>526417</v>
      </c>
      <c r="X32" s="28">
        <v>441092</v>
      </c>
      <c r="Y32" s="22">
        <v>445836</v>
      </c>
    </row>
    <row r="33" spans="1:25" ht="13.5">
      <c r="A33" s="3" t="s">
        <v>103</v>
      </c>
      <c r="B33" s="28">
        <v>419208</v>
      </c>
      <c r="C33" s="28">
        <v>415869</v>
      </c>
      <c r="D33" s="28">
        <v>418994</v>
      </c>
      <c r="E33" s="22">
        <v>451823</v>
      </c>
      <c r="F33" s="28">
        <v>452290</v>
      </c>
      <c r="G33" s="28">
        <v>528457</v>
      </c>
      <c r="H33" s="28">
        <v>534521</v>
      </c>
      <c r="I33" s="22">
        <v>542188</v>
      </c>
      <c r="J33" s="28">
        <v>548188</v>
      </c>
      <c r="K33" s="28">
        <v>558723</v>
      </c>
      <c r="L33" s="28">
        <v>529347</v>
      </c>
      <c r="M33" s="22">
        <v>530981</v>
      </c>
      <c r="N33" s="28">
        <v>518306</v>
      </c>
      <c r="O33" s="28">
        <v>522196</v>
      </c>
      <c r="P33" s="28">
        <v>523747</v>
      </c>
      <c r="Q33" s="22">
        <v>542295</v>
      </c>
      <c r="R33" s="28">
        <v>519488</v>
      </c>
      <c r="S33" s="28">
        <v>515261</v>
      </c>
      <c r="T33" s="28">
        <v>536865</v>
      </c>
      <c r="U33" s="22">
        <v>533180</v>
      </c>
      <c r="V33" s="28">
        <v>543236</v>
      </c>
      <c r="W33" s="28">
        <v>548807</v>
      </c>
      <c r="X33" s="28">
        <v>554834</v>
      </c>
      <c r="Y33" s="22">
        <v>591431</v>
      </c>
    </row>
    <row r="34" spans="1:25" ht="13.5">
      <c r="A34" s="3" t="s">
        <v>104</v>
      </c>
      <c r="B34" s="28">
        <v>-21000</v>
      </c>
      <c r="C34" s="28">
        <v>-21000</v>
      </c>
      <c r="D34" s="28">
        <v>-21000</v>
      </c>
      <c r="E34" s="22">
        <v>-21000</v>
      </c>
      <c r="F34" s="28">
        <v>-21000</v>
      </c>
      <c r="G34" s="28">
        <v>-21000</v>
      </c>
      <c r="H34" s="28">
        <v>-21000</v>
      </c>
      <c r="I34" s="22">
        <v>-21000</v>
      </c>
      <c r="J34" s="28">
        <v>-21000</v>
      </c>
      <c r="K34" s="28">
        <v>-21000</v>
      </c>
      <c r="L34" s="28">
        <v>-21000</v>
      </c>
      <c r="M34" s="22">
        <v>-21000</v>
      </c>
      <c r="N34" s="28">
        <v>-21000</v>
      </c>
      <c r="O34" s="28">
        <v>-21000</v>
      </c>
      <c r="P34" s="28">
        <v>-21000</v>
      </c>
      <c r="Q34" s="22">
        <v>-21000</v>
      </c>
      <c r="R34" s="28">
        <v>-21000</v>
      </c>
      <c r="S34" s="28">
        <v>-21000</v>
      </c>
      <c r="T34" s="28">
        <v>-21000</v>
      </c>
      <c r="U34" s="22">
        <v>-16050</v>
      </c>
      <c r="V34" s="28">
        <v>-16050</v>
      </c>
      <c r="W34" s="28">
        <v>-16050</v>
      </c>
      <c r="X34" s="28">
        <v>-16050</v>
      </c>
      <c r="Y34" s="22">
        <v>-16050</v>
      </c>
    </row>
    <row r="35" spans="1:25" ht="13.5">
      <c r="A35" s="3" t="s">
        <v>138</v>
      </c>
      <c r="B35" s="28">
        <v>1372557</v>
      </c>
      <c r="C35" s="28">
        <v>1356819</v>
      </c>
      <c r="D35" s="28">
        <v>1351111</v>
      </c>
      <c r="E35" s="22">
        <v>1462050</v>
      </c>
      <c r="F35" s="28">
        <v>1384511</v>
      </c>
      <c r="G35" s="28">
        <v>1354502</v>
      </c>
      <c r="H35" s="28">
        <v>1405516</v>
      </c>
      <c r="I35" s="22">
        <v>1527458</v>
      </c>
      <c r="J35" s="28">
        <v>1490037</v>
      </c>
      <c r="K35" s="28">
        <v>1598524</v>
      </c>
      <c r="L35" s="28">
        <v>1573017</v>
      </c>
      <c r="M35" s="22">
        <v>1566014</v>
      </c>
      <c r="N35" s="28">
        <v>1550279</v>
      </c>
      <c r="O35" s="28">
        <v>1543681</v>
      </c>
      <c r="P35" s="28">
        <v>1564700</v>
      </c>
      <c r="Q35" s="22">
        <v>1608948</v>
      </c>
      <c r="R35" s="28">
        <v>1461140</v>
      </c>
      <c r="S35" s="28">
        <v>1454972</v>
      </c>
      <c r="T35" s="28">
        <v>1770123</v>
      </c>
      <c r="U35" s="22">
        <v>1772981</v>
      </c>
      <c r="V35" s="28">
        <v>1652064</v>
      </c>
      <c r="W35" s="28">
        <v>1542480</v>
      </c>
      <c r="X35" s="28">
        <v>1576178</v>
      </c>
      <c r="Y35" s="22">
        <v>1575245</v>
      </c>
    </row>
    <row r="36" spans="1:25" ht="13.5">
      <c r="A36" s="2" t="s">
        <v>139</v>
      </c>
      <c r="B36" s="28">
        <v>15393543</v>
      </c>
      <c r="C36" s="28">
        <v>15730504</v>
      </c>
      <c r="D36" s="28">
        <v>15941522</v>
      </c>
      <c r="E36" s="22">
        <v>16917416</v>
      </c>
      <c r="F36" s="28">
        <v>18559125</v>
      </c>
      <c r="G36" s="28">
        <v>19076270</v>
      </c>
      <c r="H36" s="28">
        <v>18917918</v>
      </c>
      <c r="I36" s="22">
        <v>16449215</v>
      </c>
      <c r="J36" s="28">
        <v>15500401</v>
      </c>
      <c r="K36" s="28">
        <v>14464265</v>
      </c>
      <c r="L36" s="28">
        <v>13448467</v>
      </c>
      <c r="M36" s="22">
        <v>11794208</v>
      </c>
      <c r="N36" s="28">
        <v>10863454</v>
      </c>
      <c r="O36" s="28">
        <v>10814653</v>
      </c>
      <c r="P36" s="28">
        <v>10801911</v>
      </c>
      <c r="Q36" s="22">
        <v>10965083</v>
      </c>
      <c r="R36" s="28">
        <v>11296143</v>
      </c>
      <c r="S36" s="28">
        <v>11611490</v>
      </c>
      <c r="T36" s="28">
        <v>12190435</v>
      </c>
      <c r="U36" s="22">
        <v>12536085</v>
      </c>
      <c r="V36" s="28">
        <v>12609472</v>
      </c>
      <c r="W36" s="28">
        <v>12744493</v>
      </c>
      <c r="X36" s="28">
        <v>12963449</v>
      </c>
      <c r="Y36" s="22">
        <v>13267663</v>
      </c>
    </row>
    <row r="37" spans="1:25" ht="14.25" thickBot="1">
      <c r="A37" s="5" t="s">
        <v>13</v>
      </c>
      <c r="B37" s="29">
        <v>25158545</v>
      </c>
      <c r="C37" s="29">
        <v>25160055</v>
      </c>
      <c r="D37" s="29">
        <v>25828912</v>
      </c>
      <c r="E37" s="23">
        <v>26425375</v>
      </c>
      <c r="F37" s="29">
        <v>27709053</v>
      </c>
      <c r="G37" s="29">
        <v>27859531</v>
      </c>
      <c r="H37" s="29">
        <v>28120163</v>
      </c>
      <c r="I37" s="23">
        <v>25466912</v>
      </c>
      <c r="J37" s="29">
        <v>23910320</v>
      </c>
      <c r="K37" s="29">
        <v>24040567</v>
      </c>
      <c r="L37" s="29">
        <v>22463594</v>
      </c>
      <c r="M37" s="23">
        <v>20638933</v>
      </c>
      <c r="N37" s="29">
        <v>20047458</v>
      </c>
      <c r="O37" s="29">
        <v>19070904</v>
      </c>
      <c r="P37" s="29">
        <v>18965070</v>
      </c>
      <c r="Q37" s="23">
        <v>19435401</v>
      </c>
      <c r="R37" s="29">
        <v>20949415</v>
      </c>
      <c r="S37" s="29">
        <v>21162691</v>
      </c>
      <c r="T37" s="29">
        <v>20982319</v>
      </c>
      <c r="U37" s="23">
        <v>20919033</v>
      </c>
      <c r="V37" s="29">
        <v>22818859</v>
      </c>
      <c r="W37" s="29">
        <v>22205630</v>
      </c>
      <c r="X37" s="29">
        <v>21591848</v>
      </c>
      <c r="Y37" s="23">
        <v>21649312</v>
      </c>
    </row>
    <row r="38" spans="1:25" ht="14.25" thickTop="1">
      <c r="A38" s="2" t="s">
        <v>14</v>
      </c>
      <c r="B38" s="28">
        <v>604718</v>
      </c>
      <c r="C38" s="28">
        <v>666101</v>
      </c>
      <c r="D38" s="28">
        <v>741378</v>
      </c>
      <c r="E38" s="22">
        <v>742985</v>
      </c>
      <c r="F38" s="28">
        <v>610718</v>
      </c>
      <c r="G38" s="28">
        <v>729538</v>
      </c>
      <c r="H38" s="28">
        <v>693394</v>
      </c>
      <c r="I38" s="22">
        <v>507369</v>
      </c>
      <c r="J38" s="28">
        <v>579481</v>
      </c>
      <c r="K38" s="28">
        <v>996992</v>
      </c>
      <c r="L38" s="28">
        <v>871346</v>
      </c>
      <c r="M38" s="22">
        <v>701678</v>
      </c>
      <c r="N38" s="28">
        <v>830816</v>
      </c>
      <c r="O38" s="28">
        <v>775851</v>
      </c>
      <c r="P38" s="28">
        <v>705937</v>
      </c>
      <c r="Q38" s="22">
        <v>758930</v>
      </c>
      <c r="R38" s="28">
        <v>790095</v>
      </c>
      <c r="S38" s="28">
        <v>696733</v>
      </c>
      <c r="T38" s="28">
        <v>497707</v>
      </c>
      <c r="U38" s="22">
        <v>354059</v>
      </c>
      <c r="V38" s="28">
        <v>770669</v>
      </c>
      <c r="W38" s="28">
        <v>1714434</v>
      </c>
      <c r="X38" s="28">
        <v>1277458</v>
      </c>
      <c r="Y38" s="22">
        <v>1315581</v>
      </c>
    </row>
    <row r="39" spans="1:25" ht="13.5">
      <c r="A39" s="2" t="s">
        <v>143</v>
      </c>
      <c r="B39" s="28">
        <v>2128218</v>
      </c>
      <c r="C39" s="28">
        <v>1529468</v>
      </c>
      <c r="D39" s="28">
        <v>1823547</v>
      </c>
      <c r="E39" s="22">
        <v>2113717</v>
      </c>
      <c r="F39" s="28">
        <v>3201973</v>
      </c>
      <c r="G39" s="28">
        <v>3204018</v>
      </c>
      <c r="H39" s="28">
        <v>2724638</v>
      </c>
      <c r="I39" s="22">
        <v>417851</v>
      </c>
      <c r="J39" s="28">
        <v>116173</v>
      </c>
      <c r="K39" s="28">
        <v>148450</v>
      </c>
      <c r="L39" s="28">
        <v>173625</v>
      </c>
      <c r="M39" s="22">
        <v>470308</v>
      </c>
      <c r="N39" s="28">
        <v>195459</v>
      </c>
      <c r="O39" s="28">
        <v>71130</v>
      </c>
      <c r="P39" s="28">
        <v>274301</v>
      </c>
      <c r="Q39" s="22">
        <v>573047</v>
      </c>
      <c r="R39" s="28">
        <v>1171191</v>
      </c>
      <c r="S39" s="28">
        <v>1375483</v>
      </c>
      <c r="T39" s="28">
        <v>2176501</v>
      </c>
      <c r="U39" s="22">
        <v>1921906</v>
      </c>
      <c r="V39" s="28">
        <v>3204455</v>
      </c>
      <c r="W39" s="28">
        <v>510064</v>
      </c>
      <c r="X39" s="28">
        <v>706535</v>
      </c>
      <c r="Y39" s="22">
        <v>617277</v>
      </c>
    </row>
    <row r="40" spans="1:25" ht="13.5">
      <c r="A40" s="2" t="s">
        <v>144</v>
      </c>
      <c r="B40" s="28">
        <v>1968380</v>
      </c>
      <c r="C40" s="28">
        <v>2068280</v>
      </c>
      <c r="D40" s="28">
        <v>2144580</v>
      </c>
      <c r="E40" s="22">
        <v>2219580</v>
      </c>
      <c r="F40" s="28">
        <v>2219580</v>
      </c>
      <c r="G40" s="28">
        <v>2019580</v>
      </c>
      <c r="H40" s="28">
        <v>1779580</v>
      </c>
      <c r="I40" s="22">
        <v>1779580</v>
      </c>
      <c r="J40" s="28">
        <v>1579588</v>
      </c>
      <c r="K40" s="28">
        <v>1159592</v>
      </c>
      <c r="L40" s="28">
        <v>1019600</v>
      </c>
      <c r="M40" s="22">
        <v>619600</v>
      </c>
      <c r="N40" s="28">
        <v>619600</v>
      </c>
      <c r="O40" s="28">
        <v>604600</v>
      </c>
      <c r="P40" s="28">
        <v>1109600</v>
      </c>
      <c r="Q40" s="22">
        <v>1184600</v>
      </c>
      <c r="R40" s="28">
        <v>1284600</v>
      </c>
      <c r="S40" s="28">
        <v>1359600</v>
      </c>
      <c r="T40" s="28">
        <v>885000</v>
      </c>
      <c r="U40" s="22">
        <v>960000</v>
      </c>
      <c r="V40" s="28">
        <v>825000</v>
      </c>
      <c r="W40" s="28">
        <v>1190000</v>
      </c>
      <c r="X40" s="28">
        <v>1145000</v>
      </c>
      <c r="Y40" s="22">
        <v>1260000</v>
      </c>
    </row>
    <row r="41" spans="1:25" ht="13.5">
      <c r="A41" s="2" t="s">
        <v>145</v>
      </c>
      <c r="B41" s="28">
        <v>880557</v>
      </c>
      <c r="C41" s="28">
        <v>895224</v>
      </c>
      <c r="D41" s="28">
        <v>919514</v>
      </c>
      <c r="E41" s="22">
        <v>879006</v>
      </c>
      <c r="F41" s="28">
        <v>847732</v>
      </c>
      <c r="G41" s="28">
        <v>907761</v>
      </c>
      <c r="H41" s="28">
        <v>890303</v>
      </c>
      <c r="I41" s="22">
        <v>847207</v>
      </c>
      <c r="J41" s="28">
        <v>896453</v>
      </c>
      <c r="K41" s="28">
        <v>1120791</v>
      </c>
      <c r="L41" s="28">
        <v>1084563</v>
      </c>
      <c r="M41" s="22">
        <v>1023096</v>
      </c>
      <c r="N41" s="28">
        <v>1445563</v>
      </c>
      <c r="O41" s="28">
        <v>1228078</v>
      </c>
      <c r="P41" s="28">
        <v>1299680</v>
      </c>
      <c r="Q41" s="22">
        <v>1141170</v>
      </c>
      <c r="R41" s="28">
        <v>1453375</v>
      </c>
      <c r="S41" s="28">
        <v>1322143</v>
      </c>
      <c r="T41" s="28">
        <v>1015940</v>
      </c>
      <c r="U41" s="22">
        <v>1184363</v>
      </c>
      <c r="V41" s="28">
        <v>2105043</v>
      </c>
      <c r="W41" s="28">
        <v>2159265</v>
      </c>
      <c r="X41" s="28">
        <v>2445362</v>
      </c>
      <c r="Y41" s="22">
        <v>2209709</v>
      </c>
    </row>
    <row r="42" spans="1:25" ht="13.5">
      <c r="A42" s="2" t="s">
        <v>148</v>
      </c>
      <c r="B42" s="28">
        <v>53486</v>
      </c>
      <c r="C42" s="28">
        <v>86101</v>
      </c>
      <c r="D42" s="28">
        <v>13524</v>
      </c>
      <c r="E42" s="22">
        <v>8092</v>
      </c>
      <c r="F42" s="28">
        <v>3695</v>
      </c>
      <c r="G42" s="28">
        <v>122867</v>
      </c>
      <c r="H42" s="28">
        <v>68665</v>
      </c>
      <c r="I42" s="22">
        <v>5981</v>
      </c>
      <c r="J42" s="28">
        <v>6819</v>
      </c>
      <c r="K42" s="28">
        <v>369424</v>
      </c>
      <c r="L42" s="28">
        <v>98382</v>
      </c>
      <c r="M42" s="22">
        <v>775869</v>
      </c>
      <c r="N42" s="28">
        <v>451962</v>
      </c>
      <c r="O42" s="28">
        <v>536798</v>
      </c>
      <c r="P42" s="28">
        <v>178091</v>
      </c>
      <c r="Q42" s="22">
        <v>223489</v>
      </c>
      <c r="R42" s="28">
        <v>22074</v>
      </c>
      <c r="S42" s="28">
        <v>19224</v>
      </c>
      <c r="T42" s="28">
        <v>9093</v>
      </c>
      <c r="U42" s="22">
        <v>6861</v>
      </c>
      <c r="V42" s="28">
        <v>9890</v>
      </c>
      <c r="W42" s="28">
        <v>176523</v>
      </c>
      <c r="X42" s="28">
        <v>27704</v>
      </c>
      <c r="Y42" s="22">
        <v>153588</v>
      </c>
    </row>
    <row r="43" spans="1:25" ht="13.5">
      <c r="A43" s="2" t="s">
        <v>153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>
        <v>160000</v>
      </c>
      <c r="S43" s="28">
        <v>160000</v>
      </c>
      <c r="T43" s="28">
        <v>160000</v>
      </c>
      <c r="U43" s="22">
        <v>160000</v>
      </c>
      <c r="V43" s="28">
        <v>160000</v>
      </c>
      <c r="W43" s="28"/>
      <c r="X43" s="28"/>
      <c r="Y43" s="22"/>
    </row>
    <row r="44" spans="1:25" ht="13.5">
      <c r="A44" s="2" t="s">
        <v>15</v>
      </c>
      <c r="B44" s="28">
        <v>74700</v>
      </c>
      <c r="C44" s="28"/>
      <c r="D44" s="28">
        <v>87800</v>
      </c>
      <c r="E44" s="22"/>
      <c r="F44" s="28">
        <v>60000</v>
      </c>
      <c r="G44" s="28"/>
      <c r="H44" s="28">
        <v>83000</v>
      </c>
      <c r="I44" s="22"/>
      <c r="J44" s="28">
        <v>42000</v>
      </c>
      <c r="K44" s="28"/>
      <c r="L44" s="28">
        <v>112800</v>
      </c>
      <c r="M44" s="22"/>
      <c r="N44" s="28">
        <v>93000</v>
      </c>
      <c r="O44" s="28"/>
      <c r="P44" s="28">
        <v>94000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16</v>
      </c>
      <c r="B45" s="28">
        <v>5267</v>
      </c>
      <c r="C45" s="28">
        <v>3477</v>
      </c>
      <c r="D45" s="28"/>
      <c r="E45" s="22"/>
      <c r="F45" s="28"/>
      <c r="G45" s="28"/>
      <c r="H45" s="28"/>
      <c r="I45" s="22"/>
      <c r="J45" s="28"/>
      <c r="K45" s="28"/>
      <c r="L45" s="28">
        <v>3990</v>
      </c>
      <c r="M45" s="22">
        <v>3990</v>
      </c>
      <c r="N45" s="28"/>
      <c r="O45" s="28">
        <v>1648</v>
      </c>
      <c r="P45" s="28">
        <v>1648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155</v>
      </c>
      <c r="B46" s="28">
        <v>258556</v>
      </c>
      <c r="C46" s="28">
        <v>194067</v>
      </c>
      <c r="D46" s="28">
        <v>130957</v>
      </c>
      <c r="E46" s="22">
        <v>154464</v>
      </c>
      <c r="F46" s="28">
        <v>152149</v>
      </c>
      <c r="G46" s="28">
        <v>116544</v>
      </c>
      <c r="H46" s="28">
        <v>1601595</v>
      </c>
      <c r="I46" s="22">
        <v>1114881</v>
      </c>
      <c r="J46" s="28">
        <v>764294</v>
      </c>
      <c r="K46" s="28">
        <v>1145120</v>
      </c>
      <c r="L46" s="28">
        <v>905544</v>
      </c>
      <c r="M46" s="22">
        <v>519067</v>
      </c>
      <c r="N46" s="28">
        <v>212629</v>
      </c>
      <c r="O46" s="28">
        <v>256318</v>
      </c>
      <c r="P46" s="28">
        <v>90781</v>
      </c>
      <c r="Q46" s="22">
        <v>265041</v>
      </c>
      <c r="R46" s="28"/>
      <c r="S46" s="28"/>
      <c r="T46" s="28"/>
      <c r="U46" s="22">
        <v>195542</v>
      </c>
      <c r="V46" s="28"/>
      <c r="W46" s="28"/>
      <c r="X46" s="28"/>
      <c r="Y46" s="22"/>
    </row>
    <row r="47" spans="1:25" ht="13.5">
      <c r="A47" s="2" t="s">
        <v>103</v>
      </c>
      <c r="B47" s="28">
        <v>457135</v>
      </c>
      <c r="C47" s="28">
        <v>542663</v>
      </c>
      <c r="D47" s="28">
        <v>346231</v>
      </c>
      <c r="E47" s="22">
        <v>437053</v>
      </c>
      <c r="F47" s="28">
        <v>303859</v>
      </c>
      <c r="G47" s="28">
        <v>469883</v>
      </c>
      <c r="H47" s="28">
        <v>332122</v>
      </c>
      <c r="I47" s="22">
        <v>386834</v>
      </c>
      <c r="J47" s="28">
        <v>312456</v>
      </c>
      <c r="K47" s="28">
        <v>518961</v>
      </c>
      <c r="L47" s="28">
        <v>397079</v>
      </c>
      <c r="M47" s="22">
        <v>504231</v>
      </c>
      <c r="N47" s="28">
        <v>408660</v>
      </c>
      <c r="O47" s="28">
        <v>619307</v>
      </c>
      <c r="P47" s="28">
        <v>366603</v>
      </c>
      <c r="Q47" s="22">
        <v>678604</v>
      </c>
      <c r="R47" s="28">
        <v>1531992</v>
      </c>
      <c r="S47" s="28">
        <v>1608368</v>
      </c>
      <c r="T47" s="28">
        <v>1497952</v>
      </c>
      <c r="U47" s="22">
        <v>1241536</v>
      </c>
      <c r="V47" s="28">
        <v>1445080</v>
      </c>
      <c r="W47" s="28">
        <v>1536510</v>
      </c>
      <c r="X47" s="28">
        <v>1249006</v>
      </c>
      <c r="Y47" s="22">
        <v>756476</v>
      </c>
    </row>
    <row r="48" spans="1:25" ht="13.5">
      <c r="A48" s="2" t="s">
        <v>157</v>
      </c>
      <c r="B48" s="28">
        <v>6431021</v>
      </c>
      <c r="C48" s="28">
        <v>5985384</v>
      </c>
      <c r="D48" s="28">
        <v>6207533</v>
      </c>
      <c r="E48" s="22">
        <v>6554900</v>
      </c>
      <c r="F48" s="28">
        <v>7399708</v>
      </c>
      <c r="G48" s="28">
        <v>7570195</v>
      </c>
      <c r="H48" s="28">
        <v>8173300</v>
      </c>
      <c r="I48" s="22">
        <v>5059706</v>
      </c>
      <c r="J48" s="28">
        <v>4297267</v>
      </c>
      <c r="K48" s="28">
        <v>5459334</v>
      </c>
      <c r="L48" s="28">
        <v>4666931</v>
      </c>
      <c r="M48" s="22">
        <v>4617842</v>
      </c>
      <c r="N48" s="28">
        <v>4257691</v>
      </c>
      <c r="O48" s="28">
        <v>4093732</v>
      </c>
      <c r="P48" s="28">
        <v>4120643</v>
      </c>
      <c r="Q48" s="22">
        <v>4824883</v>
      </c>
      <c r="R48" s="28">
        <v>6413329</v>
      </c>
      <c r="S48" s="28">
        <v>6541553</v>
      </c>
      <c r="T48" s="28">
        <v>6242195</v>
      </c>
      <c r="U48" s="22">
        <v>6024270</v>
      </c>
      <c r="V48" s="28">
        <v>8520139</v>
      </c>
      <c r="W48" s="28">
        <v>7286799</v>
      </c>
      <c r="X48" s="28">
        <v>6851067</v>
      </c>
      <c r="Y48" s="22">
        <v>6761970</v>
      </c>
    </row>
    <row r="49" spans="1:25" ht="13.5">
      <c r="A49" s="2" t="s">
        <v>158</v>
      </c>
      <c r="B49" s="28">
        <v>4275061</v>
      </c>
      <c r="C49" s="28">
        <v>4670056</v>
      </c>
      <c r="D49" s="28">
        <v>5208651</v>
      </c>
      <c r="E49" s="22">
        <v>5628546</v>
      </c>
      <c r="F49" s="28">
        <v>6243441</v>
      </c>
      <c r="G49" s="28">
        <v>5888336</v>
      </c>
      <c r="H49" s="28">
        <v>5373231</v>
      </c>
      <c r="I49" s="22">
        <v>5818126</v>
      </c>
      <c r="J49" s="28">
        <v>4938014</v>
      </c>
      <c r="K49" s="28">
        <v>3547908</v>
      </c>
      <c r="L49" s="28">
        <v>2987800</v>
      </c>
      <c r="M49" s="22">
        <v>1527700</v>
      </c>
      <c r="N49" s="28">
        <v>1667600</v>
      </c>
      <c r="O49" s="28">
        <v>1047500</v>
      </c>
      <c r="P49" s="28">
        <v>1207400</v>
      </c>
      <c r="Q49" s="22">
        <v>1347300</v>
      </c>
      <c r="R49" s="28">
        <v>1487200</v>
      </c>
      <c r="S49" s="28">
        <v>1652100</v>
      </c>
      <c r="T49" s="28">
        <v>1895000</v>
      </c>
      <c r="U49" s="22">
        <v>2085000</v>
      </c>
      <c r="V49" s="28">
        <v>1025000</v>
      </c>
      <c r="W49" s="28">
        <v>1165000</v>
      </c>
      <c r="X49" s="28">
        <v>975000</v>
      </c>
      <c r="Y49" s="22">
        <v>1125000</v>
      </c>
    </row>
    <row r="50" spans="1:25" ht="13.5">
      <c r="A50" s="2" t="s">
        <v>150</v>
      </c>
      <c r="B50" s="28">
        <v>21717</v>
      </c>
      <c r="C50" s="28">
        <v>26950</v>
      </c>
      <c r="D50" s="28">
        <v>28041</v>
      </c>
      <c r="E50" s="22">
        <v>28252</v>
      </c>
      <c r="F50" s="28">
        <v>26096</v>
      </c>
      <c r="G50" s="28">
        <v>24297</v>
      </c>
      <c r="H50" s="28">
        <v>25812</v>
      </c>
      <c r="I50" s="22">
        <v>24842</v>
      </c>
      <c r="J50" s="28">
        <v>21638</v>
      </c>
      <c r="K50" s="28">
        <v>26502</v>
      </c>
      <c r="L50" s="28">
        <v>26811</v>
      </c>
      <c r="M50" s="22">
        <v>21231</v>
      </c>
      <c r="N50" s="28"/>
      <c r="O50" s="28"/>
      <c r="P50" s="28"/>
      <c r="Q50" s="22">
        <v>19727</v>
      </c>
      <c r="R50" s="28"/>
      <c r="S50" s="28"/>
      <c r="T50" s="28"/>
      <c r="U50" s="22">
        <v>18467</v>
      </c>
      <c r="V50" s="28"/>
      <c r="W50" s="28"/>
      <c r="X50" s="28"/>
      <c r="Y50" s="22">
        <v>15180</v>
      </c>
    </row>
    <row r="51" spans="1:25" ht="13.5">
      <c r="A51" s="2" t="s">
        <v>159</v>
      </c>
      <c r="B51" s="28">
        <v>591591</v>
      </c>
      <c r="C51" s="28">
        <v>589488</v>
      </c>
      <c r="D51" s="28">
        <v>591900</v>
      </c>
      <c r="E51" s="22">
        <v>586730</v>
      </c>
      <c r="F51" s="28">
        <v>599870</v>
      </c>
      <c r="G51" s="28">
        <v>601915</v>
      </c>
      <c r="H51" s="28">
        <v>603413</v>
      </c>
      <c r="I51" s="22">
        <v>610263</v>
      </c>
      <c r="J51" s="28">
        <v>623170</v>
      </c>
      <c r="K51" s="28">
        <v>629546</v>
      </c>
      <c r="L51" s="28">
        <v>632698</v>
      </c>
      <c r="M51" s="22">
        <v>626548</v>
      </c>
      <c r="N51" s="28">
        <v>618255</v>
      </c>
      <c r="O51" s="28">
        <v>605765</v>
      </c>
      <c r="P51" s="28">
        <v>595276</v>
      </c>
      <c r="Q51" s="22">
        <v>582435</v>
      </c>
      <c r="R51" s="28">
        <v>570674</v>
      </c>
      <c r="S51" s="28">
        <v>562078</v>
      </c>
      <c r="T51" s="28">
        <v>551563</v>
      </c>
      <c r="U51" s="22">
        <v>542009</v>
      </c>
      <c r="V51" s="28">
        <v>536486</v>
      </c>
      <c r="W51" s="28">
        <v>530987</v>
      </c>
      <c r="X51" s="28">
        <v>520935</v>
      </c>
      <c r="Y51" s="22">
        <v>515219</v>
      </c>
    </row>
    <row r="52" spans="1:25" ht="13.5">
      <c r="A52" s="2" t="s">
        <v>160</v>
      </c>
      <c r="B52" s="28">
        <v>236257</v>
      </c>
      <c r="C52" s="28">
        <v>233415</v>
      </c>
      <c r="D52" s="28">
        <v>230572</v>
      </c>
      <c r="E52" s="22">
        <v>246250</v>
      </c>
      <c r="F52" s="28">
        <v>242063</v>
      </c>
      <c r="G52" s="28">
        <v>237876</v>
      </c>
      <c r="H52" s="28">
        <v>233690</v>
      </c>
      <c r="I52" s="22">
        <v>235760</v>
      </c>
      <c r="J52" s="28">
        <v>231580</v>
      </c>
      <c r="K52" s="28">
        <v>227390</v>
      </c>
      <c r="L52" s="28">
        <v>223200</v>
      </c>
      <c r="M52" s="22">
        <v>219010</v>
      </c>
      <c r="N52" s="28">
        <v>214820</v>
      </c>
      <c r="O52" s="28">
        <v>210630</v>
      </c>
      <c r="P52" s="28">
        <v>206440</v>
      </c>
      <c r="Q52" s="22">
        <v>202250</v>
      </c>
      <c r="R52" s="28">
        <v>198170</v>
      </c>
      <c r="S52" s="28">
        <v>194070</v>
      </c>
      <c r="T52" s="28">
        <v>189970</v>
      </c>
      <c r="U52" s="22">
        <v>187360</v>
      </c>
      <c r="V52" s="28">
        <v>183460</v>
      </c>
      <c r="W52" s="28">
        <v>179610</v>
      </c>
      <c r="X52" s="28">
        <v>175760</v>
      </c>
      <c r="Y52" s="22">
        <v>171910</v>
      </c>
    </row>
    <row r="53" spans="1:25" ht="13.5">
      <c r="A53" s="2" t="s">
        <v>128</v>
      </c>
      <c r="B53" s="28"/>
      <c r="C53" s="28"/>
      <c r="D53" s="28"/>
      <c r="E53" s="22"/>
      <c r="F53" s="28"/>
      <c r="G53" s="28"/>
      <c r="H53" s="28"/>
      <c r="I53" s="22"/>
      <c r="J53" s="28"/>
      <c r="K53" s="28"/>
      <c r="L53" s="28"/>
      <c r="M53" s="22"/>
      <c r="N53" s="28">
        <v>20493</v>
      </c>
      <c r="O53" s="28">
        <v>19573</v>
      </c>
      <c r="P53" s="28">
        <v>22498</v>
      </c>
      <c r="Q53" s="22"/>
      <c r="R53" s="28">
        <v>17625</v>
      </c>
      <c r="S53" s="28">
        <v>18182</v>
      </c>
      <c r="T53" s="28">
        <v>18720</v>
      </c>
      <c r="U53" s="22"/>
      <c r="V53" s="28">
        <v>19332</v>
      </c>
      <c r="W53" s="28">
        <v>21020</v>
      </c>
      <c r="X53" s="28">
        <v>13789</v>
      </c>
      <c r="Y53" s="22"/>
    </row>
    <row r="54" spans="1:25" ht="13.5">
      <c r="A54" s="2" t="s">
        <v>161</v>
      </c>
      <c r="B54" s="28">
        <v>5124628</v>
      </c>
      <c r="C54" s="28">
        <v>5519909</v>
      </c>
      <c r="D54" s="28">
        <v>6059165</v>
      </c>
      <c r="E54" s="22">
        <v>6489778</v>
      </c>
      <c r="F54" s="28">
        <v>7111470</v>
      </c>
      <c r="G54" s="28">
        <v>6752425</v>
      </c>
      <c r="H54" s="28">
        <v>6236147</v>
      </c>
      <c r="I54" s="22">
        <v>6688991</v>
      </c>
      <c r="J54" s="28">
        <v>5814402</v>
      </c>
      <c r="K54" s="28">
        <v>4431347</v>
      </c>
      <c r="L54" s="28">
        <v>3870509</v>
      </c>
      <c r="M54" s="22">
        <v>2394489</v>
      </c>
      <c r="N54" s="28">
        <v>2521168</v>
      </c>
      <c r="O54" s="28">
        <v>1883468</v>
      </c>
      <c r="P54" s="28">
        <v>2031614</v>
      </c>
      <c r="Q54" s="22">
        <v>2151712</v>
      </c>
      <c r="R54" s="28">
        <v>2273670</v>
      </c>
      <c r="S54" s="28">
        <v>2426430</v>
      </c>
      <c r="T54" s="28">
        <v>2655253</v>
      </c>
      <c r="U54" s="22">
        <v>2832837</v>
      </c>
      <c r="V54" s="28">
        <v>1764279</v>
      </c>
      <c r="W54" s="28">
        <v>1896617</v>
      </c>
      <c r="X54" s="28">
        <v>1685485</v>
      </c>
      <c r="Y54" s="22">
        <v>1827309</v>
      </c>
    </row>
    <row r="55" spans="1:25" ht="14.25" thickBot="1">
      <c r="A55" s="5" t="s">
        <v>17</v>
      </c>
      <c r="B55" s="29">
        <v>11555649</v>
      </c>
      <c r="C55" s="29">
        <v>11505293</v>
      </c>
      <c r="D55" s="29">
        <v>12266699</v>
      </c>
      <c r="E55" s="23">
        <v>13044679</v>
      </c>
      <c r="F55" s="29">
        <v>14511179</v>
      </c>
      <c r="G55" s="29">
        <v>14322620</v>
      </c>
      <c r="H55" s="29">
        <v>14409447</v>
      </c>
      <c r="I55" s="23">
        <v>11748697</v>
      </c>
      <c r="J55" s="29">
        <v>10111670</v>
      </c>
      <c r="K55" s="29">
        <v>9890681</v>
      </c>
      <c r="L55" s="29">
        <v>8537440</v>
      </c>
      <c r="M55" s="23">
        <v>7012332</v>
      </c>
      <c r="N55" s="29">
        <v>6778860</v>
      </c>
      <c r="O55" s="29">
        <v>5977201</v>
      </c>
      <c r="P55" s="29">
        <v>6152258</v>
      </c>
      <c r="Q55" s="23">
        <v>6976596</v>
      </c>
      <c r="R55" s="29">
        <v>8686999</v>
      </c>
      <c r="S55" s="29">
        <v>8967983</v>
      </c>
      <c r="T55" s="29">
        <v>8897448</v>
      </c>
      <c r="U55" s="23">
        <v>8857107</v>
      </c>
      <c r="V55" s="29">
        <v>10284419</v>
      </c>
      <c r="W55" s="29">
        <v>9183416</v>
      </c>
      <c r="X55" s="29">
        <v>8536552</v>
      </c>
      <c r="Y55" s="23">
        <v>8589279</v>
      </c>
    </row>
    <row r="56" spans="1:25" ht="14.25" thickTop="1">
      <c r="A56" s="2" t="s">
        <v>164</v>
      </c>
      <c r="B56" s="28">
        <v>2241749</v>
      </c>
      <c r="C56" s="28">
        <v>2241749</v>
      </c>
      <c r="D56" s="28">
        <v>2241749</v>
      </c>
      <c r="E56" s="22">
        <v>2241749</v>
      </c>
      <c r="F56" s="28">
        <v>2241749</v>
      </c>
      <c r="G56" s="28">
        <v>2241749</v>
      </c>
      <c r="H56" s="28">
        <v>2241749</v>
      </c>
      <c r="I56" s="22">
        <v>2241749</v>
      </c>
      <c r="J56" s="28">
        <v>2241749</v>
      </c>
      <c r="K56" s="28">
        <v>2241749</v>
      </c>
      <c r="L56" s="28">
        <v>2241749</v>
      </c>
      <c r="M56" s="22">
        <v>2241749</v>
      </c>
      <c r="N56" s="28">
        <v>2241749</v>
      </c>
      <c r="O56" s="28">
        <v>2241749</v>
      </c>
      <c r="P56" s="28">
        <v>2241749</v>
      </c>
      <c r="Q56" s="22">
        <v>2241749</v>
      </c>
      <c r="R56" s="28">
        <v>2241749</v>
      </c>
      <c r="S56" s="28">
        <v>2241749</v>
      </c>
      <c r="T56" s="28">
        <v>2241749</v>
      </c>
      <c r="U56" s="22">
        <v>2241749</v>
      </c>
      <c r="V56" s="28">
        <v>2241749</v>
      </c>
      <c r="W56" s="28">
        <v>2241749</v>
      </c>
      <c r="X56" s="28">
        <v>2241749</v>
      </c>
      <c r="Y56" s="22">
        <v>2241749</v>
      </c>
    </row>
    <row r="57" spans="1:25" ht="13.5">
      <c r="A57" s="2" t="s">
        <v>18</v>
      </c>
      <c r="B57" s="28">
        <v>3942363</v>
      </c>
      <c r="C57" s="28">
        <v>3942363</v>
      </c>
      <c r="D57" s="28">
        <v>3942363</v>
      </c>
      <c r="E57" s="22">
        <v>3942363</v>
      </c>
      <c r="F57" s="28">
        <v>3942363</v>
      </c>
      <c r="G57" s="28">
        <v>3942363</v>
      </c>
      <c r="H57" s="28">
        <v>3942363</v>
      </c>
      <c r="I57" s="22">
        <v>3942363</v>
      </c>
      <c r="J57" s="28">
        <v>3942363</v>
      </c>
      <c r="K57" s="28">
        <v>3942363</v>
      </c>
      <c r="L57" s="28">
        <v>3942363</v>
      </c>
      <c r="M57" s="22">
        <v>3942363</v>
      </c>
      <c r="N57" s="28">
        <v>3942363</v>
      </c>
      <c r="O57" s="28">
        <v>3942363</v>
      </c>
      <c r="P57" s="28">
        <v>3942349</v>
      </c>
      <c r="Q57" s="22">
        <v>3942349</v>
      </c>
      <c r="R57" s="28">
        <v>3942349</v>
      </c>
      <c r="S57" s="28">
        <v>3942349</v>
      </c>
      <c r="T57" s="28">
        <v>3942349</v>
      </c>
      <c r="U57" s="22">
        <v>3942349</v>
      </c>
      <c r="V57" s="28">
        <v>3942472</v>
      </c>
      <c r="W57" s="28">
        <v>3942762</v>
      </c>
      <c r="X57" s="28">
        <v>3942762</v>
      </c>
      <c r="Y57" s="22">
        <v>3942762</v>
      </c>
    </row>
    <row r="58" spans="1:25" ht="13.5">
      <c r="A58" s="2" t="s">
        <v>172</v>
      </c>
      <c r="B58" s="28">
        <v>7532105</v>
      </c>
      <c r="C58" s="28">
        <v>7571322</v>
      </c>
      <c r="D58" s="28">
        <v>7511558</v>
      </c>
      <c r="E58" s="22">
        <v>7444460</v>
      </c>
      <c r="F58" s="28">
        <v>7319352</v>
      </c>
      <c r="G58" s="28">
        <v>7665078</v>
      </c>
      <c r="H58" s="28">
        <v>7799389</v>
      </c>
      <c r="I58" s="22">
        <v>7857685</v>
      </c>
      <c r="J58" s="28">
        <v>7983553</v>
      </c>
      <c r="K58" s="28">
        <v>8247898</v>
      </c>
      <c r="L58" s="28">
        <v>8006816</v>
      </c>
      <c r="M58" s="22">
        <v>7733558</v>
      </c>
      <c r="N58" s="28">
        <v>7362354</v>
      </c>
      <c r="O58" s="28">
        <v>7196311</v>
      </c>
      <c r="P58" s="28">
        <v>6865133</v>
      </c>
      <c r="Q58" s="22">
        <v>6517078</v>
      </c>
      <c r="R58" s="28">
        <v>6363913</v>
      </c>
      <c r="S58" s="28">
        <v>6249594</v>
      </c>
      <c r="T58" s="28">
        <v>6122374</v>
      </c>
      <c r="U58" s="22">
        <v>6146701</v>
      </c>
      <c r="V58" s="28">
        <v>6524539</v>
      </c>
      <c r="W58" s="28">
        <v>7019524</v>
      </c>
      <c r="X58" s="28">
        <v>6978495</v>
      </c>
      <c r="Y58" s="22">
        <v>6928426</v>
      </c>
    </row>
    <row r="59" spans="1:25" ht="13.5">
      <c r="A59" s="2" t="s">
        <v>173</v>
      </c>
      <c r="B59" s="28">
        <v>-165257</v>
      </c>
      <c r="C59" s="28">
        <v>-165257</v>
      </c>
      <c r="D59" s="28">
        <v>-165257</v>
      </c>
      <c r="E59" s="22">
        <v>-165257</v>
      </c>
      <c r="F59" s="28">
        <v>-165257</v>
      </c>
      <c r="G59" s="28">
        <v>-165230</v>
      </c>
      <c r="H59" s="28">
        <v>-165183</v>
      </c>
      <c r="I59" s="22">
        <v>-165153</v>
      </c>
      <c r="J59" s="28">
        <v>-165153</v>
      </c>
      <c r="K59" s="28">
        <v>-165153</v>
      </c>
      <c r="L59" s="28">
        <v>-164453</v>
      </c>
      <c r="M59" s="22">
        <v>-164453</v>
      </c>
      <c r="N59" s="28">
        <v>-164136</v>
      </c>
      <c r="O59" s="28">
        <v>-164136</v>
      </c>
      <c r="P59" s="28">
        <v>-163957</v>
      </c>
      <c r="Q59" s="22">
        <v>-163957</v>
      </c>
      <c r="R59" s="28">
        <v>-163771</v>
      </c>
      <c r="S59" s="28">
        <v>-162977</v>
      </c>
      <c r="T59" s="28">
        <v>-162482</v>
      </c>
      <c r="U59" s="22">
        <v>-162482</v>
      </c>
      <c r="V59" s="28">
        <v>-162570</v>
      </c>
      <c r="W59" s="28">
        <v>-163249</v>
      </c>
      <c r="X59" s="28">
        <v>-129607</v>
      </c>
      <c r="Y59" s="22">
        <v>-97479</v>
      </c>
    </row>
    <row r="60" spans="1:25" ht="13.5">
      <c r="A60" s="2" t="s">
        <v>19</v>
      </c>
      <c r="B60" s="28">
        <v>13550960</v>
      </c>
      <c r="C60" s="28">
        <v>13590178</v>
      </c>
      <c r="D60" s="28">
        <v>13530414</v>
      </c>
      <c r="E60" s="22">
        <v>13463316</v>
      </c>
      <c r="F60" s="28">
        <v>13338208</v>
      </c>
      <c r="G60" s="28">
        <v>13683961</v>
      </c>
      <c r="H60" s="28">
        <v>13818319</v>
      </c>
      <c r="I60" s="22">
        <v>13876645</v>
      </c>
      <c r="J60" s="28">
        <v>14002513</v>
      </c>
      <c r="K60" s="28">
        <v>14266858</v>
      </c>
      <c r="L60" s="28">
        <v>14026477</v>
      </c>
      <c r="M60" s="22">
        <v>13753218</v>
      </c>
      <c r="N60" s="28">
        <v>13382331</v>
      </c>
      <c r="O60" s="28">
        <v>13216288</v>
      </c>
      <c r="P60" s="28">
        <v>12885276</v>
      </c>
      <c r="Q60" s="22">
        <v>12537220</v>
      </c>
      <c r="R60" s="28">
        <v>12384241</v>
      </c>
      <c r="S60" s="28">
        <v>12270716</v>
      </c>
      <c r="T60" s="28">
        <v>12143991</v>
      </c>
      <c r="U60" s="22">
        <v>12168318</v>
      </c>
      <c r="V60" s="28">
        <v>12546191</v>
      </c>
      <c r="W60" s="28">
        <v>13040788</v>
      </c>
      <c r="X60" s="28">
        <v>13033401</v>
      </c>
      <c r="Y60" s="22">
        <v>13015459</v>
      </c>
    </row>
    <row r="61" spans="1:25" ht="13.5">
      <c r="A61" s="2" t="s">
        <v>175</v>
      </c>
      <c r="B61" s="28">
        <v>50440</v>
      </c>
      <c r="C61" s="28">
        <v>42526</v>
      </c>
      <c r="D61" s="28">
        <v>21720</v>
      </c>
      <c r="E61" s="22">
        <v>-42472</v>
      </c>
      <c r="F61" s="28">
        <v>-32388</v>
      </c>
      <c r="G61" s="28">
        <v>-27359</v>
      </c>
      <c r="H61" s="28">
        <v>-34193</v>
      </c>
      <c r="I61" s="22">
        <v>-30771</v>
      </c>
      <c r="J61" s="28">
        <v>-63693</v>
      </c>
      <c r="K61" s="28">
        <v>-33664</v>
      </c>
      <c r="L61" s="28">
        <v>-33894</v>
      </c>
      <c r="M61" s="22">
        <v>-37103</v>
      </c>
      <c r="N61" s="28">
        <v>-39649</v>
      </c>
      <c r="O61" s="28">
        <v>-51886</v>
      </c>
      <c r="P61" s="28">
        <v>-27264</v>
      </c>
      <c r="Q61" s="22">
        <v>-9818</v>
      </c>
      <c r="R61" s="28">
        <v>-35523</v>
      </c>
      <c r="S61" s="28">
        <v>-14940</v>
      </c>
      <c r="T61" s="28">
        <v>5202</v>
      </c>
      <c r="U61" s="22">
        <v>-27671</v>
      </c>
      <c r="V61" s="28">
        <v>9507</v>
      </c>
      <c r="W61" s="28">
        <v>-33754</v>
      </c>
      <c r="X61" s="28">
        <v>30018</v>
      </c>
      <c r="Y61" s="22">
        <v>4782</v>
      </c>
    </row>
    <row r="62" spans="1:25" ht="13.5">
      <c r="A62" s="2" t="s">
        <v>20</v>
      </c>
      <c r="B62" s="28">
        <v>1494</v>
      </c>
      <c r="C62" s="28">
        <v>22056</v>
      </c>
      <c r="D62" s="28">
        <v>10077</v>
      </c>
      <c r="E62" s="22">
        <v>-40147</v>
      </c>
      <c r="F62" s="28">
        <v>-107946</v>
      </c>
      <c r="G62" s="28">
        <v>-119689</v>
      </c>
      <c r="H62" s="28">
        <v>-73410</v>
      </c>
      <c r="I62" s="22">
        <v>-127659</v>
      </c>
      <c r="J62" s="28">
        <v>-140169</v>
      </c>
      <c r="K62" s="28">
        <v>-83307</v>
      </c>
      <c r="L62" s="28">
        <v>-66428</v>
      </c>
      <c r="M62" s="22">
        <v>-89514</v>
      </c>
      <c r="N62" s="28">
        <v>-74083</v>
      </c>
      <c r="O62" s="28">
        <v>-70699</v>
      </c>
      <c r="P62" s="28">
        <v>-45199</v>
      </c>
      <c r="Q62" s="22">
        <v>-68597</v>
      </c>
      <c r="R62" s="28">
        <v>-86301</v>
      </c>
      <c r="S62" s="28">
        <v>-61068</v>
      </c>
      <c r="T62" s="28">
        <v>-64324</v>
      </c>
      <c r="U62" s="22">
        <v>-78720</v>
      </c>
      <c r="V62" s="28">
        <v>-21258</v>
      </c>
      <c r="W62" s="28">
        <v>15180</v>
      </c>
      <c r="X62" s="28">
        <v>-8123</v>
      </c>
      <c r="Y62" s="22">
        <v>39790</v>
      </c>
    </row>
    <row r="63" spans="1:25" ht="13.5">
      <c r="A63" s="2" t="s">
        <v>176</v>
      </c>
      <c r="B63" s="28">
        <v>51935</v>
      </c>
      <c r="C63" s="28">
        <v>64583</v>
      </c>
      <c r="D63" s="28">
        <v>31798</v>
      </c>
      <c r="E63" s="22">
        <v>-82619</v>
      </c>
      <c r="F63" s="28">
        <v>-140334</v>
      </c>
      <c r="G63" s="28">
        <v>-147049</v>
      </c>
      <c r="H63" s="28">
        <v>-107603</v>
      </c>
      <c r="I63" s="22">
        <v>-158430</v>
      </c>
      <c r="J63" s="28">
        <v>-203863</v>
      </c>
      <c r="K63" s="28">
        <v>-116971</v>
      </c>
      <c r="L63" s="28">
        <v>-100323</v>
      </c>
      <c r="M63" s="22">
        <v>-126617</v>
      </c>
      <c r="N63" s="28">
        <v>-113733</v>
      </c>
      <c r="O63" s="28">
        <v>-122585</v>
      </c>
      <c r="P63" s="28">
        <v>-72464</v>
      </c>
      <c r="Q63" s="22">
        <v>-78415</v>
      </c>
      <c r="R63" s="28">
        <v>-121824</v>
      </c>
      <c r="S63" s="28">
        <v>-76008</v>
      </c>
      <c r="T63" s="28">
        <v>-59121</v>
      </c>
      <c r="U63" s="22">
        <v>-106392</v>
      </c>
      <c r="V63" s="28">
        <v>-11751</v>
      </c>
      <c r="W63" s="28">
        <v>-18574</v>
      </c>
      <c r="X63" s="28">
        <v>21895</v>
      </c>
      <c r="Y63" s="22">
        <v>44572</v>
      </c>
    </row>
    <row r="64" spans="1:25" ht="13.5">
      <c r="A64" s="6" t="s">
        <v>178</v>
      </c>
      <c r="B64" s="28">
        <v>13602896</v>
      </c>
      <c r="C64" s="28">
        <v>13654761</v>
      </c>
      <c r="D64" s="28">
        <v>13562213</v>
      </c>
      <c r="E64" s="22">
        <v>13380696</v>
      </c>
      <c r="F64" s="28">
        <v>13197873</v>
      </c>
      <c r="G64" s="28">
        <v>13536911</v>
      </c>
      <c r="H64" s="28">
        <v>13710715</v>
      </c>
      <c r="I64" s="22">
        <v>13718215</v>
      </c>
      <c r="J64" s="28">
        <v>13798650</v>
      </c>
      <c r="K64" s="28">
        <v>14149886</v>
      </c>
      <c r="L64" s="28">
        <v>13926153</v>
      </c>
      <c r="M64" s="22">
        <v>13626601</v>
      </c>
      <c r="N64" s="28">
        <v>13268598</v>
      </c>
      <c r="O64" s="28">
        <v>13093702</v>
      </c>
      <c r="P64" s="28">
        <v>12812811</v>
      </c>
      <c r="Q64" s="22">
        <v>12458805</v>
      </c>
      <c r="R64" s="28">
        <v>12262416</v>
      </c>
      <c r="S64" s="28">
        <v>12194707</v>
      </c>
      <c r="T64" s="28">
        <v>12084870</v>
      </c>
      <c r="U64" s="22">
        <v>12061926</v>
      </c>
      <c r="V64" s="28">
        <v>12534440</v>
      </c>
      <c r="W64" s="28">
        <v>13022214</v>
      </c>
      <c r="X64" s="28">
        <v>13055296</v>
      </c>
      <c r="Y64" s="22">
        <v>13060032</v>
      </c>
    </row>
    <row r="65" spans="1:25" ht="14.25" thickBot="1">
      <c r="A65" s="7" t="s">
        <v>179</v>
      </c>
      <c r="B65" s="28">
        <v>25158545</v>
      </c>
      <c r="C65" s="28">
        <v>25160055</v>
      </c>
      <c r="D65" s="28">
        <v>25828912</v>
      </c>
      <c r="E65" s="22">
        <v>26425375</v>
      </c>
      <c r="F65" s="28">
        <v>27709053</v>
      </c>
      <c r="G65" s="28">
        <v>27859531</v>
      </c>
      <c r="H65" s="28">
        <v>28120163</v>
      </c>
      <c r="I65" s="22">
        <v>25466912</v>
      </c>
      <c r="J65" s="28">
        <v>23910320</v>
      </c>
      <c r="K65" s="28">
        <v>24040567</v>
      </c>
      <c r="L65" s="28">
        <v>22463594</v>
      </c>
      <c r="M65" s="22">
        <v>20638933</v>
      </c>
      <c r="N65" s="28">
        <v>20047458</v>
      </c>
      <c r="O65" s="28">
        <v>19070904</v>
      </c>
      <c r="P65" s="28">
        <v>18965070</v>
      </c>
      <c r="Q65" s="22">
        <v>19435401</v>
      </c>
      <c r="R65" s="28">
        <v>20949415</v>
      </c>
      <c r="S65" s="28">
        <v>21162691</v>
      </c>
      <c r="T65" s="28">
        <v>20982319</v>
      </c>
      <c r="U65" s="22">
        <v>20919033</v>
      </c>
      <c r="V65" s="28">
        <v>22818859</v>
      </c>
      <c r="W65" s="28">
        <v>22205630</v>
      </c>
      <c r="X65" s="28">
        <v>21591848</v>
      </c>
      <c r="Y65" s="22">
        <v>21649312</v>
      </c>
    </row>
    <row r="66" spans="1:25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3.5">
      <c r="A68" s="20" t="s">
        <v>184</v>
      </c>
    </row>
    <row r="69" ht="13.5">
      <c r="A69" s="20" t="s">
        <v>185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180</v>
      </c>
      <c r="B2" s="14">
        <v>3891</v>
      </c>
      <c r="C2" s="14"/>
      <c r="D2" s="14"/>
      <c r="E2" s="14"/>
      <c r="F2" s="14"/>
      <c r="G2" s="14"/>
    </row>
    <row r="3" spans="1:7" ht="14.25" thickBot="1">
      <c r="A3" s="11" t="s">
        <v>181</v>
      </c>
      <c r="B3" s="1" t="s">
        <v>182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HYPERLINK("http://www.kabupro.jp/mark/20130621/S000DM0S.htm","有価証券報告書")</f>
        <v>有価証券報告書</v>
      </c>
      <c r="C4" s="15" t="str">
        <f>HYPERLINK("http://www.kabupro.jp/mark/20130621/S000DM0S.htm","有価証券報告書")</f>
        <v>有価証券報告書</v>
      </c>
      <c r="D4" s="15" t="str">
        <f>HYPERLINK("http://www.kabupro.jp/mark/20120622/S000B2KC.htm","有価証券報告書")</f>
        <v>有価証券報告書</v>
      </c>
      <c r="E4" s="15" t="str">
        <f>HYPERLINK("http://www.kabupro.jp/mark/20110622/S0008I94.htm","有価証券報告書")</f>
        <v>有価証券報告書</v>
      </c>
      <c r="F4" s="15" t="str">
        <f>HYPERLINK("http://www.kabupro.jp/mark/20100623/S0005Y5M.htm","有価証券報告書")</f>
        <v>有価証券報告書</v>
      </c>
      <c r="G4" s="15" t="str">
        <f>HYPERLINK("http://www.kabupro.jp/mark/20090624/S0003CB6.htm","有価証券報告書")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83</v>
      </c>
    </row>
    <row r="6" spans="1:7" ht="15" thickBot="1" thickTop="1">
      <c r="A6" s="10" t="s">
        <v>68</v>
      </c>
      <c r="B6" s="18" t="s">
        <v>250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 t="s">
        <v>186</v>
      </c>
      <c r="C8" s="17" t="s">
        <v>187</v>
      </c>
      <c r="D8" s="17" t="s">
        <v>188</v>
      </c>
      <c r="E8" s="17" t="s">
        <v>189</v>
      </c>
      <c r="F8" s="17" t="s">
        <v>190</v>
      </c>
      <c r="G8" s="17" t="s">
        <v>191</v>
      </c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84</v>
      </c>
    </row>
    <row r="10" spans="1:7" ht="14.25" thickBot="1">
      <c r="A10" s="13" t="s">
        <v>72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26" t="s">
        <v>192</v>
      </c>
      <c r="B11" s="21">
        <v>10257457</v>
      </c>
      <c r="C11" s="21">
        <v>11900432</v>
      </c>
      <c r="D11" s="21">
        <v>14264453</v>
      </c>
      <c r="E11" s="21">
        <v>13382221</v>
      </c>
      <c r="F11" s="21">
        <v>12300263</v>
      </c>
      <c r="G11" s="21">
        <v>16877433</v>
      </c>
    </row>
    <row r="12" spans="1:7" ht="13.5">
      <c r="A12" s="6" t="s">
        <v>193</v>
      </c>
      <c r="B12" s="22">
        <v>333731</v>
      </c>
      <c r="C12" s="22">
        <v>305957</v>
      </c>
      <c r="D12" s="22">
        <v>214453</v>
      </c>
      <c r="E12" s="22">
        <v>169040</v>
      </c>
      <c r="F12" s="22">
        <v>249792</v>
      </c>
      <c r="G12" s="22">
        <v>206914</v>
      </c>
    </row>
    <row r="13" spans="1:7" ht="13.5">
      <c r="A13" s="6" t="s">
        <v>194</v>
      </c>
      <c r="B13" s="22">
        <v>659</v>
      </c>
      <c r="C13" s="22">
        <v>1716</v>
      </c>
      <c r="D13" s="22">
        <v>39217</v>
      </c>
      <c r="E13" s="22">
        <v>1163859</v>
      </c>
      <c r="F13" s="22">
        <v>32510</v>
      </c>
      <c r="G13" s="22">
        <v>492098</v>
      </c>
    </row>
    <row r="14" spans="1:7" ht="13.5">
      <c r="A14" s="6" t="s">
        <v>195</v>
      </c>
      <c r="B14" s="22">
        <v>8975544</v>
      </c>
      <c r="C14" s="22">
        <v>9578886</v>
      </c>
      <c r="D14" s="22">
        <v>10403124</v>
      </c>
      <c r="E14" s="22">
        <v>9385292</v>
      </c>
      <c r="F14" s="22">
        <v>10450690</v>
      </c>
      <c r="G14" s="22">
        <v>12450837</v>
      </c>
    </row>
    <row r="15" spans="1:7" ht="13.5">
      <c r="A15" s="6" t="s">
        <v>196</v>
      </c>
      <c r="B15" s="22">
        <v>9309935</v>
      </c>
      <c r="C15" s="22">
        <v>9886561</v>
      </c>
      <c r="D15" s="22">
        <v>10656795</v>
      </c>
      <c r="E15" s="22">
        <v>10718191</v>
      </c>
      <c r="F15" s="22">
        <v>10732993</v>
      </c>
      <c r="G15" s="22">
        <v>13149850</v>
      </c>
    </row>
    <row r="16" spans="1:7" ht="13.5">
      <c r="A16" s="6" t="s">
        <v>197</v>
      </c>
      <c r="B16" s="22"/>
      <c r="C16" s="22"/>
      <c r="D16" s="22"/>
      <c r="E16" s="22"/>
      <c r="F16" s="22">
        <v>61</v>
      </c>
      <c r="G16" s="22"/>
    </row>
    <row r="17" spans="1:7" ht="13.5">
      <c r="A17" s="6" t="s">
        <v>198</v>
      </c>
      <c r="B17" s="22">
        <v>372744</v>
      </c>
      <c r="C17" s="22">
        <v>333731</v>
      </c>
      <c r="D17" s="22">
        <v>305957</v>
      </c>
      <c r="E17" s="22">
        <v>214453</v>
      </c>
      <c r="F17" s="22">
        <v>169040</v>
      </c>
      <c r="G17" s="22">
        <v>249792</v>
      </c>
    </row>
    <row r="18" spans="1:7" ht="13.5">
      <c r="A18" s="6" t="s">
        <v>199</v>
      </c>
      <c r="B18" s="22">
        <v>8937190</v>
      </c>
      <c r="C18" s="22">
        <v>9552829</v>
      </c>
      <c r="D18" s="22">
        <v>10350837</v>
      </c>
      <c r="E18" s="22">
        <v>10503738</v>
      </c>
      <c r="F18" s="22">
        <v>10563891</v>
      </c>
      <c r="G18" s="22">
        <v>12900058</v>
      </c>
    </row>
    <row r="19" spans="1:7" ht="13.5">
      <c r="A19" s="7" t="s">
        <v>200</v>
      </c>
      <c r="B19" s="22">
        <v>1320266</v>
      </c>
      <c r="C19" s="22">
        <v>2347602</v>
      </c>
      <c r="D19" s="22">
        <v>3913615</v>
      </c>
      <c r="E19" s="22">
        <v>2878482</v>
      </c>
      <c r="F19" s="22">
        <v>1736371</v>
      </c>
      <c r="G19" s="22">
        <v>3977375</v>
      </c>
    </row>
    <row r="20" spans="1:7" ht="13.5">
      <c r="A20" s="6" t="s">
        <v>201</v>
      </c>
      <c r="B20" s="22">
        <v>239046</v>
      </c>
      <c r="C20" s="22">
        <v>309961</v>
      </c>
      <c r="D20" s="22">
        <v>383623</v>
      </c>
      <c r="E20" s="22">
        <v>340411</v>
      </c>
      <c r="F20" s="22">
        <v>285553</v>
      </c>
      <c r="G20" s="22">
        <v>376888</v>
      </c>
    </row>
    <row r="21" spans="1:7" ht="13.5">
      <c r="A21" s="6" t="s">
        <v>202</v>
      </c>
      <c r="B21" s="22"/>
      <c r="C21" s="22"/>
      <c r="D21" s="22">
        <v>89</v>
      </c>
      <c r="E21" s="22">
        <v>3570</v>
      </c>
      <c r="F21" s="22">
        <v>799420</v>
      </c>
      <c r="G21" s="22">
        <v>960926</v>
      </c>
    </row>
    <row r="22" spans="1:7" ht="13.5">
      <c r="A22" s="6" t="s">
        <v>203</v>
      </c>
      <c r="B22" s="22">
        <v>432542</v>
      </c>
      <c r="C22" s="22">
        <v>509928</v>
      </c>
      <c r="D22" s="22">
        <v>507777</v>
      </c>
      <c r="E22" s="22">
        <v>483588</v>
      </c>
      <c r="F22" s="22">
        <v>457153</v>
      </c>
      <c r="G22" s="22">
        <v>504413</v>
      </c>
    </row>
    <row r="23" spans="1:7" ht="13.5">
      <c r="A23" s="6" t="s">
        <v>204</v>
      </c>
      <c r="B23" s="22">
        <v>175060</v>
      </c>
      <c r="C23" s="22">
        <v>159415</v>
      </c>
      <c r="D23" s="22">
        <v>150525</v>
      </c>
      <c r="E23" s="22">
        <v>115457</v>
      </c>
      <c r="F23" s="22">
        <v>126394</v>
      </c>
      <c r="G23" s="22">
        <v>111010</v>
      </c>
    </row>
    <row r="24" spans="1:7" ht="13.5">
      <c r="A24" s="6" t="s">
        <v>205</v>
      </c>
      <c r="B24" s="22">
        <v>124476</v>
      </c>
      <c r="C24" s="22">
        <v>136571</v>
      </c>
      <c r="D24" s="22">
        <v>115690</v>
      </c>
      <c r="E24" s="22">
        <v>104525</v>
      </c>
      <c r="F24" s="22">
        <v>109207</v>
      </c>
      <c r="G24" s="22">
        <v>108076</v>
      </c>
    </row>
    <row r="25" spans="1:7" ht="13.5">
      <c r="A25" s="6" t="s">
        <v>206</v>
      </c>
      <c r="B25" s="22">
        <v>119389</v>
      </c>
      <c r="C25" s="22">
        <v>62771</v>
      </c>
      <c r="D25" s="22">
        <v>74110</v>
      </c>
      <c r="E25" s="22">
        <v>97768</v>
      </c>
      <c r="F25" s="22">
        <v>107782</v>
      </c>
      <c r="G25" s="22">
        <v>101464</v>
      </c>
    </row>
    <row r="26" spans="1:7" ht="13.5">
      <c r="A26" s="6" t="s">
        <v>207</v>
      </c>
      <c r="B26" s="22">
        <v>70838</v>
      </c>
      <c r="C26" s="22">
        <v>67541</v>
      </c>
      <c r="D26" s="22">
        <v>146434</v>
      </c>
      <c r="E26" s="22">
        <v>142684</v>
      </c>
      <c r="F26" s="22"/>
      <c r="G26" s="22"/>
    </row>
    <row r="27" spans="1:7" ht="13.5">
      <c r="A27" s="6" t="s">
        <v>208</v>
      </c>
      <c r="B27" s="22">
        <v>29750</v>
      </c>
      <c r="C27" s="22">
        <v>34586</v>
      </c>
      <c r="D27" s="22">
        <v>34796</v>
      </c>
      <c r="E27" s="22">
        <v>35156</v>
      </c>
      <c r="F27" s="22">
        <v>28125</v>
      </c>
      <c r="G27" s="22">
        <v>23567</v>
      </c>
    </row>
    <row r="28" spans="1:7" ht="13.5">
      <c r="A28" s="6" t="s">
        <v>209</v>
      </c>
      <c r="B28" s="22">
        <v>16490</v>
      </c>
      <c r="C28" s="22">
        <v>16750</v>
      </c>
      <c r="D28" s="22">
        <v>16760</v>
      </c>
      <c r="E28" s="22">
        <v>16790</v>
      </c>
      <c r="F28" s="22">
        <v>15450</v>
      </c>
      <c r="G28" s="22">
        <v>15640</v>
      </c>
    </row>
    <row r="29" spans="1:7" ht="13.5">
      <c r="A29" s="6" t="s">
        <v>210</v>
      </c>
      <c r="B29" s="22">
        <v>7242</v>
      </c>
      <c r="C29" s="22"/>
      <c r="D29" s="22"/>
      <c r="E29" s="22">
        <v>18</v>
      </c>
      <c r="F29" s="22">
        <v>31</v>
      </c>
      <c r="G29" s="22">
        <v>157</v>
      </c>
    </row>
    <row r="30" spans="1:7" ht="13.5">
      <c r="A30" s="6" t="s">
        <v>211</v>
      </c>
      <c r="B30" s="22">
        <v>88949</v>
      </c>
      <c r="C30" s="22">
        <v>88145</v>
      </c>
      <c r="D30" s="22">
        <v>84939</v>
      </c>
      <c r="E30" s="22">
        <v>92622</v>
      </c>
      <c r="F30" s="22">
        <v>111027</v>
      </c>
      <c r="G30" s="22">
        <v>119012</v>
      </c>
    </row>
    <row r="31" spans="1:7" ht="13.5">
      <c r="A31" s="6" t="s">
        <v>212</v>
      </c>
      <c r="B31" s="22">
        <v>44822</v>
      </c>
      <c r="C31" s="22">
        <v>62267</v>
      </c>
      <c r="D31" s="22">
        <v>48156</v>
      </c>
      <c r="E31" s="22">
        <v>62644</v>
      </c>
      <c r="F31" s="22">
        <v>65082</v>
      </c>
      <c r="G31" s="22">
        <v>95637</v>
      </c>
    </row>
    <row r="32" spans="1:7" ht="13.5">
      <c r="A32" s="6" t="s">
        <v>213</v>
      </c>
      <c r="B32" s="22">
        <v>38264</v>
      </c>
      <c r="C32" s="22">
        <v>49797</v>
      </c>
      <c r="D32" s="22">
        <v>44712</v>
      </c>
      <c r="E32" s="22">
        <v>31058</v>
      </c>
      <c r="F32" s="22">
        <v>36861</v>
      </c>
      <c r="G32" s="22">
        <v>44575</v>
      </c>
    </row>
    <row r="33" spans="1:7" ht="13.5">
      <c r="A33" s="6" t="s">
        <v>214</v>
      </c>
      <c r="B33" s="22">
        <v>194819</v>
      </c>
      <c r="C33" s="22">
        <v>222755</v>
      </c>
      <c r="D33" s="22">
        <v>211792</v>
      </c>
      <c r="E33" s="22">
        <v>155730</v>
      </c>
      <c r="F33" s="22">
        <v>187974</v>
      </c>
      <c r="G33" s="22">
        <v>259946</v>
      </c>
    </row>
    <row r="34" spans="1:7" ht="13.5">
      <c r="A34" s="6" t="s">
        <v>215</v>
      </c>
      <c r="B34" s="22">
        <v>1581692</v>
      </c>
      <c r="C34" s="22">
        <v>1720491</v>
      </c>
      <c r="D34" s="22">
        <v>1819409</v>
      </c>
      <c r="E34" s="22">
        <v>1682026</v>
      </c>
      <c r="F34" s="22">
        <v>2330064</v>
      </c>
      <c r="G34" s="22">
        <v>2721316</v>
      </c>
    </row>
    <row r="35" spans="1:7" ht="14.25" thickBot="1">
      <c r="A35" s="25" t="s">
        <v>216</v>
      </c>
      <c r="B35" s="23">
        <v>-261426</v>
      </c>
      <c r="C35" s="23">
        <v>627111</v>
      </c>
      <c r="D35" s="23">
        <v>2094205</v>
      </c>
      <c r="E35" s="23">
        <v>1196456</v>
      </c>
      <c r="F35" s="23">
        <v>-593692</v>
      </c>
      <c r="G35" s="23">
        <v>1256058</v>
      </c>
    </row>
    <row r="36" spans="1:7" ht="14.25" thickTop="1">
      <c r="A36" s="6" t="s">
        <v>217</v>
      </c>
      <c r="B36" s="22">
        <v>33</v>
      </c>
      <c r="C36" s="22">
        <v>79</v>
      </c>
      <c r="D36" s="22">
        <v>1104</v>
      </c>
      <c r="E36" s="22">
        <v>4451</v>
      </c>
      <c r="F36" s="22">
        <v>1763</v>
      </c>
      <c r="G36" s="22">
        <v>1487</v>
      </c>
    </row>
    <row r="37" spans="1:7" ht="13.5">
      <c r="A37" s="6" t="s">
        <v>219</v>
      </c>
      <c r="B37" s="22">
        <v>6498</v>
      </c>
      <c r="C37" s="22">
        <v>6853</v>
      </c>
      <c r="D37" s="22">
        <v>6513</v>
      </c>
      <c r="E37" s="22">
        <v>6619</v>
      </c>
      <c r="F37" s="22">
        <v>8754</v>
      </c>
      <c r="G37" s="22">
        <v>7252</v>
      </c>
    </row>
    <row r="38" spans="1:7" ht="13.5">
      <c r="A38" s="6" t="s">
        <v>220</v>
      </c>
      <c r="B38" s="22">
        <v>115460</v>
      </c>
      <c r="C38" s="22"/>
      <c r="D38" s="22"/>
      <c r="E38" s="22"/>
      <c r="F38" s="22"/>
      <c r="G38" s="22"/>
    </row>
    <row r="39" spans="1:7" ht="13.5">
      <c r="A39" s="6" t="s">
        <v>221</v>
      </c>
      <c r="B39" s="22">
        <v>43191</v>
      </c>
      <c r="C39" s="22">
        <v>32996</v>
      </c>
      <c r="D39" s="22">
        <v>103021</v>
      </c>
      <c r="E39" s="22">
        <v>19031</v>
      </c>
      <c r="F39" s="22">
        <v>26587</v>
      </c>
      <c r="G39" s="22"/>
    </row>
    <row r="40" spans="1:7" ht="13.5">
      <c r="A40" s="6" t="s">
        <v>222</v>
      </c>
      <c r="B40" s="22">
        <v>5371</v>
      </c>
      <c r="C40" s="22">
        <v>5786</v>
      </c>
      <c r="D40" s="22">
        <v>1394</v>
      </c>
      <c r="E40" s="22">
        <v>10145</v>
      </c>
      <c r="F40" s="22">
        <v>1310</v>
      </c>
      <c r="G40" s="22">
        <v>168</v>
      </c>
    </row>
    <row r="41" spans="1:7" ht="13.5">
      <c r="A41" s="6" t="s">
        <v>223</v>
      </c>
      <c r="B41" s="22"/>
      <c r="C41" s="22"/>
      <c r="D41" s="22"/>
      <c r="E41" s="22">
        <v>6594</v>
      </c>
      <c r="F41" s="22"/>
      <c r="G41" s="22"/>
    </row>
    <row r="42" spans="1:7" ht="13.5">
      <c r="A42" s="6" t="s">
        <v>224</v>
      </c>
      <c r="B42" s="22"/>
      <c r="C42" s="22"/>
      <c r="D42" s="22"/>
      <c r="E42" s="22">
        <v>1999</v>
      </c>
      <c r="F42" s="22">
        <v>2096</v>
      </c>
      <c r="G42" s="22">
        <v>1105</v>
      </c>
    </row>
    <row r="43" spans="1:7" ht="13.5">
      <c r="A43" s="6" t="s">
        <v>225</v>
      </c>
      <c r="B43" s="22"/>
      <c r="C43" s="22"/>
      <c r="D43" s="22"/>
      <c r="E43" s="22"/>
      <c r="F43" s="22">
        <v>13562</v>
      </c>
      <c r="G43" s="22">
        <v>12041</v>
      </c>
    </row>
    <row r="44" spans="1:7" ht="13.5">
      <c r="A44" s="6" t="s">
        <v>226</v>
      </c>
      <c r="B44" s="22">
        <v>35505</v>
      </c>
      <c r="C44" s="22">
        <v>14820</v>
      </c>
      <c r="D44" s="22">
        <v>9194</v>
      </c>
      <c r="E44" s="22">
        <v>7854</v>
      </c>
      <c r="F44" s="22">
        <v>6021</v>
      </c>
      <c r="G44" s="22">
        <v>8201</v>
      </c>
    </row>
    <row r="45" spans="1:7" ht="13.5">
      <c r="A45" s="6" t="s">
        <v>227</v>
      </c>
      <c r="B45" s="22">
        <v>206061</v>
      </c>
      <c r="C45" s="22">
        <v>60537</v>
      </c>
      <c r="D45" s="22">
        <v>121228</v>
      </c>
      <c r="E45" s="22">
        <v>56696</v>
      </c>
      <c r="F45" s="22">
        <v>60094</v>
      </c>
      <c r="G45" s="22">
        <v>30256</v>
      </c>
    </row>
    <row r="46" spans="1:7" ht="13.5">
      <c r="A46" s="6" t="s">
        <v>228</v>
      </c>
      <c r="B46" s="22">
        <v>51630</v>
      </c>
      <c r="C46" s="22">
        <v>32291</v>
      </c>
      <c r="D46" s="22">
        <v>23275</v>
      </c>
      <c r="E46" s="22">
        <v>45096</v>
      </c>
      <c r="F46" s="22">
        <v>41214</v>
      </c>
      <c r="G46" s="22">
        <v>37461</v>
      </c>
    </row>
    <row r="47" spans="1:7" ht="13.5">
      <c r="A47" s="6" t="s">
        <v>229</v>
      </c>
      <c r="B47" s="22"/>
      <c r="C47" s="22">
        <v>25294</v>
      </c>
      <c r="D47" s="22">
        <v>77549</v>
      </c>
      <c r="E47" s="22">
        <v>28467</v>
      </c>
      <c r="F47" s="22">
        <v>19843</v>
      </c>
      <c r="G47" s="22">
        <v>116739</v>
      </c>
    </row>
    <row r="48" spans="1:7" ht="13.5">
      <c r="A48" s="6" t="s">
        <v>210</v>
      </c>
      <c r="B48" s="22">
        <v>20900</v>
      </c>
      <c r="C48" s="22"/>
      <c r="D48" s="22"/>
      <c r="E48" s="22"/>
      <c r="F48" s="22"/>
      <c r="G48" s="22"/>
    </row>
    <row r="49" spans="1:7" ht="13.5">
      <c r="A49" s="6" t="s">
        <v>230</v>
      </c>
      <c r="B49" s="22"/>
      <c r="C49" s="22"/>
      <c r="D49" s="22"/>
      <c r="E49" s="22">
        <v>2356</v>
      </c>
      <c r="F49" s="22">
        <v>6038</v>
      </c>
      <c r="G49" s="22">
        <v>10336</v>
      </c>
    </row>
    <row r="50" spans="1:7" ht="13.5">
      <c r="A50" s="6" t="s">
        <v>128</v>
      </c>
      <c r="B50" s="22">
        <v>10427</v>
      </c>
      <c r="C50" s="22">
        <v>2912</v>
      </c>
      <c r="D50" s="22">
        <v>1806</v>
      </c>
      <c r="E50" s="22">
        <v>1404</v>
      </c>
      <c r="F50" s="22">
        <v>5327</v>
      </c>
      <c r="G50" s="22">
        <v>4766</v>
      </c>
    </row>
    <row r="51" spans="1:7" ht="13.5">
      <c r="A51" s="6" t="s">
        <v>231</v>
      </c>
      <c r="B51" s="22">
        <v>82957</v>
      </c>
      <c r="C51" s="22">
        <v>60498</v>
      </c>
      <c r="D51" s="22">
        <v>102631</v>
      </c>
      <c r="E51" s="22">
        <v>77325</v>
      </c>
      <c r="F51" s="22">
        <v>72422</v>
      </c>
      <c r="G51" s="22">
        <v>169304</v>
      </c>
    </row>
    <row r="52" spans="1:7" ht="14.25" thickBot="1">
      <c r="A52" s="25" t="s">
        <v>232</v>
      </c>
      <c r="B52" s="23">
        <v>-138322</v>
      </c>
      <c r="C52" s="23">
        <v>627150</v>
      </c>
      <c r="D52" s="23">
        <v>2112802</v>
      </c>
      <c r="E52" s="23">
        <v>1175827</v>
      </c>
      <c r="F52" s="23">
        <v>-606020</v>
      </c>
      <c r="G52" s="23">
        <v>1117010</v>
      </c>
    </row>
    <row r="53" spans="1:7" ht="14.25" thickTop="1">
      <c r="A53" s="6" t="s">
        <v>233</v>
      </c>
      <c r="B53" s="22">
        <v>761</v>
      </c>
      <c r="C53" s="22"/>
      <c r="D53" s="22"/>
      <c r="E53" s="22"/>
      <c r="F53" s="22">
        <v>825</v>
      </c>
      <c r="G53" s="22">
        <v>1711</v>
      </c>
    </row>
    <row r="54" spans="1:7" ht="13.5">
      <c r="A54" s="6" t="s">
        <v>234</v>
      </c>
      <c r="B54" s="22">
        <v>761</v>
      </c>
      <c r="C54" s="22"/>
      <c r="D54" s="22"/>
      <c r="E54" s="22"/>
      <c r="F54" s="22">
        <v>825</v>
      </c>
      <c r="G54" s="22">
        <v>1711</v>
      </c>
    </row>
    <row r="55" spans="1:7" ht="13.5">
      <c r="A55" s="6" t="s">
        <v>235</v>
      </c>
      <c r="B55" s="22"/>
      <c r="C55" s="22"/>
      <c r="D55" s="22">
        <v>811</v>
      </c>
      <c r="E55" s="22"/>
      <c r="F55" s="22"/>
      <c r="G55" s="22">
        <v>3034</v>
      </c>
    </row>
    <row r="56" spans="1:7" ht="13.5">
      <c r="A56" s="6" t="s">
        <v>236</v>
      </c>
      <c r="B56" s="22">
        <v>63117</v>
      </c>
      <c r="C56" s="22">
        <v>63893</v>
      </c>
      <c r="D56" s="22"/>
      <c r="E56" s="22">
        <v>350000</v>
      </c>
      <c r="F56" s="22">
        <v>86382</v>
      </c>
      <c r="G56" s="22"/>
    </row>
    <row r="57" spans="1:7" ht="13.5">
      <c r="A57" s="6" t="s">
        <v>237</v>
      </c>
      <c r="B57" s="22">
        <v>39906</v>
      </c>
      <c r="C57" s="22"/>
      <c r="D57" s="22"/>
      <c r="E57" s="22"/>
      <c r="F57" s="22">
        <v>63756</v>
      </c>
      <c r="G57" s="22"/>
    </row>
    <row r="58" spans="1:7" ht="13.5">
      <c r="A58" s="6" t="s">
        <v>238</v>
      </c>
      <c r="B58" s="22">
        <v>25097</v>
      </c>
      <c r="C58" s="22">
        <v>17319</v>
      </c>
      <c r="D58" s="22">
        <v>14587</v>
      </c>
      <c r="E58" s="22">
        <v>8782</v>
      </c>
      <c r="F58" s="22">
        <v>11202</v>
      </c>
      <c r="G58" s="22">
        <v>10987</v>
      </c>
    </row>
    <row r="59" spans="1:7" ht="13.5">
      <c r="A59" s="6" t="s">
        <v>239</v>
      </c>
      <c r="B59" s="22"/>
      <c r="C59" s="22"/>
      <c r="D59" s="22">
        <v>3360</v>
      </c>
      <c r="E59" s="22"/>
      <c r="F59" s="22">
        <v>51175</v>
      </c>
      <c r="G59" s="22">
        <v>248</v>
      </c>
    </row>
    <row r="60" spans="1:7" ht="13.5">
      <c r="A60" s="6" t="s">
        <v>240</v>
      </c>
      <c r="B60" s="22"/>
      <c r="C60" s="22"/>
      <c r="D60" s="22"/>
      <c r="E60" s="22">
        <v>31771</v>
      </c>
      <c r="F60" s="22"/>
      <c r="G60" s="22"/>
    </row>
    <row r="61" spans="1:7" ht="13.5">
      <c r="A61" s="6" t="s">
        <v>241</v>
      </c>
      <c r="B61" s="22"/>
      <c r="C61" s="22"/>
      <c r="D61" s="22"/>
      <c r="E61" s="22">
        <v>4950</v>
      </c>
      <c r="F61" s="22"/>
      <c r="G61" s="22"/>
    </row>
    <row r="62" spans="1:7" ht="13.5">
      <c r="A62" s="6" t="s">
        <v>242</v>
      </c>
      <c r="B62" s="22"/>
      <c r="C62" s="22"/>
      <c r="D62" s="22"/>
      <c r="E62" s="22">
        <v>1114</v>
      </c>
      <c r="F62" s="22"/>
      <c r="G62" s="22"/>
    </row>
    <row r="63" spans="1:7" ht="13.5">
      <c r="A63" s="6" t="s">
        <v>243</v>
      </c>
      <c r="B63" s="22"/>
      <c r="C63" s="22"/>
      <c r="D63" s="22"/>
      <c r="E63" s="22"/>
      <c r="F63" s="22">
        <v>160000</v>
      </c>
      <c r="G63" s="22"/>
    </row>
    <row r="64" spans="1:7" ht="13.5">
      <c r="A64" s="6" t="s">
        <v>244</v>
      </c>
      <c r="B64" s="22">
        <v>128121</v>
      </c>
      <c r="C64" s="22">
        <v>81213</v>
      </c>
      <c r="D64" s="22">
        <v>41730</v>
      </c>
      <c r="E64" s="22">
        <v>396618</v>
      </c>
      <c r="F64" s="22">
        <v>372516</v>
      </c>
      <c r="G64" s="22">
        <v>14270</v>
      </c>
    </row>
    <row r="65" spans="1:7" ht="13.5">
      <c r="A65" s="7" t="s">
        <v>245</v>
      </c>
      <c r="B65" s="22">
        <v>-265682</v>
      </c>
      <c r="C65" s="22">
        <v>545937</v>
      </c>
      <c r="D65" s="22">
        <v>2071072</v>
      </c>
      <c r="E65" s="22">
        <v>779208</v>
      </c>
      <c r="F65" s="22">
        <v>-977711</v>
      </c>
      <c r="G65" s="22">
        <v>1104451</v>
      </c>
    </row>
    <row r="66" spans="1:7" ht="13.5">
      <c r="A66" s="7" t="s">
        <v>246</v>
      </c>
      <c r="B66" s="22">
        <v>13546</v>
      </c>
      <c r="C66" s="22">
        <v>89500</v>
      </c>
      <c r="D66" s="22">
        <v>855711</v>
      </c>
      <c r="E66" s="22">
        <v>201040</v>
      </c>
      <c r="F66" s="22">
        <v>14766</v>
      </c>
      <c r="G66" s="22">
        <v>426829</v>
      </c>
    </row>
    <row r="67" spans="1:7" ht="13.5">
      <c r="A67" s="7" t="s">
        <v>247</v>
      </c>
      <c r="B67" s="22">
        <v>-117411</v>
      </c>
      <c r="C67" s="22">
        <v>187725</v>
      </c>
      <c r="D67" s="22">
        <v>-49677</v>
      </c>
      <c r="E67" s="22">
        <v>145809</v>
      </c>
      <c r="F67" s="22">
        <v>-317925</v>
      </c>
      <c r="G67" s="22">
        <v>6965</v>
      </c>
    </row>
    <row r="68" spans="1:7" ht="13.5">
      <c r="A68" s="7" t="s">
        <v>248</v>
      </c>
      <c r="B68" s="22">
        <v>-103865</v>
      </c>
      <c r="C68" s="22">
        <v>277225</v>
      </c>
      <c r="D68" s="22">
        <v>806034</v>
      </c>
      <c r="E68" s="22">
        <v>346849</v>
      </c>
      <c r="F68" s="22">
        <v>-303159</v>
      </c>
      <c r="G68" s="22">
        <v>433794</v>
      </c>
    </row>
    <row r="69" spans="1:7" ht="14.25" thickBot="1">
      <c r="A69" s="7" t="s">
        <v>249</v>
      </c>
      <c r="B69" s="22">
        <v>-161817</v>
      </c>
      <c r="C69" s="22">
        <v>268711</v>
      </c>
      <c r="D69" s="22">
        <v>1265037</v>
      </c>
      <c r="E69" s="22">
        <v>432358</v>
      </c>
      <c r="F69" s="22">
        <v>-674552</v>
      </c>
      <c r="G69" s="22">
        <v>670656</v>
      </c>
    </row>
    <row r="70" spans="1:7" ht="14.25" thickTop="1">
      <c r="A70" s="8"/>
      <c r="B70" s="24"/>
      <c r="C70" s="24"/>
      <c r="D70" s="24"/>
      <c r="E70" s="24"/>
      <c r="F70" s="24"/>
      <c r="G70" s="24"/>
    </row>
    <row r="72" ht="13.5">
      <c r="A72" s="20" t="s">
        <v>184</v>
      </c>
    </row>
    <row r="73" ht="13.5">
      <c r="A73" s="20" t="s">
        <v>185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180</v>
      </c>
      <c r="B2" s="14">
        <v>3891</v>
      </c>
      <c r="C2" s="14"/>
      <c r="D2" s="14"/>
      <c r="E2" s="14"/>
      <c r="F2" s="14"/>
      <c r="G2" s="14"/>
    </row>
    <row r="3" spans="1:7" ht="14.25" thickBot="1">
      <c r="A3" s="11" t="s">
        <v>181</v>
      </c>
      <c r="B3" s="1" t="s">
        <v>182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HYPERLINK("http://www.kabupro.jp/mark/20130621/S000DM0S.htm","有価証券報告書")</f>
        <v>有価証券報告書</v>
      </c>
      <c r="C4" s="15" t="str">
        <f>HYPERLINK("http://www.kabupro.jp/mark/20130621/S000DM0S.htm","有価証券報告書")</f>
        <v>有価証券報告書</v>
      </c>
      <c r="D4" s="15" t="str">
        <f>HYPERLINK("http://www.kabupro.jp/mark/20120622/S000B2KC.htm","有価証券報告書")</f>
        <v>有価証券報告書</v>
      </c>
      <c r="E4" s="15" t="str">
        <f>HYPERLINK("http://www.kabupro.jp/mark/20110622/S0008I94.htm","有価証券報告書")</f>
        <v>有価証券報告書</v>
      </c>
      <c r="F4" s="15" t="str">
        <f>HYPERLINK("http://www.kabupro.jp/mark/20100623/S0005Y5M.htm","有価証券報告書")</f>
        <v>有価証券報告書</v>
      </c>
      <c r="G4" s="15" t="str">
        <f>HYPERLINK("http://www.kabupro.jp/mark/20090624/S0003CB6.htm","有価証券報告書")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83</v>
      </c>
    </row>
    <row r="6" spans="1:7" ht="15" thickBot="1" thickTop="1">
      <c r="A6" s="10" t="s">
        <v>68</v>
      </c>
      <c r="B6" s="18" t="s">
        <v>183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/>
      <c r="C8" s="17"/>
      <c r="D8" s="17"/>
      <c r="E8" s="17"/>
      <c r="F8" s="17"/>
      <c r="G8" s="17"/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84</v>
      </c>
    </row>
    <row r="10" spans="1:7" ht="14.25" thickBot="1">
      <c r="A10" s="13" t="s">
        <v>72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9" t="s">
        <v>85</v>
      </c>
      <c r="B11" s="21">
        <v>1161559</v>
      </c>
      <c r="C11" s="21">
        <v>1662928</v>
      </c>
      <c r="D11" s="21">
        <v>1192111</v>
      </c>
      <c r="E11" s="21">
        <v>1467564</v>
      </c>
      <c r="F11" s="21">
        <v>2118111</v>
      </c>
      <c r="G11" s="21">
        <v>1762749</v>
      </c>
    </row>
    <row r="12" spans="1:7" ht="13.5">
      <c r="A12" s="2" t="s">
        <v>87</v>
      </c>
      <c r="B12" s="22">
        <v>595</v>
      </c>
      <c r="C12" s="22">
        <v>3610</v>
      </c>
      <c r="D12" s="22">
        <v>21373</v>
      </c>
      <c r="E12" s="22">
        <v>10862</v>
      </c>
      <c r="F12" s="22">
        <v>31259</v>
      </c>
      <c r="G12" s="22">
        <v>23079</v>
      </c>
    </row>
    <row r="13" spans="1:7" ht="13.5">
      <c r="A13" s="2" t="s">
        <v>88</v>
      </c>
      <c r="B13" s="22">
        <v>3348165</v>
      </c>
      <c r="C13" s="22">
        <v>3130287</v>
      </c>
      <c r="D13" s="22">
        <v>3245227</v>
      </c>
      <c r="E13" s="22">
        <v>3745538</v>
      </c>
      <c r="F13" s="22">
        <v>1205936</v>
      </c>
      <c r="G13" s="22">
        <v>2775764</v>
      </c>
    </row>
    <row r="14" spans="1:7" ht="13.5">
      <c r="A14" s="2" t="s">
        <v>90</v>
      </c>
      <c r="B14" s="22"/>
      <c r="C14" s="22"/>
      <c r="D14" s="22">
        <v>800000</v>
      </c>
      <c r="E14" s="22"/>
      <c r="F14" s="22"/>
      <c r="G14" s="22"/>
    </row>
    <row r="15" spans="1:7" ht="13.5">
      <c r="A15" s="2" t="s">
        <v>91</v>
      </c>
      <c r="B15" s="22"/>
      <c r="C15" s="22"/>
      <c r="D15" s="22"/>
      <c r="E15" s="22"/>
      <c r="F15" s="22"/>
      <c r="G15" s="22">
        <v>249792</v>
      </c>
    </row>
    <row r="16" spans="1:7" ht="13.5">
      <c r="A16" s="2" t="s">
        <v>92</v>
      </c>
      <c r="B16" s="22"/>
      <c r="C16" s="22"/>
      <c r="D16" s="22"/>
      <c r="E16" s="22"/>
      <c r="F16" s="22"/>
      <c r="G16" s="22">
        <v>662260</v>
      </c>
    </row>
    <row r="17" spans="1:7" ht="13.5">
      <c r="A17" s="2" t="s">
        <v>93</v>
      </c>
      <c r="B17" s="22">
        <v>1148103</v>
      </c>
      <c r="C17" s="22">
        <v>1116407</v>
      </c>
      <c r="D17" s="22">
        <v>1110207</v>
      </c>
      <c r="E17" s="22">
        <v>812370</v>
      </c>
      <c r="F17" s="22">
        <v>719788</v>
      </c>
      <c r="G17" s="22"/>
    </row>
    <row r="18" spans="1:7" ht="13.5">
      <c r="A18" s="2" t="s">
        <v>94</v>
      </c>
      <c r="B18" s="22">
        <v>45653</v>
      </c>
      <c r="C18" s="22">
        <v>49345</v>
      </c>
      <c r="D18" s="22">
        <v>88992</v>
      </c>
      <c r="E18" s="22">
        <v>96646</v>
      </c>
      <c r="F18" s="22">
        <v>116174</v>
      </c>
      <c r="G18" s="22">
        <v>97559</v>
      </c>
    </row>
    <row r="19" spans="1:7" ht="13.5">
      <c r="A19" s="2" t="s">
        <v>95</v>
      </c>
      <c r="B19" s="22"/>
      <c r="C19" s="22"/>
      <c r="D19" s="22"/>
      <c r="E19" s="22"/>
      <c r="F19" s="22"/>
      <c r="G19" s="22">
        <v>1296396</v>
      </c>
    </row>
    <row r="20" spans="1:7" ht="13.5">
      <c r="A20" s="2" t="s">
        <v>96</v>
      </c>
      <c r="B20" s="22"/>
      <c r="C20" s="22"/>
      <c r="D20" s="22"/>
      <c r="E20" s="22"/>
      <c r="F20" s="22"/>
      <c r="G20" s="22">
        <v>167480</v>
      </c>
    </row>
    <row r="21" spans="1:7" ht="13.5">
      <c r="A21" s="2" t="s">
        <v>97</v>
      </c>
      <c r="B21" s="22">
        <v>2392112</v>
      </c>
      <c r="C21" s="22">
        <v>1807582</v>
      </c>
      <c r="D21" s="22">
        <v>1286598</v>
      </c>
      <c r="E21" s="22">
        <v>1195954</v>
      </c>
      <c r="F21" s="22">
        <v>2042289</v>
      </c>
      <c r="G21" s="22"/>
    </row>
    <row r="22" spans="1:7" ht="13.5">
      <c r="A22" s="2" t="s">
        <v>98</v>
      </c>
      <c r="B22" s="22"/>
      <c r="C22" s="22"/>
      <c r="D22" s="22">
        <v>2175</v>
      </c>
      <c r="E22" s="22">
        <v>21072</v>
      </c>
      <c r="F22" s="22">
        <v>832251</v>
      </c>
      <c r="G22" s="22">
        <v>471374</v>
      </c>
    </row>
    <row r="23" spans="1:7" ht="13.5">
      <c r="A23" s="2" t="s">
        <v>99</v>
      </c>
      <c r="B23" s="22">
        <v>20918</v>
      </c>
      <c r="C23" s="22">
        <v>44511</v>
      </c>
      <c r="D23" s="22">
        <v>20058</v>
      </c>
      <c r="E23" s="22">
        <v>17310</v>
      </c>
      <c r="F23" s="22">
        <v>23872</v>
      </c>
      <c r="G23" s="22">
        <v>20777</v>
      </c>
    </row>
    <row r="24" spans="1:7" ht="13.5">
      <c r="A24" s="2" t="s">
        <v>100</v>
      </c>
      <c r="B24" s="22">
        <v>164060</v>
      </c>
      <c r="C24" s="22">
        <v>82922</v>
      </c>
      <c r="D24" s="22">
        <v>214174</v>
      </c>
      <c r="E24" s="22">
        <v>163198</v>
      </c>
      <c r="F24" s="22">
        <v>122635</v>
      </c>
      <c r="G24" s="22">
        <v>145942</v>
      </c>
    </row>
    <row r="25" spans="1:7" ht="13.5">
      <c r="A25" s="2" t="s">
        <v>101</v>
      </c>
      <c r="B25" s="22">
        <v>411943</v>
      </c>
      <c r="C25" s="22">
        <v>548925</v>
      </c>
      <c r="D25" s="22">
        <v>219487</v>
      </c>
      <c r="E25" s="22">
        <v>136277</v>
      </c>
      <c r="F25" s="22">
        <v>520416</v>
      </c>
      <c r="G25" s="22">
        <v>165957</v>
      </c>
    </row>
    <row r="26" spans="1:7" ht="13.5">
      <c r="A26" s="2" t="s">
        <v>102</v>
      </c>
      <c r="B26" s="22"/>
      <c r="C26" s="22"/>
      <c r="D26" s="22"/>
      <c r="E26" s="22">
        <v>100000</v>
      </c>
      <c r="F26" s="22">
        <v>350000</v>
      </c>
      <c r="G26" s="22"/>
    </row>
    <row r="27" spans="1:7" ht="13.5">
      <c r="A27" s="2" t="s">
        <v>103</v>
      </c>
      <c r="B27" s="22">
        <v>1490</v>
      </c>
      <c r="C27" s="22">
        <v>5624</v>
      </c>
      <c r="D27" s="22">
        <v>1129</v>
      </c>
      <c r="E27" s="22">
        <v>4084</v>
      </c>
      <c r="F27" s="22">
        <v>30659</v>
      </c>
      <c r="G27" s="22">
        <v>9487</v>
      </c>
    </row>
    <row r="28" spans="1:7" ht="13.5">
      <c r="A28" s="2" t="s">
        <v>104</v>
      </c>
      <c r="B28" s="22">
        <v>-7301</v>
      </c>
      <c r="C28" s="22">
        <v>-58</v>
      </c>
      <c r="D28" s="22">
        <v>-62</v>
      </c>
      <c r="E28" s="22">
        <v>-73</v>
      </c>
      <c r="F28" s="22">
        <v>-55</v>
      </c>
      <c r="G28" s="22">
        <v>-181</v>
      </c>
    </row>
    <row r="29" spans="1:7" ht="13.5">
      <c r="A29" s="2" t="s">
        <v>105</v>
      </c>
      <c r="B29" s="22">
        <v>8687301</v>
      </c>
      <c r="C29" s="22">
        <v>8452087</v>
      </c>
      <c r="D29" s="22">
        <v>8201471</v>
      </c>
      <c r="E29" s="22">
        <v>7770808</v>
      </c>
      <c r="F29" s="22">
        <v>8113338</v>
      </c>
      <c r="G29" s="22">
        <v>7848439</v>
      </c>
    </row>
    <row r="30" spans="1:7" ht="13.5">
      <c r="A30" s="3" t="s">
        <v>106</v>
      </c>
      <c r="B30" s="22">
        <v>9334628</v>
      </c>
      <c r="C30" s="22">
        <v>7519151</v>
      </c>
      <c r="D30" s="22">
        <v>7327987</v>
      </c>
      <c r="E30" s="22">
        <v>7206948</v>
      </c>
      <c r="F30" s="22">
        <v>7186853</v>
      </c>
      <c r="G30" s="22">
        <v>7127469</v>
      </c>
    </row>
    <row r="31" spans="1:7" ht="13.5">
      <c r="A31" s="4" t="s">
        <v>107</v>
      </c>
      <c r="B31" s="22"/>
      <c r="C31" s="22"/>
      <c r="D31" s="22"/>
      <c r="E31" s="22"/>
      <c r="F31" s="22"/>
      <c r="G31" s="22">
        <v>-4278592</v>
      </c>
    </row>
    <row r="32" spans="1:7" ht="13.5">
      <c r="A32" s="4" t="s">
        <v>108</v>
      </c>
      <c r="B32" s="22">
        <v>-5628300</v>
      </c>
      <c r="C32" s="22">
        <v>-5368847</v>
      </c>
      <c r="D32" s="22">
        <v>-5138286</v>
      </c>
      <c r="E32" s="22">
        <v>-4937446</v>
      </c>
      <c r="F32" s="22">
        <v>-4531973</v>
      </c>
      <c r="G32" s="22"/>
    </row>
    <row r="33" spans="1:7" ht="13.5">
      <c r="A33" s="4" t="s">
        <v>109</v>
      </c>
      <c r="B33" s="22">
        <v>3706328</v>
      </c>
      <c r="C33" s="22">
        <v>2150304</v>
      </c>
      <c r="D33" s="22">
        <v>2189700</v>
      </c>
      <c r="E33" s="22">
        <v>2269501</v>
      </c>
      <c r="F33" s="22">
        <v>2654880</v>
      </c>
      <c r="G33" s="22">
        <v>2848876</v>
      </c>
    </row>
    <row r="34" spans="1:7" ht="13.5">
      <c r="A34" s="3" t="s">
        <v>110</v>
      </c>
      <c r="B34" s="22">
        <v>1763935</v>
      </c>
      <c r="C34" s="22">
        <v>1428939</v>
      </c>
      <c r="D34" s="22">
        <v>1407464</v>
      </c>
      <c r="E34" s="22">
        <v>1357956</v>
      </c>
      <c r="F34" s="22">
        <v>1357853</v>
      </c>
      <c r="G34" s="22">
        <v>1355313</v>
      </c>
    </row>
    <row r="35" spans="1:7" ht="13.5">
      <c r="A35" s="4" t="s">
        <v>107</v>
      </c>
      <c r="B35" s="22"/>
      <c r="C35" s="22"/>
      <c r="D35" s="22"/>
      <c r="E35" s="22"/>
      <c r="F35" s="22">
        <v>-992165</v>
      </c>
      <c r="G35" s="22">
        <v>-936899</v>
      </c>
    </row>
    <row r="36" spans="1:7" ht="13.5">
      <c r="A36" s="4" t="s">
        <v>108</v>
      </c>
      <c r="B36" s="22">
        <v>-1212750</v>
      </c>
      <c r="C36" s="22">
        <v>-1141699</v>
      </c>
      <c r="D36" s="22">
        <v>-1102902</v>
      </c>
      <c r="E36" s="22">
        <v>-1062643</v>
      </c>
      <c r="F36" s="22"/>
      <c r="G36" s="22"/>
    </row>
    <row r="37" spans="1:7" ht="13.5">
      <c r="A37" s="4" t="s">
        <v>111</v>
      </c>
      <c r="B37" s="22">
        <v>551184</v>
      </c>
      <c r="C37" s="22">
        <v>287240</v>
      </c>
      <c r="D37" s="22">
        <v>304561</v>
      </c>
      <c r="E37" s="22">
        <v>295313</v>
      </c>
      <c r="F37" s="22">
        <v>365688</v>
      </c>
      <c r="G37" s="22">
        <v>418414</v>
      </c>
    </row>
    <row r="38" spans="1:7" ht="13.5">
      <c r="A38" s="3" t="s">
        <v>112</v>
      </c>
      <c r="B38" s="22">
        <v>32686665</v>
      </c>
      <c r="C38" s="22">
        <v>27445679</v>
      </c>
      <c r="D38" s="22">
        <v>27147851</v>
      </c>
      <c r="E38" s="22">
        <v>25971685</v>
      </c>
      <c r="F38" s="22">
        <v>25494855</v>
      </c>
      <c r="G38" s="22">
        <v>25129799</v>
      </c>
    </row>
    <row r="39" spans="1:7" ht="13.5">
      <c r="A39" s="4" t="s">
        <v>107</v>
      </c>
      <c r="B39" s="22"/>
      <c r="C39" s="22"/>
      <c r="D39" s="22"/>
      <c r="E39" s="22"/>
      <c r="F39" s="22"/>
      <c r="G39" s="22">
        <v>-19068616</v>
      </c>
    </row>
    <row r="40" spans="1:7" ht="13.5">
      <c r="A40" s="4" t="s">
        <v>108</v>
      </c>
      <c r="B40" s="22">
        <v>-24452296</v>
      </c>
      <c r="C40" s="22">
        <v>-23208874</v>
      </c>
      <c r="D40" s="22">
        <v>-22360250</v>
      </c>
      <c r="E40" s="22">
        <v>-21469409</v>
      </c>
      <c r="F40" s="22">
        <v>-20348134</v>
      </c>
      <c r="G40" s="22"/>
    </row>
    <row r="41" spans="1:7" ht="13.5">
      <c r="A41" s="4" t="s">
        <v>113</v>
      </c>
      <c r="B41" s="22">
        <v>8234368</v>
      </c>
      <c r="C41" s="22">
        <v>4236805</v>
      </c>
      <c r="D41" s="22">
        <v>4787601</v>
      </c>
      <c r="E41" s="22">
        <v>4502276</v>
      </c>
      <c r="F41" s="22">
        <v>5146720</v>
      </c>
      <c r="G41" s="22">
        <v>6061182</v>
      </c>
    </row>
    <row r="42" spans="1:7" ht="13.5">
      <c r="A42" s="3" t="s">
        <v>114</v>
      </c>
      <c r="B42" s="22">
        <v>171899</v>
      </c>
      <c r="C42" s="22">
        <v>155320</v>
      </c>
      <c r="D42" s="22">
        <v>150476</v>
      </c>
      <c r="E42" s="22">
        <v>146557</v>
      </c>
      <c r="F42" s="22">
        <v>146557</v>
      </c>
      <c r="G42" s="22">
        <v>138869</v>
      </c>
    </row>
    <row r="43" spans="1:7" ht="13.5">
      <c r="A43" s="4" t="s">
        <v>107</v>
      </c>
      <c r="B43" s="22"/>
      <c r="C43" s="22"/>
      <c r="D43" s="22"/>
      <c r="E43" s="22"/>
      <c r="F43" s="22">
        <v>-126638</v>
      </c>
      <c r="G43" s="22">
        <v>-116410</v>
      </c>
    </row>
    <row r="44" spans="1:7" ht="13.5">
      <c r="A44" s="4" t="s">
        <v>108</v>
      </c>
      <c r="B44" s="22">
        <v>-146521</v>
      </c>
      <c r="C44" s="22">
        <v>-144634</v>
      </c>
      <c r="D44" s="22">
        <v>-139512</v>
      </c>
      <c r="E44" s="22">
        <v>-134551</v>
      </c>
      <c r="F44" s="22"/>
      <c r="G44" s="22"/>
    </row>
    <row r="45" spans="1:7" ht="13.5">
      <c r="A45" s="4" t="s">
        <v>115</v>
      </c>
      <c r="B45" s="22">
        <v>25377</v>
      </c>
      <c r="C45" s="22">
        <v>10685</v>
      </c>
      <c r="D45" s="22">
        <v>10963</v>
      </c>
      <c r="E45" s="22">
        <v>12006</v>
      </c>
      <c r="F45" s="22">
        <v>19919</v>
      </c>
      <c r="G45" s="22">
        <v>22458</v>
      </c>
    </row>
    <row r="46" spans="1:7" ht="13.5">
      <c r="A46" s="3" t="s">
        <v>116</v>
      </c>
      <c r="B46" s="22">
        <v>1553832</v>
      </c>
      <c r="C46" s="22">
        <v>1320469</v>
      </c>
      <c r="D46" s="22">
        <v>1304037</v>
      </c>
      <c r="E46" s="22">
        <v>1277801</v>
      </c>
      <c r="F46" s="22">
        <v>1304730</v>
      </c>
      <c r="G46" s="22">
        <v>1262117</v>
      </c>
    </row>
    <row r="47" spans="1:7" ht="13.5">
      <c r="A47" s="4" t="s">
        <v>107</v>
      </c>
      <c r="B47" s="22"/>
      <c r="C47" s="22"/>
      <c r="D47" s="22"/>
      <c r="E47" s="22"/>
      <c r="F47" s="22">
        <v>-1108559</v>
      </c>
      <c r="G47" s="22">
        <v>-1015579</v>
      </c>
    </row>
    <row r="48" spans="1:7" ht="13.5">
      <c r="A48" s="4" t="s">
        <v>108</v>
      </c>
      <c r="B48" s="22">
        <v>-1279386</v>
      </c>
      <c r="C48" s="22">
        <v>-1236044</v>
      </c>
      <c r="D48" s="22">
        <v>-1195297</v>
      </c>
      <c r="E48" s="22">
        <v>-1174921</v>
      </c>
      <c r="F48" s="22"/>
      <c r="G48" s="22"/>
    </row>
    <row r="49" spans="1:7" ht="13.5">
      <c r="A49" s="4" t="s">
        <v>117</v>
      </c>
      <c r="B49" s="22">
        <v>274445</v>
      </c>
      <c r="C49" s="22">
        <v>84425</v>
      </c>
      <c r="D49" s="22">
        <v>108740</v>
      </c>
      <c r="E49" s="22">
        <v>102880</v>
      </c>
      <c r="F49" s="22">
        <v>196171</v>
      </c>
      <c r="G49" s="22">
        <v>246538</v>
      </c>
    </row>
    <row r="50" spans="1:7" ht="13.5">
      <c r="A50" s="3" t="s">
        <v>118</v>
      </c>
      <c r="B50" s="22">
        <v>2297274</v>
      </c>
      <c r="C50" s="22">
        <v>2437250</v>
      </c>
      <c r="D50" s="22">
        <v>1636648</v>
      </c>
      <c r="E50" s="22">
        <v>1638422</v>
      </c>
      <c r="F50" s="22">
        <v>1638422</v>
      </c>
      <c r="G50" s="22">
        <v>1638422</v>
      </c>
    </row>
    <row r="51" spans="1:7" ht="13.5">
      <c r="A51" s="3" t="s">
        <v>119</v>
      </c>
      <c r="B51" s="22">
        <v>38075</v>
      </c>
      <c r="C51" s="22">
        <v>5419571</v>
      </c>
      <c r="D51" s="22">
        <v>898119</v>
      </c>
      <c r="E51" s="22">
        <v>220011</v>
      </c>
      <c r="F51" s="22">
        <v>402267</v>
      </c>
      <c r="G51" s="22">
        <v>71457</v>
      </c>
    </row>
    <row r="52" spans="1:7" ht="13.5">
      <c r="A52" s="3" t="s">
        <v>120</v>
      </c>
      <c r="B52" s="22">
        <v>101286</v>
      </c>
      <c r="C52" s="22">
        <v>100786</v>
      </c>
      <c r="D52" s="22">
        <v>99980</v>
      </c>
      <c r="E52" s="22">
        <v>99980</v>
      </c>
      <c r="F52" s="22">
        <v>99980</v>
      </c>
      <c r="G52" s="22">
        <v>99980</v>
      </c>
    </row>
    <row r="53" spans="1:7" ht="13.5">
      <c r="A53" s="3" t="s">
        <v>123</v>
      </c>
      <c r="B53" s="22">
        <v>15228342</v>
      </c>
      <c r="C53" s="22">
        <v>14727068</v>
      </c>
      <c r="D53" s="22">
        <v>10036315</v>
      </c>
      <c r="E53" s="22">
        <v>9140392</v>
      </c>
      <c r="F53" s="22">
        <v>10524050</v>
      </c>
      <c r="G53" s="22">
        <v>11407331</v>
      </c>
    </row>
    <row r="54" spans="1:7" ht="13.5">
      <c r="A54" s="3" t="s">
        <v>124</v>
      </c>
      <c r="B54" s="22"/>
      <c r="C54" s="22">
        <v>66</v>
      </c>
      <c r="D54" s="22">
        <v>859</v>
      </c>
      <c r="E54" s="22">
        <v>1653</v>
      </c>
      <c r="F54" s="22">
        <v>2447</v>
      </c>
      <c r="G54" s="22">
        <v>3240</v>
      </c>
    </row>
    <row r="55" spans="1:7" ht="13.5">
      <c r="A55" s="3" t="s">
        <v>125</v>
      </c>
      <c r="B55" s="22">
        <v>33178</v>
      </c>
      <c r="C55" s="22">
        <v>19332</v>
      </c>
      <c r="D55" s="22">
        <v>35924</v>
      </c>
      <c r="E55" s="22">
        <v>53128</v>
      </c>
      <c r="F55" s="22">
        <v>76743</v>
      </c>
      <c r="G55" s="22">
        <v>52811</v>
      </c>
    </row>
    <row r="56" spans="1:7" ht="13.5">
      <c r="A56" s="3" t="s">
        <v>126</v>
      </c>
      <c r="B56" s="22">
        <v>3970</v>
      </c>
      <c r="C56" s="22">
        <v>26910</v>
      </c>
      <c r="D56" s="22"/>
      <c r="E56" s="22">
        <v>400</v>
      </c>
      <c r="F56" s="22">
        <v>460</v>
      </c>
      <c r="G56" s="22"/>
    </row>
    <row r="57" spans="1:7" ht="13.5">
      <c r="A57" s="3" t="s">
        <v>127</v>
      </c>
      <c r="B57" s="22">
        <v>3272</v>
      </c>
      <c r="C57" s="22">
        <v>3272</v>
      </c>
      <c r="D57" s="22">
        <v>3272</v>
      </c>
      <c r="E57" s="22">
        <v>3350</v>
      </c>
      <c r="F57" s="22">
        <v>3350</v>
      </c>
      <c r="G57" s="22">
        <v>3350</v>
      </c>
    </row>
    <row r="58" spans="1:7" ht="13.5">
      <c r="A58" s="3" t="s">
        <v>130</v>
      </c>
      <c r="B58" s="22">
        <v>40421</v>
      </c>
      <c r="C58" s="22">
        <v>49582</v>
      </c>
      <c r="D58" s="22">
        <v>40056</v>
      </c>
      <c r="E58" s="22">
        <v>58532</v>
      </c>
      <c r="F58" s="22">
        <v>83000</v>
      </c>
      <c r="G58" s="22">
        <v>59402</v>
      </c>
    </row>
    <row r="59" spans="1:7" ht="13.5">
      <c r="A59" s="3" t="s">
        <v>131</v>
      </c>
      <c r="B59" s="22">
        <v>422135</v>
      </c>
      <c r="C59" s="22">
        <v>437210</v>
      </c>
      <c r="D59" s="22">
        <v>420692</v>
      </c>
      <c r="E59" s="22">
        <v>467588</v>
      </c>
      <c r="F59" s="22">
        <v>446783</v>
      </c>
      <c r="G59" s="22">
        <v>554027</v>
      </c>
    </row>
    <row r="60" spans="1:7" ht="13.5">
      <c r="A60" s="3" t="s">
        <v>132</v>
      </c>
      <c r="B60" s="22">
        <v>313754</v>
      </c>
      <c r="C60" s="22">
        <v>313754</v>
      </c>
      <c r="D60" s="22">
        <v>313754</v>
      </c>
      <c r="E60" s="22">
        <v>313754</v>
      </c>
      <c r="F60" s="22">
        <v>313754</v>
      </c>
      <c r="G60" s="22">
        <v>313754</v>
      </c>
    </row>
    <row r="61" spans="1:7" ht="13.5">
      <c r="A61" s="3" t="s">
        <v>133</v>
      </c>
      <c r="B61" s="22">
        <v>52</v>
      </c>
      <c r="C61" s="22">
        <v>52</v>
      </c>
      <c r="D61" s="22">
        <v>50</v>
      </c>
      <c r="E61" s="22"/>
      <c r="F61" s="22"/>
      <c r="G61" s="22"/>
    </row>
    <row r="62" spans="1:7" ht="13.5">
      <c r="A62" s="3" t="s">
        <v>134</v>
      </c>
      <c r="B62" s="22">
        <v>30000</v>
      </c>
      <c r="C62" s="22">
        <v>69906</v>
      </c>
      <c r="D62" s="22">
        <v>69906</v>
      </c>
      <c r="E62" s="22">
        <v>69906</v>
      </c>
      <c r="F62" s="22">
        <v>69906</v>
      </c>
      <c r="G62" s="22">
        <v>133662</v>
      </c>
    </row>
    <row r="63" spans="1:7" ht="13.5">
      <c r="A63" s="3" t="s">
        <v>135</v>
      </c>
      <c r="B63" s="22">
        <v>79416</v>
      </c>
      <c r="C63" s="22">
        <v>54215</v>
      </c>
      <c r="D63" s="22">
        <v>64074</v>
      </c>
      <c r="E63" s="22">
        <v>66074</v>
      </c>
      <c r="F63" s="22">
        <v>75224</v>
      </c>
      <c r="G63" s="22">
        <v>79386</v>
      </c>
    </row>
    <row r="64" spans="1:7" ht="13.5">
      <c r="A64" s="3" t="s">
        <v>136</v>
      </c>
      <c r="B64" s="22">
        <v>609090</v>
      </c>
      <c r="C64" s="22">
        <v>569059</v>
      </c>
      <c r="D64" s="22">
        <v>635340</v>
      </c>
      <c r="E64" s="22">
        <v>620063</v>
      </c>
      <c r="F64" s="22">
        <v>809067</v>
      </c>
      <c r="G64" s="22">
        <v>445836</v>
      </c>
    </row>
    <row r="65" spans="1:7" ht="13.5">
      <c r="A65" s="3" t="s">
        <v>137</v>
      </c>
      <c r="B65" s="22">
        <v>230794</v>
      </c>
      <c r="C65" s="22">
        <v>240306</v>
      </c>
      <c r="D65" s="22">
        <v>246394</v>
      </c>
      <c r="E65" s="22">
        <v>246463</v>
      </c>
      <c r="F65" s="22">
        <v>264333</v>
      </c>
      <c r="G65" s="22">
        <v>261797</v>
      </c>
    </row>
    <row r="66" spans="1:7" ht="13.5">
      <c r="A66" s="3" t="s">
        <v>103</v>
      </c>
      <c r="B66" s="22">
        <v>132460</v>
      </c>
      <c r="C66" s="22">
        <v>116379</v>
      </c>
      <c r="D66" s="22">
        <v>94024</v>
      </c>
      <c r="E66" s="22">
        <v>120317</v>
      </c>
      <c r="F66" s="22">
        <v>123715</v>
      </c>
      <c r="G66" s="22">
        <v>123547</v>
      </c>
    </row>
    <row r="67" spans="1:7" ht="13.5">
      <c r="A67" s="3" t="s">
        <v>104</v>
      </c>
      <c r="B67" s="22">
        <v>-41900</v>
      </c>
      <c r="C67" s="22">
        <v>-21000</v>
      </c>
      <c r="D67" s="22">
        <v>-21000</v>
      </c>
      <c r="E67" s="22">
        <v>-21000</v>
      </c>
      <c r="F67" s="22">
        <v>-16050</v>
      </c>
      <c r="G67" s="22">
        <v>-16050</v>
      </c>
    </row>
    <row r="68" spans="1:7" ht="13.5">
      <c r="A68" s="3" t="s">
        <v>138</v>
      </c>
      <c r="B68" s="22">
        <v>1775804</v>
      </c>
      <c r="C68" s="22">
        <v>1779883</v>
      </c>
      <c r="D68" s="22">
        <v>1823237</v>
      </c>
      <c r="E68" s="22">
        <v>1883169</v>
      </c>
      <c r="F68" s="22">
        <v>2086735</v>
      </c>
      <c r="G68" s="22">
        <v>1895961</v>
      </c>
    </row>
    <row r="69" spans="1:7" ht="13.5">
      <c r="A69" s="2" t="s">
        <v>139</v>
      </c>
      <c r="B69" s="22">
        <v>17044568</v>
      </c>
      <c r="C69" s="22">
        <v>16556535</v>
      </c>
      <c r="D69" s="22">
        <v>11899610</v>
      </c>
      <c r="E69" s="22">
        <v>11082093</v>
      </c>
      <c r="F69" s="22">
        <v>12693786</v>
      </c>
      <c r="G69" s="22">
        <v>13362694</v>
      </c>
    </row>
    <row r="70" spans="1:7" ht="14.25" thickBot="1">
      <c r="A70" s="5" t="s">
        <v>140</v>
      </c>
      <c r="B70" s="23">
        <v>25731870</v>
      </c>
      <c r="C70" s="23">
        <v>25008622</v>
      </c>
      <c r="D70" s="23">
        <v>20101081</v>
      </c>
      <c r="E70" s="23">
        <v>18852902</v>
      </c>
      <c r="F70" s="23">
        <v>20807125</v>
      </c>
      <c r="G70" s="23">
        <v>21211134</v>
      </c>
    </row>
    <row r="71" spans="1:7" ht="14.25" thickTop="1">
      <c r="A71" s="2" t="s">
        <v>141</v>
      </c>
      <c r="B71" s="22">
        <v>1320</v>
      </c>
      <c r="C71" s="22">
        <v>1296</v>
      </c>
      <c r="D71" s="22"/>
      <c r="E71" s="22">
        <v>1083</v>
      </c>
      <c r="F71" s="22"/>
      <c r="G71" s="22">
        <v>14902</v>
      </c>
    </row>
    <row r="72" spans="1:7" ht="13.5">
      <c r="A72" s="2" t="s">
        <v>142</v>
      </c>
      <c r="B72" s="22">
        <v>456121</v>
      </c>
      <c r="C72" s="22">
        <v>401579</v>
      </c>
      <c r="D72" s="22">
        <v>566565</v>
      </c>
      <c r="E72" s="22">
        <v>374501</v>
      </c>
      <c r="F72" s="22">
        <v>363051</v>
      </c>
      <c r="G72" s="22">
        <v>1067160</v>
      </c>
    </row>
    <row r="73" spans="1:7" ht="13.5">
      <c r="A73" s="2" t="s">
        <v>143</v>
      </c>
      <c r="B73" s="22">
        <v>2000000</v>
      </c>
      <c r="C73" s="22">
        <v>300000</v>
      </c>
      <c r="D73" s="22">
        <v>300000</v>
      </c>
      <c r="E73" s="22">
        <v>500000</v>
      </c>
      <c r="F73" s="22">
        <v>1850000</v>
      </c>
      <c r="G73" s="22">
        <v>500000</v>
      </c>
    </row>
    <row r="74" spans="1:7" ht="13.5">
      <c r="A74" s="2" t="s">
        <v>144</v>
      </c>
      <c r="B74" s="22">
        <v>2219580</v>
      </c>
      <c r="C74" s="22">
        <v>1779580</v>
      </c>
      <c r="D74" s="22">
        <v>619600</v>
      </c>
      <c r="E74" s="22">
        <v>1184600</v>
      </c>
      <c r="F74" s="22">
        <v>960000</v>
      </c>
      <c r="G74" s="22">
        <v>1260000</v>
      </c>
    </row>
    <row r="75" spans="1:7" ht="13.5">
      <c r="A75" s="2" t="s">
        <v>146</v>
      </c>
      <c r="B75" s="22">
        <v>849383</v>
      </c>
      <c r="C75" s="22">
        <v>842911</v>
      </c>
      <c r="D75" s="22">
        <v>1008206</v>
      </c>
      <c r="E75" s="22">
        <v>1121925</v>
      </c>
      <c r="F75" s="22">
        <v>1180927</v>
      </c>
      <c r="G75" s="22">
        <v>2196236</v>
      </c>
    </row>
    <row r="76" spans="1:7" ht="13.5">
      <c r="A76" s="2" t="s">
        <v>147</v>
      </c>
      <c r="B76" s="22">
        <v>332006</v>
      </c>
      <c r="C76" s="22">
        <v>315822</v>
      </c>
      <c r="D76" s="22">
        <v>443492</v>
      </c>
      <c r="E76" s="22">
        <v>417368</v>
      </c>
      <c r="F76" s="22">
        <v>217693</v>
      </c>
      <c r="G76" s="22">
        <v>365769</v>
      </c>
    </row>
    <row r="77" spans="1:7" ht="13.5">
      <c r="A77" s="2" t="s">
        <v>148</v>
      </c>
      <c r="B77" s="22">
        <v>8092</v>
      </c>
      <c r="C77" s="22">
        <v>5981</v>
      </c>
      <c r="D77" s="22">
        <v>775418</v>
      </c>
      <c r="E77" s="22">
        <v>218747</v>
      </c>
      <c r="F77" s="22">
        <v>6861</v>
      </c>
      <c r="G77" s="22">
        <v>153588</v>
      </c>
    </row>
    <row r="78" spans="1:7" ht="13.5">
      <c r="A78" s="2" t="s">
        <v>149</v>
      </c>
      <c r="B78" s="22">
        <v>7621</v>
      </c>
      <c r="C78" s="22">
        <v>14591</v>
      </c>
      <c r="D78" s="22">
        <v>17348</v>
      </c>
      <c r="E78" s="22">
        <v>137715</v>
      </c>
      <c r="F78" s="22"/>
      <c r="G78" s="22"/>
    </row>
    <row r="79" spans="1:7" ht="13.5">
      <c r="A79" s="2" t="s">
        <v>151</v>
      </c>
      <c r="B79" s="22">
        <v>1063</v>
      </c>
      <c r="C79" s="22">
        <v>4764</v>
      </c>
      <c r="D79" s="22">
        <v>26517</v>
      </c>
      <c r="E79" s="22">
        <v>48636</v>
      </c>
      <c r="F79" s="22">
        <v>1007985</v>
      </c>
      <c r="G79" s="22">
        <v>372101</v>
      </c>
    </row>
    <row r="80" spans="1:7" ht="13.5">
      <c r="A80" s="2" t="s">
        <v>152</v>
      </c>
      <c r="B80" s="22">
        <v>44946</v>
      </c>
      <c r="C80" s="22">
        <v>42601</v>
      </c>
      <c r="D80" s="22">
        <v>16559</v>
      </c>
      <c r="E80" s="22">
        <v>16920</v>
      </c>
      <c r="F80" s="22">
        <v>15161</v>
      </c>
      <c r="G80" s="22">
        <v>17366</v>
      </c>
    </row>
    <row r="81" spans="1:7" ht="13.5">
      <c r="A81" s="2" t="s">
        <v>153</v>
      </c>
      <c r="B81" s="22"/>
      <c r="C81" s="22"/>
      <c r="D81" s="22"/>
      <c r="E81" s="22"/>
      <c r="F81" s="22">
        <v>160000</v>
      </c>
      <c r="G81" s="22"/>
    </row>
    <row r="82" spans="1:7" ht="13.5">
      <c r="A82" s="2" t="s">
        <v>154</v>
      </c>
      <c r="B82" s="22"/>
      <c r="C82" s="22"/>
      <c r="D82" s="22">
        <v>3990</v>
      </c>
      <c r="E82" s="22"/>
      <c r="F82" s="22"/>
      <c r="G82" s="22">
        <v>1117</v>
      </c>
    </row>
    <row r="83" spans="1:7" ht="13.5">
      <c r="A83" s="2" t="s">
        <v>155</v>
      </c>
      <c r="B83" s="22">
        <v>154464</v>
      </c>
      <c r="C83" s="22">
        <v>1114881</v>
      </c>
      <c r="D83" s="22">
        <v>519067</v>
      </c>
      <c r="E83" s="22">
        <v>265041</v>
      </c>
      <c r="F83" s="22">
        <v>195542</v>
      </c>
      <c r="G83" s="22">
        <v>448219</v>
      </c>
    </row>
    <row r="84" spans="1:7" ht="13.5">
      <c r="A84" s="2" t="s">
        <v>156</v>
      </c>
      <c r="B84" s="22">
        <v>21233</v>
      </c>
      <c r="C84" s="22">
        <v>8697</v>
      </c>
      <c r="D84" s="22"/>
      <c r="E84" s="22"/>
      <c r="F84" s="22"/>
      <c r="G84" s="22"/>
    </row>
    <row r="85" spans="1:7" ht="13.5">
      <c r="A85" s="2" t="s">
        <v>128</v>
      </c>
      <c r="B85" s="22">
        <v>30000</v>
      </c>
      <c r="C85" s="22"/>
      <c r="D85" s="22"/>
      <c r="E85" s="22">
        <v>57702</v>
      </c>
      <c r="F85" s="22"/>
      <c r="G85" s="22"/>
    </row>
    <row r="86" spans="1:7" ht="13.5">
      <c r="A86" s="2" t="s">
        <v>157</v>
      </c>
      <c r="B86" s="22">
        <v>6125833</v>
      </c>
      <c r="C86" s="22">
        <v>4832707</v>
      </c>
      <c r="D86" s="22">
        <v>4296764</v>
      </c>
      <c r="E86" s="22">
        <v>4344244</v>
      </c>
      <c r="F86" s="22">
        <v>5957223</v>
      </c>
      <c r="G86" s="22">
        <v>6396460</v>
      </c>
    </row>
    <row r="87" spans="1:7" ht="13.5">
      <c r="A87" s="2" t="s">
        <v>158</v>
      </c>
      <c r="B87" s="22">
        <v>5628546</v>
      </c>
      <c r="C87" s="22">
        <v>5818126</v>
      </c>
      <c r="D87" s="22">
        <v>1527700</v>
      </c>
      <c r="E87" s="22">
        <v>1347300</v>
      </c>
      <c r="F87" s="22">
        <v>2085000</v>
      </c>
      <c r="G87" s="22">
        <v>1125000</v>
      </c>
    </row>
    <row r="88" spans="1:7" ht="13.5">
      <c r="A88" s="2" t="s">
        <v>159</v>
      </c>
      <c r="B88" s="22">
        <v>586730</v>
      </c>
      <c r="C88" s="22">
        <v>610263</v>
      </c>
      <c r="D88" s="22">
        <v>626548</v>
      </c>
      <c r="E88" s="22">
        <v>582435</v>
      </c>
      <c r="F88" s="22">
        <v>542009</v>
      </c>
      <c r="G88" s="22">
        <v>515219</v>
      </c>
    </row>
    <row r="89" spans="1:7" ht="13.5">
      <c r="A89" s="2" t="s">
        <v>160</v>
      </c>
      <c r="B89" s="22">
        <v>246250</v>
      </c>
      <c r="C89" s="22">
        <v>235760</v>
      </c>
      <c r="D89" s="22">
        <v>219010</v>
      </c>
      <c r="E89" s="22">
        <v>202250</v>
      </c>
      <c r="F89" s="22">
        <v>187360</v>
      </c>
      <c r="G89" s="22">
        <v>171910</v>
      </c>
    </row>
    <row r="90" spans="1:7" ht="13.5">
      <c r="A90" s="2" t="s">
        <v>162</v>
      </c>
      <c r="B90" s="22">
        <v>6461526</v>
      </c>
      <c r="C90" s="22">
        <v>6664149</v>
      </c>
      <c r="D90" s="22">
        <v>2373258</v>
      </c>
      <c r="E90" s="22">
        <v>2131985</v>
      </c>
      <c r="F90" s="22">
        <v>2814369</v>
      </c>
      <c r="G90" s="22">
        <v>1812129</v>
      </c>
    </row>
    <row r="91" spans="1:7" ht="14.25" thickBot="1">
      <c r="A91" s="5" t="s">
        <v>163</v>
      </c>
      <c r="B91" s="23">
        <v>12587359</v>
      </c>
      <c r="C91" s="23">
        <v>11496856</v>
      </c>
      <c r="D91" s="23">
        <v>6670023</v>
      </c>
      <c r="E91" s="23">
        <v>6476229</v>
      </c>
      <c r="F91" s="23">
        <v>8771592</v>
      </c>
      <c r="G91" s="23">
        <v>8208590</v>
      </c>
    </row>
    <row r="92" spans="1:7" ht="14.25" thickTop="1">
      <c r="A92" s="2" t="s">
        <v>164</v>
      </c>
      <c r="B92" s="22">
        <v>2241749</v>
      </c>
      <c r="C92" s="22">
        <v>2241749</v>
      </c>
      <c r="D92" s="22">
        <v>2241749</v>
      </c>
      <c r="E92" s="22">
        <v>2241749</v>
      </c>
      <c r="F92" s="22">
        <v>2241749</v>
      </c>
      <c r="G92" s="22">
        <v>2241749</v>
      </c>
    </row>
    <row r="93" spans="1:7" ht="13.5">
      <c r="A93" s="3" t="s">
        <v>165</v>
      </c>
      <c r="B93" s="22">
        <v>3942349</v>
      </c>
      <c r="C93" s="22">
        <v>3942349</v>
      </c>
      <c r="D93" s="22">
        <v>3942349</v>
      </c>
      <c r="E93" s="22">
        <v>3942349</v>
      </c>
      <c r="F93" s="22">
        <v>3942349</v>
      </c>
      <c r="G93" s="22">
        <v>3942349</v>
      </c>
    </row>
    <row r="94" spans="1:7" ht="13.5">
      <c r="A94" s="3" t="s">
        <v>166</v>
      </c>
      <c r="B94" s="22">
        <v>13</v>
      </c>
      <c r="C94" s="22">
        <v>13</v>
      </c>
      <c r="D94" s="22">
        <v>13</v>
      </c>
      <c r="E94" s="22"/>
      <c r="F94" s="22"/>
      <c r="G94" s="22">
        <v>412</v>
      </c>
    </row>
    <row r="95" spans="1:7" ht="13.5">
      <c r="A95" s="3" t="s">
        <v>167</v>
      </c>
      <c r="B95" s="22">
        <v>3942363</v>
      </c>
      <c r="C95" s="22">
        <v>3942363</v>
      </c>
      <c r="D95" s="22">
        <v>3942363</v>
      </c>
      <c r="E95" s="22">
        <v>3942349</v>
      </c>
      <c r="F95" s="22">
        <v>3942349</v>
      </c>
      <c r="G95" s="22">
        <v>3942762</v>
      </c>
    </row>
    <row r="96" spans="1:7" ht="13.5">
      <c r="A96" s="3" t="s">
        <v>168</v>
      </c>
      <c r="B96" s="22">
        <v>198568</v>
      </c>
      <c r="C96" s="22">
        <v>198568</v>
      </c>
      <c r="D96" s="22">
        <v>198568</v>
      </c>
      <c r="E96" s="22">
        <v>198568</v>
      </c>
      <c r="F96" s="22">
        <v>198568</v>
      </c>
      <c r="G96" s="22">
        <v>198568</v>
      </c>
    </row>
    <row r="97" spans="1:7" ht="13.5">
      <c r="A97" s="4" t="s">
        <v>169</v>
      </c>
      <c r="B97" s="22">
        <v>2855</v>
      </c>
      <c r="C97" s="22">
        <v>3681</v>
      </c>
      <c r="D97" s="22">
        <v>4275</v>
      </c>
      <c r="E97" s="22">
        <v>2463</v>
      </c>
      <c r="F97" s="22">
        <v>3244</v>
      </c>
      <c r="G97" s="22">
        <v>13132</v>
      </c>
    </row>
    <row r="98" spans="1:7" ht="13.5">
      <c r="A98" s="4" t="s">
        <v>170</v>
      </c>
      <c r="B98" s="22">
        <v>6673525</v>
      </c>
      <c r="C98" s="22">
        <v>6673525</v>
      </c>
      <c r="D98" s="22">
        <v>5673525</v>
      </c>
      <c r="E98" s="22">
        <v>5273525</v>
      </c>
      <c r="F98" s="22">
        <v>5673525</v>
      </c>
      <c r="G98" s="22">
        <v>5273525</v>
      </c>
    </row>
    <row r="99" spans="1:7" ht="13.5">
      <c r="A99" s="4" t="s">
        <v>171</v>
      </c>
      <c r="B99" s="22">
        <v>293178</v>
      </c>
      <c r="C99" s="22">
        <v>647802</v>
      </c>
      <c r="D99" s="22">
        <v>1572133</v>
      </c>
      <c r="E99" s="22">
        <v>891792</v>
      </c>
      <c r="F99" s="22">
        <v>166249</v>
      </c>
      <c r="G99" s="22">
        <v>1425502</v>
      </c>
    </row>
    <row r="100" spans="1:7" ht="13.5">
      <c r="A100" s="3" t="s">
        <v>172</v>
      </c>
      <c r="B100" s="22">
        <v>7168127</v>
      </c>
      <c r="C100" s="22">
        <v>7523577</v>
      </c>
      <c r="D100" s="22">
        <v>7448501</v>
      </c>
      <c r="E100" s="22">
        <v>6366348</v>
      </c>
      <c r="F100" s="22">
        <v>6041587</v>
      </c>
      <c r="G100" s="22">
        <v>6910728</v>
      </c>
    </row>
    <row r="101" spans="1:7" ht="13.5">
      <c r="A101" s="2" t="s">
        <v>173</v>
      </c>
      <c r="B101" s="22">
        <v>-165257</v>
      </c>
      <c r="C101" s="22">
        <v>-165153</v>
      </c>
      <c r="D101" s="22">
        <v>-164453</v>
      </c>
      <c r="E101" s="22">
        <v>-163957</v>
      </c>
      <c r="F101" s="22">
        <v>-162482</v>
      </c>
      <c r="G101" s="22">
        <v>-97479</v>
      </c>
    </row>
    <row r="102" spans="1:7" ht="13.5">
      <c r="A102" s="2" t="s">
        <v>174</v>
      </c>
      <c r="B102" s="22">
        <v>13186982</v>
      </c>
      <c r="C102" s="22">
        <v>13542537</v>
      </c>
      <c r="D102" s="22">
        <v>13468161</v>
      </c>
      <c r="E102" s="22">
        <v>12386491</v>
      </c>
      <c r="F102" s="22">
        <v>12063204</v>
      </c>
      <c r="G102" s="22">
        <v>12997761</v>
      </c>
    </row>
    <row r="103" spans="1:7" ht="13.5">
      <c r="A103" s="2" t="s">
        <v>175</v>
      </c>
      <c r="B103" s="22">
        <v>-42472</v>
      </c>
      <c r="C103" s="22">
        <v>-30771</v>
      </c>
      <c r="D103" s="22">
        <v>-37103</v>
      </c>
      <c r="E103" s="22">
        <v>-9818</v>
      </c>
      <c r="F103" s="22">
        <v>-27671</v>
      </c>
      <c r="G103" s="22">
        <v>4782</v>
      </c>
    </row>
    <row r="104" spans="1:7" ht="13.5">
      <c r="A104" s="2" t="s">
        <v>177</v>
      </c>
      <c r="B104" s="22">
        <v>-42472</v>
      </c>
      <c r="C104" s="22">
        <v>-30771</v>
      </c>
      <c r="D104" s="22">
        <v>-37103</v>
      </c>
      <c r="E104" s="22">
        <v>-9818</v>
      </c>
      <c r="F104" s="22">
        <v>-27671</v>
      </c>
      <c r="G104" s="22">
        <v>4782</v>
      </c>
    </row>
    <row r="105" spans="1:7" ht="13.5">
      <c r="A105" s="6" t="s">
        <v>178</v>
      </c>
      <c r="B105" s="22">
        <v>13144510</v>
      </c>
      <c r="C105" s="22">
        <v>13511765</v>
      </c>
      <c r="D105" s="22">
        <v>13431058</v>
      </c>
      <c r="E105" s="22">
        <v>12376672</v>
      </c>
      <c r="F105" s="22">
        <v>12035532</v>
      </c>
      <c r="G105" s="22">
        <v>13002544</v>
      </c>
    </row>
    <row r="106" spans="1:7" ht="14.25" thickBot="1">
      <c r="A106" s="7" t="s">
        <v>179</v>
      </c>
      <c r="B106" s="22">
        <v>25731870</v>
      </c>
      <c r="C106" s="22">
        <v>25008622</v>
      </c>
      <c r="D106" s="22">
        <v>20101081</v>
      </c>
      <c r="E106" s="22">
        <v>18852902</v>
      </c>
      <c r="F106" s="22">
        <v>20807125</v>
      </c>
      <c r="G106" s="22">
        <v>21211134</v>
      </c>
    </row>
    <row r="107" spans="1:7" ht="14.25" thickTop="1">
      <c r="A107" s="8"/>
      <c r="B107" s="24"/>
      <c r="C107" s="24"/>
      <c r="D107" s="24"/>
      <c r="E107" s="24"/>
      <c r="F107" s="24"/>
      <c r="G107" s="24"/>
    </row>
    <row r="109" ht="13.5">
      <c r="A109" s="20" t="s">
        <v>184</v>
      </c>
    </row>
    <row r="110" ht="13.5">
      <c r="A110" s="20" t="s">
        <v>185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2014-02-13T06:25:06Z</dcterms:created>
  <dcterms:modified xsi:type="dcterms:W3CDTF">2014-02-13T06:25:22Z</dcterms:modified>
  <cp:category/>
  <cp:version/>
  <cp:contentType/>
  <cp:contentStatus/>
</cp:coreProperties>
</file>