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<sst xmlns="http://schemas.openxmlformats.org/spreadsheetml/2006/main" count="661" uniqueCount="221">
  <si>
    <t>為替換算調整勘定</t>
  </si>
  <si>
    <t>連結・貸借対照表</t>
  </si>
  <si>
    <t>累積四半期</t>
  </si>
  <si>
    <t>2013/04/01</t>
  </si>
  <si>
    <t>退職給付引当金の増減額（△は減少）</t>
  </si>
  <si>
    <t>役員退職慰労引当金の増減額（△は減少）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</si>
  <si>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</si>
  <si>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</si>
  <si>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</si>
  <si>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</si>
  <si>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</si>
  <si>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</si>
  <si>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</si>
  <si>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</si>
  <si>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</si>
  <si>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有形固定資産の取得による支出</t>
  </si>
  <si>
    <t>投資有価証券の取得による支出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</si>
  <si>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</si>
  <si>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</si>
  <si>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</si>
  <si>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</si>
  <si>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自己株式の増減額（△は増加）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</si>
  <si>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</si>
  <si>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</si>
  <si>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</si>
  <si>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</si>
  <si>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</si>
  <si>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連結子会社の決算期変更による現金及び現金同等物の増減額（△は減少）</t>
  </si>
  <si>
    <t>連結除外に伴う現金及び現金同等物の減少額</t>
  </si>
  <si>
    <t>連結・キャッシュフロー計算書</t>
  </si>
  <si>
    <t>給料手当及び福利費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</si>
  <si>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</si>
  <si>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</si>
  <si>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</si>
  <si>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</si>
  <si>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</si>
  <si>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</si>
  <si>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</si>
  <si>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</si>
  <si>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</si>
  <si>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</si>
  <si>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</si>
  <si>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</si>
  <si>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</si>
  <si>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</si>
  <si>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</si>
  <si>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2011/07/22</t>
  </si>
  <si>
    <t>2010/03/31</t>
  </si>
  <si>
    <t>2010/06/30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</si>
  <si>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</si>
  <si>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</si>
  <si>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</si>
  <si>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</si>
  <si>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</si>
  <si>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</si>
  <si>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</si>
  <si>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</si>
  <si>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</si>
  <si>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</si>
  <si>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</si>
  <si>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</si>
  <si>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未収入金</t>
  </si>
  <si>
    <t>その他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</si>
  <si>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</si>
  <si>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</si>
  <si>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</si>
  <si>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</si>
  <si>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</si>
  <si>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</si>
  <si>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</si>
  <si>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</si>
  <si>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</si>
  <si>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</si>
  <si>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</si>
  <si>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</si>
  <si>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</si>
  <si>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</si>
  <si>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</si>
  <si>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</si>
  <si>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</si>
  <si>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無形固定資産</t>
  </si>
  <si>
    <t>投資有価証券</t>
  </si>
  <si>
    <t>関係会社株式</t>
  </si>
  <si>
    <t>関係会社出資金</t>
  </si>
  <si>
    <t>関係会社長期貸付金</t>
  </si>
  <si>
    <t>長期前払費用</t>
  </si>
  <si>
    <t>貸倒引当金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</si>
  <si>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</si>
  <si>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</si>
  <si>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</si>
  <si>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</si>
  <si>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</si>
  <si>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</si>
  <si>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</si>
  <si>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</si>
  <si>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</si>
  <si>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</si>
  <si>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預り金</t>
  </si>
  <si>
    <t>賞与引当金</t>
  </si>
  <si>
    <t>未払役員賞与</t>
  </si>
  <si>
    <t>設備関係支払手形</t>
  </si>
  <si>
    <t>流動負債</t>
  </si>
  <si>
    <t>長期借入金</t>
  </si>
  <si>
    <t>退職給付引当金</t>
  </si>
  <si>
    <t>役員退職慰労引当金</t>
  </si>
  <si>
    <t>長期預り金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</si>
  <si>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</si>
  <si>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</si>
  <si>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</si>
  <si>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</si>
  <si>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</si>
  <si>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</si>
  <si>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</si>
  <si>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特別償却積立金</t>
  </si>
  <si>
    <t>圧縮記帳積立金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</si>
  <si>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</si>
  <si>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</si>
  <si>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</si>
  <si>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</si>
  <si>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</si>
  <si>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</si>
  <si>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</si>
  <si>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</si>
  <si>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</si>
  <si>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</si>
  <si>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田岡化学工業株式会社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</si>
  <si>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</si>
  <si>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</si>
  <si>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</si>
  <si>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</si>
  <si>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</si>
  <si>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</si>
  <si>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</si>
  <si>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</si>
  <si>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</si>
  <si>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</si>
  <si>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商品及び製品期首たな卸高</t>
  </si>
  <si>
    <t>当期商品及び製品仕入高</t>
  </si>
  <si>
    <t>当期製品製造原価</t>
  </si>
  <si>
    <t>合計</t>
  </si>
  <si>
    <t>他勘定振替高</t>
  </si>
  <si>
    <t>商品及び製品期末たな卸高</t>
  </si>
  <si>
    <t>売上原価</t>
  </si>
  <si>
    <t>売上総利益</t>
  </si>
  <si>
    <t>運送費及び保管費</t>
  </si>
  <si>
    <t>広告宣伝費</t>
  </si>
  <si>
    <t>役員報酬</t>
  </si>
  <si>
    <t>給料及び手当</t>
  </si>
  <si>
    <t>退職給付引当金繰入額</t>
  </si>
  <si>
    <t>（うち役員退職慰労引当金繰入額）</t>
  </si>
  <si>
    <t>福利厚生費</t>
  </si>
  <si>
    <t>旅費及び通信費</t>
  </si>
  <si>
    <t>租税公課</t>
  </si>
  <si>
    <t>減価償却費</t>
  </si>
  <si>
    <t>研究開発費</t>
  </si>
  <si>
    <t>販売費・一般管理費</t>
  </si>
  <si>
    <t>営業利益</t>
  </si>
  <si>
    <t>受取利息</t>
  </si>
  <si>
    <t>受取配当金</t>
  </si>
  <si>
    <t>受取ロイヤリティー</t>
  </si>
  <si>
    <t>営業外収益</t>
  </si>
  <si>
    <t>支払利息</t>
  </si>
  <si>
    <t>為替差損</t>
  </si>
  <si>
    <t>営業外費用</t>
  </si>
  <si>
    <t>経常利益</t>
  </si>
  <si>
    <t>投資有価証券売却益</t>
  </si>
  <si>
    <t>特別利益</t>
  </si>
  <si>
    <t>固定資産除却損</t>
  </si>
  <si>
    <t>ゴルフ会員権評価損</t>
  </si>
  <si>
    <t>関連事業損失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</si>
  <si>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</si>
  <si>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</si>
  <si>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</si>
  <si>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</si>
  <si>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</si>
  <si>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</si>
  <si>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</si>
  <si>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</si>
  <si>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</si>
  <si>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</si>
  <si>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</si>
  <si>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</si>
  <si>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</si>
  <si>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2013/08/13</t>
  </si>
  <si>
    <t>2013/06/30</t>
  </si>
  <si>
    <t>2013/01/31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</si>
  <si>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</si>
  <si>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</si>
  <si>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</si>
  <si>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</si>
  <si>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</si>
  <si>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</si>
  <si>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</si>
  <si>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</si>
  <si>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</si>
  <si>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2011/08/11</t>
  </si>
  <si>
    <t>2011/06/30</t>
  </si>
  <si>
    <t>2011/02/14</t>
  </si>
  <si>
    <t>2010/12/31</t>
  </si>
  <si>
    <t>2010/11/09</t>
  </si>
  <si>
    <t>2010/09/30</t>
  </si>
  <si>
    <t>2010/08/11</t>
  </si>
  <si>
    <t>2010/02/12</t>
  </si>
  <si>
    <t>2009/12/31</t>
  </si>
  <si>
    <t>2009/11/13</t>
  </si>
  <si>
    <t>2009/09/30</t>
  </si>
  <si>
    <t>2009/08/11</t>
  </si>
  <si>
    <t>2009/06/30</t>
  </si>
  <si>
    <t>2009/02/12</t>
  </si>
  <si>
    <t>2008/12/31</t>
  </si>
  <si>
    <t>2008/11/12</t>
  </si>
  <si>
    <t>2008/09/30</t>
  </si>
  <si>
    <t>2008/08/07</t>
  </si>
  <si>
    <t>2008/06/30</t>
  </si>
  <si>
    <t>受取手形及び営業未収入金</t>
  </si>
  <si>
    <t>建物及び構築物</t>
  </si>
  <si>
    <t>建物及び構築物（純額）</t>
  </si>
  <si>
    <t>機械装置及び運搬具</t>
  </si>
  <si>
    <t>機械装置及び運搬具（純額）</t>
  </si>
  <si>
    <t>その他（純額）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</si>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</sst>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123</v>
      </c>
      <c r="B2" s="14">
        <v>4113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124</v>
      </c>
      <c r="B3" s="1" t="s">
        <v>125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33</v>
      </c>
      <c r="B4" s="15" t="str">
        <f>HYPERLINK("http://www.kabupro.jp/mark/20140214/S10016S7.htm","四半期報告書")</f>
        <v>四半期報告書</v>
      </c>
      <c r="C4" s="15" t="str">
        <f>HYPERLINK("http://www.kabupro.jp/mark/20131114/S1000BOA.htm","四半期報告書")</f>
        <v>四半期報告書</v>
      </c>
      <c r="D4" s="15" t="str">
        <f>HYPERLINK("http://www.kabupro.jp/mark/20130813/S000EB25.htm","四半期報告書")</f>
        <v>四半期報告書</v>
      </c>
      <c r="E4" s="15" t="str">
        <f>HYPERLINK("http://www.kabupro.jp/mark/20130628/S000DX3D.htm","有価証券報告書")</f>
        <v>有価証券報告書</v>
      </c>
      <c r="F4" s="15" t="str">
        <f>HYPERLINK("http://www.kabupro.jp/mark/20140214/S10016S7.htm","四半期報告書")</f>
        <v>四半期報告書</v>
      </c>
      <c r="G4" s="15" t="str">
        <f>HYPERLINK("http://www.kabupro.jp/mark/20131114/S1000BOA.htm","四半期報告書")</f>
        <v>四半期報告書</v>
      </c>
      <c r="H4" s="15" t="str">
        <f>HYPERLINK("http://www.kabupro.jp/mark/20130813/S000EB25.htm","四半期報告書")</f>
        <v>四半期報告書</v>
      </c>
      <c r="I4" s="15" t="str">
        <f>HYPERLINK("http://www.kabupro.jp/mark/20130628/S000DX3D.htm","有価証券報告書")</f>
        <v>有価証券報告書</v>
      </c>
      <c r="J4" s="15" t="str">
        <f>HYPERLINK("http://www.kabupro.jp/mark/20130131/S000CPDK.htm","四半期報告書")</f>
        <v>四半期報告書</v>
      </c>
      <c r="K4" s="15" t="str">
        <f>HYPERLINK("http://www.kabupro.jp/mark/20121109/S000C762.htm","四半期報告書")</f>
        <v>四半期報告書</v>
      </c>
      <c r="L4" s="15" t="str">
        <f>HYPERLINK("http://www.kabupro.jp/mark/20120810/S000BQB8.htm","四半期報告書")</f>
        <v>四半期報告書</v>
      </c>
      <c r="M4" s="15" t="str">
        <f>HYPERLINK("http://www.kabupro.jp/mark/20120629/S000BCHS.htm","有価証券報告書")</f>
        <v>有価証券報告書</v>
      </c>
      <c r="N4" s="15" t="str">
        <f>HYPERLINK("http://www.kabupro.jp/mark/20120210/S000AAQW.htm","四半期報告書")</f>
        <v>四半期報告書</v>
      </c>
      <c r="O4" s="15" t="str">
        <f>HYPERLINK("http://www.kabupro.jp/mark/20111111/S0009P26.htm","四半期報告書")</f>
        <v>四半期報告書</v>
      </c>
      <c r="P4" s="15" t="str">
        <f>HYPERLINK("http://www.kabupro.jp/mark/20110811/S00095LW.htm","四半期報告書")</f>
        <v>四半期報告書</v>
      </c>
      <c r="Q4" s="15" t="str">
        <f>HYPERLINK("http://www.kabupro.jp/mark/20110722/S0008Y2X.htm","訂正有価証券報告書")</f>
        <v>訂正有価証券報告書</v>
      </c>
      <c r="R4" s="15" t="str">
        <f>HYPERLINK("http://www.kabupro.jp/mark/20110214/S0007TJX.htm","四半期報告書")</f>
        <v>四半期報告書</v>
      </c>
      <c r="S4" s="15" t="str">
        <f>HYPERLINK("http://www.kabupro.jp/mark/20101109/S00072WW.htm","四半期報告書")</f>
        <v>四半期報告書</v>
      </c>
      <c r="T4" s="15" t="str">
        <f>HYPERLINK("http://www.kabupro.jp/mark/20100811/S0006KXS.htm","四半期報告書")</f>
        <v>四半期報告書</v>
      </c>
      <c r="U4" s="15" t="str">
        <f>HYPERLINK("http://www.kabupro.jp/mark/20100630/S000634K.htm","有価証券報告書")</f>
        <v>有価証券報告書</v>
      </c>
      <c r="V4" s="15" t="str">
        <f>HYPERLINK("http://www.kabupro.jp/mark/20100212/S000574R.htm","四半期報告書")</f>
        <v>四半期報告書</v>
      </c>
      <c r="W4" s="15" t="str">
        <f>HYPERLINK("http://www.kabupro.jp/mark/20091113/S0004M7S.htm","四半期報告書")</f>
        <v>四半期報告書</v>
      </c>
      <c r="X4" s="15" t="str">
        <f>HYPERLINK("http://www.kabupro.jp/mark/20090811/S0003W3A.htm","四半期報告書")</f>
        <v>四半期報告書</v>
      </c>
      <c r="Y4" s="15" t="str">
        <f>HYPERLINK("http://www.kabupro.jp/mark/20090629/S0003KU1.htm","有価証券報告書")</f>
        <v>有価証券報告書</v>
      </c>
    </row>
    <row r="5" spans="1:25" ht="14.25" thickBot="1">
      <c r="A5" s="11" t="s">
        <v>34</v>
      </c>
      <c r="B5" s="1" t="s">
        <v>178</v>
      </c>
      <c r="C5" s="1" t="s">
        <v>181</v>
      </c>
      <c r="D5" s="1" t="s">
        <v>183</v>
      </c>
      <c r="E5" s="1" t="s">
        <v>40</v>
      </c>
      <c r="F5" s="1" t="s">
        <v>178</v>
      </c>
      <c r="G5" s="1" t="s">
        <v>181</v>
      </c>
      <c r="H5" s="1" t="s">
        <v>183</v>
      </c>
      <c r="I5" s="1" t="s">
        <v>40</v>
      </c>
      <c r="J5" s="1" t="s">
        <v>185</v>
      </c>
      <c r="K5" s="1" t="s">
        <v>187</v>
      </c>
      <c r="L5" s="1" t="s">
        <v>189</v>
      </c>
      <c r="M5" s="1" t="s">
        <v>44</v>
      </c>
      <c r="N5" s="1" t="s">
        <v>191</v>
      </c>
      <c r="O5" s="1" t="s">
        <v>193</v>
      </c>
      <c r="P5" s="1" t="s">
        <v>195</v>
      </c>
      <c r="Q5" s="1" t="s">
        <v>46</v>
      </c>
      <c r="R5" s="1" t="s">
        <v>197</v>
      </c>
      <c r="S5" s="1" t="s">
        <v>199</v>
      </c>
      <c r="T5" s="1" t="s">
        <v>201</v>
      </c>
      <c r="U5" s="1" t="s">
        <v>48</v>
      </c>
      <c r="V5" s="1" t="s">
        <v>202</v>
      </c>
      <c r="W5" s="1" t="s">
        <v>204</v>
      </c>
      <c r="X5" s="1" t="s">
        <v>206</v>
      </c>
      <c r="Y5" s="1" t="s">
        <v>50</v>
      </c>
    </row>
    <row r="6" spans="1:25" ht="15" thickBot="1" thickTop="1">
      <c r="A6" s="10" t="s">
        <v>35</v>
      </c>
      <c r="B6" s="18" t="s">
        <v>32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36</v>
      </c>
      <c r="B7" s="14" t="s">
        <v>2</v>
      </c>
      <c r="C7" s="14" t="s">
        <v>2</v>
      </c>
      <c r="D7" s="14" t="s">
        <v>2</v>
      </c>
      <c r="E7" s="16" t="s">
        <v>41</v>
      </c>
      <c r="F7" s="14" t="s">
        <v>2</v>
      </c>
      <c r="G7" s="14" t="s">
        <v>2</v>
      </c>
      <c r="H7" s="14" t="s">
        <v>2</v>
      </c>
      <c r="I7" s="16" t="s">
        <v>41</v>
      </c>
      <c r="J7" s="14" t="s">
        <v>2</v>
      </c>
      <c r="K7" s="14" t="s">
        <v>2</v>
      </c>
      <c r="L7" s="14" t="s">
        <v>2</v>
      </c>
      <c r="M7" s="16" t="s">
        <v>41</v>
      </c>
      <c r="N7" s="14" t="s">
        <v>2</v>
      </c>
      <c r="O7" s="14" t="s">
        <v>2</v>
      </c>
      <c r="P7" s="14" t="s">
        <v>2</v>
      </c>
      <c r="Q7" s="16" t="s">
        <v>41</v>
      </c>
      <c r="R7" s="14" t="s">
        <v>2</v>
      </c>
      <c r="S7" s="14" t="s">
        <v>2</v>
      </c>
      <c r="T7" s="14" t="s">
        <v>2</v>
      </c>
      <c r="U7" s="16" t="s">
        <v>41</v>
      </c>
      <c r="V7" s="14" t="s">
        <v>2</v>
      </c>
      <c r="W7" s="14" t="s">
        <v>2</v>
      </c>
      <c r="X7" s="14" t="s">
        <v>2</v>
      </c>
      <c r="Y7" s="16" t="s">
        <v>41</v>
      </c>
    </row>
    <row r="8" spans="1:25" ht="13.5">
      <c r="A8" s="13" t="s">
        <v>37</v>
      </c>
      <c r="B8" s="1" t="s">
        <v>3</v>
      </c>
      <c r="C8" s="1" t="s">
        <v>3</v>
      </c>
      <c r="D8" s="1" t="s">
        <v>3</v>
      </c>
      <c r="E8" s="17" t="s">
        <v>129</v>
      </c>
      <c r="F8" s="1" t="s">
        <v>129</v>
      </c>
      <c r="G8" s="1" t="s">
        <v>129</v>
      </c>
      <c r="H8" s="1" t="s">
        <v>129</v>
      </c>
      <c r="I8" s="17" t="s">
        <v>130</v>
      </c>
      <c r="J8" s="1" t="s">
        <v>130</v>
      </c>
      <c r="K8" s="1" t="s">
        <v>130</v>
      </c>
      <c r="L8" s="1" t="s">
        <v>130</v>
      </c>
      <c r="M8" s="17" t="s">
        <v>131</v>
      </c>
      <c r="N8" s="1" t="s">
        <v>131</v>
      </c>
      <c r="O8" s="1" t="s">
        <v>131</v>
      </c>
      <c r="P8" s="1" t="s">
        <v>131</v>
      </c>
      <c r="Q8" s="17" t="s">
        <v>132</v>
      </c>
      <c r="R8" s="1" t="s">
        <v>132</v>
      </c>
      <c r="S8" s="1" t="s">
        <v>132</v>
      </c>
      <c r="T8" s="1" t="s">
        <v>132</v>
      </c>
      <c r="U8" s="17" t="s">
        <v>133</v>
      </c>
      <c r="V8" s="1" t="s">
        <v>133</v>
      </c>
      <c r="W8" s="1" t="s">
        <v>133</v>
      </c>
      <c r="X8" s="1" t="s">
        <v>133</v>
      </c>
      <c r="Y8" s="17" t="s">
        <v>134</v>
      </c>
    </row>
    <row r="9" spans="1:25" ht="13.5">
      <c r="A9" s="13" t="s">
        <v>38</v>
      </c>
      <c r="B9" s="1" t="s">
        <v>180</v>
      </c>
      <c r="C9" s="1" t="s">
        <v>182</v>
      </c>
      <c r="D9" s="1" t="s">
        <v>184</v>
      </c>
      <c r="E9" s="17" t="s">
        <v>42</v>
      </c>
      <c r="F9" s="1" t="s">
        <v>186</v>
      </c>
      <c r="G9" s="1" t="s">
        <v>188</v>
      </c>
      <c r="H9" s="1" t="s">
        <v>190</v>
      </c>
      <c r="I9" s="17" t="s">
        <v>43</v>
      </c>
      <c r="J9" s="1" t="s">
        <v>192</v>
      </c>
      <c r="K9" s="1" t="s">
        <v>194</v>
      </c>
      <c r="L9" s="1" t="s">
        <v>196</v>
      </c>
      <c r="M9" s="17" t="s">
        <v>45</v>
      </c>
      <c r="N9" s="1" t="s">
        <v>198</v>
      </c>
      <c r="O9" s="1" t="s">
        <v>200</v>
      </c>
      <c r="P9" s="1" t="s">
        <v>48</v>
      </c>
      <c r="Q9" s="17" t="s">
        <v>47</v>
      </c>
      <c r="R9" s="1" t="s">
        <v>203</v>
      </c>
      <c r="S9" s="1" t="s">
        <v>205</v>
      </c>
      <c r="T9" s="1" t="s">
        <v>207</v>
      </c>
      <c r="U9" s="17" t="s">
        <v>49</v>
      </c>
      <c r="V9" s="1" t="s">
        <v>209</v>
      </c>
      <c r="W9" s="1" t="s">
        <v>211</v>
      </c>
      <c r="X9" s="1" t="s">
        <v>213</v>
      </c>
      <c r="Y9" s="17" t="s">
        <v>51</v>
      </c>
    </row>
    <row r="10" spans="1:25" ht="14.25" thickBot="1">
      <c r="A10" s="13" t="s">
        <v>39</v>
      </c>
      <c r="B10" s="1" t="s">
        <v>53</v>
      </c>
      <c r="C10" s="1" t="s">
        <v>53</v>
      </c>
      <c r="D10" s="1" t="s">
        <v>53</v>
      </c>
      <c r="E10" s="17" t="s">
        <v>53</v>
      </c>
      <c r="F10" s="1" t="s">
        <v>53</v>
      </c>
      <c r="G10" s="1" t="s">
        <v>53</v>
      </c>
      <c r="H10" s="1" t="s">
        <v>53</v>
      </c>
      <c r="I10" s="17" t="s">
        <v>53</v>
      </c>
      <c r="J10" s="1" t="s">
        <v>53</v>
      </c>
      <c r="K10" s="1" t="s">
        <v>53</v>
      </c>
      <c r="L10" s="1" t="s">
        <v>53</v>
      </c>
      <c r="M10" s="17" t="s">
        <v>53</v>
      </c>
      <c r="N10" s="1" t="s">
        <v>53</v>
      </c>
      <c r="O10" s="1" t="s">
        <v>53</v>
      </c>
      <c r="P10" s="1" t="s">
        <v>53</v>
      </c>
      <c r="Q10" s="17" t="s">
        <v>53</v>
      </c>
      <c r="R10" s="1" t="s">
        <v>53</v>
      </c>
      <c r="S10" s="1" t="s">
        <v>53</v>
      </c>
      <c r="T10" s="1" t="s">
        <v>53</v>
      </c>
      <c r="U10" s="17" t="s">
        <v>53</v>
      </c>
      <c r="V10" s="1" t="s">
        <v>53</v>
      </c>
      <c r="W10" s="1" t="s">
        <v>53</v>
      </c>
      <c r="X10" s="1" t="s">
        <v>53</v>
      </c>
      <c r="Y10" s="17" t="s">
        <v>53</v>
      </c>
    </row>
    <row r="11" spans="1:25" ht="14.25" thickTop="1">
      <c r="A11" s="26" t="s">
        <v>135</v>
      </c>
      <c r="B11" s="27">
        <v>12721361</v>
      </c>
      <c r="C11" s="27">
        <v>8349626</v>
      </c>
      <c r="D11" s="27">
        <v>4323549</v>
      </c>
      <c r="E11" s="21">
        <v>17206521</v>
      </c>
      <c r="F11" s="27">
        <v>12656333</v>
      </c>
      <c r="G11" s="27">
        <v>8309033</v>
      </c>
      <c r="H11" s="27">
        <v>4068465</v>
      </c>
      <c r="I11" s="21">
        <v>17305281</v>
      </c>
      <c r="J11" s="27">
        <v>13495353</v>
      </c>
      <c r="K11" s="27">
        <v>9028672</v>
      </c>
      <c r="L11" s="27">
        <v>3761690</v>
      </c>
      <c r="M11" s="21">
        <v>17541136</v>
      </c>
      <c r="N11" s="27">
        <v>12570088</v>
      </c>
      <c r="O11" s="27">
        <v>8580766</v>
      </c>
      <c r="P11" s="27">
        <v>4137120</v>
      </c>
      <c r="Q11" s="21">
        <v>14800542</v>
      </c>
      <c r="R11" s="27">
        <v>10510864</v>
      </c>
      <c r="S11" s="27">
        <v>7018701</v>
      </c>
      <c r="T11" s="27">
        <v>3081143</v>
      </c>
      <c r="U11" s="21">
        <v>17148798</v>
      </c>
      <c r="V11" s="27">
        <v>13125470</v>
      </c>
      <c r="W11" s="27">
        <v>8893266</v>
      </c>
      <c r="X11" s="27">
        <v>4384956</v>
      </c>
      <c r="Y11" s="21">
        <v>17977275</v>
      </c>
    </row>
    <row r="12" spans="1:25" ht="13.5">
      <c r="A12" s="7" t="s">
        <v>142</v>
      </c>
      <c r="B12" s="28">
        <v>10577441</v>
      </c>
      <c r="C12" s="28">
        <v>6926092</v>
      </c>
      <c r="D12" s="28">
        <v>3501739</v>
      </c>
      <c r="E12" s="22">
        <v>14202901</v>
      </c>
      <c r="F12" s="28">
        <v>10408691</v>
      </c>
      <c r="G12" s="28">
        <v>6934435</v>
      </c>
      <c r="H12" s="28">
        <v>3470999</v>
      </c>
      <c r="I12" s="22">
        <v>14302102</v>
      </c>
      <c r="J12" s="28">
        <v>10964593</v>
      </c>
      <c r="K12" s="28">
        <v>7360201</v>
      </c>
      <c r="L12" s="28">
        <v>3047672</v>
      </c>
      <c r="M12" s="22">
        <v>14238254</v>
      </c>
      <c r="N12" s="28">
        <v>10112536</v>
      </c>
      <c r="O12" s="28">
        <v>6803507</v>
      </c>
      <c r="P12" s="28">
        <v>3297229</v>
      </c>
      <c r="Q12" s="22">
        <v>11933588</v>
      </c>
      <c r="R12" s="28">
        <v>8359293</v>
      </c>
      <c r="S12" s="28">
        <v>5703200</v>
      </c>
      <c r="T12" s="28">
        <v>2494993</v>
      </c>
      <c r="U12" s="22">
        <v>14565724</v>
      </c>
      <c r="V12" s="28">
        <v>10922285</v>
      </c>
      <c r="W12" s="28">
        <v>7578753</v>
      </c>
      <c r="X12" s="28">
        <v>3645296</v>
      </c>
      <c r="Y12" s="22">
        <v>14981286</v>
      </c>
    </row>
    <row r="13" spans="1:25" ht="13.5">
      <c r="A13" s="7" t="s">
        <v>143</v>
      </c>
      <c r="B13" s="28">
        <v>2143920</v>
      </c>
      <c r="C13" s="28">
        <v>1423534</v>
      </c>
      <c r="D13" s="28">
        <v>821810</v>
      </c>
      <c r="E13" s="22">
        <v>3003619</v>
      </c>
      <c r="F13" s="28">
        <v>2247642</v>
      </c>
      <c r="G13" s="28">
        <v>1374597</v>
      </c>
      <c r="H13" s="28">
        <v>597466</v>
      </c>
      <c r="I13" s="22">
        <v>3003178</v>
      </c>
      <c r="J13" s="28">
        <v>2530760</v>
      </c>
      <c r="K13" s="28">
        <v>1668470</v>
      </c>
      <c r="L13" s="28">
        <v>714018</v>
      </c>
      <c r="M13" s="22">
        <v>3302881</v>
      </c>
      <c r="N13" s="28">
        <v>2457551</v>
      </c>
      <c r="O13" s="28">
        <v>1777259</v>
      </c>
      <c r="P13" s="28">
        <v>839890</v>
      </c>
      <c r="Q13" s="22">
        <v>2866953</v>
      </c>
      <c r="R13" s="28">
        <v>2151571</v>
      </c>
      <c r="S13" s="28">
        <v>1315500</v>
      </c>
      <c r="T13" s="28">
        <v>586149</v>
      </c>
      <c r="U13" s="22">
        <v>2583074</v>
      </c>
      <c r="V13" s="28">
        <v>2203184</v>
      </c>
      <c r="W13" s="28">
        <v>1314513</v>
      </c>
      <c r="X13" s="28">
        <v>739660</v>
      </c>
      <c r="Y13" s="22">
        <v>2995989</v>
      </c>
    </row>
    <row r="14" spans="1:25" ht="13.5">
      <c r="A14" s="6" t="s">
        <v>144</v>
      </c>
      <c r="B14" s="28">
        <v>376978</v>
      </c>
      <c r="C14" s="28">
        <v>247506</v>
      </c>
      <c r="D14" s="28">
        <v>123893</v>
      </c>
      <c r="E14" s="22">
        <v>467533</v>
      </c>
      <c r="F14" s="28">
        <v>355725</v>
      </c>
      <c r="G14" s="28">
        <v>239385</v>
      </c>
      <c r="H14" s="28">
        <v>115089</v>
      </c>
      <c r="I14" s="22">
        <v>489326</v>
      </c>
      <c r="J14" s="28">
        <v>375322</v>
      </c>
      <c r="K14" s="28">
        <v>248156</v>
      </c>
      <c r="L14" s="28">
        <v>116128</v>
      </c>
      <c r="M14" s="22">
        <v>475026</v>
      </c>
      <c r="N14" s="28">
        <v>354541</v>
      </c>
      <c r="O14" s="28">
        <v>238885</v>
      </c>
      <c r="P14" s="28">
        <v>117892</v>
      </c>
      <c r="Q14" s="22">
        <v>450924</v>
      </c>
      <c r="R14" s="28">
        <v>314497</v>
      </c>
      <c r="S14" s="28">
        <v>200338</v>
      </c>
      <c r="T14" s="28">
        <v>88785</v>
      </c>
      <c r="U14" s="22">
        <v>440833</v>
      </c>
      <c r="V14" s="28">
        <v>363117</v>
      </c>
      <c r="W14" s="28">
        <v>250378</v>
      </c>
      <c r="X14" s="28">
        <v>121850</v>
      </c>
      <c r="Y14" s="22">
        <v>501854</v>
      </c>
    </row>
    <row r="15" spans="1:25" ht="13.5">
      <c r="A15" s="6" t="s">
        <v>30</v>
      </c>
      <c r="B15" s="28">
        <v>583591</v>
      </c>
      <c r="C15" s="28">
        <v>393279</v>
      </c>
      <c r="D15" s="28">
        <v>207531</v>
      </c>
      <c r="E15" s="22">
        <v>890354</v>
      </c>
      <c r="F15" s="28">
        <v>666994</v>
      </c>
      <c r="G15" s="28">
        <v>446086</v>
      </c>
      <c r="H15" s="28">
        <v>218048</v>
      </c>
      <c r="I15" s="22">
        <v>844162</v>
      </c>
      <c r="J15" s="28">
        <v>631667</v>
      </c>
      <c r="K15" s="28">
        <v>415024</v>
      </c>
      <c r="L15" s="28">
        <v>202849</v>
      </c>
      <c r="M15" s="22">
        <v>828977</v>
      </c>
      <c r="N15" s="28">
        <v>623644</v>
      </c>
      <c r="O15" s="28">
        <v>421980</v>
      </c>
      <c r="P15" s="28">
        <v>209631</v>
      </c>
      <c r="Q15" s="22">
        <v>845379</v>
      </c>
      <c r="R15" s="28">
        <v>620728</v>
      </c>
      <c r="S15" s="28">
        <v>405447</v>
      </c>
      <c r="T15" s="28">
        <v>201980</v>
      </c>
      <c r="U15" s="22">
        <v>847819</v>
      </c>
      <c r="V15" s="28"/>
      <c r="W15" s="28"/>
      <c r="X15" s="28"/>
      <c r="Y15" s="22"/>
    </row>
    <row r="16" spans="1:25" ht="13.5">
      <c r="A16" s="6" t="s">
        <v>148</v>
      </c>
      <c r="B16" s="28">
        <v>21807</v>
      </c>
      <c r="C16" s="28">
        <v>14583</v>
      </c>
      <c r="D16" s="28">
        <v>7209</v>
      </c>
      <c r="E16" s="22">
        <v>43073</v>
      </c>
      <c r="F16" s="28">
        <v>38022</v>
      </c>
      <c r="G16" s="28">
        <v>28858</v>
      </c>
      <c r="H16" s="28">
        <v>11103</v>
      </c>
      <c r="I16" s="22">
        <v>41930</v>
      </c>
      <c r="J16" s="28">
        <v>31388</v>
      </c>
      <c r="K16" s="28">
        <v>20348</v>
      </c>
      <c r="L16" s="28">
        <v>10640</v>
      </c>
      <c r="M16" s="22">
        <v>31271</v>
      </c>
      <c r="N16" s="28">
        <v>17945</v>
      </c>
      <c r="O16" s="28">
        <v>9924</v>
      </c>
      <c r="P16" s="28">
        <v>7547</v>
      </c>
      <c r="Q16" s="22">
        <v>25927</v>
      </c>
      <c r="R16" s="28">
        <v>23473</v>
      </c>
      <c r="S16" s="28">
        <v>15304</v>
      </c>
      <c r="T16" s="28">
        <v>7164</v>
      </c>
      <c r="U16" s="22">
        <v>29797</v>
      </c>
      <c r="V16" s="28">
        <v>24767</v>
      </c>
      <c r="W16" s="28">
        <v>16449</v>
      </c>
      <c r="X16" s="28">
        <v>6647</v>
      </c>
      <c r="Y16" s="22">
        <v>33387</v>
      </c>
    </row>
    <row r="17" spans="1:25" ht="13.5">
      <c r="A17" s="6" t="s">
        <v>149</v>
      </c>
      <c r="B17" s="28"/>
      <c r="C17" s="28"/>
      <c r="D17" s="28"/>
      <c r="E17" s="22">
        <v>4437</v>
      </c>
      <c r="F17" s="28">
        <v>4437</v>
      </c>
      <c r="G17" s="28">
        <v>4143</v>
      </c>
      <c r="H17" s="28">
        <v>4143</v>
      </c>
      <c r="I17" s="22">
        <v>18662</v>
      </c>
      <c r="J17" s="28">
        <v>14225</v>
      </c>
      <c r="K17" s="28">
        <v>9787</v>
      </c>
      <c r="L17" s="28">
        <v>5350</v>
      </c>
      <c r="M17" s="22">
        <v>17758</v>
      </c>
      <c r="N17" s="28">
        <v>13258</v>
      </c>
      <c r="O17" s="28">
        <v>8758</v>
      </c>
      <c r="P17" s="28">
        <v>4264</v>
      </c>
      <c r="Q17" s="22">
        <v>17654</v>
      </c>
      <c r="R17" s="28">
        <v>13389</v>
      </c>
      <c r="S17" s="28">
        <v>9125</v>
      </c>
      <c r="T17" s="28">
        <v>5012</v>
      </c>
      <c r="U17" s="22">
        <v>19600</v>
      </c>
      <c r="V17" s="28">
        <v>14439</v>
      </c>
      <c r="W17" s="28">
        <v>8475</v>
      </c>
      <c r="X17" s="28">
        <v>4416</v>
      </c>
      <c r="Y17" s="22">
        <v>20245</v>
      </c>
    </row>
    <row r="18" spans="1:25" ht="13.5">
      <c r="A18" s="6" t="s">
        <v>154</v>
      </c>
      <c r="B18" s="28">
        <v>494785</v>
      </c>
      <c r="C18" s="28">
        <v>284682</v>
      </c>
      <c r="D18" s="28">
        <v>149617</v>
      </c>
      <c r="E18" s="22">
        <v>533167</v>
      </c>
      <c r="F18" s="28">
        <v>402112</v>
      </c>
      <c r="G18" s="28">
        <v>266160</v>
      </c>
      <c r="H18" s="28">
        <v>132264</v>
      </c>
      <c r="I18" s="22">
        <v>479496</v>
      </c>
      <c r="J18" s="28">
        <v>351850</v>
      </c>
      <c r="K18" s="28">
        <v>227541</v>
      </c>
      <c r="L18" s="28">
        <v>116444</v>
      </c>
      <c r="M18" s="22">
        <v>469048</v>
      </c>
      <c r="N18" s="28">
        <v>336193</v>
      </c>
      <c r="O18" s="28">
        <v>215556</v>
      </c>
      <c r="P18" s="28">
        <v>97708</v>
      </c>
      <c r="Q18" s="22">
        <v>407767</v>
      </c>
      <c r="R18" s="28">
        <v>311792</v>
      </c>
      <c r="S18" s="28">
        <v>204409</v>
      </c>
      <c r="T18" s="28">
        <v>101434</v>
      </c>
      <c r="U18" s="22">
        <v>416942</v>
      </c>
      <c r="V18" s="28">
        <v>318722</v>
      </c>
      <c r="W18" s="28">
        <v>210020</v>
      </c>
      <c r="X18" s="28">
        <v>103421</v>
      </c>
      <c r="Y18" s="22">
        <v>431703</v>
      </c>
    </row>
    <row r="19" spans="1:25" ht="13.5">
      <c r="A19" s="6" t="s">
        <v>62</v>
      </c>
      <c r="B19" s="28">
        <v>403106</v>
      </c>
      <c r="C19" s="28">
        <v>312468</v>
      </c>
      <c r="D19" s="28">
        <v>152615</v>
      </c>
      <c r="E19" s="22">
        <v>488771</v>
      </c>
      <c r="F19" s="28">
        <v>346680</v>
      </c>
      <c r="G19" s="28">
        <v>226568</v>
      </c>
      <c r="H19" s="28">
        <v>94058</v>
      </c>
      <c r="I19" s="22">
        <v>487526</v>
      </c>
      <c r="J19" s="28">
        <v>327922</v>
      </c>
      <c r="K19" s="28">
        <v>229647</v>
      </c>
      <c r="L19" s="28">
        <v>109548</v>
      </c>
      <c r="M19" s="22">
        <v>576442</v>
      </c>
      <c r="N19" s="28">
        <v>428200</v>
      </c>
      <c r="O19" s="28">
        <v>273389</v>
      </c>
      <c r="P19" s="28">
        <v>128505</v>
      </c>
      <c r="Q19" s="22">
        <v>568614</v>
      </c>
      <c r="R19" s="28">
        <v>422397</v>
      </c>
      <c r="S19" s="28">
        <v>282926</v>
      </c>
      <c r="T19" s="28">
        <v>148582</v>
      </c>
      <c r="U19" s="22">
        <v>636729</v>
      </c>
      <c r="V19" s="28">
        <v>543268</v>
      </c>
      <c r="W19" s="28">
        <v>372586</v>
      </c>
      <c r="X19" s="28">
        <v>157024</v>
      </c>
      <c r="Y19" s="22">
        <v>713054</v>
      </c>
    </row>
    <row r="20" spans="1:25" ht="13.5">
      <c r="A20" s="6" t="s">
        <v>155</v>
      </c>
      <c r="B20" s="28">
        <v>1880269</v>
      </c>
      <c r="C20" s="28">
        <v>1252520</v>
      </c>
      <c r="D20" s="28">
        <v>640867</v>
      </c>
      <c r="E20" s="22">
        <v>2427337</v>
      </c>
      <c r="F20" s="28">
        <v>1813973</v>
      </c>
      <c r="G20" s="28">
        <v>1211201</v>
      </c>
      <c r="H20" s="28">
        <v>574707</v>
      </c>
      <c r="I20" s="22">
        <v>2361103</v>
      </c>
      <c r="J20" s="28">
        <v>1762523</v>
      </c>
      <c r="K20" s="28">
        <v>1150506</v>
      </c>
      <c r="L20" s="28">
        <v>560961</v>
      </c>
      <c r="M20" s="22">
        <v>2398525</v>
      </c>
      <c r="N20" s="28">
        <v>1773999</v>
      </c>
      <c r="O20" s="28">
        <v>1168492</v>
      </c>
      <c r="P20" s="28">
        <v>565550</v>
      </c>
      <c r="Q20" s="22">
        <v>2316267</v>
      </c>
      <c r="R20" s="28">
        <v>1706279</v>
      </c>
      <c r="S20" s="28">
        <v>1117550</v>
      </c>
      <c r="T20" s="28">
        <v>552959</v>
      </c>
      <c r="U20" s="22">
        <v>2391722</v>
      </c>
      <c r="V20" s="28">
        <v>1811567</v>
      </c>
      <c r="W20" s="28">
        <v>1221436</v>
      </c>
      <c r="X20" s="28">
        <v>569155</v>
      </c>
      <c r="Y20" s="22">
        <v>2362333</v>
      </c>
    </row>
    <row r="21" spans="1:25" ht="14.25" thickBot="1">
      <c r="A21" s="25" t="s">
        <v>156</v>
      </c>
      <c r="B21" s="29">
        <v>263650</v>
      </c>
      <c r="C21" s="29">
        <v>171014</v>
      </c>
      <c r="D21" s="29">
        <v>180943</v>
      </c>
      <c r="E21" s="23">
        <v>576282</v>
      </c>
      <c r="F21" s="29">
        <v>433668</v>
      </c>
      <c r="G21" s="29">
        <v>163396</v>
      </c>
      <c r="H21" s="29">
        <v>22759</v>
      </c>
      <c r="I21" s="23">
        <v>642075</v>
      </c>
      <c r="J21" s="29">
        <v>768237</v>
      </c>
      <c r="K21" s="29">
        <v>517964</v>
      </c>
      <c r="L21" s="29">
        <v>153056</v>
      </c>
      <c r="M21" s="23">
        <v>904356</v>
      </c>
      <c r="N21" s="29">
        <v>683551</v>
      </c>
      <c r="O21" s="29">
        <v>608766</v>
      </c>
      <c r="P21" s="29">
        <v>274340</v>
      </c>
      <c r="Q21" s="23">
        <v>550686</v>
      </c>
      <c r="R21" s="29">
        <v>445292</v>
      </c>
      <c r="S21" s="29">
        <v>197950</v>
      </c>
      <c r="T21" s="29">
        <v>33190</v>
      </c>
      <c r="U21" s="23">
        <v>191351</v>
      </c>
      <c r="V21" s="29">
        <v>391617</v>
      </c>
      <c r="W21" s="29">
        <v>93076</v>
      </c>
      <c r="X21" s="29">
        <v>170505</v>
      </c>
      <c r="Y21" s="23">
        <v>633655</v>
      </c>
    </row>
    <row r="22" spans="1:25" ht="14.25" thickTop="1">
      <c r="A22" s="6" t="s">
        <v>157</v>
      </c>
      <c r="B22" s="28">
        <v>2629</v>
      </c>
      <c r="C22" s="28">
        <v>2140</v>
      </c>
      <c r="D22" s="28">
        <v>1236</v>
      </c>
      <c r="E22" s="22">
        <v>606</v>
      </c>
      <c r="F22" s="28">
        <v>101</v>
      </c>
      <c r="G22" s="28">
        <v>71</v>
      </c>
      <c r="H22" s="28">
        <v>37</v>
      </c>
      <c r="I22" s="22">
        <v>573</v>
      </c>
      <c r="J22" s="28">
        <v>468</v>
      </c>
      <c r="K22" s="28">
        <v>342</v>
      </c>
      <c r="L22" s="28">
        <v>131</v>
      </c>
      <c r="M22" s="22">
        <v>362</v>
      </c>
      <c r="N22" s="28">
        <v>156</v>
      </c>
      <c r="O22" s="28">
        <v>131</v>
      </c>
      <c r="P22" s="28">
        <v>48</v>
      </c>
      <c r="Q22" s="22">
        <v>463</v>
      </c>
      <c r="R22" s="28">
        <v>355</v>
      </c>
      <c r="S22" s="28">
        <v>243</v>
      </c>
      <c r="T22" s="28">
        <v>199</v>
      </c>
      <c r="U22" s="22">
        <v>1197</v>
      </c>
      <c r="V22" s="28">
        <v>443</v>
      </c>
      <c r="W22" s="28">
        <v>333</v>
      </c>
      <c r="X22" s="28">
        <v>42</v>
      </c>
      <c r="Y22" s="22">
        <v>939</v>
      </c>
    </row>
    <row r="23" spans="1:25" ht="13.5">
      <c r="A23" s="6" t="s">
        <v>158</v>
      </c>
      <c r="B23" s="28">
        <v>13466</v>
      </c>
      <c r="C23" s="28">
        <v>12753</v>
      </c>
      <c r="D23" s="28">
        <v>12736</v>
      </c>
      <c r="E23" s="22">
        <v>3583</v>
      </c>
      <c r="F23" s="28">
        <v>3583</v>
      </c>
      <c r="G23" s="28">
        <v>1969</v>
      </c>
      <c r="H23" s="28">
        <v>1953</v>
      </c>
      <c r="I23" s="22">
        <v>3485</v>
      </c>
      <c r="J23" s="28">
        <v>3485</v>
      </c>
      <c r="K23" s="28">
        <v>1970</v>
      </c>
      <c r="L23" s="28">
        <v>1955</v>
      </c>
      <c r="M23" s="22">
        <v>3151</v>
      </c>
      <c r="N23" s="28">
        <v>3151</v>
      </c>
      <c r="O23" s="28">
        <v>1776</v>
      </c>
      <c r="P23" s="28">
        <v>1764</v>
      </c>
      <c r="Q23" s="22">
        <v>2637</v>
      </c>
      <c r="R23" s="28">
        <v>2637</v>
      </c>
      <c r="S23" s="28">
        <v>1607</v>
      </c>
      <c r="T23" s="28">
        <v>1599</v>
      </c>
      <c r="U23" s="22">
        <v>18381</v>
      </c>
      <c r="V23" s="28">
        <v>18381</v>
      </c>
      <c r="W23" s="28">
        <v>16942</v>
      </c>
      <c r="X23" s="28">
        <v>2285</v>
      </c>
      <c r="Y23" s="22">
        <v>3153</v>
      </c>
    </row>
    <row r="24" spans="1:25" ht="13.5">
      <c r="A24" s="6" t="s">
        <v>159</v>
      </c>
      <c r="B24" s="28">
        <v>8277</v>
      </c>
      <c r="C24" s="28">
        <v>7897</v>
      </c>
      <c r="D24" s="28"/>
      <c r="E24" s="22">
        <v>15281</v>
      </c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>
        <v>9538</v>
      </c>
      <c r="V24" s="28"/>
      <c r="W24" s="28"/>
      <c r="X24" s="28"/>
      <c r="Y24" s="22"/>
    </row>
    <row r="25" spans="1:25" ht="13.5">
      <c r="A25" s="6" t="s">
        <v>62</v>
      </c>
      <c r="B25" s="28">
        <v>10848</v>
      </c>
      <c r="C25" s="28">
        <v>8914</v>
      </c>
      <c r="D25" s="28">
        <v>1911</v>
      </c>
      <c r="E25" s="22">
        <v>6503</v>
      </c>
      <c r="F25" s="28">
        <v>9723</v>
      </c>
      <c r="G25" s="28">
        <v>6010</v>
      </c>
      <c r="H25" s="28">
        <v>2648</v>
      </c>
      <c r="I25" s="22">
        <v>6443</v>
      </c>
      <c r="J25" s="28">
        <v>4009</v>
      </c>
      <c r="K25" s="28">
        <v>3149</v>
      </c>
      <c r="L25" s="28">
        <v>1270</v>
      </c>
      <c r="M25" s="22">
        <v>5393</v>
      </c>
      <c r="N25" s="28">
        <v>8986</v>
      </c>
      <c r="O25" s="28">
        <v>6651</v>
      </c>
      <c r="P25" s="28">
        <v>3540</v>
      </c>
      <c r="Q25" s="22">
        <v>5869</v>
      </c>
      <c r="R25" s="28">
        <v>9344</v>
      </c>
      <c r="S25" s="28">
        <v>8828</v>
      </c>
      <c r="T25" s="28">
        <v>2324</v>
      </c>
      <c r="U25" s="22">
        <v>20337</v>
      </c>
      <c r="V25" s="28">
        <v>21973</v>
      </c>
      <c r="W25" s="28">
        <v>18783</v>
      </c>
      <c r="X25" s="28">
        <v>13927</v>
      </c>
      <c r="Y25" s="22">
        <v>8571</v>
      </c>
    </row>
    <row r="26" spans="1:25" ht="13.5">
      <c r="A26" s="6" t="s">
        <v>160</v>
      </c>
      <c r="B26" s="28">
        <v>35222</v>
      </c>
      <c r="C26" s="28">
        <v>31705</v>
      </c>
      <c r="D26" s="28">
        <v>15883</v>
      </c>
      <c r="E26" s="22">
        <v>32527</v>
      </c>
      <c r="F26" s="28">
        <v>13408</v>
      </c>
      <c r="G26" s="28">
        <v>8051</v>
      </c>
      <c r="H26" s="28">
        <v>4639</v>
      </c>
      <c r="I26" s="22">
        <v>16375</v>
      </c>
      <c r="J26" s="28">
        <v>11515</v>
      </c>
      <c r="K26" s="28">
        <v>7420</v>
      </c>
      <c r="L26" s="28">
        <v>4728</v>
      </c>
      <c r="M26" s="22">
        <v>16996</v>
      </c>
      <c r="N26" s="28">
        <v>15118</v>
      </c>
      <c r="O26" s="28">
        <v>10690</v>
      </c>
      <c r="P26" s="28">
        <v>6582</v>
      </c>
      <c r="Q26" s="22">
        <v>14036</v>
      </c>
      <c r="R26" s="28">
        <v>12337</v>
      </c>
      <c r="S26" s="28">
        <v>10679</v>
      </c>
      <c r="T26" s="28">
        <v>4123</v>
      </c>
      <c r="U26" s="22">
        <v>55062</v>
      </c>
      <c r="V26" s="28">
        <v>40797</v>
      </c>
      <c r="W26" s="28">
        <v>40131</v>
      </c>
      <c r="X26" s="28">
        <v>27204</v>
      </c>
      <c r="Y26" s="22">
        <v>23557</v>
      </c>
    </row>
    <row r="27" spans="1:25" ht="13.5">
      <c r="A27" s="6" t="s">
        <v>161</v>
      </c>
      <c r="B27" s="28">
        <v>19077</v>
      </c>
      <c r="C27" s="28">
        <v>13433</v>
      </c>
      <c r="D27" s="28">
        <v>7951</v>
      </c>
      <c r="E27" s="22">
        <v>41330</v>
      </c>
      <c r="F27" s="28">
        <v>32995</v>
      </c>
      <c r="G27" s="28">
        <v>20781</v>
      </c>
      <c r="H27" s="28">
        <v>10523</v>
      </c>
      <c r="I27" s="22">
        <v>42171</v>
      </c>
      <c r="J27" s="28">
        <v>31579</v>
      </c>
      <c r="K27" s="28">
        <v>22997</v>
      </c>
      <c r="L27" s="28">
        <v>11942</v>
      </c>
      <c r="M27" s="22">
        <v>51522</v>
      </c>
      <c r="N27" s="28">
        <v>38759</v>
      </c>
      <c r="O27" s="28">
        <v>26146</v>
      </c>
      <c r="P27" s="28">
        <v>13149</v>
      </c>
      <c r="Q27" s="22">
        <v>65341</v>
      </c>
      <c r="R27" s="28">
        <v>49486</v>
      </c>
      <c r="S27" s="28">
        <v>34213</v>
      </c>
      <c r="T27" s="28">
        <v>16367</v>
      </c>
      <c r="U27" s="22">
        <v>82581</v>
      </c>
      <c r="V27" s="28">
        <v>62083</v>
      </c>
      <c r="W27" s="28">
        <v>40957</v>
      </c>
      <c r="X27" s="28">
        <v>19757</v>
      </c>
      <c r="Y27" s="22">
        <v>78289</v>
      </c>
    </row>
    <row r="28" spans="1:25" ht="13.5">
      <c r="A28" s="6" t="s">
        <v>162</v>
      </c>
      <c r="B28" s="28">
        <v>19621</v>
      </c>
      <c r="C28" s="28">
        <v>22408</v>
      </c>
      <c r="D28" s="28">
        <v>14086</v>
      </c>
      <c r="E28" s="22">
        <v>5735</v>
      </c>
      <c r="F28" s="28">
        <v>3375</v>
      </c>
      <c r="G28" s="28">
        <v>3847</v>
      </c>
      <c r="H28" s="28">
        <v>6259</v>
      </c>
      <c r="I28" s="22">
        <v>10147</v>
      </c>
      <c r="J28" s="28">
        <v>10662</v>
      </c>
      <c r="K28" s="28">
        <v>7978</v>
      </c>
      <c r="L28" s="28">
        <v>481</v>
      </c>
      <c r="M28" s="22">
        <v>4143</v>
      </c>
      <c r="N28" s="28">
        <v>7597</v>
      </c>
      <c r="O28" s="28">
        <v>4446</v>
      </c>
      <c r="P28" s="28"/>
      <c r="Q28" s="22"/>
      <c r="R28" s="28"/>
      <c r="S28" s="28">
        <v>5700</v>
      </c>
      <c r="T28" s="28">
        <v>2848</v>
      </c>
      <c r="U28" s="22"/>
      <c r="V28" s="28"/>
      <c r="W28" s="28"/>
      <c r="X28" s="28"/>
      <c r="Y28" s="22"/>
    </row>
    <row r="29" spans="1:25" ht="13.5">
      <c r="A29" s="6" t="s">
        <v>62</v>
      </c>
      <c r="B29" s="28">
        <v>408</v>
      </c>
      <c r="C29" s="28">
        <v>372</v>
      </c>
      <c r="D29" s="28">
        <v>351</v>
      </c>
      <c r="E29" s="22">
        <v>1023</v>
      </c>
      <c r="F29" s="28">
        <v>670</v>
      </c>
      <c r="G29" s="28">
        <v>412</v>
      </c>
      <c r="H29" s="28">
        <v>0</v>
      </c>
      <c r="I29" s="22">
        <v>1873</v>
      </c>
      <c r="J29" s="28">
        <v>1506</v>
      </c>
      <c r="K29" s="28">
        <v>204</v>
      </c>
      <c r="L29" s="28">
        <v>115</v>
      </c>
      <c r="M29" s="22">
        <v>21054</v>
      </c>
      <c r="N29" s="28">
        <v>6038</v>
      </c>
      <c r="O29" s="28">
        <v>4313</v>
      </c>
      <c r="P29" s="28">
        <v>10551</v>
      </c>
      <c r="Q29" s="22">
        <v>25413</v>
      </c>
      <c r="R29" s="28">
        <v>20616</v>
      </c>
      <c r="S29" s="28">
        <v>2583</v>
      </c>
      <c r="T29" s="28">
        <v>295</v>
      </c>
      <c r="U29" s="22">
        <v>15468</v>
      </c>
      <c r="V29" s="28">
        <v>17946</v>
      </c>
      <c r="W29" s="28">
        <v>11398</v>
      </c>
      <c r="X29" s="28">
        <v>3573</v>
      </c>
      <c r="Y29" s="22">
        <v>19191</v>
      </c>
    </row>
    <row r="30" spans="1:25" ht="13.5">
      <c r="A30" s="6" t="s">
        <v>163</v>
      </c>
      <c r="B30" s="28">
        <v>39108</v>
      </c>
      <c r="C30" s="28">
        <v>79843</v>
      </c>
      <c r="D30" s="28">
        <v>22389</v>
      </c>
      <c r="E30" s="22">
        <v>48089</v>
      </c>
      <c r="F30" s="28">
        <v>37040</v>
      </c>
      <c r="G30" s="28">
        <v>25041</v>
      </c>
      <c r="H30" s="28">
        <v>16783</v>
      </c>
      <c r="I30" s="22">
        <v>54191</v>
      </c>
      <c r="J30" s="28">
        <v>43748</v>
      </c>
      <c r="K30" s="28">
        <v>31180</v>
      </c>
      <c r="L30" s="28">
        <v>12540</v>
      </c>
      <c r="M30" s="22">
        <v>76720</v>
      </c>
      <c r="N30" s="28">
        <v>52395</v>
      </c>
      <c r="O30" s="28">
        <v>34907</v>
      </c>
      <c r="P30" s="28">
        <v>23701</v>
      </c>
      <c r="Q30" s="22">
        <v>90755</v>
      </c>
      <c r="R30" s="28">
        <v>70102</v>
      </c>
      <c r="S30" s="28">
        <v>42498</v>
      </c>
      <c r="T30" s="28">
        <v>19511</v>
      </c>
      <c r="U30" s="22">
        <v>98050</v>
      </c>
      <c r="V30" s="28">
        <v>80030</v>
      </c>
      <c r="W30" s="28">
        <v>52356</v>
      </c>
      <c r="X30" s="28">
        <v>23331</v>
      </c>
      <c r="Y30" s="22">
        <v>115195</v>
      </c>
    </row>
    <row r="31" spans="1:25" ht="14.25" thickBot="1">
      <c r="A31" s="25" t="s">
        <v>164</v>
      </c>
      <c r="B31" s="29">
        <v>259765</v>
      </c>
      <c r="C31" s="29">
        <v>122875</v>
      </c>
      <c r="D31" s="29">
        <v>174437</v>
      </c>
      <c r="E31" s="23">
        <v>560720</v>
      </c>
      <c r="F31" s="29">
        <v>410035</v>
      </c>
      <c r="G31" s="29">
        <v>146406</v>
      </c>
      <c r="H31" s="29">
        <v>10615</v>
      </c>
      <c r="I31" s="23">
        <v>604259</v>
      </c>
      <c r="J31" s="29">
        <v>736003</v>
      </c>
      <c r="K31" s="29">
        <v>494204</v>
      </c>
      <c r="L31" s="29">
        <v>145245</v>
      </c>
      <c r="M31" s="23">
        <v>844632</v>
      </c>
      <c r="N31" s="29">
        <v>646275</v>
      </c>
      <c r="O31" s="29">
        <v>584549</v>
      </c>
      <c r="P31" s="29">
        <v>257220</v>
      </c>
      <c r="Q31" s="23">
        <v>473968</v>
      </c>
      <c r="R31" s="29">
        <v>387527</v>
      </c>
      <c r="S31" s="29">
        <v>166131</v>
      </c>
      <c r="T31" s="29">
        <v>17801</v>
      </c>
      <c r="U31" s="23">
        <v>148364</v>
      </c>
      <c r="V31" s="29">
        <v>352384</v>
      </c>
      <c r="W31" s="29">
        <v>80852</v>
      </c>
      <c r="X31" s="29">
        <v>174377</v>
      </c>
      <c r="Y31" s="23">
        <v>542017</v>
      </c>
    </row>
    <row r="32" spans="1:25" ht="14.25" thickTop="1">
      <c r="A32" s="6" t="s">
        <v>167</v>
      </c>
      <c r="B32" s="28">
        <v>12164</v>
      </c>
      <c r="C32" s="28">
        <v>6066</v>
      </c>
      <c r="D32" s="28">
        <v>3276</v>
      </c>
      <c r="E32" s="22">
        <v>44689</v>
      </c>
      <c r="F32" s="28">
        <v>41835</v>
      </c>
      <c r="G32" s="28">
        <v>15172</v>
      </c>
      <c r="H32" s="28">
        <v>14867</v>
      </c>
      <c r="I32" s="22">
        <v>16313</v>
      </c>
      <c r="J32" s="28">
        <v>11363</v>
      </c>
      <c r="K32" s="28">
        <v>5859</v>
      </c>
      <c r="L32" s="28">
        <v>2832</v>
      </c>
      <c r="M32" s="22">
        <v>30400</v>
      </c>
      <c r="N32" s="28">
        <v>28384</v>
      </c>
      <c r="O32" s="28">
        <v>16730</v>
      </c>
      <c r="P32" s="28">
        <v>1850</v>
      </c>
      <c r="Q32" s="22">
        <v>90565</v>
      </c>
      <c r="R32" s="28">
        <v>47555</v>
      </c>
      <c r="S32" s="28">
        <v>24004</v>
      </c>
      <c r="T32" s="28">
        <v>6869</v>
      </c>
      <c r="U32" s="22">
        <v>164072</v>
      </c>
      <c r="V32" s="28">
        <v>153443</v>
      </c>
      <c r="W32" s="28">
        <v>125269</v>
      </c>
      <c r="X32" s="28">
        <v>4486</v>
      </c>
      <c r="Y32" s="22">
        <v>135469</v>
      </c>
    </row>
    <row r="33" spans="1:25" ht="13.5">
      <c r="A33" s="6" t="s">
        <v>169</v>
      </c>
      <c r="B33" s="28">
        <v>97847</v>
      </c>
      <c r="C33" s="28">
        <v>8464</v>
      </c>
      <c r="D33" s="28">
        <v>5959</v>
      </c>
      <c r="E33" s="22">
        <v>705075</v>
      </c>
      <c r="F33" s="28">
        <v>706125</v>
      </c>
      <c r="G33" s="28">
        <v>58500</v>
      </c>
      <c r="H33" s="28">
        <v>31146</v>
      </c>
      <c r="I33" s="22">
        <v>92326</v>
      </c>
      <c r="J33" s="28">
        <v>60595</v>
      </c>
      <c r="K33" s="28">
        <v>21414</v>
      </c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170</v>
      </c>
      <c r="B34" s="28">
        <v>110012</v>
      </c>
      <c r="C34" s="28">
        <v>14530</v>
      </c>
      <c r="D34" s="28">
        <v>9235</v>
      </c>
      <c r="E34" s="22">
        <v>752165</v>
      </c>
      <c r="F34" s="28">
        <v>747961</v>
      </c>
      <c r="G34" s="28">
        <v>73673</v>
      </c>
      <c r="H34" s="28">
        <v>46013</v>
      </c>
      <c r="I34" s="22">
        <v>216473</v>
      </c>
      <c r="J34" s="28">
        <v>71959</v>
      </c>
      <c r="K34" s="28">
        <v>27274</v>
      </c>
      <c r="L34" s="28">
        <v>2832</v>
      </c>
      <c r="M34" s="22">
        <v>63453</v>
      </c>
      <c r="N34" s="28">
        <v>61438</v>
      </c>
      <c r="O34" s="28">
        <v>49783</v>
      </c>
      <c r="P34" s="28">
        <v>34903</v>
      </c>
      <c r="Q34" s="22">
        <v>96565</v>
      </c>
      <c r="R34" s="28">
        <v>47555</v>
      </c>
      <c r="S34" s="28">
        <v>24004</v>
      </c>
      <c r="T34" s="28">
        <v>6869</v>
      </c>
      <c r="U34" s="22">
        <v>911507</v>
      </c>
      <c r="V34" s="28">
        <v>861356</v>
      </c>
      <c r="W34" s="28">
        <v>820494</v>
      </c>
      <c r="X34" s="28">
        <v>34924</v>
      </c>
      <c r="Y34" s="22">
        <v>135469</v>
      </c>
    </row>
    <row r="35" spans="1:25" ht="13.5">
      <c r="A35" s="7" t="s">
        <v>171</v>
      </c>
      <c r="B35" s="28">
        <v>149753</v>
      </c>
      <c r="C35" s="28">
        <v>108345</v>
      </c>
      <c r="D35" s="28">
        <v>165201</v>
      </c>
      <c r="E35" s="22">
        <v>-151165</v>
      </c>
      <c r="F35" s="28">
        <v>-337925</v>
      </c>
      <c r="G35" s="28">
        <v>72732</v>
      </c>
      <c r="H35" s="28">
        <v>-35398</v>
      </c>
      <c r="I35" s="22">
        <v>387785</v>
      </c>
      <c r="J35" s="28">
        <v>664043</v>
      </c>
      <c r="K35" s="28">
        <v>466930</v>
      </c>
      <c r="L35" s="28">
        <v>142413</v>
      </c>
      <c r="M35" s="22">
        <v>791018</v>
      </c>
      <c r="N35" s="28">
        <v>594676</v>
      </c>
      <c r="O35" s="28">
        <v>544605</v>
      </c>
      <c r="P35" s="28">
        <v>232157</v>
      </c>
      <c r="Q35" s="22">
        <v>1451080</v>
      </c>
      <c r="R35" s="28">
        <v>339971</v>
      </c>
      <c r="S35" s="28">
        <v>142126</v>
      </c>
      <c r="T35" s="28">
        <v>10932</v>
      </c>
      <c r="U35" s="22">
        <v>-763143</v>
      </c>
      <c r="V35" s="28">
        <v>-508972</v>
      </c>
      <c r="W35" s="28">
        <v>-739641</v>
      </c>
      <c r="X35" s="28">
        <v>139453</v>
      </c>
      <c r="Y35" s="22">
        <v>406547</v>
      </c>
    </row>
    <row r="36" spans="1:25" ht="13.5">
      <c r="A36" s="7" t="s">
        <v>172</v>
      </c>
      <c r="B36" s="28">
        <v>5934</v>
      </c>
      <c r="C36" s="28">
        <v>17360</v>
      </c>
      <c r="D36" s="28">
        <v>1897</v>
      </c>
      <c r="E36" s="22">
        <v>112493</v>
      </c>
      <c r="F36" s="28">
        <v>17792</v>
      </c>
      <c r="G36" s="28">
        <v>62020</v>
      </c>
      <c r="H36" s="28">
        <v>6669</v>
      </c>
      <c r="I36" s="22">
        <v>188459</v>
      </c>
      <c r="J36" s="28">
        <v>155638</v>
      </c>
      <c r="K36" s="28">
        <v>145199</v>
      </c>
      <c r="L36" s="28">
        <v>6101</v>
      </c>
      <c r="M36" s="22">
        <v>282537</v>
      </c>
      <c r="N36" s="28">
        <v>128797</v>
      </c>
      <c r="O36" s="28">
        <v>174084</v>
      </c>
      <c r="P36" s="28">
        <v>3581</v>
      </c>
      <c r="Q36" s="22">
        <v>132862</v>
      </c>
      <c r="R36" s="28">
        <v>18798</v>
      </c>
      <c r="S36" s="28">
        <v>12483</v>
      </c>
      <c r="T36" s="28">
        <v>2697</v>
      </c>
      <c r="U36" s="22">
        <v>29228</v>
      </c>
      <c r="V36" s="28">
        <v>29719</v>
      </c>
      <c r="W36" s="28">
        <v>22401</v>
      </c>
      <c r="X36" s="28">
        <v>18294</v>
      </c>
      <c r="Y36" s="22">
        <v>126158</v>
      </c>
    </row>
    <row r="37" spans="1:25" ht="13.5">
      <c r="A37" s="7" t="s">
        <v>173</v>
      </c>
      <c r="B37" s="28">
        <v>-5522</v>
      </c>
      <c r="C37" s="28"/>
      <c r="D37" s="28"/>
      <c r="E37" s="22"/>
      <c r="F37" s="28"/>
      <c r="G37" s="28"/>
      <c r="H37" s="28"/>
      <c r="I37" s="22">
        <v>-23319</v>
      </c>
      <c r="J37" s="28">
        <v>-23319</v>
      </c>
      <c r="K37" s="28">
        <v>-23319</v>
      </c>
      <c r="L37" s="28">
        <v>-23319</v>
      </c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7" t="s">
        <v>174</v>
      </c>
      <c r="B38" s="28">
        <v>56516</v>
      </c>
      <c r="C38" s="28">
        <v>21703</v>
      </c>
      <c r="D38" s="28">
        <v>64580</v>
      </c>
      <c r="E38" s="22">
        <v>-281695</v>
      </c>
      <c r="F38" s="28">
        <v>-246470</v>
      </c>
      <c r="G38" s="28">
        <v>-42172</v>
      </c>
      <c r="H38" s="28">
        <v>-13024</v>
      </c>
      <c r="I38" s="22">
        <v>66571</v>
      </c>
      <c r="J38" s="28">
        <v>159051</v>
      </c>
      <c r="K38" s="28">
        <v>24584</v>
      </c>
      <c r="L38" s="28">
        <v>47185</v>
      </c>
      <c r="M38" s="22">
        <v>11623</v>
      </c>
      <c r="N38" s="28">
        <v>101215</v>
      </c>
      <c r="O38" s="28">
        <v>33388</v>
      </c>
      <c r="P38" s="28">
        <v>90173</v>
      </c>
      <c r="Q38" s="22">
        <v>462926</v>
      </c>
      <c r="R38" s="28">
        <v>130747</v>
      </c>
      <c r="S38" s="28">
        <v>73387</v>
      </c>
      <c r="T38" s="28">
        <v>2837</v>
      </c>
      <c r="U38" s="22">
        <v>-309100</v>
      </c>
      <c r="V38" s="28">
        <v>-223215</v>
      </c>
      <c r="W38" s="28">
        <v>-309362</v>
      </c>
      <c r="X38" s="28">
        <v>43833</v>
      </c>
      <c r="Y38" s="22">
        <v>57800</v>
      </c>
    </row>
    <row r="39" spans="1:25" ht="13.5">
      <c r="A39" s="7" t="s">
        <v>175</v>
      </c>
      <c r="B39" s="28">
        <v>56928</v>
      </c>
      <c r="C39" s="28">
        <v>39063</v>
      </c>
      <c r="D39" s="28">
        <v>66477</v>
      </c>
      <c r="E39" s="22">
        <v>-169202</v>
      </c>
      <c r="F39" s="28">
        <v>-228678</v>
      </c>
      <c r="G39" s="28">
        <v>19848</v>
      </c>
      <c r="H39" s="28">
        <v>-6354</v>
      </c>
      <c r="I39" s="22">
        <v>231711</v>
      </c>
      <c r="J39" s="28">
        <v>291371</v>
      </c>
      <c r="K39" s="28">
        <v>146464</v>
      </c>
      <c r="L39" s="28">
        <v>29967</v>
      </c>
      <c r="M39" s="22">
        <v>294160</v>
      </c>
      <c r="N39" s="28">
        <v>230013</v>
      </c>
      <c r="O39" s="28">
        <v>207473</v>
      </c>
      <c r="P39" s="28">
        <v>93755</v>
      </c>
      <c r="Q39" s="22">
        <v>595789</v>
      </c>
      <c r="R39" s="28">
        <v>149546</v>
      </c>
      <c r="S39" s="28">
        <v>85871</v>
      </c>
      <c r="T39" s="28">
        <v>5535</v>
      </c>
      <c r="U39" s="22">
        <v>-279872</v>
      </c>
      <c r="V39" s="28">
        <v>-193495</v>
      </c>
      <c r="W39" s="28">
        <v>-286960</v>
      </c>
      <c r="X39" s="28">
        <v>62127</v>
      </c>
      <c r="Y39" s="22">
        <v>183959</v>
      </c>
    </row>
    <row r="40" spans="1:25" ht="13.5">
      <c r="A40" s="7" t="s">
        <v>31</v>
      </c>
      <c r="B40" s="28">
        <v>92824</v>
      </c>
      <c r="C40" s="28">
        <v>69281</v>
      </c>
      <c r="D40" s="28">
        <v>98724</v>
      </c>
      <c r="E40" s="22">
        <v>18037</v>
      </c>
      <c r="F40" s="28">
        <v>-109247</v>
      </c>
      <c r="G40" s="28">
        <v>52884</v>
      </c>
      <c r="H40" s="28">
        <v>-29043</v>
      </c>
      <c r="I40" s="22">
        <v>156074</v>
      </c>
      <c r="J40" s="28">
        <v>372672</v>
      </c>
      <c r="K40" s="28">
        <v>320465</v>
      </c>
      <c r="L40" s="28">
        <v>112445</v>
      </c>
      <c r="M40" s="22">
        <v>496857</v>
      </c>
      <c r="N40" s="28">
        <v>364663</v>
      </c>
      <c r="O40" s="28">
        <v>337132</v>
      </c>
      <c r="P40" s="28">
        <v>138401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4.25" thickBot="1">
      <c r="A41" s="7" t="s">
        <v>176</v>
      </c>
      <c r="B41" s="28">
        <v>92824</v>
      </c>
      <c r="C41" s="28">
        <v>69281</v>
      </c>
      <c r="D41" s="28">
        <v>98724</v>
      </c>
      <c r="E41" s="22">
        <v>18037</v>
      </c>
      <c r="F41" s="28">
        <v>-109247</v>
      </c>
      <c r="G41" s="28">
        <v>52884</v>
      </c>
      <c r="H41" s="28">
        <v>-29043</v>
      </c>
      <c r="I41" s="22">
        <v>156074</v>
      </c>
      <c r="J41" s="28">
        <v>372672</v>
      </c>
      <c r="K41" s="28">
        <v>320465</v>
      </c>
      <c r="L41" s="28">
        <v>112445</v>
      </c>
      <c r="M41" s="22">
        <v>496857</v>
      </c>
      <c r="N41" s="28">
        <v>364663</v>
      </c>
      <c r="O41" s="28">
        <v>337132</v>
      </c>
      <c r="P41" s="28">
        <v>138401</v>
      </c>
      <c r="Q41" s="22">
        <v>855291</v>
      </c>
      <c r="R41" s="28">
        <v>190425</v>
      </c>
      <c r="S41" s="28">
        <v>56255</v>
      </c>
      <c r="T41" s="28">
        <v>5396</v>
      </c>
      <c r="U41" s="22">
        <v>-483270</v>
      </c>
      <c r="V41" s="28">
        <v>-315476</v>
      </c>
      <c r="W41" s="28">
        <v>-452680</v>
      </c>
      <c r="X41" s="28">
        <v>77325</v>
      </c>
      <c r="Y41" s="22">
        <v>222588</v>
      </c>
    </row>
    <row r="42" spans="1:25" ht="14.25" thickTop="1">
      <c r="A42" s="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4" ht="13.5">
      <c r="A44" s="20" t="s">
        <v>127</v>
      </c>
    </row>
    <row r="45" ht="13.5">
      <c r="A45" s="20" t="s">
        <v>128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4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123</v>
      </c>
      <c r="B2" s="14">
        <v>4113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124</v>
      </c>
      <c r="B3" s="1" t="s">
        <v>125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33</v>
      </c>
      <c r="B4" s="15" t="str">
        <f>HYPERLINK("http://www.kabupro.jp/mark/20131114/S1000BOA.htm","四半期報告書")</f>
        <v>四半期報告書</v>
      </c>
      <c r="C4" s="15" t="str">
        <f>HYPERLINK("http://www.kabupro.jp/mark/20130628/S000DX3D.htm","有価証券報告書")</f>
        <v>有価証券報告書</v>
      </c>
      <c r="D4" s="15" t="str">
        <f>HYPERLINK("http://www.kabupro.jp/mark/20131114/S1000BOA.htm","四半期報告書")</f>
        <v>四半期報告書</v>
      </c>
      <c r="E4" s="15" t="str">
        <f>HYPERLINK("http://www.kabupro.jp/mark/20130628/S000DX3D.htm","有価証券報告書")</f>
        <v>有価証券報告書</v>
      </c>
      <c r="F4" s="15" t="str">
        <f>HYPERLINK("http://www.kabupro.jp/mark/20121109/S000C762.htm","四半期報告書")</f>
        <v>四半期報告書</v>
      </c>
      <c r="G4" s="15" t="str">
        <f>HYPERLINK("http://www.kabupro.jp/mark/20120629/S000BCHS.htm","有価証券報告書")</f>
        <v>有価証券報告書</v>
      </c>
      <c r="H4" s="15" t="str">
        <f>HYPERLINK("http://www.kabupro.jp/mark/20110214/S0007TJX.htm","四半期報告書")</f>
        <v>四半期報告書</v>
      </c>
      <c r="I4" s="15" t="str">
        <f>HYPERLINK("http://www.kabupro.jp/mark/20111111/S0009P26.htm","四半期報告書")</f>
        <v>四半期報告書</v>
      </c>
      <c r="J4" s="15" t="str">
        <f>HYPERLINK("http://www.kabupro.jp/mark/20100811/S0006KXS.htm","四半期報告書")</f>
        <v>四半期報告書</v>
      </c>
      <c r="K4" s="15" t="str">
        <f>HYPERLINK("http://www.kabupro.jp/mark/20110722/S0008Y2X.htm","訂正有価証券報告書")</f>
        <v>訂正有価証券報告書</v>
      </c>
      <c r="L4" s="15" t="str">
        <f>HYPERLINK("http://www.kabupro.jp/mark/20110214/S0007TJX.htm","四半期報告書")</f>
        <v>四半期報告書</v>
      </c>
      <c r="M4" s="15" t="str">
        <f>HYPERLINK("http://www.kabupro.jp/mark/20101109/S00072WW.htm","四半期報告書")</f>
        <v>四半期報告書</v>
      </c>
      <c r="N4" s="15" t="str">
        <f>HYPERLINK("http://www.kabupro.jp/mark/20100811/S0006KXS.htm","四半期報告書")</f>
        <v>四半期報告書</v>
      </c>
      <c r="O4" s="15" t="str">
        <f>HYPERLINK("http://www.kabupro.jp/mark/20100630/S000634K.htm","有価証券報告書")</f>
        <v>有価証券報告書</v>
      </c>
      <c r="P4" s="15" t="str">
        <f>HYPERLINK("http://www.kabupro.jp/mark/20100212/S000574R.htm","四半期報告書")</f>
        <v>四半期報告書</v>
      </c>
      <c r="Q4" s="15" t="str">
        <f>HYPERLINK("http://www.kabupro.jp/mark/20091113/S0004M7S.htm","四半期報告書")</f>
        <v>四半期報告書</v>
      </c>
      <c r="R4" s="15" t="str">
        <f>HYPERLINK("http://www.kabupro.jp/mark/20090811/S0003W3A.htm","四半期報告書")</f>
        <v>四半期報告書</v>
      </c>
      <c r="S4" s="15" t="str">
        <f>HYPERLINK("http://www.kabupro.jp/mark/20090629/S0003KU1.htm","有価証券報告書")</f>
        <v>有価証券報告書</v>
      </c>
    </row>
    <row r="5" spans="1:19" ht="14.25" thickBot="1">
      <c r="A5" s="11" t="s">
        <v>34</v>
      </c>
      <c r="B5" s="1" t="s">
        <v>181</v>
      </c>
      <c r="C5" s="1" t="s">
        <v>40</v>
      </c>
      <c r="D5" s="1" t="s">
        <v>181</v>
      </c>
      <c r="E5" s="1" t="s">
        <v>40</v>
      </c>
      <c r="F5" s="1" t="s">
        <v>187</v>
      </c>
      <c r="G5" s="1" t="s">
        <v>44</v>
      </c>
      <c r="H5" s="1" t="s">
        <v>197</v>
      </c>
      <c r="I5" s="1" t="s">
        <v>193</v>
      </c>
      <c r="J5" s="1" t="s">
        <v>201</v>
      </c>
      <c r="K5" s="1" t="s">
        <v>46</v>
      </c>
      <c r="L5" s="1" t="s">
        <v>197</v>
      </c>
      <c r="M5" s="1" t="s">
        <v>199</v>
      </c>
      <c r="N5" s="1" t="s">
        <v>201</v>
      </c>
      <c r="O5" s="1" t="s">
        <v>48</v>
      </c>
      <c r="P5" s="1" t="s">
        <v>202</v>
      </c>
      <c r="Q5" s="1" t="s">
        <v>204</v>
      </c>
      <c r="R5" s="1" t="s">
        <v>206</v>
      </c>
      <c r="S5" s="1" t="s">
        <v>50</v>
      </c>
    </row>
    <row r="6" spans="1:19" ht="15" thickBot="1" thickTop="1">
      <c r="A6" s="10" t="s">
        <v>35</v>
      </c>
      <c r="B6" s="18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36</v>
      </c>
      <c r="B7" s="14" t="s">
        <v>2</v>
      </c>
      <c r="C7" s="16" t="s">
        <v>41</v>
      </c>
      <c r="D7" s="14" t="s">
        <v>2</v>
      </c>
      <c r="E7" s="16" t="s">
        <v>41</v>
      </c>
      <c r="F7" s="14" t="s">
        <v>2</v>
      </c>
      <c r="G7" s="16" t="s">
        <v>41</v>
      </c>
      <c r="H7" s="14" t="s">
        <v>2</v>
      </c>
      <c r="I7" s="14" t="s">
        <v>2</v>
      </c>
      <c r="J7" s="14" t="s">
        <v>2</v>
      </c>
      <c r="K7" s="16" t="s">
        <v>41</v>
      </c>
      <c r="L7" s="14" t="s">
        <v>2</v>
      </c>
      <c r="M7" s="14" t="s">
        <v>2</v>
      </c>
      <c r="N7" s="14" t="s">
        <v>2</v>
      </c>
      <c r="O7" s="16" t="s">
        <v>41</v>
      </c>
      <c r="P7" s="14" t="s">
        <v>2</v>
      </c>
      <c r="Q7" s="14" t="s">
        <v>2</v>
      </c>
      <c r="R7" s="14" t="s">
        <v>2</v>
      </c>
      <c r="S7" s="16" t="s">
        <v>41</v>
      </c>
    </row>
    <row r="8" spans="1:19" ht="13.5">
      <c r="A8" s="13" t="s">
        <v>37</v>
      </c>
      <c r="B8" s="1" t="s">
        <v>3</v>
      </c>
      <c r="C8" s="17" t="s">
        <v>129</v>
      </c>
      <c r="D8" s="1" t="s">
        <v>129</v>
      </c>
      <c r="E8" s="17" t="s">
        <v>130</v>
      </c>
      <c r="F8" s="1" t="s">
        <v>130</v>
      </c>
      <c r="G8" s="17" t="s">
        <v>131</v>
      </c>
      <c r="H8" s="1" t="s">
        <v>131</v>
      </c>
      <c r="I8" s="1" t="s">
        <v>131</v>
      </c>
      <c r="J8" s="1" t="s">
        <v>131</v>
      </c>
      <c r="K8" s="17" t="s">
        <v>132</v>
      </c>
      <c r="L8" s="1" t="s">
        <v>132</v>
      </c>
      <c r="M8" s="1" t="s">
        <v>132</v>
      </c>
      <c r="N8" s="1" t="s">
        <v>132</v>
      </c>
      <c r="O8" s="17" t="s">
        <v>133</v>
      </c>
      <c r="P8" s="1" t="s">
        <v>133</v>
      </c>
      <c r="Q8" s="1" t="s">
        <v>133</v>
      </c>
      <c r="R8" s="1" t="s">
        <v>133</v>
      </c>
      <c r="S8" s="17" t="s">
        <v>134</v>
      </c>
    </row>
    <row r="9" spans="1:19" ht="13.5">
      <c r="A9" s="13" t="s">
        <v>38</v>
      </c>
      <c r="B9" s="1" t="s">
        <v>182</v>
      </c>
      <c r="C9" s="17" t="s">
        <v>42</v>
      </c>
      <c r="D9" s="1" t="s">
        <v>188</v>
      </c>
      <c r="E9" s="17" t="s">
        <v>43</v>
      </c>
      <c r="F9" s="1" t="s">
        <v>194</v>
      </c>
      <c r="G9" s="17" t="s">
        <v>45</v>
      </c>
      <c r="H9" s="1" t="s">
        <v>198</v>
      </c>
      <c r="I9" s="1" t="s">
        <v>200</v>
      </c>
      <c r="J9" s="1" t="s">
        <v>48</v>
      </c>
      <c r="K9" s="17" t="s">
        <v>47</v>
      </c>
      <c r="L9" s="1" t="s">
        <v>203</v>
      </c>
      <c r="M9" s="1" t="s">
        <v>205</v>
      </c>
      <c r="N9" s="1" t="s">
        <v>207</v>
      </c>
      <c r="O9" s="17" t="s">
        <v>49</v>
      </c>
      <c r="P9" s="1" t="s">
        <v>209</v>
      </c>
      <c r="Q9" s="1" t="s">
        <v>211</v>
      </c>
      <c r="R9" s="1" t="s">
        <v>213</v>
      </c>
      <c r="S9" s="17" t="s">
        <v>51</v>
      </c>
    </row>
    <row r="10" spans="1:19" ht="14.25" thickBot="1">
      <c r="A10" s="13" t="s">
        <v>39</v>
      </c>
      <c r="B10" s="1" t="s">
        <v>53</v>
      </c>
      <c r="C10" s="17" t="s">
        <v>53</v>
      </c>
      <c r="D10" s="1" t="s">
        <v>53</v>
      </c>
      <c r="E10" s="17" t="s">
        <v>53</v>
      </c>
      <c r="F10" s="1" t="s">
        <v>53</v>
      </c>
      <c r="G10" s="17" t="s">
        <v>53</v>
      </c>
      <c r="H10" s="1" t="s">
        <v>53</v>
      </c>
      <c r="I10" s="1" t="s">
        <v>53</v>
      </c>
      <c r="J10" s="1" t="s">
        <v>53</v>
      </c>
      <c r="K10" s="17" t="s">
        <v>53</v>
      </c>
      <c r="L10" s="1" t="s">
        <v>53</v>
      </c>
      <c r="M10" s="1" t="s">
        <v>53</v>
      </c>
      <c r="N10" s="1" t="s">
        <v>53</v>
      </c>
      <c r="O10" s="17" t="s">
        <v>53</v>
      </c>
      <c r="P10" s="1" t="s">
        <v>53</v>
      </c>
      <c r="Q10" s="1" t="s">
        <v>53</v>
      </c>
      <c r="R10" s="1" t="s">
        <v>53</v>
      </c>
      <c r="S10" s="17" t="s">
        <v>53</v>
      </c>
    </row>
    <row r="11" spans="1:19" ht="14.25" thickTop="1">
      <c r="A11" s="30" t="s">
        <v>171</v>
      </c>
      <c r="B11" s="27">
        <v>108345</v>
      </c>
      <c r="C11" s="21">
        <v>-151165</v>
      </c>
      <c r="D11" s="27">
        <v>72732</v>
      </c>
      <c r="E11" s="21">
        <v>387785</v>
      </c>
      <c r="F11" s="27">
        <v>466930</v>
      </c>
      <c r="G11" s="21">
        <v>791018</v>
      </c>
      <c r="H11" s="27">
        <v>594676</v>
      </c>
      <c r="I11" s="27">
        <v>544605</v>
      </c>
      <c r="J11" s="27">
        <v>232157</v>
      </c>
      <c r="K11" s="21">
        <v>1451080</v>
      </c>
      <c r="L11" s="27">
        <v>339971</v>
      </c>
      <c r="M11" s="27">
        <v>142126</v>
      </c>
      <c r="N11" s="27">
        <v>10932</v>
      </c>
      <c r="O11" s="21">
        <v>-763143</v>
      </c>
      <c r="P11" s="27">
        <v>-508972</v>
      </c>
      <c r="Q11" s="27">
        <v>-739641</v>
      </c>
      <c r="R11" s="27">
        <v>139453</v>
      </c>
      <c r="S11" s="21">
        <v>406547</v>
      </c>
    </row>
    <row r="12" spans="1:19" ht="13.5">
      <c r="A12" s="6" t="s">
        <v>153</v>
      </c>
      <c r="B12" s="28">
        <v>485187</v>
      </c>
      <c r="C12" s="22">
        <v>924430</v>
      </c>
      <c r="D12" s="28">
        <v>444661</v>
      </c>
      <c r="E12" s="22">
        <v>837771</v>
      </c>
      <c r="F12" s="28">
        <v>400832</v>
      </c>
      <c r="G12" s="22">
        <v>1319475</v>
      </c>
      <c r="H12" s="28">
        <v>949165</v>
      </c>
      <c r="I12" s="28">
        <v>591505</v>
      </c>
      <c r="J12" s="28">
        <v>278310</v>
      </c>
      <c r="K12" s="22">
        <v>1317929</v>
      </c>
      <c r="L12" s="28">
        <v>975587</v>
      </c>
      <c r="M12" s="28">
        <v>646475</v>
      </c>
      <c r="N12" s="28">
        <v>324030</v>
      </c>
      <c r="O12" s="22">
        <v>1363447</v>
      </c>
      <c r="P12" s="28">
        <v>992262</v>
      </c>
      <c r="Q12" s="28">
        <v>649733</v>
      </c>
      <c r="R12" s="28">
        <v>313026</v>
      </c>
      <c r="S12" s="22">
        <v>1267331</v>
      </c>
    </row>
    <row r="13" spans="1:19" ht="13.5">
      <c r="A13" s="6" t="s">
        <v>4</v>
      </c>
      <c r="B13" s="28">
        <v>16549</v>
      </c>
      <c r="C13" s="22">
        <v>97664</v>
      </c>
      <c r="D13" s="28">
        <v>80582</v>
      </c>
      <c r="E13" s="22">
        <v>21679</v>
      </c>
      <c r="F13" s="28">
        <v>-36153</v>
      </c>
      <c r="G13" s="22">
        <v>-74360</v>
      </c>
      <c r="H13" s="28">
        <v>-78197</v>
      </c>
      <c r="I13" s="28">
        <v>-100488</v>
      </c>
      <c r="J13" s="28">
        <v>-121130</v>
      </c>
      <c r="K13" s="22">
        <v>-35234</v>
      </c>
      <c r="L13" s="28">
        <v>44833</v>
      </c>
      <c r="M13" s="28">
        <v>26032</v>
      </c>
      <c r="N13" s="28">
        <v>28989</v>
      </c>
      <c r="O13" s="22">
        <v>-50519</v>
      </c>
      <c r="P13" s="28">
        <v>-2869</v>
      </c>
      <c r="Q13" s="28">
        <v>4302</v>
      </c>
      <c r="R13" s="28">
        <v>-22440</v>
      </c>
      <c r="S13" s="22">
        <v>-46225</v>
      </c>
    </row>
    <row r="14" spans="1:19" ht="13.5">
      <c r="A14" s="6" t="s">
        <v>5</v>
      </c>
      <c r="B14" s="28"/>
      <c r="C14" s="22">
        <v>-38812</v>
      </c>
      <c r="D14" s="28">
        <v>-38812</v>
      </c>
      <c r="E14" s="22">
        <v>-17487</v>
      </c>
      <c r="F14" s="28">
        <v>-26362</v>
      </c>
      <c r="G14" s="22">
        <v>7558</v>
      </c>
      <c r="H14" s="28">
        <v>3058</v>
      </c>
      <c r="I14" s="28">
        <v>-1442</v>
      </c>
      <c r="J14" s="28">
        <v>-5935</v>
      </c>
      <c r="K14" s="22">
        <v>-33495</v>
      </c>
      <c r="L14" s="28">
        <v>-37760</v>
      </c>
      <c r="M14" s="28">
        <v>-42024</v>
      </c>
      <c r="N14" s="28">
        <v>-46287</v>
      </c>
      <c r="O14" s="22">
        <v>-1650</v>
      </c>
      <c r="P14" s="28">
        <v>-6510</v>
      </c>
      <c r="Q14" s="28">
        <v>-11375</v>
      </c>
      <c r="R14" s="28">
        <v>-12834</v>
      </c>
      <c r="S14" s="22">
        <v>10309</v>
      </c>
    </row>
    <row r="15" spans="1:19" ht="13.5">
      <c r="A15" s="6" t="s">
        <v>6</v>
      </c>
      <c r="B15" s="28">
        <v>-14893</v>
      </c>
      <c r="C15" s="22">
        <v>-4189</v>
      </c>
      <c r="D15" s="28">
        <v>-2041</v>
      </c>
      <c r="E15" s="22">
        <v>-4059</v>
      </c>
      <c r="F15" s="28">
        <v>-2312</v>
      </c>
      <c r="G15" s="22">
        <v>-3513</v>
      </c>
      <c r="H15" s="28">
        <v>-3307</v>
      </c>
      <c r="I15" s="28">
        <v>-1908</v>
      </c>
      <c r="J15" s="28">
        <v>-1813</v>
      </c>
      <c r="K15" s="22">
        <v>-3101</v>
      </c>
      <c r="L15" s="28">
        <v>-2993</v>
      </c>
      <c r="M15" s="28">
        <v>-1850</v>
      </c>
      <c r="N15" s="28">
        <v>-1798</v>
      </c>
      <c r="O15" s="22">
        <v>-19578</v>
      </c>
      <c r="P15" s="28">
        <v>-18824</v>
      </c>
      <c r="Q15" s="28">
        <v>-17275</v>
      </c>
      <c r="R15" s="28">
        <v>-2328</v>
      </c>
      <c r="S15" s="22">
        <v>-4092</v>
      </c>
    </row>
    <row r="16" spans="1:19" ht="13.5">
      <c r="A16" s="6" t="s">
        <v>161</v>
      </c>
      <c r="B16" s="28">
        <v>13433</v>
      </c>
      <c r="C16" s="22">
        <v>41330</v>
      </c>
      <c r="D16" s="28">
        <v>20781</v>
      </c>
      <c r="E16" s="22">
        <v>42171</v>
      </c>
      <c r="F16" s="28">
        <v>22997</v>
      </c>
      <c r="G16" s="22">
        <v>51522</v>
      </c>
      <c r="H16" s="28">
        <v>38759</v>
      </c>
      <c r="I16" s="28">
        <v>26146</v>
      </c>
      <c r="J16" s="28">
        <v>13149</v>
      </c>
      <c r="K16" s="22">
        <v>65341</v>
      </c>
      <c r="L16" s="28">
        <v>49486</v>
      </c>
      <c r="M16" s="28">
        <v>34213</v>
      </c>
      <c r="N16" s="28">
        <v>16367</v>
      </c>
      <c r="O16" s="22">
        <v>82581</v>
      </c>
      <c r="P16" s="28">
        <v>62083</v>
      </c>
      <c r="Q16" s="28">
        <v>40957</v>
      </c>
      <c r="R16" s="28">
        <v>19757</v>
      </c>
      <c r="S16" s="22">
        <v>78289</v>
      </c>
    </row>
    <row r="17" spans="1:19" ht="13.5">
      <c r="A17" s="6" t="s">
        <v>167</v>
      </c>
      <c r="B17" s="28">
        <v>6066</v>
      </c>
      <c r="C17" s="22">
        <v>44689</v>
      </c>
      <c r="D17" s="28">
        <v>15172</v>
      </c>
      <c r="E17" s="22">
        <v>16313</v>
      </c>
      <c r="F17" s="28">
        <v>5859</v>
      </c>
      <c r="G17" s="22">
        <v>30400</v>
      </c>
      <c r="H17" s="28">
        <v>28384</v>
      </c>
      <c r="I17" s="28">
        <v>16730</v>
      </c>
      <c r="J17" s="28">
        <v>1850</v>
      </c>
      <c r="K17" s="22">
        <v>90565</v>
      </c>
      <c r="L17" s="28">
        <v>47555</v>
      </c>
      <c r="M17" s="28">
        <v>24004</v>
      </c>
      <c r="N17" s="28">
        <v>6869</v>
      </c>
      <c r="O17" s="22">
        <v>164072</v>
      </c>
      <c r="P17" s="28">
        <v>153443</v>
      </c>
      <c r="Q17" s="28">
        <v>125269</v>
      </c>
      <c r="R17" s="28">
        <v>4486</v>
      </c>
      <c r="S17" s="22">
        <v>135469</v>
      </c>
    </row>
    <row r="18" spans="1:19" ht="13.5">
      <c r="A18" s="6" t="s">
        <v>7</v>
      </c>
      <c r="B18" s="28">
        <v>1370506</v>
      </c>
      <c r="C18" s="22">
        <v>-250362</v>
      </c>
      <c r="D18" s="28">
        <v>90969</v>
      </c>
      <c r="E18" s="22">
        <v>-35244</v>
      </c>
      <c r="F18" s="28">
        <v>-470045</v>
      </c>
      <c r="G18" s="22">
        <v>-33343</v>
      </c>
      <c r="H18" s="28">
        <v>-348098</v>
      </c>
      <c r="I18" s="28">
        <v>-109587</v>
      </c>
      <c r="J18" s="28">
        <v>75327</v>
      </c>
      <c r="K18" s="22">
        <v>214953</v>
      </c>
      <c r="L18" s="28">
        <v>405994</v>
      </c>
      <c r="M18" s="28">
        <v>1027039</v>
      </c>
      <c r="N18" s="28">
        <v>1204794</v>
      </c>
      <c r="O18" s="22">
        <v>414626</v>
      </c>
      <c r="P18" s="28">
        <v>-443093</v>
      </c>
      <c r="Q18" s="28">
        <v>215684</v>
      </c>
      <c r="R18" s="28">
        <v>462971</v>
      </c>
      <c r="S18" s="22">
        <v>399901</v>
      </c>
    </row>
    <row r="19" spans="1:19" ht="13.5">
      <c r="A19" s="6" t="s">
        <v>8</v>
      </c>
      <c r="B19" s="28">
        <v>-165301</v>
      </c>
      <c r="C19" s="22">
        <v>233953</v>
      </c>
      <c r="D19" s="28">
        <v>113370</v>
      </c>
      <c r="E19" s="22">
        <v>-90746</v>
      </c>
      <c r="F19" s="28">
        <v>-103569</v>
      </c>
      <c r="G19" s="22">
        <v>-28508</v>
      </c>
      <c r="H19" s="28">
        <v>-522218</v>
      </c>
      <c r="I19" s="28">
        <v>-284565</v>
      </c>
      <c r="J19" s="28">
        <v>-203770</v>
      </c>
      <c r="K19" s="22">
        <v>94322</v>
      </c>
      <c r="L19" s="28">
        <v>-104152</v>
      </c>
      <c r="M19" s="28">
        <v>156589</v>
      </c>
      <c r="N19" s="28">
        <v>-99951</v>
      </c>
      <c r="O19" s="22">
        <v>274293</v>
      </c>
      <c r="P19" s="28">
        <v>-616641</v>
      </c>
      <c r="Q19" s="28">
        <v>-166909</v>
      </c>
      <c r="R19" s="28">
        <v>-2559</v>
      </c>
      <c r="S19" s="22">
        <v>200941</v>
      </c>
    </row>
    <row r="20" spans="1:19" ht="13.5">
      <c r="A20" s="6" t="s">
        <v>9</v>
      </c>
      <c r="B20" s="28">
        <v>-496640</v>
      </c>
      <c r="C20" s="22">
        <v>135048</v>
      </c>
      <c r="D20" s="28">
        <v>72111</v>
      </c>
      <c r="E20" s="22">
        <v>261114</v>
      </c>
      <c r="F20" s="28">
        <v>384714</v>
      </c>
      <c r="G20" s="22">
        <v>444828</v>
      </c>
      <c r="H20" s="28">
        <v>741640</v>
      </c>
      <c r="I20" s="28">
        <v>433639</v>
      </c>
      <c r="J20" s="28">
        <v>362747</v>
      </c>
      <c r="K20" s="22">
        <v>311082</v>
      </c>
      <c r="L20" s="28">
        <v>303764</v>
      </c>
      <c r="M20" s="28">
        <v>-258928</v>
      </c>
      <c r="N20" s="28">
        <v>-705091</v>
      </c>
      <c r="O20" s="22">
        <v>-1226134</v>
      </c>
      <c r="P20" s="28">
        <v>296958</v>
      </c>
      <c r="Q20" s="28">
        <v>253916</v>
      </c>
      <c r="R20" s="28">
        <v>-179445</v>
      </c>
      <c r="S20" s="22">
        <v>-73270</v>
      </c>
    </row>
    <row r="21" spans="1:19" ht="13.5">
      <c r="A21" s="6" t="s">
        <v>62</v>
      </c>
      <c r="B21" s="28">
        <v>-361875</v>
      </c>
      <c r="C21" s="22">
        <v>115023</v>
      </c>
      <c r="D21" s="28">
        <v>-77331</v>
      </c>
      <c r="E21" s="22">
        <v>68657</v>
      </c>
      <c r="F21" s="28">
        <v>-41371</v>
      </c>
      <c r="G21" s="22">
        <v>73686</v>
      </c>
      <c r="H21" s="28">
        <v>-94852</v>
      </c>
      <c r="I21" s="28">
        <v>9699</v>
      </c>
      <c r="J21" s="28">
        <v>93903</v>
      </c>
      <c r="K21" s="22">
        <v>-183529</v>
      </c>
      <c r="L21" s="28">
        <v>-252720</v>
      </c>
      <c r="M21" s="28">
        <v>-220884</v>
      </c>
      <c r="N21" s="28">
        <v>-145550</v>
      </c>
      <c r="O21" s="22">
        <v>197433</v>
      </c>
      <c r="P21" s="28">
        <v>-255118</v>
      </c>
      <c r="Q21" s="28">
        <v>-60067</v>
      </c>
      <c r="R21" s="28">
        <v>-289853</v>
      </c>
      <c r="S21" s="22">
        <v>-28883</v>
      </c>
    </row>
    <row r="22" spans="1:19" ht="13.5">
      <c r="A22" s="6" t="s">
        <v>10</v>
      </c>
      <c r="B22" s="28">
        <v>961377</v>
      </c>
      <c r="C22" s="22">
        <v>1570997</v>
      </c>
      <c r="D22" s="28">
        <v>792196</v>
      </c>
      <c r="E22" s="22">
        <v>1596330</v>
      </c>
      <c r="F22" s="28">
        <v>601519</v>
      </c>
      <c r="G22" s="22">
        <v>2566384</v>
      </c>
      <c r="H22" s="28">
        <v>1299199</v>
      </c>
      <c r="I22" s="28">
        <v>1114463</v>
      </c>
      <c r="J22" s="28">
        <v>714895</v>
      </c>
      <c r="K22" s="22">
        <v>1824380</v>
      </c>
      <c r="L22" s="28">
        <v>1577716</v>
      </c>
      <c r="M22" s="28">
        <v>1344524</v>
      </c>
      <c r="N22" s="28">
        <v>591617</v>
      </c>
      <c r="O22" s="22">
        <v>856112</v>
      </c>
      <c r="P22" s="28">
        <v>256996</v>
      </c>
      <c r="Q22" s="28">
        <v>872137</v>
      </c>
      <c r="R22" s="28">
        <v>430234</v>
      </c>
      <c r="S22" s="22">
        <v>2342287</v>
      </c>
    </row>
    <row r="23" spans="1:19" ht="13.5">
      <c r="A23" s="6" t="s">
        <v>11</v>
      </c>
      <c r="B23" s="28">
        <v>14893</v>
      </c>
      <c r="C23" s="22">
        <v>4189</v>
      </c>
      <c r="D23" s="28">
        <v>2041</v>
      </c>
      <c r="E23" s="22">
        <v>4059</v>
      </c>
      <c r="F23" s="28">
        <v>2312</v>
      </c>
      <c r="G23" s="22">
        <v>3644</v>
      </c>
      <c r="H23" s="28">
        <v>3438</v>
      </c>
      <c r="I23" s="28">
        <v>2038</v>
      </c>
      <c r="J23" s="28">
        <v>1822</v>
      </c>
      <c r="K23" s="22">
        <v>3101</v>
      </c>
      <c r="L23" s="28">
        <v>2993</v>
      </c>
      <c r="M23" s="28">
        <v>1850</v>
      </c>
      <c r="N23" s="28">
        <v>1798</v>
      </c>
      <c r="O23" s="22">
        <v>19578</v>
      </c>
      <c r="P23" s="28">
        <v>18824</v>
      </c>
      <c r="Q23" s="28">
        <v>17275</v>
      </c>
      <c r="R23" s="28">
        <v>2328</v>
      </c>
      <c r="S23" s="22">
        <v>4092</v>
      </c>
    </row>
    <row r="24" spans="1:19" ht="13.5">
      <c r="A24" s="6" t="s">
        <v>12</v>
      </c>
      <c r="B24" s="28">
        <v>-15575</v>
      </c>
      <c r="C24" s="22">
        <v>-41483</v>
      </c>
      <c r="D24" s="28">
        <v>-20790</v>
      </c>
      <c r="E24" s="22">
        <v>-45117</v>
      </c>
      <c r="F24" s="28">
        <v>-25740</v>
      </c>
      <c r="G24" s="22">
        <v>-52282</v>
      </c>
      <c r="H24" s="28">
        <v>-44286</v>
      </c>
      <c r="I24" s="28">
        <v>-26229</v>
      </c>
      <c r="J24" s="28">
        <v>-17961</v>
      </c>
      <c r="K24" s="22">
        <v>-64254</v>
      </c>
      <c r="L24" s="28">
        <v>-53251</v>
      </c>
      <c r="M24" s="28">
        <v>-32817</v>
      </c>
      <c r="N24" s="28">
        <v>-20321</v>
      </c>
      <c r="O24" s="22">
        <v>-79723</v>
      </c>
      <c r="P24" s="28">
        <v>-62941</v>
      </c>
      <c r="Q24" s="28">
        <v>-37999</v>
      </c>
      <c r="R24" s="28">
        <v>-20418</v>
      </c>
      <c r="S24" s="22">
        <v>-78653</v>
      </c>
    </row>
    <row r="25" spans="1:19" ht="13.5">
      <c r="A25" s="6" t="s">
        <v>13</v>
      </c>
      <c r="B25" s="28">
        <v>-23636</v>
      </c>
      <c r="C25" s="22"/>
      <c r="D25" s="28">
        <v>-14089</v>
      </c>
      <c r="E25" s="22"/>
      <c r="F25" s="28">
        <v>-196077</v>
      </c>
      <c r="G25" s="22"/>
      <c r="H25" s="28"/>
      <c r="I25" s="28">
        <v>-136391</v>
      </c>
      <c r="J25" s="28"/>
      <c r="K25" s="22"/>
      <c r="L25" s="28"/>
      <c r="M25" s="28"/>
      <c r="N25" s="28"/>
      <c r="O25" s="22"/>
      <c r="P25" s="28"/>
      <c r="Q25" s="28"/>
      <c r="R25" s="28"/>
      <c r="S25" s="22"/>
    </row>
    <row r="26" spans="1:19" ht="14.25" thickBot="1">
      <c r="A26" s="5" t="s">
        <v>14</v>
      </c>
      <c r="B26" s="29">
        <v>937059</v>
      </c>
      <c r="C26" s="23">
        <v>1446351</v>
      </c>
      <c r="D26" s="29">
        <v>759357</v>
      </c>
      <c r="E26" s="23">
        <v>1186270</v>
      </c>
      <c r="F26" s="29">
        <v>382013</v>
      </c>
      <c r="G26" s="23">
        <v>2320924</v>
      </c>
      <c r="H26" s="29">
        <v>1064563</v>
      </c>
      <c r="I26" s="29">
        <v>953881</v>
      </c>
      <c r="J26" s="29">
        <v>563488</v>
      </c>
      <c r="K26" s="23">
        <v>1762592</v>
      </c>
      <c r="L26" s="29">
        <v>1523729</v>
      </c>
      <c r="M26" s="29">
        <v>1320911</v>
      </c>
      <c r="N26" s="29">
        <v>564367</v>
      </c>
      <c r="O26" s="23">
        <v>724234</v>
      </c>
      <c r="P26" s="29">
        <v>141101</v>
      </c>
      <c r="Q26" s="29">
        <v>811751</v>
      </c>
      <c r="R26" s="29">
        <v>360051</v>
      </c>
      <c r="S26" s="23">
        <v>2114814</v>
      </c>
    </row>
    <row r="27" spans="1:19" ht="14.25" thickTop="1">
      <c r="A27" s="6" t="s">
        <v>15</v>
      </c>
      <c r="B27" s="28">
        <v>-344101</v>
      </c>
      <c r="C27" s="22">
        <v>-1142972</v>
      </c>
      <c r="D27" s="28">
        <v>-557646</v>
      </c>
      <c r="E27" s="22">
        <v>-1186841</v>
      </c>
      <c r="F27" s="28">
        <v>-624930</v>
      </c>
      <c r="G27" s="22">
        <v>-1030917</v>
      </c>
      <c r="H27" s="28">
        <v>-519775</v>
      </c>
      <c r="I27" s="28">
        <v>-366320</v>
      </c>
      <c r="J27" s="28">
        <v>-199175</v>
      </c>
      <c r="K27" s="22">
        <v>-1557286</v>
      </c>
      <c r="L27" s="28">
        <v>-1451414</v>
      </c>
      <c r="M27" s="28">
        <v>-820411</v>
      </c>
      <c r="N27" s="28">
        <v>-564101</v>
      </c>
      <c r="O27" s="22">
        <v>-1523504</v>
      </c>
      <c r="P27" s="28">
        <v>-1130365</v>
      </c>
      <c r="Q27" s="28">
        <v>-1025074</v>
      </c>
      <c r="R27" s="28">
        <v>-889534</v>
      </c>
      <c r="S27" s="22">
        <v>-1040232</v>
      </c>
    </row>
    <row r="28" spans="1:19" ht="13.5">
      <c r="A28" s="6" t="s">
        <v>16</v>
      </c>
      <c r="B28" s="28">
        <v>-75</v>
      </c>
      <c r="C28" s="22">
        <v>-148</v>
      </c>
      <c r="D28" s="28">
        <v>-74</v>
      </c>
      <c r="E28" s="22">
        <v>-144</v>
      </c>
      <c r="F28" s="28">
        <v>-73</v>
      </c>
      <c r="G28" s="22">
        <v>-140</v>
      </c>
      <c r="H28" s="28">
        <v>-112</v>
      </c>
      <c r="I28" s="28">
        <v>-70</v>
      </c>
      <c r="J28" s="28">
        <v>-30</v>
      </c>
      <c r="K28" s="22">
        <v>-134</v>
      </c>
      <c r="L28" s="28">
        <v>-105</v>
      </c>
      <c r="M28" s="28">
        <v>-67</v>
      </c>
      <c r="N28" s="28">
        <v>-29</v>
      </c>
      <c r="O28" s="22">
        <v>-138</v>
      </c>
      <c r="P28" s="28">
        <v>-110</v>
      </c>
      <c r="Q28" s="28">
        <v>-69</v>
      </c>
      <c r="R28" s="28">
        <v>-29</v>
      </c>
      <c r="S28" s="22">
        <v>-136</v>
      </c>
    </row>
    <row r="29" spans="1:19" ht="13.5">
      <c r="A29" s="6" t="s">
        <v>62</v>
      </c>
      <c r="B29" s="28">
        <v>13974</v>
      </c>
      <c r="C29" s="22">
        <v>492</v>
      </c>
      <c r="D29" s="28">
        <v>1583</v>
      </c>
      <c r="E29" s="22">
        <v>-10592</v>
      </c>
      <c r="F29" s="28">
        <v>1630</v>
      </c>
      <c r="G29" s="22">
        <v>2508</v>
      </c>
      <c r="H29" s="28">
        <v>3495</v>
      </c>
      <c r="I29" s="28">
        <v>4483</v>
      </c>
      <c r="J29" s="28">
        <v>5975</v>
      </c>
      <c r="K29" s="22">
        <v>-8185</v>
      </c>
      <c r="L29" s="28">
        <v>-1667</v>
      </c>
      <c r="M29" s="28">
        <v>-6820</v>
      </c>
      <c r="N29" s="28">
        <v>-6537</v>
      </c>
      <c r="O29" s="22">
        <v>-43192</v>
      </c>
      <c r="P29" s="28">
        <v>-1248</v>
      </c>
      <c r="Q29" s="28">
        <v>-2523</v>
      </c>
      <c r="R29" s="28">
        <v>-2042</v>
      </c>
      <c r="S29" s="22">
        <v>11709</v>
      </c>
    </row>
    <row r="30" spans="1:19" ht="14.25" thickBot="1">
      <c r="A30" s="5" t="s">
        <v>17</v>
      </c>
      <c r="B30" s="29">
        <v>-330202</v>
      </c>
      <c r="C30" s="23">
        <v>-1042912</v>
      </c>
      <c r="D30" s="29">
        <v>-556137</v>
      </c>
      <c r="E30" s="23">
        <v>-1200614</v>
      </c>
      <c r="F30" s="29">
        <v>-626409</v>
      </c>
      <c r="G30" s="23">
        <v>-1031095</v>
      </c>
      <c r="H30" s="29">
        <v>-518936</v>
      </c>
      <c r="I30" s="29">
        <v>-366538</v>
      </c>
      <c r="J30" s="29">
        <v>-197321</v>
      </c>
      <c r="K30" s="23">
        <v>-503156</v>
      </c>
      <c r="L30" s="29">
        <v>-1472111</v>
      </c>
      <c r="M30" s="29">
        <v>-838704</v>
      </c>
      <c r="N30" s="29">
        <v>-580415</v>
      </c>
      <c r="O30" s="23">
        <v>-1563421</v>
      </c>
      <c r="P30" s="29">
        <v>-1128310</v>
      </c>
      <c r="Q30" s="29">
        <v>-1027666</v>
      </c>
      <c r="R30" s="29">
        <v>-891606</v>
      </c>
      <c r="S30" s="23">
        <v>-1039173</v>
      </c>
    </row>
    <row r="31" spans="1:19" ht="14.25" thickTop="1">
      <c r="A31" s="6" t="s">
        <v>18</v>
      </c>
      <c r="B31" s="28">
        <v>-270000</v>
      </c>
      <c r="C31" s="22">
        <v>-768994</v>
      </c>
      <c r="D31" s="28">
        <v>-86800</v>
      </c>
      <c r="E31" s="22">
        <v>504289</v>
      </c>
      <c r="F31" s="28">
        <v>563329</v>
      </c>
      <c r="G31" s="22">
        <v>-639740</v>
      </c>
      <c r="H31" s="28">
        <v>-313386</v>
      </c>
      <c r="I31" s="28">
        <v>-448635</v>
      </c>
      <c r="J31" s="28">
        <v>-242013</v>
      </c>
      <c r="K31" s="22">
        <v>-1535660</v>
      </c>
      <c r="L31" s="28">
        <v>-418273</v>
      </c>
      <c r="M31" s="28">
        <v>-917581</v>
      </c>
      <c r="N31" s="28">
        <v>-544996</v>
      </c>
      <c r="O31" s="22">
        <v>631911</v>
      </c>
      <c r="P31" s="28">
        <v>710768</v>
      </c>
      <c r="Q31" s="28">
        <v>-258766</v>
      </c>
      <c r="R31" s="28">
        <v>9839</v>
      </c>
      <c r="S31" s="22">
        <v>-337270</v>
      </c>
    </row>
    <row r="32" spans="1:19" ht="13.5">
      <c r="A32" s="6" t="s">
        <v>19</v>
      </c>
      <c r="B32" s="28">
        <v>400000</v>
      </c>
      <c r="C32" s="22">
        <v>800000</v>
      </c>
      <c r="D32" s="28"/>
      <c r="E32" s="22">
        <v>500000</v>
      </c>
      <c r="F32" s="28">
        <v>500000</v>
      </c>
      <c r="G32" s="22"/>
      <c r="H32" s="28"/>
      <c r="I32" s="28"/>
      <c r="J32" s="28"/>
      <c r="K32" s="22">
        <v>490000</v>
      </c>
      <c r="L32" s="28">
        <v>490000</v>
      </c>
      <c r="M32" s="28">
        <v>490000</v>
      </c>
      <c r="N32" s="28">
        <v>490000</v>
      </c>
      <c r="O32" s="22">
        <v>600000</v>
      </c>
      <c r="P32" s="28">
        <v>600000</v>
      </c>
      <c r="Q32" s="28">
        <v>600000</v>
      </c>
      <c r="R32" s="28">
        <v>600000</v>
      </c>
      <c r="S32" s="22"/>
    </row>
    <row r="33" spans="1:19" ht="13.5">
      <c r="A33" s="6" t="s">
        <v>20</v>
      </c>
      <c r="B33" s="28">
        <v>-750012</v>
      </c>
      <c r="C33" s="22">
        <v>-201025</v>
      </c>
      <c r="D33" s="28">
        <v>-98157</v>
      </c>
      <c r="E33" s="22">
        <v>-814659</v>
      </c>
      <c r="F33" s="28">
        <v>-694343</v>
      </c>
      <c r="G33" s="22">
        <v>-438754</v>
      </c>
      <c r="H33" s="28">
        <v>-116932</v>
      </c>
      <c r="I33" s="28">
        <v>-68418</v>
      </c>
      <c r="J33" s="28">
        <v>-47945</v>
      </c>
      <c r="K33" s="22">
        <v>-173639</v>
      </c>
      <c r="L33" s="28">
        <v>-136632</v>
      </c>
      <c r="M33" s="28">
        <v>-61191</v>
      </c>
      <c r="N33" s="28">
        <v>-26270</v>
      </c>
      <c r="O33" s="22">
        <v>-130778</v>
      </c>
      <c r="P33" s="28">
        <v>-96514</v>
      </c>
      <c r="Q33" s="28">
        <v>-68317</v>
      </c>
      <c r="R33" s="28">
        <v>-31846</v>
      </c>
      <c r="S33" s="22">
        <v>-537204</v>
      </c>
    </row>
    <row r="34" spans="1:19" ht="13.5">
      <c r="A34" s="6" t="s">
        <v>21</v>
      </c>
      <c r="B34" s="28">
        <v>-77</v>
      </c>
      <c r="C34" s="22">
        <v>-499</v>
      </c>
      <c r="D34" s="28">
        <v>-110</v>
      </c>
      <c r="E34" s="22">
        <v>-451</v>
      </c>
      <c r="F34" s="28">
        <v>-398</v>
      </c>
      <c r="G34" s="22">
        <v>-795</v>
      </c>
      <c r="H34" s="28">
        <v>-532</v>
      </c>
      <c r="I34" s="28">
        <v>-532</v>
      </c>
      <c r="J34" s="28">
        <v>-238</v>
      </c>
      <c r="K34" s="22">
        <v>-317</v>
      </c>
      <c r="L34" s="28">
        <v>-191</v>
      </c>
      <c r="M34" s="28">
        <v>-191</v>
      </c>
      <c r="N34" s="28">
        <v>-191</v>
      </c>
      <c r="O34" s="22">
        <v>-2456</v>
      </c>
      <c r="P34" s="28">
        <v>-2253</v>
      </c>
      <c r="Q34" s="28">
        <v>-1584</v>
      </c>
      <c r="R34" s="28">
        <v>-274</v>
      </c>
      <c r="S34" s="22">
        <v>-2043</v>
      </c>
    </row>
    <row r="35" spans="1:19" ht="13.5">
      <c r="A35" s="6" t="s">
        <v>22</v>
      </c>
      <c r="B35" s="28">
        <v>-43063</v>
      </c>
      <c r="C35" s="22">
        <v>-86142</v>
      </c>
      <c r="D35" s="28">
        <v>-43072</v>
      </c>
      <c r="E35" s="22">
        <v>-86152</v>
      </c>
      <c r="F35" s="28">
        <v>-43079</v>
      </c>
      <c r="G35" s="22">
        <v>-86175</v>
      </c>
      <c r="H35" s="28">
        <v>-86175</v>
      </c>
      <c r="I35" s="28">
        <v>-43091</v>
      </c>
      <c r="J35" s="28">
        <v>-43091</v>
      </c>
      <c r="K35" s="22">
        <v>-86191</v>
      </c>
      <c r="L35" s="28">
        <v>-86191</v>
      </c>
      <c r="M35" s="28">
        <v>-43097</v>
      </c>
      <c r="N35" s="28">
        <v>-43097</v>
      </c>
      <c r="O35" s="22">
        <v>-86248</v>
      </c>
      <c r="P35" s="28">
        <v>-86248</v>
      </c>
      <c r="Q35" s="28">
        <v>-43134</v>
      </c>
      <c r="R35" s="28">
        <v>-43134</v>
      </c>
      <c r="S35" s="22">
        <v>-86309</v>
      </c>
    </row>
    <row r="36" spans="1:19" ht="13.5">
      <c r="A36" s="6" t="s">
        <v>62</v>
      </c>
      <c r="B36" s="28">
        <v>-2784</v>
      </c>
      <c r="C36" s="22"/>
      <c r="D36" s="28">
        <v>-2364</v>
      </c>
      <c r="E36" s="22"/>
      <c r="F36" s="28">
        <v>-2433</v>
      </c>
      <c r="G36" s="22"/>
      <c r="H36" s="28">
        <v>-3424</v>
      </c>
      <c r="I36" s="28">
        <v>-1522</v>
      </c>
      <c r="J36" s="28">
        <v>-768</v>
      </c>
      <c r="K36" s="22"/>
      <c r="L36" s="28">
        <v>-1183</v>
      </c>
      <c r="M36" s="28">
        <v>-623</v>
      </c>
      <c r="N36" s="28">
        <v>-63</v>
      </c>
      <c r="O36" s="22"/>
      <c r="P36" s="28"/>
      <c r="Q36" s="28"/>
      <c r="R36" s="28"/>
      <c r="S36" s="22"/>
    </row>
    <row r="37" spans="1:19" ht="14.25" thickBot="1">
      <c r="A37" s="5" t="s">
        <v>23</v>
      </c>
      <c r="B37" s="29">
        <v>-665937</v>
      </c>
      <c r="C37" s="23">
        <v>-261391</v>
      </c>
      <c r="D37" s="29">
        <v>-230504</v>
      </c>
      <c r="E37" s="23">
        <v>98169</v>
      </c>
      <c r="F37" s="29">
        <v>323073</v>
      </c>
      <c r="G37" s="23">
        <v>-1170048</v>
      </c>
      <c r="H37" s="29">
        <v>-520451</v>
      </c>
      <c r="I37" s="29">
        <v>-562201</v>
      </c>
      <c r="J37" s="29">
        <v>-334057</v>
      </c>
      <c r="K37" s="23">
        <v>-1407603</v>
      </c>
      <c r="L37" s="29">
        <v>-202474</v>
      </c>
      <c r="M37" s="29">
        <v>-582685</v>
      </c>
      <c r="N37" s="29">
        <v>-124619</v>
      </c>
      <c r="O37" s="23">
        <v>912428</v>
      </c>
      <c r="P37" s="29">
        <v>1075752</v>
      </c>
      <c r="Q37" s="29">
        <v>178197</v>
      </c>
      <c r="R37" s="29">
        <v>534583</v>
      </c>
      <c r="S37" s="23">
        <v>-1062827</v>
      </c>
    </row>
    <row r="38" spans="1:19" ht="14.25" thickTop="1">
      <c r="A38" s="7" t="s">
        <v>24</v>
      </c>
      <c r="B38" s="28">
        <v>-8297</v>
      </c>
      <c r="C38" s="22">
        <v>20162</v>
      </c>
      <c r="D38" s="28">
        <v>-4131</v>
      </c>
      <c r="E38" s="22">
        <v>-2081</v>
      </c>
      <c r="F38" s="28">
        <v>-938</v>
      </c>
      <c r="G38" s="22">
        <v>-9269</v>
      </c>
      <c r="H38" s="28">
        <v>-6759</v>
      </c>
      <c r="I38" s="28">
        <v>-2477</v>
      </c>
      <c r="J38" s="28">
        <v>-1644</v>
      </c>
      <c r="K38" s="22">
        <v>3083</v>
      </c>
      <c r="L38" s="28">
        <v>1183</v>
      </c>
      <c r="M38" s="28">
        <v>4513</v>
      </c>
      <c r="N38" s="28">
        <v>8864</v>
      </c>
      <c r="O38" s="22">
        <v>-21009</v>
      </c>
      <c r="P38" s="28">
        <v>-1638</v>
      </c>
      <c r="Q38" s="28">
        <v>-446</v>
      </c>
      <c r="R38" s="28">
        <v>-2759</v>
      </c>
      <c r="S38" s="22">
        <v>794</v>
      </c>
    </row>
    <row r="39" spans="1:19" ht="13.5">
      <c r="A39" s="7" t="s">
        <v>25</v>
      </c>
      <c r="B39" s="28">
        <v>-67377</v>
      </c>
      <c r="C39" s="22">
        <v>162210</v>
      </c>
      <c r="D39" s="28">
        <v>-31416</v>
      </c>
      <c r="E39" s="22">
        <v>81745</v>
      </c>
      <c r="F39" s="28">
        <v>77738</v>
      </c>
      <c r="G39" s="22">
        <v>110511</v>
      </c>
      <c r="H39" s="28">
        <v>18416</v>
      </c>
      <c r="I39" s="28">
        <v>22663</v>
      </c>
      <c r="J39" s="28">
        <v>30464</v>
      </c>
      <c r="K39" s="22">
        <v>-145083</v>
      </c>
      <c r="L39" s="28">
        <v>-149673</v>
      </c>
      <c r="M39" s="28">
        <v>-95964</v>
      </c>
      <c r="N39" s="28">
        <v>-131803</v>
      </c>
      <c r="O39" s="22">
        <v>52231</v>
      </c>
      <c r="P39" s="28">
        <v>86903</v>
      </c>
      <c r="Q39" s="28">
        <v>-38164</v>
      </c>
      <c r="R39" s="28">
        <v>268</v>
      </c>
      <c r="S39" s="22">
        <v>13608</v>
      </c>
    </row>
    <row r="40" spans="1:19" ht="13.5">
      <c r="A40" s="7" t="s">
        <v>26</v>
      </c>
      <c r="B40" s="28">
        <v>334942</v>
      </c>
      <c r="C40" s="22">
        <v>410694</v>
      </c>
      <c r="D40" s="28">
        <v>410694</v>
      </c>
      <c r="E40" s="22">
        <v>328948</v>
      </c>
      <c r="F40" s="28">
        <v>328948</v>
      </c>
      <c r="G40" s="22">
        <v>218437</v>
      </c>
      <c r="H40" s="28">
        <v>218437</v>
      </c>
      <c r="I40" s="28">
        <v>218437</v>
      </c>
      <c r="J40" s="28">
        <v>218437</v>
      </c>
      <c r="K40" s="22">
        <v>363520</v>
      </c>
      <c r="L40" s="28">
        <v>363520</v>
      </c>
      <c r="M40" s="28">
        <v>363520</v>
      </c>
      <c r="N40" s="28">
        <v>363520</v>
      </c>
      <c r="O40" s="22">
        <v>311289</v>
      </c>
      <c r="P40" s="28">
        <v>311289</v>
      </c>
      <c r="Q40" s="28">
        <v>311289</v>
      </c>
      <c r="R40" s="28">
        <v>311289</v>
      </c>
      <c r="S40" s="22">
        <v>289874</v>
      </c>
    </row>
    <row r="41" spans="1:19" ht="13.5">
      <c r="A41" s="7" t="s">
        <v>27</v>
      </c>
      <c r="B41" s="28"/>
      <c r="C41" s="22">
        <v>-69777</v>
      </c>
      <c r="D41" s="28">
        <v>-69777</v>
      </c>
      <c r="E41" s="22"/>
      <c r="F41" s="28"/>
      <c r="G41" s="22"/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7" t="s">
        <v>28</v>
      </c>
      <c r="B42" s="28">
        <v>-36279</v>
      </c>
      <c r="C42" s="22">
        <v>-168184</v>
      </c>
      <c r="D42" s="28"/>
      <c r="E42" s="22"/>
      <c r="F42" s="28"/>
      <c r="G42" s="22"/>
      <c r="H42" s="28"/>
      <c r="I42" s="28"/>
      <c r="J42" s="28"/>
      <c r="K42" s="22"/>
      <c r="L42" s="28"/>
      <c r="M42" s="28"/>
      <c r="N42" s="28"/>
      <c r="O42" s="22"/>
      <c r="P42" s="28"/>
      <c r="Q42" s="28"/>
      <c r="R42" s="28"/>
      <c r="S42" s="22"/>
    </row>
    <row r="43" spans="1:19" ht="14.25" thickBot="1">
      <c r="A43" s="7" t="s">
        <v>26</v>
      </c>
      <c r="B43" s="28">
        <v>231285</v>
      </c>
      <c r="C43" s="22">
        <v>334942</v>
      </c>
      <c r="D43" s="28">
        <v>309499</v>
      </c>
      <c r="E43" s="22">
        <v>410694</v>
      </c>
      <c r="F43" s="28">
        <v>406687</v>
      </c>
      <c r="G43" s="22">
        <v>328948</v>
      </c>
      <c r="H43" s="28">
        <v>236853</v>
      </c>
      <c r="I43" s="28">
        <v>241101</v>
      </c>
      <c r="J43" s="28">
        <v>248901</v>
      </c>
      <c r="K43" s="22">
        <v>218437</v>
      </c>
      <c r="L43" s="28">
        <v>213847</v>
      </c>
      <c r="M43" s="28">
        <v>267556</v>
      </c>
      <c r="N43" s="28">
        <v>231717</v>
      </c>
      <c r="O43" s="22">
        <v>363520</v>
      </c>
      <c r="P43" s="28">
        <v>398193</v>
      </c>
      <c r="Q43" s="28">
        <v>273124</v>
      </c>
      <c r="R43" s="28">
        <v>311557</v>
      </c>
      <c r="S43" s="22">
        <v>311289</v>
      </c>
    </row>
    <row r="44" spans="1:19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6" ht="13.5">
      <c r="A46" s="20" t="s">
        <v>127</v>
      </c>
    </row>
    <row r="47" ht="13.5">
      <c r="A47" s="20" t="s">
        <v>128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123</v>
      </c>
      <c r="B2" s="14">
        <v>4113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124</v>
      </c>
      <c r="B3" s="1" t="s">
        <v>125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33</v>
      </c>
      <c r="B4" s="15" t="str">
        <f>HYPERLINK("http://www.kabupro.jp/mark/20140214/S10016S7.htm","四半期報告書")</f>
        <v>四半期報告書</v>
      </c>
      <c r="C4" s="15" t="str">
        <f>HYPERLINK("http://www.kabupro.jp/mark/20131114/S1000BOA.htm","四半期報告書")</f>
        <v>四半期報告書</v>
      </c>
      <c r="D4" s="15" t="str">
        <f>HYPERLINK("http://www.kabupro.jp/mark/20130813/S000EB25.htm","四半期報告書")</f>
        <v>四半期報告書</v>
      </c>
      <c r="E4" s="15" t="str">
        <f>HYPERLINK("http://www.kabupro.jp/mark/20140214/S10016S7.htm","四半期報告書")</f>
        <v>四半期報告書</v>
      </c>
      <c r="F4" s="15" t="str">
        <f>HYPERLINK("http://www.kabupro.jp/mark/20130131/S000CPDK.htm","四半期報告書")</f>
        <v>四半期報告書</v>
      </c>
      <c r="G4" s="15" t="str">
        <f>HYPERLINK("http://www.kabupro.jp/mark/20121109/S000C762.htm","四半期報告書")</f>
        <v>四半期報告書</v>
      </c>
      <c r="H4" s="15" t="str">
        <f>HYPERLINK("http://www.kabupro.jp/mark/20120810/S000BQB8.htm","四半期報告書")</f>
        <v>四半期報告書</v>
      </c>
      <c r="I4" s="15" t="str">
        <f>HYPERLINK("http://www.kabupro.jp/mark/20130628/S000DX3D.htm","有価証券報告書")</f>
        <v>有価証券報告書</v>
      </c>
      <c r="J4" s="15" t="str">
        <f>HYPERLINK("http://www.kabupro.jp/mark/20120210/S000AAQW.htm","四半期報告書")</f>
        <v>四半期報告書</v>
      </c>
      <c r="K4" s="15" t="str">
        <f>HYPERLINK("http://www.kabupro.jp/mark/20111111/S0009P26.htm","四半期報告書")</f>
        <v>四半期報告書</v>
      </c>
      <c r="L4" s="15" t="str">
        <f>HYPERLINK("http://www.kabupro.jp/mark/20110811/S00095LW.htm","四半期報告書")</f>
        <v>四半期報告書</v>
      </c>
      <c r="M4" s="15" t="str">
        <f>HYPERLINK("http://www.kabupro.jp/mark/20120629/S000BCHS.htm","有価証券報告書")</f>
        <v>有価証券報告書</v>
      </c>
      <c r="N4" s="15" t="str">
        <f>HYPERLINK("http://www.kabupro.jp/mark/20110214/S0007TJX.htm","四半期報告書")</f>
        <v>四半期報告書</v>
      </c>
      <c r="O4" s="15" t="str">
        <f>HYPERLINK("http://www.kabupro.jp/mark/20101109/S00072WW.htm","四半期報告書")</f>
        <v>四半期報告書</v>
      </c>
      <c r="P4" s="15" t="str">
        <f>HYPERLINK("http://www.kabupro.jp/mark/20100811/S0006KXS.htm","四半期報告書")</f>
        <v>四半期報告書</v>
      </c>
      <c r="Q4" s="15" t="str">
        <f>HYPERLINK("http://www.kabupro.jp/mark/20110722/S0008Y2X.htm","訂正有価証券報告書")</f>
        <v>訂正有価証券報告書</v>
      </c>
      <c r="R4" s="15" t="str">
        <f>HYPERLINK("http://www.kabupro.jp/mark/20100212/S000574R.htm","四半期報告書")</f>
        <v>四半期報告書</v>
      </c>
      <c r="S4" s="15" t="str">
        <f>HYPERLINK("http://www.kabupro.jp/mark/20091113/S0004M7S.htm","四半期報告書")</f>
        <v>四半期報告書</v>
      </c>
      <c r="T4" s="15" t="str">
        <f>HYPERLINK("http://www.kabupro.jp/mark/20090811/S0003W3A.htm","四半期報告書")</f>
        <v>四半期報告書</v>
      </c>
      <c r="U4" s="15" t="str">
        <f>HYPERLINK("http://www.kabupro.jp/mark/20100630/S000634K.htm","有価証券報告書")</f>
        <v>有価証券報告書</v>
      </c>
      <c r="V4" s="15" t="str">
        <f>HYPERLINK("http://www.kabupro.jp/mark/20090212/S0002H9P.htm","四半期報告書")</f>
        <v>四半期報告書</v>
      </c>
      <c r="W4" s="15" t="str">
        <f>HYPERLINK("http://www.kabupro.jp/mark/20081112/S0001RQ9.htm","四半期報告書")</f>
        <v>四半期報告書</v>
      </c>
      <c r="X4" s="15" t="str">
        <f>HYPERLINK("http://www.kabupro.jp/mark/20080807/S00010GY.htm","四半期報告書")</f>
        <v>四半期報告書</v>
      </c>
      <c r="Y4" s="15" t="str">
        <f>HYPERLINK("http://www.kabupro.jp/mark/20090629/S0003KU1.htm","有価証券報告書")</f>
        <v>有価証券報告書</v>
      </c>
    </row>
    <row r="5" spans="1:25" ht="14.25" thickBot="1">
      <c r="A5" s="11" t="s">
        <v>34</v>
      </c>
      <c r="B5" s="1" t="s">
        <v>178</v>
      </c>
      <c r="C5" s="1" t="s">
        <v>181</v>
      </c>
      <c r="D5" s="1" t="s">
        <v>183</v>
      </c>
      <c r="E5" s="1" t="s">
        <v>178</v>
      </c>
      <c r="F5" s="1" t="s">
        <v>185</v>
      </c>
      <c r="G5" s="1" t="s">
        <v>187</v>
      </c>
      <c r="H5" s="1" t="s">
        <v>189</v>
      </c>
      <c r="I5" s="1" t="s">
        <v>40</v>
      </c>
      <c r="J5" s="1" t="s">
        <v>191</v>
      </c>
      <c r="K5" s="1" t="s">
        <v>193</v>
      </c>
      <c r="L5" s="1" t="s">
        <v>195</v>
      </c>
      <c r="M5" s="1" t="s">
        <v>44</v>
      </c>
      <c r="N5" s="1" t="s">
        <v>197</v>
      </c>
      <c r="O5" s="1" t="s">
        <v>199</v>
      </c>
      <c r="P5" s="1" t="s">
        <v>201</v>
      </c>
      <c r="Q5" s="1" t="s">
        <v>46</v>
      </c>
      <c r="R5" s="1" t="s">
        <v>202</v>
      </c>
      <c r="S5" s="1" t="s">
        <v>204</v>
      </c>
      <c r="T5" s="1" t="s">
        <v>206</v>
      </c>
      <c r="U5" s="1" t="s">
        <v>48</v>
      </c>
      <c r="V5" s="1" t="s">
        <v>208</v>
      </c>
      <c r="W5" s="1" t="s">
        <v>210</v>
      </c>
      <c r="X5" s="1" t="s">
        <v>212</v>
      </c>
      <c r="Y5" s="1" t="s">
        <v>50</v>
      </c>
    </row>
    <row r="6" spans="1:25" ht="15" thickBot="1" thickTop="1">
      <c r="A6" s="10" t="s">
        <v>35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36</v>
      </c>
      <c r="B7" s="14" t="s">
        <v>179</v>
      </c>
      <c r="C7" s="14" t="s">
        <v>179</v>
      </c>
      <c r="D7" s="14" t="s">
        <v>179</v>
      </c>
      <c r="E7" s="16" t="s">
        <v>41</v>
      </c>
      <c r="F7" s="14" t="s">
        <v>179</v>
      </c>
      <c r="G7" s="14" t="s">
        <v>179</v>
      </c>
      <c r="H7" s="14" t="s">
        <v>179</v>
      </c>
      <c r="I7" s="16" t="s">
        <v>41</v>
      </c>
      <c r="J7" s="14" t="s">
        <v>179</v>
      </c>
      <c r="K7" s="14" t="s">
        <v>179</v>
      </c>
      <c r="L7" s="14" t="s">
        <v>179</v>
      </c>
      <c r="M7" s="16" t="s">
        <v>41</v>
      </c>
      <c r="N7" s="14" t="s">
        <v>179</v>
      </c>
      <c r="O7" s="14" t="s">
        <v>179</v>
      </c>
      <c r="P7" s="14" t="s">
        <v>179</v>
      </c>
      <c r="Q7" s="16" t="s">
        <v>41</v>
      </c>
      <c r="R7" s="14" t="s">
        <v>179</v>
      </c>
      <c r="S7" s="14" t="s">
        <v>179</v>
      </c>
      <c r="T7" s="14" t="s">
        <v>179</v>
      </c>
      <c r="U7" s="16" t="s">
        <v>41</v>
      </c>
      <c r="V7" s="14" t="s">
        <v>179</v>
      </c>
      <c r="W7" s="14" t="s">
        <v>179</v>
      </c>
      <c r="X7" s="14" t="s">
        <v>179</v>
      </c>
      <c r="Y7" s="16" t="s">
        <v>41</v>
      </c>
    </row>
    <row r="8" spans="1:25" ht="13.5">
      <c r="A8" s="13" t="s">
        <v>37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38</v>
      </c>
      <c r="B9" s="1" t="s">
        <v>180</v>
      </c>
      <c r="C9" s="1" t="s">
        <v>182</v>
      </c>
      <c r="D9" s="1" t="s">
        <v>184</v>
      </c>
      <c r="E9" s="17" t="s">
        <v>42</v>
      </c>
      <c r="F9" s="1" t="s">
        <v>186</v>
      </c>
      <c r="G9" s="1" t="s">
        <v>188</v>
      </c>
      <c r="H9" s="1" t="s">
        <v>190</v>
      </c>
      <c r="I9" s="17" t="s">
        <v>43</v>
      </c>
      <c r="J9" s="1" t="s">
        <v>192</v>
      </c>
      <c r="K9" s="1" t="s">
        <v>194</v>
      </c>
      <c r="L9" s="1" t="s">
        <v>196</v>
      </c>
      <c r="M9" s="17" t="s">
        <v>45</v>
      </c>
      <c r="N9" s="1" t="s">
        <v>198</v>
      </c>
      <c r="O9" s="1" t="s">
        <v>200</v>
      </c>
      <c r="P9" s="1" t="s">
        <v>48</v>
      </c>
      <c r="Q9" s="17" t="s">
        <v>47</v>
      </c>
      <c r="R9" s="1" t="s">
        <v>203</v>
      </c>
      <c r="S9" s="1" t="s">
        <v>205</v>
      </c>
      <c r="T9" s="1" t="s">
        <v>207</v>
      </c>
      <c r="U9" s="17" t="s">
        <v>49</v>
      </c>
      <c r="V9" s="1" t="s">
        <v>209</v>
      </c>
      <c r="W9" s="1" t="s">
        <v>211</v>
      </c>
      <c r="X9" s="1" t="s">
        <v>213</v>
      </c>
      <c r="Y9" s="17" t="s">
        <v>51</v>
      </c>
    </row>
    <row r="10" spans="1:25" ht="14.25" thickBot="1">
      <c r="A10" s="13" t="s">
        <v>39</v>
      </c>
      <c r="B10" s="1" t="s">
        <v>53</v>
      </c>
      <c r="C10" s="1" t="s">
        <v>53</v>
      </c>
      <c r="D10" s="1" t="s">
        <v>53</v>
      </c>
      <c r="E10" s="17" t="s">
        <v>53</v>
      </c>
      <c r="F10" s="1" t="s">
        <v>53</v>
      </c>
      <c r="G10" s="1" t="s">
        <v>53</v>
      </c>
      <c r="H10" s="1" t="s">
        <v>53</v>
      </c>
      <c r="I10" s="17" t="s">
        <v>53</v>
      </c>
      <c r="J10" s="1" t="s">
        <v>53</v>
      </c>
      <c r="K10" s="1" t="s">
        <v>53</v>
      </c>
      <c r="L10" s="1" t="s">
        <v>53</v>
      </c>
      <c r="M10" s="17" t="s">
        <v>53</v>
      </c>
      <c r="N10" s="1" t="s">
        <v>53</v>
      </c>
      <c r="O10" s="1" t="s">
        <v>53</v>
      </c>
      <c r="P10" s="1" t="s">
        <v>53</v>
      </c>
      <c r="Q10" s="17" t="s">
        <v>53</v>
      </c>
      <c r="R10" s="1" t="s">
        <v>53</v>
      </c>
      <c r="S10" s="1" t="s">
        <v>53</v>
      </c>
      <c r="T10" s="1" t="s">
        <v>53</v>
      </c>
      <c r="U10" s="17" t="s">
        <v>53</v>
      </c>
      <c r="V10" s="1" t="s">
        <v>53</v>
      </c>
      <c r="W10" s="1" t="s">
        <v>53</v>
      </c>
      <c r="X10" s="1" t="s">
        <v>53</v>
      </c>
      <c r="Y10" s="17" t="s">
        <v>53</v>
      </c>
    </row>
    <row r="11" spans="1:25" ht="14.25" thickTop="1">
      <c r="A11" s="9" t="s">
        <v>52</v>
      </c>
      <c r="B11" s="27">
        <v>172229</v>
      </c>
      <c r="C11" s="27">
        <v>231285</v>
      </c>
      <c r="D11" s="27">
        <v>256778</v>
      </c>
      <c r="E11" s="21">
        <v>334942</v>
      </c>
      <c r="F11" s="27">
        <v>226580</v>
      </c>
      <c r="G11" s="27">
        <v>309499</v>
      </c>
      <c r="H11" s="27">
        <v>313275</v>
      </c>
      <c r="I11" s="21">
        <v>410694</v>
      </c>
      <c r="J11" s="27">
        <v>395802</v>
      </c>
      <c r="K11" s="27">
        <v>406687</v>
      </c>
      <c r="L11" s="27">
        <v>421871</v>
      </c>
      <c r="M11" s="21">
        <v>328948</v>
      </c>
      <c r="N11" s="27">
        <v>236853</v>
      </c>
      <c r="O11" s="27">
        <v>241101</v>
      </c>
      <c r="P11" s="27">
        <v>248901</v>
      </c>
      <c r="Q11" s="21">
        <v>218437</v>
      </c>
      <c r="R11" s="27">
        <v>213847</v>
      </c>
      <c r="S11" s="27">
        <v>267556</v>
      </c>
      <c r="T11" s="27">
        <v>231717</v>
      </c>
      <c r="U11" s="21">
        <v>363520</v>
      </c>
      <c r="V11" s="27">
        <v>398193</v>
      </c>
      <c r="W11" s="27">
        <v>273124</v>
      </c>
      <c r="X11" s="27">
        <v>311557</v>
      </c>
      <c r="Y11" s="21">
        <v>311289</v>
      </c>
    </row>
    <row r="12" spans="1:25" ht="13.5">
      <c r="A12" s="2" t="s">
        <v>214</v>
      </c>
      <c r="B12" s="28">
        <v>4554071</v>
      </c>
      <c r="C12" s="28">
        <v>3285191</v>
      </c>
      <c r="D12" s="28">
        <v>4492926</v>
      </c>
      <c r="E12" s="22">
        <v>4654407</v>
      </c>
      <c r="F12" s="28">
        <v>4815176</v>
      </c>
      <c r="G12" s="28">
        <v>4308192</v>
      </c>
      <c r="H12" s="28">
        <v>4266736</v>
      </c>
      <c r="I12" s="22">
        <v>4400325</v>
      </c>
      <c r="J12" s="28">
        <v>5008031</v>
      </c>
      <c r="K12" s="28">
        <v>4833963</v>
      </c>
      <c r="L12" s="28">
        <v>3524378</v>
      </c>
      <c r="M12" s="22">
        <v>4364957</v>
      </c>
      <c r="N12" s="28">
        <v>4679698</v>
      </c>
      <c r="O12" s="28">
        <v>4440104</v>
      </c>
      <c r="P12" s="28">
        <v>4257499</v>
      </c>
      <c r="Q12" s="22">
        <v>4333217</v>
      </c>
      <c r="R12" s="28">
        <v>4141406</v>
      </c>
      <c r="S12" s="28">
        <v>3522747</v>
      </c>
      <c r="T12" s="28">
        <v>3344584</v>
      </c>
      <c r="U12" s="22">
        <v>4548824</v>
      </c>
      <c r="V12" s="28">
        <v>5405884</v>
      </c>
      <c r="W12" s="28">
        <v>4750014</v>
      </c>
      <c r="X12" s="28">
        <v>4501698</v>
      </c>
      <c r="Y12" s="22">
        <v>4965534</v>
      </c>
    </row>
    <row r="13" spans="1:25" ht="13.5">
      <c r="A13" s="2" t="s">
        <v>56</v>
      </c>
      <c r="B13" s="28">
        <v>3002356</v>
      </c>
      <c r="C13" s="28">
        <v>2730348</v>
      </c>
      <c r="D13" s="28">
        <v>2290760</v>
      </c>
      <c r="E13" s="22">
        <v>2379059</v>
      </c>
      <c r="F13" s="28">
        <v>2737724</v>
      </c>
      <c r="G13" s="28">
        <v>2601129</v>
      </c>
      <c r="H13" s="28">
        <v>2678792</v>
      </c>
      <c r="I13" s="22">
        <v>2674048</v>
      </c>
      <c r="J13" s="28">
        <v>2634224</v>
      </c>
      <c r="K13" s="28">
        <v>2596532</v>
      </c>
      <c r="L13" s="28">
        <v>2784438</v>
      </c>
      <c r="M13" s="22">
        <v>2540332</v>
      </c>
      <c r="N13" s="28">
        <v>3031800</v>
      </c>
      <c r="O13" s="28">
        <v>2767352</v>
      </c>
      <c r="P13" s="28">
        <v>2776754</v>
      </c>
      <c r="Q13" s="22">
        <v>2651623</v>
      </c>
      <c r="R13" s="28">
        <v>2932922</v>
      </c>
      <c r="S13" s="28">
        <v>2682378</v>
      </c>
      <c r="T13" s="28">
        <v>3098401</v>
      </c>
      <c r="U13" s="22">
        <v>3011675</v>
      </c>
      <c r="V13" s="28"/>
      <c r="W13" s="28"/>
      <c r="X13" s="28"/>
      <c r="Y13" s="22"/>
    </row>
    <row r="14" spans="1:25" ht="13.5">
      <c r="A14" s="2" t="s">
        <v>57</v>
      </c>
      <c r="B14" s="28">
        <v>30304</v>
      </c>
      <c r="C14" s="28">
        <v>75277</v>
      </c>
      <c r="D14" s="28">
        <v>59479</v>
      </c>
      <c r="E14" s="22">
        <v>59570</v>
      </c>
      <c r="F14" s="28">
        <v>42916</v>
      </c>
      <c r="G14" s="28">
        <v>83451</v>
      </c>
      <c r="H14" s="28">
        <v>59094</v>
      </c>
      <c r="I14" s="22">
        <v>89513</v>
      </c>
      <c r="J14" s="28">
        <v>14317</v>
      </c>
      <c r="K14" s="28">
        <v>25892</v>
      </c>
      <c r="L14" s="28">
        <v>123996</v>
      </c>
      <c r="M14" s="22">
        <v>48541</v>
      </c>
      <c r="N14" s="28">
        <v>51050</v>
      </c>
      <c r="O14" s="28">
        <v>67079</v>
      </c>
      <c r="P14" s="28">
        <v>71727</v>
      </c>
      <c r="Q14" s="22">
        <v>34221</v>
      </c>
      <c r="R14" s="28">
        <v>23269</v>
      </c>
      <c r="S14" s="28">
        <v>99528</v>
      </c>
      <c r="T14" s="28">
        <v>93750</v>
      </c>
      <c r="U14" s="22">
        <v>114873</v>
      </c>
      <c r="V14" s="28">
        <v>89212</v>
      </c>
      <c r="W14" s="28">
        <v>160745</v>
      </c>
      <c r="X14" s="28">
        <v>195938</v>
      </c>
      <c r="Y14" s="22"/>
    </row>
    <row r="15" spans="1:25" ht="13.5">
      <c r="A15" s="2" t="s">
        <v>58</v>
      </c>
      <c r="B15" s="28">
        <v>1320550</v>
      </c>
      <c r="C15" s="28">
        <v>1173769</v>
      </c>
      <c r="D15" s="28">
        <v>1412827</v>
      </c>
      <c r="E15" s="22">
        <v>1374107</v>
      </c>
      <c r="F15" s="28">
        <v>1273977</v>
      </c>
      <c r="G15" s="28">
        <v>1235093</v>
      </c>
      <c r="H15" s="28">
        <v>1194798</v>
      </c>
      <c r="I15" s="22">
        <v>1260417</v>
      </c>
      <c r="J15" s="28">
        <v>1473482</v>
      </c>
      <c r="K15" s="28">
        <v>1413960</v>
      </c>
      <c r="L15" s="28">
        <v>1593072</v>
      </c>
      <c r="M15" s="22">
        <v>1344355</v>
      </c>
      <c r="N15" s="28">
        <v>1345007</v>
      </c>
      <c r="O15" s="28">
        <v>1360328</v>
      </c>
      <c r="P15" s="28">
        <v>1272400</v>
      </c>
      <c r="Q15" s="22">
        <v>1231226</v>
      </c>
      <c r="R15" s="28">
        <v>1157106</v>
      </c>
      <c r="S15" s="28">
        <v>1076118</v>
      </c>
      <c r="T15" s="28">
        <v>925289</v>
      </c>
      <c r="U15" s="22">
        <v>884662</v>
      </c>
      <c r="V15" s="28"/>
      <c r="W15" s="28"/>
      <c r="X15" s="28"/>
      <c r="Y15" s="22"/>
    </row>
    <row r="16" spans="1:25" ht="13.5">
      <c r="A16" s="2" t="s">
        <v>62</v>
      </c>
      <c r="B16" s="28">
        <v>774472</v>
      </c>
      <c r="C16" s="28">
        <v>837706</v>
      </c>
      <c r="D16" s="28">
        <v>738738</v>
      </c>
      <c r="E16" s="22">
        <v>603622</v>
      </c>
      <c r="F16" s="28">
        <v>561381</v>
      </c>
      <c r="G16" s="28">
        <v>376988</v>
      </c>
      <c r="H16" s="28">
        <v>362286</v>
      </c>
      <c r="I16" s="22">
        <v>110564</v>
      </c>
      <c r="J16" s="28">
        <v>191531</v>
      </c>
      <c r="K16" s="28">
        <v>290247</v>
      </c>
      <c r="L16" s="28">
        <v>319390</v>
      </c>
      <c r="M16" s="22">
        <v>96174</v>
      </c>
      <c r="N16" s="28">
        <v>267024</v>
      </c>
      <c r="O16" s="28">
        <v>334979</v>
      </c>
      <c r="P16" s="28">
        <v>261672</v>
      </c>
      <c r="Q16" s="22">
        <v>171815</v>
      </c>
      <c r="R16" s="28">
        <v>543253</v>
      </c>
      <c r="S16" s="28">
        <v>687704</v>
      </c>
      <c r="T16" s="28">
        <v>663791</v>
      </c>
      <c r="U16" s="22">
        <v>89444</v>
      </c>
      <c r="V16" s="28">
        <v>379082</v>
      </c>
      <c r="W16" s="28">
        <v>341468</v>
      </c>
      <c r="X16" s="28">
        <v>405956</v>
      </c>
      <c r="Y16" s="22">
        <v>77135</v>
      </c>
    </row>
    <row r="17" spans="1:25" ht="13.5">
      <c r="A17" s="2" t="s">
        <v>86</v>
      </c>
      <c r="B17" s="28">
        <v>-12</v>
      </c>
      <c r="C17" s="28">
        <v>-43637</v>
      </c>
      <c r="D17" s="28">
        <v>-11</v>
      </c>
      <c r="E17" s="22">
        <v>-44</v>
      </c>
      <c r="F17" s="28">
        <v>-37</v>
      </c>
      <c r="G17" s="28">
        <v>-29</v>
      </c>
      <c r="H17" s="28">
        <v>-24</v>
      </c>
      <c r="I17" s="22">
        <v>-169</v>
      </c>
      <c r="J17" s="28">
        <v>-30324</v>
      </c>
      <c r="K17" s="28">
        <v>-163</v>
      </c>
      <c r="L17" s="28">
        <v>-167</v>
      </c>
      <c r="M17" s="22">
        <v>-177</v>
      </c>
      <c r="N17" s="28">
        <v>-202</v>
      </c>
      <c r="O17" s="28">
        <v>-141</v>
      </c>
      <c r="P17" s="28">
        <v>-112</v>
      </c>
      <c r="Q17" s="22">
        <v>-173</v>
      </c>
      <c r="R17" s="28">
        <v>-41</v>
      </c>
      <c r="S17" s="28">
        <v>-52</v>
      </c>
      <c r="T17" s="28">
        <v>-101</v>
      </c>
      <c r="U17" s="22">
        <v>-141</v>
      </c>
      <c r="V17" s="28"/>
      <c r="W17" s="28"/>
      <c r="X17" s="28"/>
      <c r="Y17" s="22"/>
    </row>
    <row r="18" spans="1:25" ht="13.5">
      <c r="A18" s="2" t="s">
        <v>63</v>
      </c>
      <c r="B18" s="28">
        <v>9853973</v>
      </c>
      <c r="C18" s="28">
        <v>8289942</v>
      </c>
      <c r="D18" s="28">
        <v>9251500</v>
      </c>
      <c r="E18" s="22">
        <v>9405665</v>
      </c>
      <c r="F18" s="28">
        <v>9657719</v>
      </c>
      <c r="G18" s="28">
        <v>8914325</v>
      </c>
      <c r="H18" s="28">
        <v>8874959</v>
      </c>
      <c r="I18" s="22">
        <v>9177126</v>
      </c>
      <c r="J18" s="28">
        <v>9687066</v>
      </c>
      <c r="K18" s="28">
        <v>9567120</v>
      </c>
      <c r="L18" s="28">
        <v>8766981</v>
      </c>
      <c r="M18" s="22">
        <v>8963449</v>
      </c>
      <c r="N18" s="28">
        <v>9611233</v>
      </c>
      <c r="O18" s="28">
        <v>9210803</v>
      </c>
      <c r="P18" s="28">
        <v>8888844</v>
      </c>
      <c r="Q18" s="22">
        <v>8862786</v>
      </c>
      <c r="R18" s="28">
        <v>9011763</v>
      </c>
      <c r="S18" s="28">
        <v>8335980</v>
      </c>
      <c r="T18" s="28">
        <v>8357431</v>
      </c>
      <c r="U18" s="22">
        <v>9554545</v>
      </c>
      <c r="V18" s="28">
        <v>11097478</v>
      </c>
      <c r="W18" s="28">
        <v>9836355</v>
      </c>
      <c r="X18" s="28">
        <v>9518261</v>
      </c>
      <c r="Y18" s="22">
        <v>9837297</v>
      </c>
    </row>
    <row r="19" spans="1:25" ht="13.5">
      <c r="A19" s="3" t="s">
        <v>215</v>
      </c>
      <c r="B19" s="28">
        <v>6816158</v>
      </c>
      <c r="C19" s="28">
        <v>6647226</v>
      </c>
      <c r="D19" s="28">
        <v>6616443</v>
      </c>
      <c r="E19" s="22">
        <v>6440861</v>
      </c>
      <c r="F19" s="28">
        <v>6549447</v>
      </c>
      <c r="G19" s="28">
        <v>6754284</v>
      </c>
      <c r="H19" s="28">
        <v>6747276</v>
      </c>
      <c r="I19" s="22">
        <v>6728987</v>
      </c>
      <c r="J19" s="28">
        <v>6703509</v>
      </c>
      <c r="K19" s="28">
        <v>6721627</v>
      </c>
      <c r="L19" s="28">
        <v>6736211</v>
      </c>
      <c r="M19" s="22">
        <v>6702644</v>
      </c>
      <c r="N19" s="28">
        <v>6658202</v>
      </c>
      <c r="O19" s="28">
        <v>6660701</v>
      </c>
      <c r="P19" s="28">
        <v>6468438</v>
      </c>
      <c r="Q19" s="22">
        <v>6285228</v>
      </c>
      <c r="R19" s="28">
        <v>6298169</v>
      </c>
      <c r="S19" s="28">
        <v>6413994</v>
      </c>
      <c r="T19" s="28">
        <v>6386482</v>
      </c>
      <c r="U19" s="22">
        <v>6379712</v>
      </c>
      <c r="V19" s="28">
        <v>6270174</v>
      </c>
      <c r="W19" s="28">
        <v>6297717</v>
      </c>
      <c r="X19" s="28">
        <v>6650646</v>
      </c>
      <c r="Y19" s="22">
        <v>6665761</v>
      </c>
    </row>
    <row r="20" spans="1:25" ht="13.5">
      <c r="A20" s="4" t="s">
        <v>65</v>
      </c>
      <c r="B20" s="28">
        <v>-4632355</v>
      </c>
      <c r="C20" s="28">
        <v>-4600177</v>
      </c>
      <c r="D20" s="28">
        <v>-4566793</v>
      </c>
      <c r="E20" s="22">
        <v>-4539309</v>
      </c>
      <c r="F20" s="28">
        <v>-4511740</v>
      </c>
      <c r="G20" s="28">
        <v>-4655182</v>
      </c>
      <c r="H20" s="28">
        <v>-4621670</v>
      </c>
      <c r="I20" s="22">
        <v>-4575553</v>
      </c>
      <c r="J20" s="28">
        <v>-4499331</v>
      </c>
      <c r="K20" s="28">
        <v>-4475165</v>
      </c>
      <c r="L20" s="28">
        <v>-4455783</v>
      </c>
      <c r="M20" s="22">
        <v>-4413392</v>
      </c>
      <c r="N20" s="28">
        <v>-4347456</v>
      </c>
      <c r="O20" s="28">
        <v>-4294508</v>
      </c>
      <c r="P20" s="28">
        <v>-4260680</v>
      </c>
      <c r="Q20" s="22">
        <v>-4207774</v>
      </c>
      <c r="R20" s="28">
        <v>-4188483</v>
      </c>
      <c r="S20" s="28">
        <v>-4238818</v>
      </c>
      <c r="T20" s="28">
        <v>-4184305</v>
      </c>
      <c r="U20" s="22">
        <v>-4142126</v>
      </c>
      <c r="V20" s="28">
        <v>-4093469</v>
      </c>
      <c r="W20" s="28">
        <v>-4051334</v>
      </c>
      <c r="X20" s="28">
        <v>-4272091</v>
      </c>
      <c r="Y20" s="22">
        <v>-4215286</v>
      </c>
    </row>
    <row r="21" spans="1:25" ht="13.5">
      <c r="A21" s="4" t="s">
        <v>216</v>
      </c>
      <c r="B21" s="28">
        <v>2183803</v>
      </c>
      <c r="C21" s="28">
        <v>2047049</v>
      </c>
      <c r="D21" s="28">
        <v>2049649</v>
      </c>
      <c r="E21" s="22">
        <v>1901551</v>
      </c>
      <c r="F21" s="28">
        <v>2037706</v>
      </c>
      <c r="G21" s="28">
        <v>2099102</v>
      </c>
      <c r="H21" s="28">
        <v>2125606</v>
      </c>
      <c r="I21" s="22">
        <v>2153434</v>
      </c>
      <c r="J21" s="28">
        <v>2204177</v>
      </c>
      <c r="K21" s="28">
        <v>2246462</v>
      </c>
      <c r="L21" s="28">
        <v>2280428</v>
      </c>
      <c r="M21" s="22">
        <v>2289251</v>
      </c>
      <c r="N21" s="28">
        <v>2310745</v>
      </c>
      <c r="O21" s="28">
        <v>2366192</v>
      </c>
      <c r="P21" s="28">
        <v>2207758</v>
      </c>
      <c r="Q21" s="22">
        <v>2077453</v>
      </c>
      <c r="R21" s="28">
        <v>2109686</v>
      </c>
      <c r="S21" s="28">
        <v>2175175</v>
      </c>
      <c r="T21" s="28">
        <v>2202177</v>
      </c>
      <c r="U21" s="22">
        <v>2237586</v>
      </c>
      <c r="V21" s="28">
        <v>2176704</v>
      </c>
      <c r="W21" s="28">
        <v>2246383</v>
      </c>
      <c r="X21" s="28">
        <v>2378555</v>
      </c>
      <c r="Y21" s="22">
        <v>2450474</v>
      </c>
    </row>
    <row r="22" spans="1:25" ht="13.5">
      <c r="A22" s="3" t="s">
        <v>217</v>
      </c>
      <c r="B22" s="28">
        <v>18465297</v>
      </c>
      <c r="C22" s="28">
        <v>18314445</v>
      </c>
      <c r="D22" s="28">
        <v>17958379</v>
      </c>
      <c r="E22" s="22">
        <v>17301619</v>
      </c>
      <c r="F22" s="28">
        <v>17195571</v>
      </c>
      <c r="G22" s="28">
        <v>17590046</v>
      </c>
      <c r="H22" s="28">
        <v>17477879</v>
      </c>
      <c r="I22" s="22">
        <v>17365557</v>
      </c>
      <c r="J22" s="28">
        <v>17289650</v>
      </c>
      <c r="K22" s="28">
        <v>17222357</v>
      </c>
      <c r="L22" s="28">
        <v>17080257</v>
      </c>
      <c r="M22" s="22">
        <v>16851941</v>
      </c>
      <c r="N22" s="28">
        <v>16685689</v>
      </c>
      <c r="O22" s="28">
        <v>16805107</v>
      </c>
      <c r="P22" s="28">
        <v>16253929</v>
      </c>
      <c r="Q22" s="22">
        <v>16185329</v>
      </c>
      <c r="R22" s="28">
        <v>16248987</v>
      </c>
      <c r="S22" s="28">
        <v>16435384</v>
      </c>
      <c r="T22" s="28">
        <v>16516351</v>
      </c>
      <c r="U22" s="22">
        <v>16508119</v>
      </c>
      <c r="V22" s="28">
        <v>16022896</v>
      </c>
      <c r="W22" s="28">
        <v>16323732</v>
      </c>
      <c r="X22" s="28">
        <v>16180359</v>
      </c>
      <c r="Y22" s="22">
        <v>16249966</v>
      </c>
    </row>
    <row r="23" spans="1:25" ht="13.5">
      <c r="A23" s="4" t="s">
        <v>65</v>
      </c>
      <c r="B23" s="28">
        <v>-14945794</v>
      </c>
      <c r="C23" s="28">
        <v>-14931884</v>
      </c>
      <c r="D23" s="28">
        <v>-14775890</v>
      </c>
      <c r="E23" s="22">
        <v>-14719834</v>
      </c>
      <c r="F23" s="28">
        <v>-14591263</v>
      </c>
      <c r="G23" s="28">
        <v>-14928673</v>
      </c>
      <c r="H23" s="28">
        <v>-14830586</v>
      </c>
      <c r="I23" s="22">
        <v>-14724520</v>
      </c>
      <c r="J23" s="28">
        <v>-14585839</v>
      </c>
      <c r="K23" s="28">
        <v>-14510515</v>
      </c>
      <c r="L23" s="28">
        <v>-14404025</v>
      </c>
      <c r="M23" s="22">
        <v>-14317114</v>
      </c>
      <c r="N23" s="28">
        <v>-14122700</v>
      </c>
      <c r="O23" s="28">
        <v>-14066140</v>
      </c>
      <c r="P23" s="28">
        <v>-13891702</v>
      </c>
      <c r="Q23" s="22">
        <v>-13791478</v>
      </c>
      <c r="R23" s="28">
        <v>-13743992</v>
      </c>
      <c r="S23" s="28">
        <v>-13758278</v>
      </c>
      <c r="T23" s="28">
        <v>-13646642</v>
      </c>
      <c r="U23" s="22">
        <v>-13486857</v>
      </c>
      <c r="V23" s="28">
        <v>-13399495</v>
      </c>
      <c r="W23" s="28">
        <v>-13551222</v>
      </c>
      <c r="X23" s="28">
        <v>-13444012</v>
      </c>
      <c r="Y23" s="22">
        <v>-13351615</v>
      </c>
    </row>
    <row r="24" spans="1:25" ht="13.5">
      <c r="A24" s="4" t="s">
        <v>218</v>
      </c>
      <c r="B24" s="28">
        <v>3519503</v>
      </c>
      <c r="C24" s="28">
        <v>3382560</v>
      </c>
      <c r="D24" s="28">
        <v>3182489</v>
      </c>
      <c r="E24" s="22">
        <v>2581784</v>
      </c>
      <c r="F24" s="28">
        <v>2604308</v>
      </c>
      <c r="G24" s="28">
        <v>2661373</v>
      </c>
      <c r="H24" s="28">
        <v>2647292</v>
      </c>
      <c r="I24" s="22">
        <v>2641037</v>
      </c>
      <c r="J24" s="28">
        <v>2703810</v>
      </c>
      <c r="K24" s="28">
        <v>2711841</v>
      </c>
      <c r="L24" s="28">
        <v>2676232</v>
      </c>
      <c r="M24" s="22">
        <v>2534826</v>
      </c>
      <c r="N24" s="28">
        <v>2562988</v>
      </c>
      <c r="O24" s="28">
        <v>2738966</v>
      </c>
      <c r="P24" s="28">
        <v>2362226</v>
      </c>
      <c r="Q24" s="22">
        <v>2393850</v>
      </c>
      <c r="R24" s="28">
        <v>2504994</v>
      </c>
      <c r="S24" s="28">
        <v>2677105</v>
      </c>
      <c r="T24" s="28">
        <v>2869709</v>
      </c>
      <c r="U24" s="22">
        <v>3021262</v>
      </c>
      <c r="V24" s="28">
        <v>2623401</v>
      </c>
      <c r="W24" s="28">
        <v>2772509</v>
      </c>
      <c r="X24" s="28">
        <v>2736346</v>
      </c>
      <c r="Y24" s="22">
        <v>2898351</v>
      </c>
    </row>
    <row r="25" spans="1:25" ht="13.5">
      <c r="A25" s="3" t="s">
        <v>62</v>
      </c>
      <c r="B25" s="28">
        <v>3053199</v>
      </c>
      <c r="C25" s="28">
        <v>3072543</v>
      </c>
      <c r="D25" s="28">
        <v>3092436</v>
      </c>
      <c r="E25" s="22">
        <v>2974811</v>
      </c>
      <c r="F25" s="28">
        <v>3165900</v>
      </c>
      <c r="G25" s="28">
        <v>3579953</v>
      </c>
      <c r="H25" s="28">
        <v>3509419</v>
      </c>
      <c r="I25" s="22">
        <v>1841962</v>
      </c>
      <c r="J25" s="28">
        <v>3338196</v>
      </c>
      <c r="K25" s="28">
        <v>3203432</v>
      </c>
      <c r="L25" s="28">
        <v>3142923</v>
      </c>
      <c r="M25" s="22">
        <v>1744845</v>
      </c>
      <c r="N25" s="28">
        <v>2882468</v>
      </c>
      <c r="O25" s="28">
        <v>2829633</v>
      </c>
      <c r="P25" s="28">
        <v>3474163</v>
      </c>
      <c r="Q25" s="22">
        <v>1643732</v>
      </c>
      <c r="R25" s="28">
        <v>3469953</v>
      </c>
      <c r="S25" s="28">
        <v>3506619</v>
      </c>
      <c r="T25" s="28">
        <v>3552489</v>
      </c>
      <c r="U25" s="22">
        <v>1622718</v>
      </c>
      <c r="V25" s="28">
        <v>3575258</v>
      </c>
      <c r="W25" s="28">
        <v>2997204</v>
      </c>
      <c r="X25" s="28">
        <v>2994942</v>
      </c>
      <c r="Y25" s="22">
        <v>1633182</v>
      </c>
    </row>
    <row r="26" spans="1:25" ht="13.5">
      <c r="A26" s="4" t="s">
        <v>65</v>
      </c>
      <c r="B26" s="28">
        <v>-1183545</v>
      </c>
      <c r="C26" s="28">
        <v>-1218739</v>
      </c>
      <c r="D26" s="28">
        <v>-1207424</v>
      </c>
      <c r="E26" s="22">
        <v>-1183522</v>
      </c>
      <c r="F26" s="28">
        <v>-1414109</v>
      </c>
      <c r="G26" s="28">
        <v>-1515683</v>
      </c>
      <c r="H26" s="28">
        <v>-1505116</v>
      </c>
      <c r="I26" s="22">
        <v>-1493333</v>
      </c>
      <c r="J26" s="28">
        <v>-1495769</v>
      </c>
      <c r="K26" s="28">
        <v>-1488950</v>
      </c>
      <c r="L26" s="28">
        <v>-1492868</v>
      </c>
      <c r="M26" s="22">
        <v>-1482526</v>
      </c>
      <c r="N26" s="28">
        <v>-1453547</v>
      </c>
      <c r="O26" s="28">
        <v>-1452361</v>
      </c>
      <c r="P26" s="28">
        <v>-1438687</v>
      </c>
      <c r="Q26" s="22"/>
      <c r="R26" s="28">
        <v>-1407890</v>
      </c>
      <c r="S26" s="28">
        <v>-1428873</v>
      </c>
      <c r="T26" s="28">
        <v>-1429104</v>
      </c>
      <c r="U26" s="22">
        <v>-1392618</v>
      </c>
      <c r="V26" s="28">
        <v>-1383763</v>
      </c>
      <c r="W26" s="28">
        <v>-1391555</v>
      </c>
      <c r="X26" s="28">
        <v>-1358758</v>
      </c>
      <c r="Y26" s="22">
        <v>-1333547</v>
      </c>
    </row>
    <row r="27" spans="1:25" ht="13.5">
      <c r="A27" s="4" t="s">
        <v>219</v>
      </c>
      <c r="B27" s="28">
        <v>1869654</v>
      </c>
      <c r="C27" s="28">
        <v>1853804</v>
      </c>
      <c r="D27" s="28">
        <v>1885011</v>
      </c>
      <c r="E27" s="22">
        <v>1791288</v>
      </c>
      <c r="F27" s="28">
        <v>1751791</v>
      </c>
      <c r="G27" s="28">
        <v>2064270</v>
      </c>
      <c r="H27" s="28">
        <v>2004302</v>
      </c>
      <c r="I27" s="22">
        <v>348629</v>
      </c>
      <c r="J27" s="28">
        <v>1842427</v>
      </c>
      <c r="K27" s="28">
        <v>1714481</v>
      </c>
      <c r="L27" s="28">
        <v>1650054</v>
      </c>
      <c r="M27" s="22">
        <v>262319</v>
      </c>
      <c r="N27" s="28">
        <v>1428920</v>
      </c>
      <c r="O27" s="28">
        <v>1377271</v>
      </c>
      <c r="P27" s="28">
        <v>2035476</v>
      </c>
      <c r="Q27" s="22">
        <v>220107</v>
      </c>
      <c r="R27" s="28">
        <v>2062063</v>
      </c>
      <c r="S27" s="28">
        <v>2077745</v>
      </c>
      <c r="T27" s="28">
        <v>2123385</v>
      </c>
      <c r="U27" s="22">
        <v>230099</v>
      </c>
      <c r="V27" s="28">
        <v>2191495</v>
      </c>
      <c r="W27" s="28">
        <v>1605648</v>
      </c>
      <c r="X27" s="28">
        <v>1636183</v>
      </c>
      <c r="Y27" s="22">
        <v>299635</v>
      </c>
    </row>
    <row r="28" spans="1:25" ht="13.5">
      <c r="A28" s="3" t="s">
        <v>78</v>
      </c>
      <c r="B28" s="28">
        <v>7572961</v>
      </c>
      <c r="C28" s="28">
        <v>7283414</v>
      </c>
      <c r="D28" s="28">
        <v>7117150</v>
      </c>
      <c r="E28" s="22">
        <v>6274624</v>
      </c>
      <c r="F28" s="28">
        <v>6393805</v>
      </c>
      <c r="G28" s="28">
        <v>6824745</v>
      </c>
      <c r="H28" s="28">
        <v>6777201</v>
      </c>
      <c r="I28" s="22">
        <v>6710404</v>
      </c>
      <c r="J28" s="28">
        <v>6750415</v>
      </c>
      <c r="K28" s="28">
        <v>6672786</v>
      </c>
      <c r="L28" s="28">
        <v>6606715</v>
      </c>
      <c r="M28" s="22">
        <v>6420356</v>
      </c>
      <c r="N28" s="28">
        <v>6302654</v>
      </c>
      <c r="O28" s="28">
        <v>6482430</v>
      </c>
      <c r="P28" s="28">
        <v>6605461</v>
      </c>
      <c r="Q28" s="22">
        <v>6564957</v>
      </c>
      <c r="R28" s="28">
        <v>6676743</v>
      </c>
      <c r="S28" s="28">
        <v>6930026</v>
      </c>
      <c r="T28" s="28">
        <v>7195271</v>
      </c>
      <c r="U28" s="22">
        <v>6777237</v>
      </c>
      <c r="V28" s="28">
        <v>6991601</v>
      </c>
      <c r="W28" s="28">
        <v>6624541</v>
      </c>
      <c r="X28" s="28">
        <v>6751085</v>
      </c>
      <c r="Y28" s="22">
        <v>6781091</v>
      </c>
    </row>
    <row r="29" spans="1:25" ht="13.5">
      <c r="A29" s="2" t="s">
        <v>80</v>
      </c>
      <c r="B29" s="28">
        <v>22805</v>
      </c>
      <c r="C29" s="28">
        <v>15112</v>
      </c>
      <c r="D29" s="28">
        <v>21989</v>
      </c>
      <c r="E29" s="22">
        <v>18333</v>
      </c>
      <c r="F29" s="28">
        <v>20760</v>
      </c>
      <c r="G29" s="28">
        <v>51959</v>
      </c>
      <c r="H29" s="28">
        <v>55812</v>
      </c>
      <c r="I29" s="22">
        <v>28437</v>
      </c>
      <c r="J29" s="28">
        <v>26140</v>
      </c>
      <c r="K29" s="28">
        <v>30072</v>
      </c>
      <c r="L29" s="28">
        <v>34436</v>
      </c>
      <c r="M29" s="22">
        <v>35492</v>
      </c>
      <c r="N29" s="28">
        <v>60088</v>
      </c>
      <c r="O29" s="28">
        <v>86850</v>
      </c>
      <c r="P29" s="28">
        <v>112339</v>
      </c>
      <c r="Q29" s="22">
        <v>130435</v>
      </c>
      <c r="R29" s="28">
        <v>153936</v>
      </c>
      <c r="S29" s="28">
        <v>178581</v>
      </c>
      <c r="T29" s="28">
        <v>199433</v>
      </c>
      <c r="U29" s="22">
        <v>213360</v>
      </c>
      <c r="V29" s="28">
        <v>267358</v>
      </c>
      <c r="W29" s="28">
        <v>307083</v>
      </c>
      <c r="X29" s="28">
        <v>331347</v>
      </c>
      <c r="Y29" s="22">
        <v>371697</v>
      </c>
    </row>
    <row r="30" spans="1:25" ht="13.5">
      <c r="A30" s="3" t="s">
        <v>62</v>
      </c>
      <c r="B30" s="28">
        <v>650089</v>
      </c>
      <c r="C30" s="28">
        <v>830687</v>
      </c>
      <c r="D30" s="28">
        <v>837719</v>
      </c>
      <c r="E30" s="22">
        <v>834331</v>
      </c>
      <c r="F30" s="28">
        <v>687008</v>
      </c>
      <c r="G30" s="28">
        <v>678134</v>
      </c>
      <c r="H30" s="28">
        <v>674024</v>
      </c>
      <c r="I30" s="22">
        <v>115384</v>
      </c>
      <c r="J30" s="28">
        <v>621982</v>
      </c>
      <c r="K30" s="28">
        <v>655249</v>
      </c>
      <c r="L30" s="28">
        <v>660951</v>
      </c>
      <c r="M30" s="22">
        <v>75862</v>
      </c>
      <c r="N30" s="28">
        <v>678070</v>
      </c>
      <c r="O30" s="28">
        <v>668277</v>
      </c>
      <c r="P30" s="28">
        <v>658677</v>
      </c>
      <c r="Q30" s="22">
        <v>93904</v>
      </c>
      <c r="R30" s="28">
        <v>872167</v>
      </c>
      <c r="S30" s="28">
        <v>888139</v>
      </c>
      <c r="T30" s="28">
        <v>893768</v>
      </c>
      <c r="U30" s="22">
        <v>109363</v>
      </c>
      <c r="V30" s="28">
        <v>1142998</v>
      </c>
      <c r="W30" s="28">
        <v>1210099</v>
      </c>
      <c r="X30" s="28">
        <v>959788</v>
      </c>
      <c r="Y30" s="22">
        <v>69517</v>
      </c>
    </row>
    <row r="31" spans="1:25" ht="13.5">
      <c r="A31" s="3" t="s">
        <v>86</v>
      </c>
      <c r="B31" s="28">
        <v>-8800</v>
      </c>
      <c r="C31" s="28">
        <v>-8800</v>
      </c>
      <c r="D31" s="28">
        <v>-8800</v>
      </c>
      <c r="E31" s="22">
        <v>-8800</v>
      </c>
      <c r="F31" s="28">
        <v>-8800</v>
      </c>
      <c r="G31" s="28">
        <v>-8800</v>
      </c>
      <c r="H31" s="28">
        <v>-8800</v>
      </c>
      <c r="I31" s="22">
        <v>-8800</v>
      </c>
      <c r="J31" s="28">
        <v>-3100</v>
      </c>
      <c r="K31" s="28">
        <v>-3100</v>
      </c>
      <c r="L31" s="28">
        <v>-3100</v>
      </c>
      <c r="M31" s="22">
        <v>-3100</v>
      </c>
      <c r="N31" s="28">
        <v>-3100</v>
      </c>
      <c r="O31" s="28">
        <v>-3100</v>
      </c>
      <c r="P31" s="28">
        <v>-3100</v>
      </c>
      <c r="Q31" s="22">
        <v>-3100</v>
      </c>
      <c r="R31" s="28">
        <v>-3100</v>
      </c>
      <c r="S31" s="28">
        <v>-3100</v>
      </c>
      <c r="T31" s="28">
        <v>-3100</v>
      </c>
      <c r="U31" s="22">
        <v>-3100</v>
      </c>
      <c r="V31" s="28">
        <v>-2100</v>
      </c>
      <c r="W31" s="28">
        <v>-2100</v>
      </c>
      <c r="X31" s="28">
        <v>-2100</v>
      </c>
      <c r="Y31" s="22">
        <v>-2100</v>
      </c>
    </row>
    <row r="32" spans="1:25" ht="13.5">
      <c r="A32" s="3" t="s">
        <v>87</v>
      </c>
      <c r="B32" s="28">
        <v>641289</v>
      </c>
      <c r="C32" s="28">
        <v>821887</v>
      </c>
      <c r="D32" s="28">
        <v>828919</v>
      </c>
      <c r="E32" s="22">
        <v>825531</v>
      </c>
      <c r="F32" s="28">
        <v>678208</v>
      </c>
      <c r="G32" s="28">
        <v>669334</v>
      </c>
      <c r="H32" s="28">
        <v>665224</v>
      </c>
      <c r="I32" s="22">
        <v>659445</v>
      </c>
      <c r="J32" s="28">
        <v>618882</v>
      </c>
      <c r="K32" s="28">
        <v>652149</v>
      </c>
      <c r="L32" s="28">
        <v>657851</v>
      </c>
      <c r="M32" s="22">
        <v>679707</v>
      </c>
      <c r="N32" s="28">
        <v>674970</v>
      </c>
      <c r="O32" s="28">
        <v>665177</v>
      </c>
      <c r="P32" s="28">
        <v>655577</v>
      </c>
      <c r="Q32" s="22">
        <v>730533</v>
      </c>
      <c r="R32" s="28">
        <v>869067</v>
      </c>
      <c r="S32" s="28">
        <v>885039</v>
      </c>
      <c r="T32" s="28">
        <v>890668</v>
      </c>
      <c r="U32" s="22">
        <v>878398</v>
      </c>
      <c r="V32" s="28">
        <v>1140898</v>
      </c>
      <c r="W32" s="28">
        <v>1207999</v>
      </c>
      <c r="X32" s="28">
        <v>957688</v>
      </c>
      <c r="Y32" s="22">
        <v>962467</v>
      </c>
    </row>
    <row r="33" spans="1:25" ht="13.5">
      <c r="A33" s="2" t="s">
        <v>88</v>
      </c>
      <c r="B33" s="28">
        <v>8237057</v>
      </c>
      <c r="C33" s="28">
        <v>8120415</v>
      </c>
      <c r="D33" s="28">
        <v>7968060</v>
      </c>
      <c r="E33" s="22">
        <v>7118490</v>
      </c>
      <c r="F33" s="28">
        <v>7092774</v>
      </c>
      <c r="G33" s="28">
        <v>7546040</v>
      </c>
      <c r="H33" s="28">
        <v>7498238</v>
      </c>
      <c r="I33" s="22">
        <v>7398286</v>
      </c>
      <c r="J33" s="28">
        <v>7395438</v>
      </c>
      <c r="K33" s="28">
        <v>7355008</v>
      </c>
      <c r="L33" s="28">
        <v>7299002</v>
      </c>
      <c r="M33" s="22">
        <v>7135556</v>
      </c>
      <c r="N33" s="28">
        <v>7037714</v>
      </c>
      <c r="O33" s="28">
        <v>7234458</v>
      </c>
      <c r="P33" s="28">
        <v>7373378</v>
      </c>
      <c r="Q33" s="22">
        <v>7425926</v>
      </c>
      <c r="R33" s="28">
        <v>7699748</v>
      </c>
      <c r="S33" s="28">
        <v>7993648</v>
      </c>
      <c r="T33" s="28">
        <v>8285373</v>
      </c>
      <c r="U33" s="22">
        <v>7868996</v>
      </c>
      <c r="V33" s="28">
        <v>8399859</v>
      </c>
      <c r="W33" s="28">
        <v>8139625</v>
      </c>
      <c r="X33" s="28">
        <v>8040122</v>
      </c>
      <c r="Y33" s="22">
        <v>8115255</v>
      </c>
    </row>
    <row r="34" spans="1:25" ht="14.25" thickBot="1">
      <c r="A34" s="5" t="s">
        <v>89</v>
      </c>
      <c r="B34" s="29">
        <v>18091030</v>
      </c>
      <c r="C34" s="29">
        <v>16410357</v>
      </c>
      <c r="D34" s="29">
        <v>17219560</v>
      </c>
      <c r="E34" s="23">
        <v>16524156</v>
      </c>
      <c r="F34" s="29">
        <v>16750493</v>
      </c>
      <c r="G34" s="29">
        <v>16460365</v>
      </c>
      <c r="H34" s="29">
        <v>16373198</v>
      </c>
      <c r="I34" s="23">
        <v>16575413</v>
      </c>
      <c r="J34" s="29">
        <v>17082505</v>
      </c>
      <c r="K34" s="29">
        <v>16922129</v>
      </c>
      <c r="L34" s="29">
        <v>16065984</v>
      </c>
      <c r="M34" s="23">
        <v>16099005</v>
      </c>
      <c r="N34" s="29">
        <v>16648947</v>
      </c>
      <c r="O34" s="29">
        <v>16445262</v>
      </c>
      <c r="P34" s="29">
        <v>16262222</v>
      </c>
      <c r="Q34" s="23">
        <v>16288712</v>
      </c>
      <c r="R34" s="29">
        <v>16711511</v>
      </c>
      <c r="S34" s="29">
        <v>16329628</v>
      </c>
      <c r="T34" s="29">
        <v>16642805</v>
      </c>
      <c r="U34" s="23">
        <v>17423541</v>
      </c>
      <c r="V34" s="29">
        <v>19497337</v>
      </c>
      <c r="W34" s="29">
        <v>17975980</v>
      </c>
      <c r="X34" s="29">
        <v>17558383</v>
      </c>
      <c r="Y34" s="23">
        <v>17952553</v>
      </c>
    </row>
    <row r="35" spans="1:25" ht="14.25" thickTop="1">
      <c r="A35" s="2" t="s">
        <v>220</v>
      </c>
      <c r="B35" s="28">
        <v>3862809</v>
      </c>
      <c r="C35" s="28">
        <v>3316308</v>
      </c>
      <c r="D35" s="28">
        <v>3703182</v>
      </c>
      <c r="E35" s="22">
        <v>3811246</v>
      </c>
      <c r="F35" s="28">
        <v>3748748</v>
      </c>
      <c r="G35" s="28">
        <v>3737853</v>
      </c>
      <c r="H35" s="28">
        <v>3482750</v>
      </c>
      <c r="I35" s="22">
        <v>3684752</v>
      </c>
      <c r="J35" s="28">
        <v>4170901</v>
      </c>
      <c r="K35" s="28">
        <v>3806078</v>
      </c>
      <c r="L35" s="28">
        <v>3633618</v>
      </c>
      <c r="M35" s="22">
        <v>3422800</v>
      </c>
      <c r="N35" s="28">
        <v>3719491</v>
      </c>
      <c r="O35" s="28">
        <v>3411573</v>
      </c>
      <c r="P35" s="28">
        <v>3342929</v>
      </c>
      <c r="Q35" s="22">
        <v>2981681</v>
      </c>
      <c r="R35" s="28">
        <v>2972688</v>
      </c>
      <c r="S35" s="28">
        <v>2415144</v>
      </c>
      <c r="T35" s="28">
        <v>1972438</v>
      </c>
      <c r="U35" s="22">
        <v>2671253</v>
      </c>
      <c r="V35" s="28">
        <v>4202476</v>
      </c>
      <c r="W35" s="28">
        <v>4163515</v>
      </c>
      <c r="X35" s="28">
        <v>3725434</v>
      </c>
      <c r="Y35" s="22">
        <v>3909397</v>
      </c>
    </row>
    <row r="36" spans="1:25" ht="13.5">
      <c r="A36" s="2" t="s">
        <v>92</v>
      </c>
      <c r="B36" s="28">
        <v>2600000</v>
      </c>
      <c r="C36" s="28">
        <v>1150000</v>
      </c>
      <c r="D36" s="28">
        <v>1770000</v>
      </c>
      <c r="E36" s="22">
        <v>1420000</v>
      </c>
      <c r="F36" s="28">
        <v>2382470</v>
      </c>
      <c r="G36" s="28">
        <v>2059705</v>
      </c>
      <c r="H36" s="28">
        <v>2486612</v>
      </c>
      <c r="I36" s="22">
        <v>2167538</v>
      </c>
      <c r="J36" s="28">
        <v>2240080</v>
      </c>
      <c r="K36" s="28">
        <v>2226799</v>
      </c>
      <c r="L36" s="28">
        <v>1798688</v>
      </c>
      <c r="M36" s="22">
        <v>1666955</v>
      </c>
      <c r="N36" s="28">
        <v>1995620</v>
      </c>
      <c r="O36" s="28">
        <v>1864555</v>
      </c>
      <c r="P36" s="28">
        <v>2075640</v>
      </c>
      <c r="Q36" s="22">
        <v>2317240</v>
      </c>
      <c r="R36" s="28">
        <v>3431260</v>
      </c>
      <c r="S36" s="28">
        <v>2939495</v>
      </c>
      <c r="T36" s="28">
        <v>3316055</v>
      </c>
      <c r="U36" s="22">
        <v>3849287</v>
      </c>
      <c r="V36" s="28">
        <v>3951753</v>
      </c>
      <c r="W36" s="28">
        <v>3004009</v>
      </c>
      <c r="X36" s="28">
        <v>3257573</v>
      </c>
      <c r="Y36" s="22">
        <v>3263195</v>
      </c>
    </row>
    <row r="37" spans="1:25" ht="13.5">
      <c r="A37" s="2" t="s">
        <v>93</v>
      </c>
      <c r="B37" s="28">
        <v>329000</v>
      </c>
      <c r="C37" s="28">
        <v>378000</v>
      </c>
      <c r="D37" s="28">
        <v>378000</v>
      </c>
      <c r="E37" s="22">
        <v>898000</v>
      </c>
      <c r="F37" s="28">
        <v>798000</v>
      </c>
      <c r="G37" s="28">
        <v>798000</v>
      </c>
      <c r="H37" s="28">
        <v>798000</v>
      </c>
      <c r="I37" s="22">
        <v>198000</v>
      </c>
      <c r="J37" s="28">
        <v>218500</v>
      </c>
      <c r="K37" s="28">
        <v>218500</v>
      </c>
      <c r="L37" s="28">
        <v>240000</v>
      </c>
      <c r="M37" s="22">
        <v>740000</v>
      </c>
      <c r="N37" s="28">
        <v>1041000</v>
      </c>
      <c r="O37" s="28">
        <v>1041000</v>
      </c>
      <c r="P37" s="28">
        <v>1041000</v>
      </c>
      <c r="Q37" s="22">
        <v>441000</v>
      </c>
      <c r="R37" s="28">
        <v>156000</v>
      </c>
      <c r="S37" s="28">
        <v>182998</v>
      </c>
      <c r="T37" s="28">
        <v>198278</v>
      </c>
      <c r="U37" s="22">
        <v>125759</v>
      </c>
      <c r="V37" s="28">
        <v>128892</v>
      </c>
      <c r="W37" s="28">
        <v>129596</v>
      </c>
      <c r="X37" s="28">
        <v>129215</v>
      </c>
      <c r="Y37" s="22">
        <v>131542</v>
      </c>
    </row>
    <row r="38" spans="1:25" ht="13.5">
      <c r="A38" s="2" t="s">
        <v>96</v>
      </c>
      <c r="B38" s="28">
        <v>14163</v>
      </c>
      <c r="C38" s="28">
        <v>27575</v>
      </c>
      <c r="D38" s="28">
        <v>5330</v>
      </c>
      <c r="E38" s="22">
        <v>46647</v>
      </c>
      <c r="F38" s="28">
        <v>19578</v>
      </c>
      <c r="G38" s="28">
        <v>69678</v>
      </c>
      <c r="H38" s="28">
        <v>11802</v>
      </c>
      <c r="I38" s="22">
        <v>50432</v>
      </c>
      <c r="J38" s="28">
        <v>24175</v>
      </c>
      <c r="K38" s="28">
        <v>152412</v>
      </c>
      <c r="L38" s="28">
        <v>10060</v>
      </c>
      <c r="M38" s="22">
        <v>227039</v>
      </c>
      <c r="N38" s="28">
        <v>71360</v>
      </c>
      <c r="O38" s="28">
        <v>186803</v>
      </c>
      <c r="P38" s="28">
        <v>8154</v>
      </c>
      <c r="Q38" s="22">
        <v>139931</v>
      </c>
      <c r="R38" s="28">
        <v>22805</v>
      </c>
      <c r="S38" s="28">
        <v>27547</v>
      </c>
      <c r="T38" s="28">
        <v>1754</v>
      </c>
      <c r="U38" s="22">
        <v>7808</v>
      </c>
      <c r="V38" s="28">
        <v>8205</v>
      </c>
      <c r="W38" s="28">
        <v>33149</v>
      </c>
      <c r="X38" s="28">
        <v>16500</v>
      </c>
      <c r="Y38" s="22">
        <v>50381</v>
      </c>
    </row>
    <row r="39" spans="1:25" ht="13.5">
      <c r="A39" s="2" t="s">
        <v>98</v>
      </c>
      <c r="B39" s="28">
        <v>165510</v>
      </c>
      <c r="C39" s="28">
        <v>347386</v>
      </c>
      <c r="D39" s="28">
        <v>174901</v>
      </c>
      <c r="E39" s="22">
        <v>374800</v>
      </c>
      <c r="F39" s="28">
        <v>179085</v>
      </c>
      <c r="G39" s="28">
        <v>371778</v>
      </c>
      <c r="H39" s="28">
        <v>180071</v>
      </c>
      <c r="I39" s="22">
        <v>376072</v>
      </c>
      <c r="J39" s="28">
        <v>175505</v>
      </c>
      <c r="K39" s="28">
        <v>369557</v>
      </c>
      <c r="L39" s="28">
        <v>177544</v>
      </c>
      <c r="M39" s="22">
        <v>369144</v>
      </c>
      <c r="N39" s="28">
        <v>171922</v>
      </c>
      <c r="O39" s="28">
        <v>370700</v>
      </c>
      <c r="P39" s="28">
        <v>166029</v>
      </c>
      <c r="Q39" s="22">
        <v>327677</v>
      </c>
      <c r="R39" s="28">
        <v>166438</v>
      </c>
      <c r="S39" s="28">
        <v>344074</v>
      </c>
      <c r="T39" s="28">
        <v>179296</v>
      </c>
      <c r="U39" s="22">
        <v>350446</v>
      </c>
      <c r="V39" s="28">
        <v>183481</v>
      </c>
      <c r="W39" s="28">
        <v>362365</v>
      </c>
      <c r="X39" s="28">
        <v>176045</v>
      </c>
      <c r="Y39" s="22">
        <v>341359</v>
      </c>
    </row>
    <row r="40" spans="1:25" ht="13.5">
      <c r="A40" s="2" t="s">
        <v>62</v>
      </c>
      <c r="B40" s="28">
        <v>2174495</v>
      </c>
      <c r="C40" s="28">
        <v>2159531</v>
      </c>
      <c r="D40" s="28">
        <v>2061391</v>
      </c>
      <c r="E40" s="22">
        <v>1107069</v>
      </c>
      <c r="F40" s="28">
        <v>1572407</v>
      </c>
      <c r="G40" s="28">
        <v>1207719</v>
      </c>
      <c r="H40" s="28">
        <v>1282787</v>
      </c>
      <c r="I40" s="22">
        <v>1224534</v>
      </c>
      <c r="J40" s="28">
        <v>1197120</v>
      </c>
      <c r="K40" s="28">
        <v>1047797</v>
      </c>
      <c r="L40" s="28">
        <v>1284377</v>
      </c>
      <c r="M40" s="22">
        <v>1099957</v>
      </c>
      <c r="N40" s="28">
        <v>1197658</v>
      </c>
      <c r="O40" s="28">
        <v>1060401</v>
      </c>
      <c r="P40" s="28">
        <v>1298043</v>
      </c>
      <c r="Q40" s="22">
        <v>1069433</v>
      </c>
      <c r="R40" s="28">
        <v>995891</v>
      </c>
      <c r="S40" s="28">
        <v>1478673</v>
      </c>
      <c r="T40" s="28">
        <v>1809891</v>
      </c>
      <c r="U40" s="22">
        <v>1664143</v>
      </c>
      <c r="V40" s="28">
        <v>1740381</v>
      </c>
      <c r="W40" s="28">
        <v>1045926</v>
      </c>
      <c r="X40" s="28">
        <v>1019754</v>
      </c>
      <c r="Y40" s="22">
        <v>1537844</v>
      </c>
    </row>
    <row r="41" spans="1:25" ht="13.5">
      <c r="A41" s="2" t="s">
        <v>101</v>
      </c>
      <c r="B41" s="28">
        <v>9145978</v>
      </c>
      <c r="C41" s="28">
        <v>7378802</v>
      </c>
      <c r="D41" s="28">
        <v>8092806</v>
      </c>
      <c r="E41" s="22">
        <v>7657763</v>
      </c>
      <c r="F41" s="28">
        <v>8700289</v>
      </c>
      <c r="G41" s="28">
        <v>8244736</v>
      </c>
      <c r="H41" s="28">
        <v>8242024</v>
      </c>
      <c r="I41" s="22">
        <v>7709331</v>
      </c>
      <c r="J41" s="28">
        <v>8026283</v>
      </c>
      <c r="K41" s="28">
        <v>7821146</v>
      </c>
      <c r="L41" s="28">
        <v>7144289</v>
      </c>
      <c r="M41" s="22">
        <v>7533356</v>
      </c>
      <c r="N41" s="28">
        <v>8197053</v>
      </c>
      <c r="O41" s="28">
        <v>7935034</v>
      </c>
      <c r="P41" s="28">
        <v>7931797</v>
      </c>
      <c r="Q41" s="22">
        <v>7286964</v>
      </c>
      <c r="R41" s="28">
        <v>7996621</v>
      </c>
      <c r="S41" s="28">
        <v>7643142</v>
      </c>
      <c r="T41" s="28">
        <v>7882215</v>
      </c>
      <c r="U41" s="22">
        <v>9083940</v>
      </c>
      <c r="V41" s="28">
        <v>10802390</v>
      </c>
      <c r="W41" s="28">
        <v>9208961</v>
      </c>
      <c r="X41" s="28">
        <v>8427023</v>
      </c>
      <c r="Y41" s="22">
        <v>9343721</v>
      </c>
    </row>
    <row r="42" spans="1:25" ht="13.5">
      <c r="A42" s="2" t="s">
        <v>102</v>
      </c>
      <c r="B42" s="28">
        <v>1055000</v>
      </c>
      <c r="C42" s="28">
        <v>1145000</v>
      </c>
      <c r="D42" s="28">
        <v>1195000</v>
      </c>
      <c r="E42" s="22">
        <v>974000</v>
      </c>
      <c r="F42" s="28">
        <v>299000</v>
      </c>
      <c r="G42" s="28">
        <v>373000</v>
      </c>
      <c r="H42" s="28">
        <v>398000</v>
      </c>
      <c r="I42" s="22">
        <v>1072000</v>
      </c>
      <c r="J42" s="28">
        <v>1097000</v>
      </c>
      <c r="K42" s="28">
        <v>1171000</v>
      </c>
      <c r="L42" s="28">
        <v>1196000</v>
      </c>
      <c r="M42" s="22">
        <v>845000</v>
      </c>
      <c r="N42" s="28">
        <v>865500</v>
      </c>
      <c r="O42" s="28">
        <v>914500</v>
      </c>
      <c r="P42" s="28">
        <v>936000</v>
      </c>
      <c r="Q42" s="22">
        <v>1585000</v>
      </c>
      <c r="R42" s="28">
        <v>1906500</v>
      </c>
      <c r="S42" s="28">
        <v>1955500</v>
      </c>
      <c r="T42" s="28">
        <v>1977000</v>
      </c>
      <c r="U42" s="22">
        <v>1585000</v>
      </c>
      <c r="V42" s="28">
        <v>1621500</v>
      </c>
      <c r="W42" s="28">
        <v>1649798</v>
      </c>
      <c r="X42" s="28">
        <v>1686107</v>
      </c>
      <c r="Y42" s="22">
        <v>1116542</v>
      </c>
    </row>
    <row r="43" spans="1:25" ht="13.5">
      <c r="A43" s="2" t="s">
        <v>103</v>
      </c>
      <c r="B43" s="28">
        <v>1387118</v>
      </c>
      <c r="C43" s="28">
        <v>1381995</v>
      </c>
      <c r="D43" s="28">
        <v>1375812</v>
      </c>
      <c r="E43" s="22">
        <v>1371754</v>
      </c>
      <c r="F43" s="28">
        <v>1394928</v>
      </c>
      <c r="G43" s="28">
        <v>1354673</v>
      </c>
      <c r="H43" s="28">
        <v>1309526</v>
      </c>
      <c r="I43" s="22">
        <v>1274090</v>
      </c>
      <c r="J43" s="28">
        <v>1254258</v>
      </c>
      <c r="K43" s="28">
        <v>1216257</v>
      </c>
      <c r="L43" s="28">
        <v>1205132</v>
      </c>
      <c r="M43" s="22">
        <v>1252410</v>
      </c>
      <c r="N43" s="28">
        <v>1248573</v>
      </c>
      <c r="O43" s="28">
        <v>1226282</v>
      </c>
      <c r="P43" s="28">
        <v>1205641</v>
      </c>
      <c r="Q43" s="22">
        <v>1336610</v>
      </c>
      <c r="R43" s="28">
        <v>1416679</v>
      </c>
      <c r="S43" s="28">
        <v>1397877</v>
      </c>
      <c r="T43" s="28">
        <v>1400835</v>
      </c>
      <c r="U43" s="22">
        <v>1371845</v>
      </c>
      <c r="V43" s="28">
        <v>1419495</v>
      </c>
      <c r="W43" s="28">
        <v>1426667</v>
      </c>
      <c r="X43" s="28">
        <v>1399924</v>
      </c>
      <c r="Y43" s="22">
        <v>1422364</v>
      </c>
    </row>
    <row r="44" spans="1:25" ht="13.5">
      <c r="A44" s="2" t="s">
        <v>62</v>
      </c>
      <c r="B44" s="28">
        <v>227710</v>
      </c>
      <c r="C44" s="28">
        <v>228342</v>
      </c>
      <c r="D44" s="28">
        <v>254390</v>
      </c>
      <c r="E44" s="22">
        <v>264057</v>
      </c>
      <c r="F44" s="28">
        <v>263308</v>
      </c>
      <c r="G44" s="28">
        <v>264511</v>
      </c>
      <c r="H44" s="28">
        <v>264001</v>
      </c>
      <c r="I44" s="22">
        <v>230752</v>
      </c>
      <c r="J44" s="28">
        <v>230813</v>
      </c>
      <c r="K44" s="28">
        <v>233306</v>
      </c>
      <c r="L44" s="28">
        <v>232782</v>
      </c>
      <c r="M44" s="22">
        <v>233633</v>
      </c>
      <c r="N44" s="28">
        <v>233688</v>
      </c>
      <c r="O44" s="28">
        <v>231315</v>
      </c>
      <c r="P44" s="28">
        <v>227502</v>
      </c>
      <c r="Q44" s="22">
        <v>200558</v>
      </c>
      <c r="R44" s="28">
        <v>202607</v>
      </c>
      <c r="S44" s="28">
        <v>204392</v>
      </c>
      <c r="T44" s="28">
        <v>205674</v>
      </c>
      <c r="U44" s="22">
        <v>160423</v>
      </c>
      <c r="V44" s="28">
        <v>158581</v>
      </c>
      <c r="W44" s="28">
        <v>137260</v>
      </c>
      <c r="X44" s="28">
        <v>135866</v>
      </c>
      <c r="Y44" s="22">
        <v>156066</v>
      </c>
    </row>
    <row r="45" spans="1:25" ht="13.5">
      <c r="A45" s="2" t="s">
        <v>106</v>
      </c>
      <c r="B45" s="28">
        <v>2669829</v>
      </c>
      <c r="C45" s="28">
        <v>2755338</v>
      </c>
      <c r="D45" s="28">
        <v>2825203</v>
      </c>
      <c r="E45" s="22">
        <v>2609811</v>
      </c>
      <c r="F45" s="28">
        <v>1957237</v>
      </c>
      <c r="G45" s="28">
        <v>1992184</v>
      </c>
      <c r="H45" s="28">
        <v>1971528</v>
      </c>
      <c r="I45" s="22">
        <v>2615655</v>
      </c>
      <c r="J45" s="28">
        <v>2616447</v>
      </c>
      <c r="K45" s="28">
        <v>2650501</v>
      </c>
      <c r="L45" s="28">
        <v>2659414</v>
      </c>
      <c r="M45" s="22">
        <v>2387343</v>
      </c>
      <c r="N45" s="28">
        <v>2399562</v>
      </c>
      <c r="O45" s="28">
        <v>2419397</v>
      </c>
      <c r="P45" s="28">
        <v>2411949</v>
      </c>
      <c r="Q45" s="22">
        <v>3170910</v>
      </c>
      <c r="R45" s="28">
        <v>3570264</v>
      </c>
      <c r="S45" s="28">
        <v>3597982</v>
      </c>
      <c r="T45" s="28">
        <v>3706700</v>
      </c>
      <c r="U45" s="22">
        <v>3296177</v>
      </c>
      <c r="V45" s="28">
        <v>3416380</v>
      </c>
      <c r="W45" s="28">
        <v>3548379</v>
      </c>
      <c r="X45" s="28">
        <v>3392952</v>
      </c>
      <c r="Y45" s="22">
        <v>2878860</v>
      </c>
    </row>
    <row r="46" spans="1:25" ht="14.25" thickBot="1">
      <c r="A46" s="5" t="s">
        <v>107</v>
      </c>
      <c r="B46" s="29">
        <v>11815807</v>
      </c>
      <c r="C46" s="29">
        <v>10134140</v>
      </c>
      <c r="D46" s="29">
        <v>10918009</v>
      </c>
      <c r="E46" s="23">
        <v>10267574</v>
      </c>
      <c r="F46" s="29">
        <v>10657527</v>
      </c>
      <c r="G46" s="29">
        <v>10236921</v>
      </c>
      <c r="H46" s="29">
        <v>10213552</v>
      </c>
      <c r="I46" s="23">
        <v>10324986</v>
      </c>
      <c r="J46" s="29">
        <v>10642730</v>
      </c>
      <c r="K46" s="29">
        <v>10471647</v>
      </c>
      <c r="L46" s="29">
        <v>9803704</v>
      </c>
      <c r="M46" s="23">
        <v>9920700</v>
      </c>
      <c r="N46" s="29">
        <v>10596615</v>
      </c>
      <c r="O46" s="29">
        <v>10354432</v>
      </c>
      <c r="P46" s="29">
        <v>10343746</v>
      </c>
      <c r="Q46" s="23">
        <v>10457874</v>
      </c>
      <c r="R46" s="29">
        <v>11566885</v>
      </c>
      <c r="S46" s="29">
        <v>11241125</v>
      </c>
      <c r="T46" s="29">
        <v>11588915</v>
      </c>
      <c r="U46" s="23">
        <v>12380117</v>
      </c>
      <c r="V46" s="29">
        <v>14218771</v>
      </c>
      <c r="W46" s="29">
        <v>12757341</v>
      </c>
      <c r="X46" s="29">
        <v>11819975</v>
      </c>
      <c r="Y46" s="23">
        <v>12222582</v>
      </c>
    </row>
    <row r="47" spans="1:25" ht="14.25" thickTop="1">
      <c r="A47" s="2" t="s">
        <v>108</v>
      </c>
      <c r="B47" s="28">
        <v>1572000</v>
      </c>
      <c r="C47" s="28">
        <v>1572000</v>
      </c>
      <c r="D47" s="28">
        <v>1572000</v>
      </c>
      <c r="E47" s="22">
        <v>1572000</v>
      </c>
      <c r="F47" s="28">
        <v>1572000</v>
      </c>
      <c r="G47" s="28">
        <v>1572000</v>
      </c>
      <c r="H47" s="28">
        <v>1572000</v>
      </c>
      <c r="I47" s="22">
        <v>1572000</v>
      </c>
      <c r="J47" s="28">
        <v>1572000</v>
      </c>
      <c r="K47" s="28">
        <v>1572000</v>
      </c>
      <c r="L47" s="28">
        <v>1572000</v>
      </c>
      <c r="M47" s="22">
        <v>1572000</v>
      </c>
      <c r="N47" s="28">
        <v>1572000</v>
      </c>
      <c r="O47" s="28">
        <v>1572000</v>
      </c>
      <c r="P47" s="28">
        <v>1572000</v>
      </c>
      <c r="Q47" s="22">
        <v>1572000</v>
      </c>
      <c r="R47" s="28">
        <v>1572000</v>
      </c>
      <c r="S47" s="28">
        <v>1572000</v>
      </c>
      <c r="T47" s="28">
        <v>1572000</v>
      </c>
      <c r="U47" s="22">
        <v>1572000</v>
      </c>
      <c r="V47" s="28">
        <v>1572000</v>
      </c>
      <c r="W47" s="28">
        <v>1572000</v>
      </c>
      <c r="X47" s="28">
        <v>1572000</v>
      </c>
      <c r="Y47" s="22">
        <v>1572000</v>
      </c>
    </row>
    <row r="48" spans="1:25" ht="13.5">
      <c r="A48" s="2" t="s">
        <v>110</v>
      </c>
      <c r="B48" s="28">
        <v>1008755</v>
      </c>
      <c r="C48" s="28">
        <v>1008755</v>
      </c>
      <c r="D48" s="28">
        <v>1008755</v>
      </c>
      <c r="E48" s="22">
        <v>1008755</v>
      </c>
      <c r="F48" s="28">
        <v>1008755</v>
      </c>
      <c r="G48" s="28">
        <v>1008755</v>
      </c>
      <c r="H48" s="28">
        <v>1008755</v>
      </c>
      <c r="I48" s="22">
        <v>1008755</v>
      </c>
      <c r="J48" s="28">
        <v>1008755</v>
      </c>
      <c r="K48" s="28">
        <v>1008755</v>
      </c>
      <c r="L48" s="28">
        <v>1008755</v>
      </c>
      <c r="M48" s="22">
        <v>1008755</v>
      </c>
      <c r="N48" s="28">
        <v>1008755</v>
      </c>
      <c r="O48" s="28">
        <v>1008755</v>
      </c>
      <c r="P48" s="28">
        <v>1008755</v>
      </c>
      <c r="Q48" s="22">
        <v>1008755</v>
      </c>
      <c r="R48" s="28">
        <v>1008755</v>
      </c>
      <c r="S48" s="28">
        <v>1008755</v>
      </c>
      <c r="T48" s="28">
        <v>1008755</v>
      </c>
      <c r="U48" s="22">
        <v>1008755</v>
      </c>
      <c r="V48" s="28">
        <v>1008755</v>
      </c>
      <c r="W48" s="28">
        <v>1008755</v>
      </c>
      <c r="X48" s="28">
        <v>1008755</v>
      </c>
      <c r="Y48" s="22">
        <v>1008755</v>
      </c>
    </row>
    <row r="49" spans="1:25" ht="13.5">
      <c r="A49" s="2" t="s">
        <v>116</v>
      </c>
      <c r="B49" s="28">
        <v>3659912</v>
      </c>
      <c r="C49" s="28">
        <v>3679432</v>
      </c>
      <c r="D49" s="28">
        <v>3708875</v>
      </c>
      <c r="E49" s="22">
        <v>3671592</v>
      </c>
      <c r="F49" s="28">
        <v>3544307</v>
      </c>
      <c r="G49" s="28">
        <v>3749509</v>
      </c>
      <c r="H49" s="28">
        <v>3667581</v>
      </c>
      <c r="I49" s="22">
        <v>3761143</v>
      </c>
      <c r="J49" s="28">
        <v>3977741</v>
      </c>
      <c r="K49" s="28">
        <v>3968607</v>
      </c>
      <c r="L49" s="28">
        <v>3760587</v>
      </c>
      <c r="M49" s="22">
        <v>3691221</v>
      </c>
      <c r="N49" s="28">
        <v>3559026</v>
      </c>
      <c r="O49" s="28">
        <v>3574579</v>
      </c>
      <c r="P49" s="28">
        <v>3375848</v>
      </c>
      <c r="Q49" s="22">
        <v>3280538</v>
      </c>
      <c r="R49" s="28">
        <v>2615395</v>
      </c>
      <c r="S49" s="28">
        <v>2524319</v>
      </c>
      <c r="T49" s="28">
        <v>2473056</v>
      </c>
      <c r="U49" s="22">
        <v>2511439</v>
      </c>
      <c r="V49" s="28">
        <v>2679233</v>
      </c>
      <c r="W49" s="28">
        <v>2585143</v>
      </c>
      <c r="X49" s="28">
        <v>3115149</v>
      </c>
      <c r="Y49" s="22">
        <v>3080957</v>
      </c>
    </row>
    <row r="50" spans="1:25" ht="13.5">
      <c r="A50" s="2" t="s">
        <v>117</v>
      </c>
      <c r="B50" s="28">
        <v>-23480</v>
      </c>
      <c r="C50" s="28">
        <v>-22980</v>
      </c>
      <c r="D50" s="28">
        <v>-22903</v>
      </c>
      <c r="E50" s="22">
        <v>-22903</v>
      </c>
      <c r="F50" s="28">
        <v>-22601</v>
      </c>
      <c r="G50" s="28">
        <v>-22514</v>
      </c>
      <c r="H50" s="28">
        <v>-22479</v>
      </c>
      <c r="I50" s="22">
        <v>-22403</v>
      </c>
      <c r="J50" s="28">
        <v>-22403</v>
      </c>
      <c r="K50" s="28">
        <v>-22350</v>
      </c>
      <c r="L50" s="28">
        <v>-22074</v>
      </c>
      <c r="M50" s="22">
        <v>-21952</v>
      </c>
      <c r="N50" s="28">
        <v>-21689</v>
      </c>
      <c r="O50" s="28">
        <v>-21689</v>
      </c>
      <c r="P50" s="28">
        <v>-21395</v>
      </c>
      <c r="Q50" s="22">
        <v>-21156</v>
      </c>
      <c r="R50" s="28">
        <v>-21030</v>
      </c>
      <c r="S50" s="28">
        <v>-21030</v>
      </c>
      <c r="T50" s="28">
        <v>-21030</v>
      </c>
      <c r="U50" s="22">
        <v>-20838</v>
      </c>
      <c r="V50" s="28">
        <v>-20635</v>
      </c>
      <c r="W50" s="28">
        <v>-19965</v>
      </c>
      <c r="X50" s="28">
        <v>-18656</v>
      </c>
      <c r="Y50" s="22">
        <v>-18381</v>
      </c>
    </row>
    <row r="51" spans="1:25" ht="13.5">
      <c r="A51" s="2" t="s">
        <v>118</v>
      </c>
      <c r="B51" s="28">
        <v>6217187</v>
      </c>
      <c r="C51" s="28">
        <v>6237207</v>
      </c>
      <c r="D51" s="28">
        <v>6266727</v>
      </c>
      <c r="E51" s="22">
        <v>6229444</v>
      </c>
      <c r="F51" s="28">
        <v>6102461</v>
      </c>
      <c r="G51" s="28">
        <v>6307750</v>
      </c>
      <c r="H51" s="28">
        <v>6225857</v>
      </c>
      <c r="I51" s="22">
        <v>6319494</v>
      </c>
      <c r="J51" s="28">
        <v>6536093</v>
      </c>
      <c r="K51" s="28">
        <v>6527012</v>
      </c>
      <c r="L51" s="28">
        <v>6319268</v>
      </c>
      <c r="M51" s="22">
        <v>6250024</v>
      </c>
      <c r="N51" s="28">
        <v>6118093</v>
      </c>
      <c r="O51" s="28">
        <v>6133645</v>
      </c>
      <c r="P51" s="28">
        <v>5935208</v>
      </c>
      <c r="Q51" s="22">
        <v>5840138</v>
      </c>
      <c r="R51" s="28">
        <v>5175120</v>
      </c>
      <c r="S51" s="28">
        <v>5084044</v>
      </c>
      <c r="T51" s="28">
        <v>5032781</v>
      </c>
      <c r="U51" s="22">
        <v>5071356</v>
      </c>
      <c r="V51" s="28">
        <v>5239353</v>
      </c>
      <c r="W51" s="28">
        <v>5145932</v>
      </c>
      <c r="X51" s="28">
        <v>5677248</v>
      </c>
      <c r="Y51" s="22">
        <v>5643331</v>
      </c>
    </row>
    <row r="52" spans="1:25" ht="13.5">
      <c r="A52" s="2" t="s">
        <v>119</v>
      </c>
      <c r="B52" s="28">
        <v>50144</v>
      </c>
      <c r="C52" s="28">
        <v>43503</v>
      </c>
      <c r="D52" s="28">
        <v>37899</v>
      </c>
      <c r="E52" s="22">
        <v>37724</v>
      </c>
      <c r="F52" s="28">
        <v>46218</v>
      </c>
      <c r="G52" s="28">
        <v>39016</v>
      </c>
      <c r="H52" s="28">
        <v>46945</v>
      </c>
      <c r="I52" s="22">
        <v>53549</v>
      </c>
      <c r="J52" s="28">
        <v>41069</v>
      </c>
      <c r="K52" s="28">
        <v>42859</v>
      </c>
      <c r="L52" s="28">
        <v>49965</v>
      </c>
      <c r="M52" s="22">
        <v>49791</v>
      </c>
      <c r="N52" s="28">
        <v>48095</v>
      </c>
      <c r="O52" s="28">
        <v>47372</v>
      </c>
      <c r="P52" s="28">
        <v>43717</v>
      </c>
      <c r="Q52" s="22">
        <v>53193</v>
      </c>
      <c r="R52" s="28">
        <v>45776</v>
      </c>
      <c r="S52" s="28">
        <v>48951</v>
      </c>
      <c r="T52" s="28">
        <v>47330</v>
      </c>
      <c r="U52" s="22">
        <v>37519</v>
      </c>
      <c r="V52" s="28">
        <v>35508</v>
      </c>
      <c r="W52" s="28">
        <v>49560</v>
      </c>
      <c r="X52" s="28">
        <v>60473</v>
      </c>
      <c r="Y52" s="22">
        <v>57569</v>
      </c>
    </row>
    <row r="53" spans="1:25" ht="13.5">
      <c r="A53" s="2" t="s">
        <v>0</v>
      </c>
      <c r="B53" s="28">
        <v>7890</v>
      </c>
      <c r="C53" s="28">
        <v>-4494</v>
      </c>
      <c r="D53" s="28">
        <v>-3076</v>
      </c>
      <c r="E53" s="22">
        <v>-10588</v>
      </c>
      <c r="F53" s="28">
        <v>-55713</v>
      </c>
      <c r="G53" s="28">
        <v>-123323</v>
      </c>
      <c r="H53" s="28">
        <v>-113157</v>
      </c>
      <c r="I53" s="22">
        <v>-122616</v>
      </c>
      <c r="J53" s="28">
        <v>-137388</v>
      </c>
      <c r="K53" s="28">
        <v>-119390</v>
      </c>
      <c r="L53" s="28">
        <v>-106954</v>
      </c>
      <c r="M53" s="22">
        <v>-121511</v>
      </c>
      <c r="N53" s="28">
        <v>-113856</v>
      </c>
      <c r="O53" s="28">
        <v>-90187</v>
      </c>
      <c r="P53" s="28">
        <v>-60451</v>
      </c>
      <c r="Q53" s="22">
        <v>-62493</v>
      </c>
      <c r="R53" s="28">
        <v>-76270</v>
      </c>
      <c r="S53" s="28">
        <v>-44492</v>
      </c>
      <c r="T53" s="28">
        <v>-26222</v>
      </c>
      <c r="U53" s="22">
        <v>-65452</v>
      </c>
      <c r="V53" s="28">
        <v>3705</v>
      </c>
      <c r="W53" s="28">
        <v>23145</v>
      </c>
      <c r="X53" s="28">
        <v>686</v>
      </c>
      <c r="Y53" s="22">
        <v>29069</v>
      </c>
    </row>
    <row r="54" spans="1:25" ht="13.5">
      <c r="A54" s="2" t="s">
        <v>120</v>
      </c>
      <c r="B54" s="28">
        <v>58034</v>
      </c>
      <c r="C54" s="28">
        <v>39009</v>
      </c>
      <c r="D54" s="28">
        <v>34823</v>
      </c>
      <c r="E54" s="22">
        <v>27136</v>
      </c>
      <c r="F54" s="28">
        <v>-9495</v>
      </c>
      <c r="G54" s="28">
        <v>-84306</v>
      </c>
      <c r="H54" s="28">
        <v>-66211</v>
      </c>
      <c r="I54" s="22">
        <v>-69067</v>
      </c>
      <c r="J54" s="28">
        <v>-96318</v>
      </c>
      <c r="K54" s="28">
        <v>-76530</v>
      </c>
      <c r="L54" s="28">
        <v>-56988</v>
      </c>
      <c r="M54" s="22">
        <v>-71720</v>
      </c>
      <c r="N54" s="28">
        <v>-65761</v>
      </c>
      <c r="O54" s="28">
        <v>-42815</v>
      </c>
      <c r="P54" s="28">
        <v>-16733</v>
      </c>
      <c r="Q54" s="22">
        <v>-9299</v>
      </c>
      <c r="R54" s="28">
        <v>-30493</v>
      </c>
      <c r="S54" s="28">
        <v>4458</v>
      </c>
      <c r="T54" s="28">
        <v>21108</v>
      </c>
      <c r="U54" s="22">
        <v>-27932</v>
      </c>
      <c r="V54" s="28">
        <v>39213</v>
      </c>
      <c r="W54" s="28">
        <v>72705</v>
      </c>
      <c r="X54" s="28">
        <v>61159</v>
      </c>
      <c r="Y54" s="22">
        <v>86639</v>
      </c>
    </row>
    <row r="55" spans="1:25" ht="13.5">
      <c r="A55" s="6" t="s">
        <v>121</v>
      </c>
      <c r="B55" s="28">
        <v>6275222</v>
      </c>
      <c r="C55" s="28">
        <v>6276216</v>
      </c>
      <c r="D55" s="28">
        <v>6301550</v>
      </c>
      <c r="E55" s="22">
        <v>6256581</v>
      </c>
      <c r="F55" s="28">
        <v>6092966</v>
      </c>
      <c r="G55" s="28">
        <v>6223443</v>
      </c>
      <c r="H55" s="28">
        <v>6159645</v>
      </c>
      <c r="I55" s="22">
        <v>6250426</v>
      </c>
      <c r="J55" s="28">
        <v>6439774</v>
      </c>
      <c r="K55" s="28">
        <v>6450481</v>
      </c>
      <c r="L55" s="28">
        <v>6262279</v>
      </c>
      <c r="M55" s="22">
        <v>6178304</v>
      </c>
      <c r="N55" s="28">
        <v>6052332</v>
      </c>
      <c r="O55" s="28">
        <v>6090830</v>
      </c>
      <c r="P55" s="28">
        <v>5918475</v>
      </c>
      <c r="Q55" s="22">
        <v>5830838</v>
      </c>
      <c r="R55" s="28">
        <v>5144626</v>
      </c>
      <c r="S55" s="28">
        <v>5088503</v>
      </c>
      <c r="T55" s="28">
        <v>5053889</v>
      </c>
      <c r="U55" s="22">
        <v>5043423</v>
      </c>
      <c r="V55" s="28">
        <v>5278566</v>
      </c>
      <c r="W55" s="28">
        <v>5218638</v>
      </c>
      <c r="X55" s="28">
        <v>5738407</v>
      </c>
      <c r="Y55" s="22">
        <v>5729971</v>
      </c>
    </row>
    <row r="56" spans="1:25" ht="14.25" thickBot="1">
      <c r="A56" s="7" t="s">
        <v>122</v>
      </c>
      <c r="B56" s="28">
        <v>18091030</v>
      </c>
      <c r="C56" s="28">
        <v>16410357</v>
      </c>
      <c r="D56" s="28">
        <v>17219560</v>
      </c>
      <c r="E56" s="22">
        <v>16524156</v>
      </c>
      <c r="F56" s="28">
        <v>16750493</v>
      </c>
      <c r="G56" s="28">
        <v>16460365</v>
      </c>
      <c r="H56" s="28">
        <v>16373198</v>
      </c>
      <c r="I56" s="22">
        <v>16575413</v>
      </c>
      <c r="J56" s="28">
        <v>17082505</v>
      </c>
      <c r="K56" s="28">
        <v>16922129</v>
      </c>
      <c r="L56" s="28">
        <v>16065984</v>
      </c>
      <c r="M56" s="22">
        <v>16099005</v>
      </c>
      <c r="N56" s="28">
        <v>16648947</v>
      </c>
      <c r="O56" s="28">
        <v>16445262</v>
      </c>
      <c r="P56" s="28">
        <v>16262222</v>
      </c>
      <c r="Q56" s="22">
        <v>16288712</v>
      </c>
      <c r="R56" s="28">
        <v>16711511</v>
      </c>
      <c r="S56" s="28">
        <v>16329628</v>
      </c>
      <c r="T56" s="28">
        <v>16642805</v>
      </c>
      <c r="U56" s="22">
        <v>17423541</v>
      </c>
      <c r="V56" s="28">
        <v>19497337</v>
      </c>
      <c r="W56" s="28">
        <v>17975980</v>
      </c>
      <c r="X56" s="28">
        <v>17558383</v>
      </c>
      <c r="Y56" s="22">
        <v>17952553</v>
      </c>
    </row>
    <row r="57" spans="1:25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9" ht="13.5">
      <c r="A59" s="20" t="s">
        <v>127</v>
      </c>
    </row>
    <row r="60" ht="13.5">
      <c r="A60" s="20" t="s">
        <v>128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123</v>
      </c>
      <c r="B2" s="14">
        <v>4113</v>
      </c>
      <c r="C2" s="14"/>
      <c r="D2" s="14"/>
      <c r="E2" s="14"/>
      <c r="F2" s="14"/>
      <c r="G2" s="14"/>
    </row>
    <row r="3" spans="1:7" ht="14.25" thickBot="1">
      <c r="A3" s="11" t="s">
        <v>124</v>
      </c>
      <c r="B3" s="1" t="s">
        <v>125</v>
      </c>
      <c r="C3" s="1"/>
      <c r="D3" s="1"/>
      <c r="E3" s="1"/>
      <c r="F3" s="1"/>
      <c r="G3" s="1"/>
    </row>
    <row r="4" spans="1:7" ht="14.25" thickTop="1">
      <c r="A4" s="10" t="s">
        <v>33</v>
      </c>
      <c r="B4" s="15" t="str">
        <f>HYPERLINK("http://www.kabupro.jp/mark/20130628/S000DX3D.htm","有価証券報告書")</f>
        <v>有価証券報告書</v>
      </c>
      <c r="C4" s="15" t="str">
        <f>HYPERLINK("http://www.kabupro.jp/mark/20130628/S000DX3D.htm","有価証券報告書")</f>
        <v>有価証券報告書</v>
      </c>
      <c r="D4" s="15" t="str">
        <f>HYPERLINK("http://www.kabupro.jp/mark/20120629/S000BCHS.htm","有価証券報告書")</f>
        <v>有価証券報告書</v>
      </c>
      <c r="E4" s="15" t="str">
        <f>HYPERLINK("http://www.kabupro.jp/mark/20110722/S0008Y2X.htm","訂正有価証券報告書")</f>
        <v>訂正有価証券報告書</v>
      </c>
      <c r="F4" s="15" t="str">
        <f>HYPERLINK("http://www.kabupro.jp/mark/20100630/S000634K.htm","有価証券報告書")</f>
        <v>有価証券報告書</v>
      </c>
      <c r="G4" s="15" t="str">
        <f>HYPERLINK("http://www.kabupro.jp/mark/20090629/S0003KU1.htm","有価証券報告書")</f>
        <v>有価証券報告書</v>
      </c>
    </row>
    <row r="5" spans="1:7" ht="14.25" thickBot="1">
      <c r="A5" s="11" t="s">
        <v>34</v>
      </c>
      <c r="B5" s="1" t="s">
        <v>40</v>
      </c>
      <c r="C5" s="1" t="s">
        <v>40</v>
      </c>
      <c r="D5" s="1" t="s">
        <v>44</v>
      </c>
      <c r="E5" s="1" t="s">
        <v>46</v>
      </c>
      <c r="F5" s="1" t="s">
        <v>48</v>
      </c>
      <c r="G5" s="1" t="s">
        <v>50</v>
      </c>
    </row>
    <row r="6" spans="1:7" ht="15" thickBot="1" thickTop="1">
      <c r="A6" s="10" t="s">
        <v>35</v>
      </c>
      <c r="B6" s="18" t="s">
        <v>177</v>
      </c>
      <c r="C6" s="19"/>
      <c r="D6" s="19"/>
      <c r="E6" s="19"/>
      <c r="F6" s="19"/>
      <c r="G6" s="19"/>
    </row>
    <row r="7" spans="1:7" ht="14.25" thickTop="1">
      <c r="A7" s="12" t="s">
        <v>36</v>
      </c>
      <c r="B7" s="16" t="s">
        <v>41</v>
      </c>
      <c r="C7" s="16" t="s">
        <v>41</v>
      </c>
      <c r="D7" s="16" t="s">
        <v>41</v>
      </c>
      <c r="E7" s="16" t="s">
        <v>41</v>
      </c>
      <c r="F7" s="16" t="s">
        <v>41</v>
      </c>
      <c r="G7" s="16" t="s">
        <v>41</v>
      </c>
    </row>
    <row r="8" spans="1:7" ht="13.5">
      <c r="A8" s="13" t="s">
        <v>37</v>
      </c>
      <c r="B8" s="17" t="s">
        <v>129</v>
      </c>
      <c r="C8" s="17" t="s">
        <v>130</v>
      </c>
      <c r="D8" s="17" t="s">
        <v>131</v>
      </c>
      <c r="E8" s="17" t="s">
        <v>132</v>
      </c>
      <c r="F8" s="17" t="s">
        <v>133</v>
      </c>
      <c r="G8" s="17" t="s">
        <v>134</v>
      </c>
    </row>
    <row r="9" spans="1:7" ht="13.5">
      <c r="A9" s="13" t="s">
        <v>38</v>
      </c>
      <c r="B9" s="17" t="s">
        <v>42</v>
      </c>
      <c r="C9" s="17" t="s">
        <v>43</v>
      </c>
      <c r="D9" s="17" t="s">
        <v>45</v>
      </c>
      <c r="E9" s="17" t="s">
        <v>47</v>
      </c>
      <c r="F9" s="17" t="s">
        <v>49</v>
      </c>
      <c r="G9" s="17" t="s">
        <v>51</v>
      </c>
    </row>
    <row r="10" spans="1:7" ht="14.25" thickBot="1">
      <c r="A10" s="13" t="s">
        <v>39</v>
      </c>
      <c r="B10" s="17" t="s">
        <v>53</v>
      </c>
      <c r="C10" s="17" t="s">
        <v>53</v>
      </c>
      <c r="D10" s="17" t="s">
        <v>53</v>
      </c>
      <c r="E10" s="17" t="s">
        <v>53</v>
      </c>
      <c r="F10" s="17" t="s">
        <v>53</v>
      </c>
      <c r="G10" s="17" t="s">
        <v>53</v>
      </c>
    </row>
    <row r="11" spans="1:7" ht="14.25" thickTop="1">
      <c r="A11" s="26" t="s">
        <v>135</v>
      </c>
      <c r="B11" s="21">
        <v>16502061</v>
      </c>
      <c r="C11" s="21">
        <v>16783023</v>
      </c>
      <c r="D11" s="21">
        <v>17039986</v>
      </c>
      <c r="E11" s="21">
        <v>14288819</v>
      </c>
      <c r="F11" s="21">
        <v>16721021</v>
      </c>
      <c r="G11" s="21">
        <v>17595029</v>
      </c>
    </row>
    <row r="12" spans="1:7" ht="13.5">
      <c r="A12" s="6" t="s">
        <v>136</v>
      </c>
      <c r="B12" s="22">
        <v>2658288</v>
      </c>
      <c r="C12" s="22">
        <v>2469129</v>
      </c>
      <c r="D12" s="22">
        <v>2609292</v>
      </c>
      <c r="E12" s="22">
        <v>3011351</v>
      </c>
      <c r="F12" s="22">
        <v>3252545</v>
      </c>
      <c r="G12" s="22">
        <v>3449164</v>
      </c>
    </row>
    <row r="13" spans="1:7" ht="13.5">
      <c r="A13" s="6" t="s">
        <v>137</v>
      </c>
      <c r="B13" s="22">
        <v>843695</v>
      </c>
      <c r="C13" s="22">
        <v>914456</v>
      </c>
      <c r="D13" s="22">
        <v>1011247</v>
      </c>
      <c r="E13" s="22">
        <v>818104</v>
      </c>
      <c r="F13" s="22">
        <v>1630117</v>
      </c>
      <c r="G13" s="22">
        <v>1954688</v>
      </c>
    </row>
    <row r="14" spans="1:7" ht="13.5">
      <c r="A14" s="6" t="s">
        <v>138</v>
      </c>
      <c r="B14" s="22">
        <v>12652708</v>
      </c>
      <c r="C14" s="22">
        <v>13182908</v>
      </c>
      <c r="D14" s="22">
        <v>12713791</v>
      </c>
      <c r="E14" s="22">
        <v>10407986</v>
      </c>
      <c r="F14" s="22">
        <v>12460158</v>
      </c>
      <c r="G14" s="22">
        <v>12665754</v>
      </c>
    </row>
    <row r="15" spans="1:7" ht="13.5">
      <c r="A15" s="6" t="s">
        <v>139</v>
      </c>
      <c r="B15" s="22">
        <v>16154692</v>
      </c>
      <c r="C15" s="22">
        <v>16566494</v>
      </c>
      <c r="D15" s="22"/>
      <c r="E15" s="22">
        <v>14237442</v>
      </c>
      <c r="F15" s="22">
        <v>17342822</v>
      </c>
      <c r="G15" s="22"/>
    </row>
    <row r="16" spans="1:7" ht="13.5">
      <c r="A16" s="6" t="s">
        <v>140</v>
      </c>
      <c r="B16" s="22">
        <v>25120</v>
      </c>
      <c r="C16" s="22">
        <v>2843</v>
      </c>
      <c r="D16" s="22">
        <v>187</v>
      </c>
      <c r="E16" s="22">
        <v>-345</v>
      </c>
      <c r="F16" s="22">
        <v>19084</v>
      </c>
      <c r="G16" s="22">
        <v>44378</v>
      </c>
    </row>
    <row r="17" spans="1:7" ht="13.5">
      <c r="A17" s="6" t="s">
        <v>141</v>
      </c>
      <c r="B17" s="22">
        <v>2389190</v>
      </c>
      <c r="C17" s="22">
        <v>2658288</v>
      </c>
      <c r="D17" s="22">
        <v>2469129</v>
      </c>
      <c r="E17" s="22">
        <v>2609292</v>
      </c>
      <c r="F17" s="22">
        <v>3011351</v>
      </c>
      <c r="G17" s="22">
        <v>3252545</v>
      </c>
    </row>
    <row r="18" spans="1:7" ht="13.5">
      <c r="A18" s="6" t="s">
        <v>142</v>
      </c>
      <c r="B18" s="22">
        <v>13740381</v>
      </c>
      <c r="C18" s="22">
        <v>13905362</v>
      </c>
      <c r="D18" s="22">
        <v>13865014</v>
      </c>
      <c r="E18" s="22">
        <v>11628495</v>
      </c>
      <c r="F18" s="22">
        <v>14312385</v>
      </c>
      <c r="G18" s="22">
        <v>14779889</v>
      </c>
    </row>
    <row r="19" spans="1:7" ht="13.5">
      <c r="A19" s="7" t="s">
        <v>143</v>
      </c>
      <c r="B19" s="22">
        <v>2761679</v>
      </c>
      <c r="C19" s="22">
        <v>2877661</v>
      </c>
      <c r="D19" s="22">
        <v>3174972</v>
      </c>
      <c r="E19" s="22">
        <v>2660324</v>
      </c>
      <c r="F19" s="22">
        <v>2408635</v>
      </c>
      <c r="G19" s="22">
        <v>2815139</v>
      </c>
    </row>
    <row r="20" spans="1:7" ht="13.5">
      <c r="A20" s="6" t="s">
        <v>144</v>
      </c>
      <c r="B20" s="22">
        <v>510747</v>
      </c>
      <c r="C20" s="22">
        <v>572611</v>
      </c>
      <c r="D20" s="22">
        <v>571291</v>
      </c>
      <c r="E20" s="22">
        <v>546126</v>
      </c>
      <c r="F20" s="22">
        <v>546029</v>
      </c>
      <c r="G20" s="22">
        <v>604289</v>
      </c>
    </row>
    <row r="21" spans="1:7" ht="13.5">
      <c r="A21" s="6" t="s">
        <v>145</v>
      </c>
      <c r="B21" s="22">
        <v>6097</v>
      </c>
      <c r="C21" s="22">
        <v>3875</v>
      </c>
      <c r="D21" s="22">
        <v>6307</v>
      </c>
      <c r="E21" s="22">
        <v>4499</v>
      </c>
      <c r="F21" s="22">
        <v>5805</v>
      </c>
      <c r="G21" s="22">
        <v>7005</v>
      </c>
    </row>
    <row r="22" spans="1:7" ht="13.5">
      <c r="A22" s="6" t="s">
        <v>146</v>
      </c>
      <c r="B22" s="22">
        <v>128179</v>
      </c>
      <c r="C22" s="22">
        <v>108908</v>
      </c>
      <c r="D22" s="22">
        <v>99874</v>
      </c>
      <c r="E22" s="22">
        <v>93220</v>
      </c>
      <c r="F22" s="22">
        <v>95800</v>
      </c>
      <c r="G22" s="22">
        <v>98033</v>
      </c>
    </row>
    <row r="23" spans="1:7" ht="13.5">
      <c r="A23" s="6" t="s">
        <v>147</v>
      </c>
      <c r="B23" s="22">
        <v>490331</v>
      </c>
      <c r="C23" s="22">
        <v>458710</v>
      </c>
      <c r="D23" s="22">
        <v>449356</v>
      </c>
      <c r="E23" s="22">
        <v>477263</v>
      </c>
      <c r="F23" s="22">
        <v>423751</v>
      </c>
      <c r="G23" s="22">
        <v>418002</v>
      </c>
    </row>
    <row r="24" spans="1:7" ht="13.5">
      <c r="A24" s="6" t="s">
        <v>148</v>
      </c>
      <c r="B24" s="22">
        <v>35013</v>
      </c>
      <c r="C24" s="22">
        <v>38761</v>
      </c>
      <c r="D24" s="22">
        <v>26505</v>
      </c>
      <c r="E24" s="22">
        <v>21843</v>
      </c>
      <c r="F24" s="22">
        <v>26784</v>
      </c>
      <c r="G24" s="22">
        <v>30776</v>
      </c>
    </row>
    <row r="25" spans="1:7" ht="13.5">
      <c r="A25" s="6" t="s">
        <v>149</v>
      </c>
      <c r="B25" s="22">
        <v>3637</v>
      </c>
      <c r="C25" s="22">
        <v>15062</v>
      </c>
      <c r="D25" s="22">
        <v>13162</v>
      </c>
      <c r="E25" s="22">
        <v>13650</v>
      </c>
      <c r="F25" s="22">
        <v>15600</v>
      </c>
      <c r="G25" s="22">
        <v>16245</v>
      </c>
    </row>
    <row r="26" spans="1:7" ht="13.5">
      <c r="A26" s="6" t="s">
        <v>150</v>
      </c>
      <c r="B26" s="22">
        <v>92961</v>
      </c>
      <c r="C26" s="22">
        <v>85671</v>
      </c>
      <c r="D26" s="22">
        <v>86028</v>
      </c>
      <c r="E26" s="22">
        <v>86881</v>
      </c>
      <c r="F26" s="22">
        <v>137986</v>
      </c>
      <c r="G26" s="22">
        <v>106215</v>
      </c>
    </row>
    <row r="27" spans="1:7" ht="13.5">
      <c r="A27" s="6" t="s">
        <v>151</v>
      </c>
      <c r="B27" s="22">
        <v>90735</v>
      </c>
      <c r="C27" s="22">
        <v>94690</v>
      </c>
      <c r="D27" s="22">
        <v>85269</v>
      </c>
      <c r="E27" s="22">
        <v>75332</v>
      </c>
      <c r="F27" s="22">
        <v>84330</v>
      </c>
      <c r="G27" s="22">
        <v>82283</v>
      </c>
    </row>
    <row r="28" spans="1:7" ht="13.5">
      <c r="A28" s="6" t="s">
        <v>152</v>
      </c>
      <c r="B28" s="22">
        <v>25711</v>
      </c>
      <c r="C28" s="22">
        <v>30344</v>
      </c>
      <c r="D28" s="22">
        <v>33627</v>
      </c>
      <c r="E28" s="22">
        <v>37904</v>
      </c>
      <c r="F28" s="22">
        <v>28268</v>
      </c>
      <c r="G28" s="22">
        <v>25804</v>
      </c>
    </row>
    <row r="29" spans="1:7" ht="13.5">
      <c r="A29" s="6" t="s">
        <v>153</v>
      </c>
      <c r="B29" s="22">
        <v>32372</v>
      </c>
      <c r="C29" s="22">
        <v>43568</v>
      </c>
      <c r="D29" s="22">
        <v>139231</v>
      </c>
      <c r="E29" s="22">
        <v>135932</v>
      </c>
      <c r="F29" s="22">
        <v>179387</v>
      </c>
      <c r="G29" s="22">
        <v>176643</v>
      </c>
    </row>
    <row r="30" spans="1:7" ht="13.5">
      <c r="A30" s="6" t="s">
        <v>154</v>
      </c>
      <c r="B30" s="22">
        <v>533167</v>
      </c>
      <c r="C30" s="22">
        <v>479496</v>
      </c>
      <c r="D30" s="22">
        <v>469048</v>
      </c>
      <c r="E30" s="22">
        <v>407767</v>
      </c>
      <c r="F30" s="22">
        <v>416942</v>
      </c>
      <c r="G30" s="22">
        <v>456163</v>
      </c>
    </row>
    <row r="31" spans="1:7" ht="13.5">
      <c r="A31" s="6" t="s">
        <v>62</v>
      </c>
      <c r="B31" s="22">
        <v>355666</v>
      </c>
      <c r="C31" s="22">
        <v>406330</v>
      </c>
      <c r="D31" s="22">
        <v>347297</v>
      </c>
      <c r="E31" s="22">
        <v>306986</v>
      </c>
      <c r="F31" s="22">
        <v>343589</v>
      </c>
      <c r="G31" s="22">
        <v>289493</v>
      </c>
    </row>
    <row r="32" spans="1:7" ht="13.5">
      <c r="A32" s="6" t="s">
        <v>155</v>
      </c>
      <c r="B32" s="22">
        <v>2304621</v>
      </c>
      <c r="C32" s="22">
        <v>2338031</v>
      </c>
      <c r="D32" s="22">
        <v>2326998</v>
      </c>
      <c r="E32" s="22">
        <v>2207408</v>
      </c>
      <c r="F32" s="22">
        <v>2304275</v>
      </c>
      <c r="G32" s="22">
        <v>2310956</v>
      </c>
    </row>
    <row r="33" spans="1:7" ht="14.25" thickBot="1">
      <c r="A33" s="25" t="s">
        <v>156</v>
      </c>
      <c r="B33" s="23">
        <v>457058</v>
      </c>
      <c r="C33" s="23">
        <v>539629</v>
      </c>
      <c r="D33" s="23">
        <v>847974</v>
      </c>
      <c r="E33" s="23">
        <v>452916</v>
      </c>
      <c r="F33" s="23">
        <v>104359</v>
      </c>
      <c r="G33" s="23">
        <v>504182</v>
      </c>
    </row>
    <row r="34" spans="1:7" ht="14.25" thickTop="1">
      <c r="A34" s="6" t="s">
        <v>157</v>
      </c>
      <c r="B34" s="22">
        <v>463</v>
      </c>
      <c r="C34" s="22">
        <v>448</v>
      </c>
      <c r="D34" s="22">
        <v>685</v>
      </c>
      <c r="E34" s="22">
        <v>1074</v>
      </c>
      <c r="F34" s="22">
        <v>437</v>
      </c>
      <c r="G34" s="22">
        <v>452</v>
      </c>
    </row>
    <row r="35" spans="1:7" ht="13.5">
      <c r="A35" s="6" t="s">
        <v>158</v>
      </c>
      <c r="B35" s="22">
        <v>107083</v>
      </c>
      <c r="C35" s="22">
        <v>202885</v>
      </c>
      <c r="D35" s="22">
        <v>15951</v>
      </c>
      <c r="E35" s="22">
        <v>18697</v>
      </c>
      <c r="F35" s="22">
        <v>50281</v>
      </c>
      <c r="G35" s="22">
        <v>38203</v>
      </c>
    </row>
    <row r="36" spans="1:7" ht="13.5">
      <c r="A36" s="6" t="s">
        <v>159</v>
      </c>
      <c r="B36" s="22">
        <v>23344</v>
      </c>
      <c r="C36" s="22">
        <v>8624</v>
      </c>
      <c r="D36" s="22"/>
      <c r="E36" s="22">
        <v>12811</v>
      </c>
      <c r="F36" s="22">
        <v>23562</v>
      </c>
      <c r="G36" s="22">
        <v>10649</v>
      </c>
    </row>
    <row r="37" spans="1:7" ht="13.5">
      <c r="A37" s="6" t="s">
        <v>62</v>
      </c>
      <c r="B37" s="22">
        <v>13144</v>
      </c>
      <c r="C37" s="22">
        <v>12415</v>
      </c>
      <c r="D37" s="22">
        <v>29840</v>
      </c>
      <c r="E37" s="22">
        <v>9055</v>
      </c>
      <c r="F37" s="22">
        <v>24735</v>
      </c>
      <c r="G37" s="22">
        <v>17602</v>
      </c>
    </row>
    <row r="38" spans="1:7" ht="13.5">
      <c r="A38" s="6" t="s">
        <v>160</v>
      </c>
      <c r="B38" s="22">
        <v>144035</v>
      </c>
      <c r="C38" s="22">
        <v>224373</v>
      </c>
      <c r="D38" s="22">
        <v>46477</v>
      </c>
      <c r="E38" s="22">
        <v>41639</v>
      </c>
      <c r="F38" s="22">
        <v>99016</v>
      </c>
      <c r="G38" s="22">
        <v>66908</v>
      </c>
    </row>
    <row r="39" spans="1:7" ht="13.5">
      <c r="A39" s="6" t="s">
        <v>161</v>
      </c>
      <c r="B39" s="22">
        <v>31501</v>
      </c>
      <c r="C39" s="22">
        <v>34985</v>
      </c>
      <c r="D39" s="22">
        <v>46418</v>
      </c>
      <c r="E39" s="22">
        <v>58498</v>
      </c>
      <c r="F39" s="22">
        <v>63983</v>
      </c>
      <c r="G39" s="22">
        <v>59021</v>
      </c>
    </row>
    <row r="40" spans="1:7" ht="13.5">
      <c r="A40" s="6" t="s">
        <v>162</v>
      </c>
      <c r="B40" s="22"/>
      <c r="C40" s="22">
        <v>7401</v>
      </c>
      <c r="D40" s="22">
        <v>7467</v>
      </c>
      <c r="E40" s="22">
        <v>9027</v>
      </c>
      <c r="F40" s="22"/>
      <c r="G40" s="22"/>
    </row>
    <row r="41" spans="1:7" ht="13.5">
      <c r="A41" s="6" t="s">
        <v>62</v>
      </c>
      <c r="B41" s="22">
        <v>543</v>
      </c>
      <c r="C41" s="22">
        <v>865</v>
      </c>
      <c r="D41" s="22">
        <v>6578</v>
      </c>
      <c r="E41" s="22">
        <v>17624</v>
      </c>
      <c r="F41" s="22">
        <v>19967</v>
      </c>
      <c r="G41" s="22">
        <v>21996</v>
      </c>
    </row>
    <row r="42" spans="1:7" ht="13.5">
      <c r="A42" s="6" t="s">
        <v>163</v>
      </c>
      <c r="B42" s="22">
        <v>32045</v>
      </c>
      <c r="C42" s="22">
        <v>43252</v>
      </c>
      <c r="D42" s="22">
        <v>60464</v>
      </c>
      <c r="E42" s="22">
        <v>85150</v>
      </c>
      <c r="F42" s="22">
        <v>83951</v>
      </c>
      <c r="G42" s="22">
        <v>98733</v>
      </c>
    </row>
    <row r="43" spans="1:7" ht="14.25" thickBot="1">
      <c r="A43" s="25" t="s">
        <v>164</v>
      </c>
      <c r="B43" s="23">
        <v>569049</v>
      </c>
      <c r="C43" s="23">
        <v>720750</v>
      </c>
      <c r="D43" s="23">
        <v>833987</v>
      </c>
      <c r="E43" s="23">
        <v>409404</v>
      </c>
      <c r="F43" s="23">
        <v>119425</v>
      </c>
      <c r="G43" s="23">
        <v>472357</v>
      </c>
    </row>
    <row r="44" spans="1:7" ht="14.25" thickTop="1">
      <c r="A44" s="6" t="s">
        <v>165</v>
      </c>
      <c r="B44" s="22">
        <v>33368</v>
      </c>
      <c r="C44" s="22"/>
      <c r="D44" s="22"/>
      <c r="E44" s="22"/>
      <c r="F44" s="22"/>
      <c r="G44" s="22"/>
    </row>
    <row r="45" spans="1:7" ht="13.5">
      <c r="A45" s="6" t="s">
        <v>166</v>
      </c>
      <c r="B45" s="22">
        <v>33368</v>
      </c>
      <c r="C45" s="22"/>
      <c r="D45" s="22">
        <v>9839</v>
      </c>
      <c r="E45" s="22">
        <v>1073677</v>
      </c>
      <c r="F45" s="22"/>
      <c r="G45" s="22"/>
    </row>
    <row r="46" spans="1:7" ht="13.5">
      <c r="A46" s="6" t="s">
        <v>167</v>
      </c>
      <c r="B46" s="22">
        <v>44622</v>
      </c>
      <c r="C46" s="22">
        <v>16255</v>
      </c>
      <c r="D46" s="22">
        <v>29208</v>
      </c>
      <c r="E46" s="22">
        <v>84321</v>
      </c>
      <c r="F46" s="22">
        <v>163758</v>
      </c>
      <c r="G46" s="22">
        <v>133906</v>
      </c>
    </row>
    <row r="47" spans="1:7" ht="13.5">
      <c r="A47" s="6" t="s">
        <v>168</v>
      </c>
      <c r="B47" s="22">
        <v>2400</v>
      </c>
      <c r="C47" s="22">
        <v>5700</v>
      </c>
      <c r="D47" s="22"/>
      <c r="E47" s="22">
        <v>6000</v>
      </c>
      <c r="F47" s="22">
        <v>2299</v>
      </c>
      <c r="G47" s="22"/>
    </row>
    <row r="48" spans="1:7" ht="13.5">
      <c r="A48" s="6" t="s">
        <v>169</v>
      </c>
      <c r="B48" s="22">
        <v>667951</v>
      </c>
      <c r="C48" s="22">
        <v>430279</v>
      </c>
      <c r="D48" s="22"/>
      <c r="E48" s="22"/>
      <c r="F48" s="22"/>
      <c r="G48" s="22"/>
    </row>
    <row r="49" spans="1:7" ht="13.5">
      <c r="A49" s="6" t="s">
        <v>170</v>
      </c>
      <c r="B49" s="22">
        <v>714973</v>
      </c>
      <c r="C49" s="22">
        <v>452234</v>
      </c>
      <c r="D49" s="22">
        <v>62261</v>
      </c>
      <c r="E49" s="22">
        <v>90321</v>
      </c>
      <c r="F49" s="22">
        <v>911192</v>
      </c>
      <c r="G49" s="22">
        <v>133906</v>
      </c>
    </row>
    <row r="50" spans="1:7" ht="13.5">
      <c r="A50" s="7" t="s">
        <v>171</v>
      </c>
      <c r="B50" s="22">
        <v>-112555</v>
      </c>
      <c r="C50" s="22">
        <v>268515</v>
      </c>
      <c r="D50" s="22">
        <v>781564</v>
      </c>
      <c r="E50" s="22">
        <v>1392760</v>
      </c>
      <c r="F50" s="22">
        <v>-791767</v>
      </c>
      <c r="G50" s="22">
        <v>338451</v>
      </c>
    </row>
    <row r="51" spans="1:7" ht="13.5">
      <c r="A51" s="7" t="s">
        <v>172</v>
      </c>
      <c r="B51" s="22">
        <v>95693</v>
      </c>
      <c r="C51" s="22">
        <v>152559</v>
      </c>
      <c r="D51" s="22">
        <v>261700</v>
      </c>
      <c r="E51" s="22">
        <v>112800</v>
      </c>
      <c r="F51" s="22">
        <v>7000</v>
      </c>
      <c r="G51" s="22">
        <v>80000</v>
      </c>
    </row>
    <row r="52" spans="1:7" ht="13.5">
      <c r="A52" s="7" t="s">
        <v>173</v>
      </c>
      <c r="B52" s="22"/>
      <c r="C52" s="22">
        <v>-23319</v>
      </c>
      <c r="D52" s="22"/>
      <c r="E52" s="22"/>
      <c r="F52" s="22"/>
      <c r="G52" s="22"/>
    </row>
    <row r="53" spans="1:7" ht="13.5">
      <c r="A53" s="7" t="s">
        <v>174</v>
      </c>
      <c r="B53" s="22">
        <v>-295947</v>
      </c>
      <c r="C53" s="22">
        <v>59769</v>
      </c>
      <c r="D53" s="22">
        <v>22439</v>
      </c>
      <c r="E53" s="22">
        <v>458882</v>
      </c>
      <c r="F53" s="22">
        <v>-305572</v>
      </c>
      <c r="G53" s="22">
        <v>53573</v>
      </c>
    </row>
    <row r="54" spans="1:7" ht="13.5">
      <c r="A54" s="7" t="s">
        <v>175</v>
      </c>
      <c r="B54" s="22">
        <v>-200254</v>
      </c>
      <c r="C54" s="22">
        <v>189008</v>
      </c>
      <c r="D54" s="22">
        <v>284139</v>
      </c>
      <c r="E54" s="22">
        <v>571682</v>
      </c>
      <c r="F54" s="22">
        <v>-298572</v>
      </c>
      <c r="G54" s="22">
        <v>133573</v>
      </c>
    </row>
    <row r="55" spans="1:7" ht="14.25" thickBot="1">
      <c r="A55" s="7" t="s">
        <v>176</v>
      </c>
      <c r="B55" s="22">
        <v>87698</v>
      </c>
      <c r="C55" s="22">
        <v>79507</v>
      </c>
      <c r="D55" s="22">
        <v>497425</v>
      </c>
      <c r="E55" s="22">
        <v>821078</v>
      </c>
      <c r="F55" s="22">
        <v>-493195</v>
      </c>
      <c r="G55" s="22">
        <v>204878</v>
      </c>
    </row>
    <row r="56" spans="1:7" ht="14.25" thickTop="1">
      <c r="A56" s="8"/>
      <c r="B56" s="24"/>
      <c r="C56" s="24"/>
      <c r="D56" s="24"/>
      <c r="E56" s="24"/>
      <c r="F56" s="24"/>
      <c r="G56" s="24"/>
    </row>
    <row r="58" ht="13.5">
      <c r="A58" s="20" t="s">
        <v>127</v>
      </c>
    </row>
    <row r="59" ht="13.5">
      <c r="A59" s="20" t="s">
        <v>128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123</v>
      </c>
      <c r="B2" s="14">
        <v>4113</v>
      </c>
      <c r="C2" s="14"/>
      <c r="D2" s="14"/>
      <c r="E2" s="14"/>
      <c r="F2" s="14"/>
      <c r="G2" s="14"/>
    </row>
    <row r="3" spans="1:7" ht="14.25" thickBot="1">
      <c r="A3" s="11" t="s">
        <v>124</v>
      </c>
      <c r="B3" s="1" t="s">
        <v>125</v>
      </c>
      <c r="C3" s="1"/>
      <c r="D3" s="1"/>
      <c r="E3" s="1"/>
      <c r="F3" s="1"/>
      <c r="G3" s="1"/>
    </row>
    <row r="4" spans="1:7" ht="14.25" thickTop="1">
      <c r="A4" s="10" t="s">
        <v>33</v>
      </c>
      <c r="B4" s="15" t="str">
        <f>HYPERLINK("http://www.kabupro.jp/mark/20130628/S000DX3D.htm","有価証券報告書")</f>
        <v>有価証券報告書</v>
      </c>
      <c r="C4" s="15" t="str">
        <f>HYPERLINK("http://www.kabupro.jp/mark/20130628/S000DX3D.htm","有価証券報告書")</f>
        <v>有価証券報告書</v>
      </c>
      <c r="D4" s="15" t="str">
        <f>HYPERLINK("http://www.kabupro.jp/mark/20120629/S000BCHS.htm","有価証券報告書")</f>
        <v>有価証券報告書</v>
      </c>
      <c r="E4" s="15" t="str">
        <f>HYPERLINK("http://www.kabupro.jp/mark/20110722/S0008Y2X.htm","訂正有価証券報告書")</f>
        <v>訂正有価証券報告書</v>
      </c>
      <c r="F4" s="15" t="str">
        <f>HYPERLINK("http://www.kabupro.jp/mark/20100630/S000634K.htm","有価証券報告書")</f>
        <v>有価証券報告書</v>
      </c>
      <c r="G4" s="15" t="str">
        <f>HYPERLINK("http://www.kabupro.jp/mark/20090629/S0003KU1.htm","有価証券報告書")</f>
        <v>有価証券報告書</v>
      </c>
    </row>
    <row r="5" spans="1:7" ht="14.25" thickBot="1">
      <c r="A5" s="11" t="s">
        <v>34</v>
      </c>
      <c r="B5" s="1" t="s">
        <v>40</v>
      </c>
      <c r="C5" s="1" t="s">
        <v>40</v>
      </c>
      <c r="D5" s="1" t="s">
        <v>44</v>
      </c>
      <c r="E5" s="1" t="s">
        <v>46</v>
      </c>
      <c r="F5" s="1" t="s">
        <v>48</v>
      </c>
      <c r="G5" s="1" t="s">
        <v>50</v>
      </c>
    </row>
    <row r="6" spans="1:7" ht="15" thickBot="1" thickTop="1">
      <c r="A6" s="10" t="s">
        <v>35</v>
      </c>
      <c r="B6" s="18" t="s">
        <v>126</v>
      </c>
      <c r="C6" s="19"/>
      <c r="D6" s="19"/>
      <c r="E6" s="19"/>
      <c r="F6" s="19"/>
      <c r="G6" s="19"/>
    </row>
    <row r="7" spans="1:7" ht="14.25" thickTop="1">
      <c r="A7" s="12" t="s">
        <v>36</v>
      </c>
      <c r="B7" s="16" t="s">
        <v>41</v>
      </c>
      <c r="C7" s="16" t="s">
        <v>41</v>
      </c>
      <c r="D7" s="16" t="s">
        <v>41</v>
      </c>
      <c r="E7" s="16" t="s">
        <v>41</v>
      </c>
      <c r="F7" s="16" t="s">
        <v>41</v>
      </c>
      <c r="G7" s="16" t="s">
        <v>41</v>
      </c>
    </row>
    <row r="8" spans="1:7" ht="13.5">
      <c r="A8" s="13" t="s">
        <v>37</v>
      </c>
      <c r="B8" s="17"/>
      <c r="C8" s="17"/>
      <c r="D8" s="17"/>
      <c r="E8" s="17"/>
      <c r="F8" s="17"/>
      <c r="G8" s="17"/>
    </row>
    <row r="9" spans="1:7" ht="13.5">
      <c r="A9" s="13" t="s">
        <v>38</v>
      </c>
      <c r="B9" s="17" t="s">
        <v>42</v>
      </c>
      <c r="C9" s="17" t="s">
        <v>43</v>
      </c>
      <c r="D9" s="17" t="s">
        <v>45</v>
      </c>
      <c r="E9" s="17" t="s">
        <v>47</v>
      </c>
      <c r="F9" s="17" t="s">
        <v>49</v>
      </c>
      <c r="G9" s="17" t="s">
        <v>51</v>
      </c>
    </row>
    <row r="10" spans="1:7" ht="14.25" thickBot="1">
      <c r="A10" s="13" t="s">
        <v>39</v>
      </c>
      <c r="B10" s="17" t="s">
        <v>53</v>
      </c>
      <c r="C10" s="17" t="s">
        <v>53</v>
      </c>
      <c r="D10" s="17" t="s">
        <v>53</v>
      </c>
      <c r="E10" s="17" t="s">
        <v>53</v>
      </c>
      <c r="F10" s="17" t="s">
        <v>53</v>
      </c>
      <c r="G10" s="17" t="s">
        <v>53</v>
      </c>
    </row>
    <row r="11" spans="1:7" ht="14.25" thickTop="1">
      <c r="A11" s="9" t="s">
        <v>52</v>
      </c>
      <c r="B11" s="21">
        <v>186802</v>
      </c>
      <c r="C11" s="21">
        <v>105829</v>
      </c>
      <c r="D11" s="21">
        <v>91502</v>
      </c>
      <c r="E11" s="21">
        <v>87326</v>
      </c>
      <c r="F11" s="21">
        <v>111680</v>
      </c>
      <c r="G11" s="21">
        <v>124424</v>
      </c>
    </row>
    <row r="12" spans="1:7" ht="13.5">
      <c r="A12" s="2" t="s">
        <v>54</v>
      </c>
      <c r="B12" s="22">
        <v>386744</v>
      </c>
      <c r="C12" s="22">
        <v>423569</v>
      </c>
      <c r="D12" s="22">
        <v>601680</v>
      </c>
      <c r="E12" s="22">
        <v>757791</v>
      </c>
      <c r="F12" s="22">
        <v>647457</v>
      </c>
      <c r="G12" s="22">
        <v>966249</v>
      </c>
    </row>
    <row r="13" spans="1:7" ht="13.5">
      <c r="A13" s="2" t="s">
        <v>55</v>
      </c>
      <c r="B13" s="22">
        <v>4168447</v>
      </c>
      <c r="C13" s="22">
        <v>3897746</v>
      </c>
      <c r="D13" s="22">
        <v>3693370</v>
      </c>
      <c r="E13" s="22">
        <v>3487982</v>
      </c>
      <c r="F13" s="22">
        <v>3816171</v>
      </c>
      <c r="G13" s="22">
        <v>3922804</v>
      </c>
    </row>
    <row r="14" spans="1:7" ht="13.5">
      <c r="A14" s="2" t="s">
        <v>56</v>
      </c>
      <c r="B14" s="22">
        <v>2389190</v>
      </c>
      <c r="C14" s="22">
        <v>2658288</v>
      </c>
      <c r="D14" s="22">
        <v>2469129</v>
      </c>
      <c r="E14" s="22">
        <v>2609292</v>
      </c>
      <c r="F14" s="22">
        <v>3011351</v>
      </c>
      <c r="G14" s="22"/>
    </row>
    <row r="15" spans="1:7" ht="13.5">
      <c r="A15" s="2" t="s">
        <v>57</v>
      </c>
      <c r="B15" s="22">
        <v>51458</v>
      </c>
      <c r="C15" s="22">
        <v>82468</v>
      </c>
      <c r="D15" s="22">
        <v>43252</v>
      </c>
      <c r="E15" s="22">
        <v>17428</v>
      </c>
      <c r="F15" s="22">
        <v>71000</v>
      </c>
      <c r="G15" s="22">
        <v>35672</v>
      </c>
    </row>
    <row r="16" spans="1:7" ht="13.5">
      <c r="A16" s="2" t="s">
        <v>58</v>
      </c>
      <c r="B16" s="22">
        <v>1350258</v>
      </c>
      <c r="C16" s="22">
        <v>1239841</v>
      </c>
      <c r="D16" s="22">
        <v>1438820</v>
      </c>
      <c r="E16" s="22">
        <v>1200433</v>
      </c>
      <c r="F16" s="22">
        <v>842872</v>
      </c>
      <c r="G16" s="22"/>
    </row>
    <row r="17" spans="1:7" ht="13.5">
      <c r="A17" s="2" t="s">
        <v>59</v>
      </c>
      <c r="B17" s="22">
        <v>38205</v>
      </c>
      <c r="C17" s="22">
        <v>37318</v>
      </c>
      <c r="D17" s="22">
        <v>38443</v>
      </c>
      <c r="E17" s="22">
        <v>38374</v>
      </c>
      <c r="F17" s="22">
        <v>37776</v>
      </c>
      <c r="G17" s="22">
        <v>39451</v>
      </c>
    </row>
    <row r="18" spans="1:7" ht="13.5">
      <c r="A18" s="2" t="s">
        <v>60</v>
      </c>
      <c r="B18" s="22">
        <v>436154</v>
      </c>
      <c r="C18" s="22">
        <v>188858</v>
      </c>
      <c r="D18" s="22">
        <v>190151</v>
      </c>
      <c r="E18" s="22">
        <v>182365</v>
      </c>
      <c r="F18" s="22">
        <v>500547</v>
      </c>
      <c r="G18" s="22">
        <v>140324</v>
      </c>
    </row>
    <row r="19" spans="1:7" ht="13.5">
      <c r="A19" s="2" t="s">
        <v>61</v>
      </c>
      <c r="B19" s="22">
        <v>136396</v>
      </c>
      <c r="C19" s="22">
        <v>144943</v>
      </c>
      <c r="D19" s="22">
        <v>112613</v>
      </c>
      <c r="E19" s="22">
        <v>210753</v>
      </c>
      <c r="F19" s="22"/>
      <c r="G19" s="22"/>
    </row>
    <row r="20" spans="1:7" ht="13.5">
      <c r="A20" s="2" t="s">
        <v>62</v>
      </c>
      <c r="B20" s="22">
        <v>12495</v>
      </c>
      <c r="C20" s="22">
        <v>3682</v>
      </c>
      <c r="D20" s="22">
        <v>4359</v>
      </c>
      <c r="E20" s="22">
        <v>4378</v>
      </c>
      <c r="F20" s="22">
        <v>160465</v>
      </c>
      <c r="G20" s="22">
        <v>168449</v>
      </c>
    </row>
    <row r="21" spans="1:7" ht="13.5">
      <c r="A21" s="2" t="s">
        <v>63</v>
      </c>
      <c r="B21" s="22">
        <v>9156153</v>
      </c>
      <c r="C21" s="22">
        <v>8782546</v>
      </c>
      <c r="D21" s="22">
        <v>8683324</v>
      </c>
      <c r="E21" s="22">
        <v>8596127</v>
      </c>
      <c r="F21" s="22">
        <v>9199323</v>
      </c>
      <c r="G21" s="22">
        <v>9481324</v>
      </c>
    </row>
    <row r="22" spans="1:7" ht="13.5">
      <c r="A22" s="3" t="s">
        <v>64</v>
      </c>
      <c r="B22" s="22">
        <v>4619681</v>
      </c>
      <c r="C22" s="22">
        <v>4590551</v>
      </c>
      <c r="D22" s="22">
        <v>4564017</v>
      </c>
      <c r="E22" s="22">
        <v>4222894</v>
      </c>
      <c r="F22" s="22">
        <v>4263139</v>
      </c>
      <c r="G22" s="22">
        <v>4449766</v>
      </c>
    </row>
    <row r="23" spans="1:7" ht="13.5">
      <c r="A23" s="4" t="s">
        <v>65</v>
      </c>
      <c r="B23" s="22">
        <v>-3126149</v>
      </c>
      <c r="C23" s="22">
        <v>-3066409</v>
      </c>
      <c r="D23" s="22">
        <v>-2963692</v>
      </c>
      <c r="E23" s="22">
        <v>-2818775</v>
      </c>
      <c r="F23" s="22">
        <v>-2748618</v>
      </c>
      <c r="G23" s="22">
        <v>-2836417</v>
      </c>
    </row>
    <row r="24" spans="1:7" ht="13.5">
      <c r="A24" s="4" t="s">
        <v>66</v>
      </c>
      <c r="B24" s="22">
        <v>1493532</v>
      </c>
      <c r="C24" s="22">
        <v>1524141</v>
      </c>
      <c r="D24" s="22">
        <v>1600324</v>
      </c>
      <c r="E24" s="22">
        <v>1404119</v>
      </c>
      <c r="F24" s="22">
        <v>1514521</v>
      </c>
      <c r="G24" s="22">
        <v>1613349</v>
      </c>
    </row>
    <row r="25" spans="1:7" ht="13.5">
      <c r="A25" s="3" t="s">
        <v>67</v>
      </c>
      <c r="B25" s="22">
        <v>1771246</v>
      </c>
      <c r="C25" s="22">
        <v>1753434</v>
      </c>
      <c r="D25" s="22">
        <v>1758731</v>
      </c>
      <c r="E25" s="22">
        <v>1647684</v>
      </c>
      <c r="F25" s="22">
        <v>1721247</v>
      </c>
      <c r="G25" s="22">
        <v>1759576</v>
      </c>
    </row>
    <row r="26" spans="1:7" ht="13.5">
      <c r="A26" s="4" t="s">
        <v>65</v>
      </c>
      <c r="B26" s="22">
        <v>-1383942</v>
      </c>
      <c r="C26" s="22">
        <v>-1348889</v>
      </c>
      <c r="D26" s="22">
        <v>-1338722</v>
      </c>
      <c r="E26" s="22">
        <v>-1284478</v>
      </c>
      <c r="F26" s="22">
        <v>-1305636</v>
      </c>
      <c r="G26" s="22">
        <v>-1298279</v>
      </c>
    </row>
    <row r="27" spans="1:7" ht="13.5">
      <c r="A27" s="4" t="s">
        <v>68</v>
      </c>
      <c r="B27" s="22">
        <v>387304</v>
      </c>
      <c r="C27" s="22">
        <v>404544</v>
      </c>
      <c r="D27" s="22">
        <v>420008</v>
      </c>
      <c r="E27" s="22">
        <v>363205</v>
      </c>
      <c r="F27" s="22">
        <v>415611</v>
      </c>
      <c r="G27" s="22">
        <v>461296</v>
      </c>
    </row>
    <row r="28" spans="1:7" ht="13.5">
      <c r="A28" s="3" t="s">
        <v>69</v>
      </c>
      <c r="B28" s="22">
        <v>17164933</v>
      </c>
      <c r="C28" s="22">
        <v>16948923</v>
      </c>
      <c r="D28" s="22">
        <v>16443620</v>
      </c>
      <c r="E28" s="22">
        <v>15735519</v>
      </c>
      <c r="F28" s="22">
        <v>16059585</v>
      </c>
      <c r="G28" s="22">
        <v>15743800</v>
      </c>
    </row>
    <row r="29" spans="1:7" ht="13.5">
      <c r="A29" s="4" t="s">
        <v>65</v>
      </c>
      <c r="B29" s="22">
        <v>-14620604</v>
      </c>
      <c r="C29" s="22">
        <v>-14407549</v>
      </c>
      <c r="D29" s="22">
        <v>-14102123</v>
      </c>
      <c r="E29" s="22">
        <v>-13579755</v>
      </c>
      <c r="F29" s="22">
        <v>-13313740</v>
      </c>
      <c r="G29" s="22">
        <v>-13203890</v>
      </c>
    </row>
    <row r="30" spans="1:7" ht="13.5">
      <c r="A30" s="4" t="s">
        <v>70</v>
      </c>
      <c r="B30" s="22">
        <v>2544329</v>
      </c>
      <c r="C30" s="22">
        <v>2541373</v>
      </c>
      <c r="D30" s="22">
        <v>2341497</v>
      </c>
      <c r="E30" s="22">
        <v>2155763</v>
      </c>
      <c r="F30" s="22">
        <v>2745844</v>
      </c>
      <c r="G30" s="22">
        <v>2539910</v>
      </c>
    </row>
    <row r="31" spans="1:7" ht="13.5">
      <c r="A31" s="3" t="s">
        <v>71</v>
      </c>
      <c r="B31" s="22">
        <v>17510</v>
      </c>
      <c r="C31" s="22">
        <v>17453</v>
      </c>
      <c r="D31" s="22">
        <v>17453</v>
      </c>
      <c r="E31" s="22">
        <v>16705</v>
      </c>
      <c r="F31" s="22">
        <v>18169</v>
      </c>
      <c r="G31" s="22">
        <v>18169</v>
      </c>
    </row>
    <row r="32" spans="1:7" ht="13.5">
      <c r="A32" s="4" t="s">
        <v>65</v>
      </c>
      <c r="B32" s="22">
        <v>-16851</v>
      </c>
      <c r="C32" s="22">
        <v>-16377</v>
      </c>
      <c r="D32" s="22">
        <v>-15764</v>
      </c>
      <c r="E32" s="22">
        <v>-15939</v>
      </c>
      <c r="F32" s="22">
        <v>-17422</v>
      </c>
      <c r="G32" s="22">
        <v>-17071</v>
      </c>
    </row>
    <row r="33" spans="1:7" ht="13.5">
      <c r="A33" s="4" t="s">
        <v>72</v>
      </c>
      <c r="B33" s="22">
        <v>658</v>
      </c>
      <c r="C33" s="22">
        <v>1075</v>
      </c>
      <c r="D33" s="22">
        <v>1688</v>
      </c>
      <c r="E33" s="22">
        <v>766</v>
      </c>
      <c r="F33" s="22">
        <v>747</v>
      </c>
      <c r="G33" s="22">
        <v>1098</v>
      </c>
    </row>
    <row r="34" spans="1:7" ht="13.5">
      <c r="A34" s="3" t="s">
        <v>73</v>
      </c>
      <c r="B34" s="22">
        <v>1500941</v>
      </c>
      <c r="C34" s="22">
        <v>1465302</v>
      </c>
      <c r="D34" s="22">
        <v>1375389</v>
      </c>
      <c r="E34" s="22">
        <v>1285563</v>
      </c>
      <c r="F34" s="22">
        <v>1281098</v>
      </c>
      <c r="G34" s="22">
        <v>1282874</v>
      </c>
    </row>
    <row r="35" spans="1:7" ht="13.5">
      <c r="A35" s="4" t="s">
        <v>65</v>
      </c>
      <c r="B35" s="22">
        <v>-1159248</v>
      </c>
      <c r="C35" s="22">
        <v>-1178463</v>
      </c>
      <c r="D35" s="22">
        <v>-1180291</v>
      </c>
      <c r="E35" s="22">
        <v>-1136666</v>
      </c>
      <c r="F35" s="22">
        <v>-1130376</v>
      </c>
      <c r="G35" s="22">
        <v>-1099136</v>
      </c>
    </row>
    <row r="36" spans="1:7" ht="13.5">
      <c r="A36" s="4" t="s">
        <v>74</v>
      </c>
      <c r="B36" s="22">
        <v>341692</v>
      </c>
      <c r="C36" s="22">
        <v>286839</v>
      </c>
      <c r="D36" s="22">
        <v>195098</v>
      </c>
      <c r="E36" s="22">
        <v>148897</v>
      </c>
      <c r="F36" s="22">
        <v>150721</v>
      </c>
      <c r="G36" s="22">
        <v>183738</v>
      </c>
    </row>
    <row r="37" spans="1:7" ht="13.5">
      <c r="A37" s="3" t="s">
        <v>75</v>
      </c>
      <c r="B37" s="22">
        <v>1195779</v>
      </c>
      <c r="C37" s="22">
        <v>1182820</v>
      </c>
      <c r="D37" s="22">
        <v>940589</v>
      </c>
      <c r="E37" s="22">
        <v>940589</v>
      </c>
      <c r="F37" s="22">
        <v>957155</v>
      </c>
      <c r="G37" s="22">
        <v>957155</v>
      </c>
    </row>
    <row r="38" spans="1:7" ht="13.5">
      <c r="A38" s="3" t="s">
        <v>76</v>
      </c>
      <c r="B38" s="22">
        <v>13768</v>
      </c>
      <c r="C38" s="22">
        <v>14263</v>
      </c>
      <c r="D38" s="22">
        <v>14263</v>
      </c>
      <c r="E38" s="22">
        <v>3164</v>
      </c>
      <c r="F38" s="22"/>
      <c r="G38" s="22"/>
    </row>
    <row r="39" spans="1:7" ht="13.5">
      <c r="A39" s="4" t="s">
        <v>65</v>
      </c>
      <c r="B39" s="22">
        <v>-8887</v>
      </c>
      <c r="C39" s="22">
        <v>-5688</v>
      </c>
      <c r="D39" s="22">
        <v>-2368</v>
      </c>
      <c r="E39" s="22">
        <v>-197</v>
      </c>
      <c r="F39" s="22"/>
      <c r="G39" s="22"/>
    </row>
    <row r="40" spans="1:7" ht="13.5">
      <c r="A40" s="4" t="s">
        <v>76</v>
      </c>
      <c r="B40" s="22">
        <v>4880</v>
      </c>
      <c r="C40" s="22">
        <v>8574</v>
      </c>
      <c r="D40" s="22">
        <v>11894</v>
      </c>
      <c r="E40" s="22">
        <v>2966</v>
      </c>
      <c r="F40" s="22"/>
      <c r="G40" s="22"/>
    </row>
    <row r="41" spans="1:7" ht="13.5">
      <c r="A41" s="3" t="s">
        <v>77</v>
      </c>
      <c r="B41" s="22">
        <v>204919</v>
      </c>
      <c r="C41" s="22">
        <v>148500</v>
      </c>
      <c r="D41" s="22">
        <v>356601</v>
      </c>
      <c r="E41" s="22">
        <v>908689</v>
      </c>
      <c r="F41" s="22">
        <v>302747</v>
      </c>
      <c r="G41" s="22">
        <v>175474</v>
      </c>
    </row>
    <row r="42" spans="1:7" ht="13.5">
      <c r="A42" s="3" t="s">
        <v>78</v>
      </c>
      <c r="B42" s="22">
        <v>6173097</v>
      </c>
      <c r="C42" s="22">
        <v>6097870</v>
      </c>
      <c r="D42" s="22">
        <v>5867703</v>
      </c>
      <c r="E42" s="22">
        <v>5924998</v>
      </c>
      <c r="F42" s="22">
        <v>6087349</v>
      </c>
      <c r="G42" s="22">
        <v>5932023</v>
      </c>
    </row>
    <row r="43" spans="1:7" ht="13.5">
      <c r="A43" s="3" t="s">
        <v>79</v>
      </c>
      <c r="B43" s="22">
        <v>13738</v>
      </c>
      <c r="C43" s="22">
        <v>17516</v>
      </c>
      <c r="D43" s="22">
        <v>17329</v>
      </c>
      <c r="E43" s="22">
        <v>103177</v>
      </c>
      <c r="F43" s="22">
        <v>184273</v>
      </c>
      <c r="G43" s="22">
        <v>258220</v>
      </c>
    </row>
    <row r="44" spans="1:7" ht="13.5">
      <c r="A44" s="3" t="s">
        <v>62</v>
      </c>
      <c r="B44" s="22">
        <v>4594</v>
      </c>
      <c r="C44" s="22">
        <v>5099</v>
      </c>
      <c r="D44" s="22">
        <v>5603</v>
      </c>
      <c r="E44" s="22">
        <v>6107</v>
      </c>
      <c r="F44" s="22">
        <v>1000</v>
      </c>
      <c r="G44" s="22">
        <v>1200</v>
      </c>
    </row>
    <row r="45" spans="1:7" ht="13.5">
      <c r="A45" s="3" t="s">
        <v>80</v>
      </c>
      <c r="B45" s="22">
        <v>18333</v>
      </c>
      <c r="C45" s="22">
        <v>22615</v>
      </c>
      <c r="D45" s="22">
        <v>22932</v>
      </c>
      <c r="E45" s="22">
        <v>109284</v>
      </c>
      <c r="F45" s="22">
        <v>190885</v>
      </c>
      <c r="G45" s="22">
        <v>319094</v>
      </c>
    </row>
    <row r="46" spans="1:7" ht="13.5">
      <c r="A46" s="3" t="s">
        <v>81</v>
      </c>
      <c r="B46" s="22">
        <v>93252</v>
      </c>
      <c r="C46" s="22">
        <v>160462</v>
      </c>
      <c r="D46" s="22">
        <v>161132</v>
      </c>
      <c r="E46" s="22">
        <v>166729</v>
      </c>
      <c r="F46" s="22">
        <v>140163</v>
      </c>
      <c r="G46" s="22">
        <v>179556</v>
      </c>
    </row>
    <row r="47" spans="1:7" ht="13.5">
      <c r="A47" s="3" t="s">
        <v>82</v>
      </c>
      <c r="B47" s="22">
        <v>235865</v>
      </c>
      <c r="C47" s="22">
        <v>120637</v>
      </c>
      <c r="D47" s="22">
        <v>120637</v>
      </c>
      <c r="E47" s="22">
        <v>120637</v>
      </c>
      <c r="F47" s="22">
        <v>120637</v>
      </c>
      <c r="G47" s="22">
        <v>120637</v>
      </c>
    </row>
    <row r="48" spans="1:7" ht="13.5">
      <c r="A48" s="3" t="s">
        <v>83</v>
      </c>
      <c r="B48" s="22">
        <v>184510</v>
      </c>
      <c r="C48" s="22">
        <v>470274</v>
      </c>
      <c r="D48" s="22">
        <v>790297</v>
      </c>
      <c r="E48" s="22">
        <v>790297</v>
      </c>
      <c r="F48" s="22">
        <v>790297</v>
      </c>
      <c r="G48" s="22">
        <v>834423</v>
      </c>
    </row>
    <row r="49" spans="1:7" ht="13.5">
      <c r="A49" s="3" t="s">
        <v>84</v>
      </c>
      <c r="B49" s="22">
        <v>25158</v>
      </c>
      <c r="C49" s="22">
        <v>11301</v>
      </c>
      <c r="D49" s="22">
        <v>15590</v>
      </c>
      <c r="E49" s="22">
        <v>22097</v>
      </c>
      <c r="F49" s="22">
        <v>24557</v>
      </c>
      <c r="G49" s="22"/>
    </row>
    <row r="50" spans="1:7" ht="13.5">
      <c r="A50" s="3" t="s">
        <v>85</v>
      </c>
      <c r="B50" s="22">
        <v>21544</v>
      </c>
      <c r="C50" s="22">
        <v>35899</v>
      </c>
      <c r="D50" s="22">
        <v>7250</v>
      </c>
      <c r="E50" s="22">
        <v>19582</v>
      </c>
      <c r="F50" s="22">
        <v>33371</v>
      </c>
      <c r="G50" s="22"/>
    </row>
    <row r="51" spans="1:7" ht="13.5">
      <c r="A51" s="3" t="s">
        <v>60</v>
      </c>
      <c r="B51" s="22">
        <v>446627</v>
      </c>
      <c r="C51" s="22">
        <v>389229</v>
      </c>
      <c r="D51" s="22">
        <v>443133</v>
      </c>
      <c r="E51" s="22">
        <v>471023</v>
      </c>
      <c r="F51" s="22">
        <v>622480</v>
      </c>
      <c r="G51" s="22">
        <v>663697</v>
      </c>
    </row>
    <row r="52" spans="1:7" ht="13.5">
      <c r="A52" s="3" t="s">
        <v>62</v>
      </c>
      <c r="B52" s="22">
        <v>60887</v>
      </c>
      <c r="C52" s="22">
        <v>70525</v>
      </c>
      <c r="D52" s="22">
        <v>59439</v>
      </c>
      <c r="E52" s="22">
        <v>64021</v>
      </c>
      <c r="F52" s="22">
        <v>69592</v>
      </c>
      <c r="G52" s="22">
        <v>72629</v>
      </c>
    </row>
    <row r="53" spans="1:7" ht="13.5">
      <c r="A53" s="3" t="s">
        <v>86</v>
      </c>
      <c r="B53" s="22">
        <v>-8800</v>
      </c>
      <c r="C53" s="22">
        <v>-8800</v>
      </c>
      <c r="D53" s="22">
        <v>-3100</v>
      </c>
      <c r="E53" s="22">
        <v>-3100</v>
      </c>
      <c r="F53" s="22">
        <v>-3100</v>
      </c>
      <c r="G53" s="22">
        <v>-2100</v>
      </c>
    </row>
    <row r="54" spans="1:7" ht="13.5">
      <c r="A54" s="3" t="s">
        <v>87</v>
      </c>
      <c r="B54" s="22">
        <v>1059046</v>
      </c>
      <c r="C54" s="22">
        <v>1249529</v>
      </c>
      <c r="D54" s="22">
        <v>1594380</v>
      </c>
      <c r="E54" s="22">
        <v>1651288</v>
      </c>
      <c r="F54" s="22">
        <v>1797999</v>
      </c>
      <c r="G54" s="22">
        <v>1868843</v>
      </c>
    </row>
    <row r="55" spans="1:7" ht="13.5">
      <c r="A55" s="2" t="s">
        <v>88</v>
      </c>
      <c r="B55" s="22">
        <v>7250477</v>
      </c>
      <c r="C55" s="22">
        <v>7370015</v>
      </c>
      <c r="D55" s="22">
        <v>7485016</v>
      </c>
      <c r="E55" s="22">
        <v>7685571</v>
      </c>
      <c r="F55" s="22">
        <v>8076233</v>
      </c>
      <c r="G55" s="22">
        <v>8119960</v>
      </c>
    </row>
    <row r="56" spans="1:7" ht="14.25" thickBot="1">
      <c r="A56" s="5" t="s">
        <v>89</v>
      </c>
      <c r="B56" s="23">
        <v>16406630</v>
      </c>
      <c r="C56" s="23">
        <v>16152561</v>
      </c>
      <c r="D56" s="23">
        <v>16168340</v>
      </c>
      <c r="E56" s="23">
        <v>16281698</v>
      </c>
      <c r="F56" s="23">
        <v>17275557</v>
      </c>
      <c r="G56" s="23">
        <v>17601284</v>
      </c>
    </row>
    <row r="57" spans="1:7" ht="14.25" thickTop="1">
      <c r="A57" s="2" t="s">
        <v>90</v>
      </c>
      <c r="B57" s="22">
        <v>255132</v>
      </c>
      <c r="C57" s="22">
        <v>292605</v>
      </c>
      <c r="D57" s="22">
        <v>209930</v>
      </c>
      <c r="E57" s="22">
        <v>164156</v>
      </c>
      <c r="F57" s="22">
        <v>156181</v>
      </c>
      <c r="G57" s="22">
        <v>219463</v>
      </c>
    </row>
    <row r="58" spans="1:7" ht="13.5">
      <c r="A58" s="2" t="s">
        <v>91</v>
      </c>
      <c r="B58" s="22">
        <v>3514179</v>
      </c>
      <c r="C58" s="22">
        <v>3315623</v>
      </c>
      <c r="D58" s="22">
        <v>3252656</v>
      </c>
      <c r="E58" s="22">
        <v>2780525</v>
      </c>
      <c r="F58" s="22">
        <v>2471203</v>
      </c>
      <c r="G58" s="22">
        <v>3728957</v>
      </c>
    </row>
    <row r="59" spans="1:7" ht="13.5">
      <c r="A59" s="2" t="s">
        <v>92</v>
      </c>
      <c r="B59" s="22">
        <v>1420000</v>
      </c>
      <c r="C59" s="22">
        <v>1920000</v>
      </c>
      <c r="D59" s="22">
        <v>1520000</v>
      </c>
      <c r="E59" s="22">
        <v>2230000</v>
      </c>
      <c r="F59" s="22">
        <v>3650000</v>
      </c>
      <c r="G59" s="22">
        <v>2950000</v>
      </c>
    </row>
    <row r="60" spans="1:7" ht="13.5">
      <c r="A60" s="2" t="s">
        <v>93</v>
      </c>
      <c r="B60" s="22">
        <v>898000</v>
      </c>
      <c r="C60" s="22">
        <v>198000</v>
      </c>
      <c r="D60" s="22">
        <v>740000</v>
      </c>
      <c r="E60" s="22">
        <v>441000</v>
      </c>
      <c r="F60" s="22">
        <v>103000</v>
      </c>
      <c r="G60" s="22">
        <v>103000</v>
      </c>
    </row>
    <row r="61" spans="1:7" ht="13.5">
      <c r="A61" s="2" t="s">
        <v>94</v>
      </c>
      <c r="B61" s="22">
        <v>683903</v>
      </c>
      <c r="C61" s="22">
        <v>684949</v>
      </c>
      <c r="D61" s="22">
        <v>748214</v>
      </c>
      <c r="E61" s="22">
        <v>646744</v>
      </c>
      <c r="F61" s="22">
        <v>568172</v>
      </c>
      <c r="G61" s="22">
        <v>496379</v>
      </c>
    </row>
    <row r="62" spans="1:7" ht="13.5">
      <c r="A62" s="2" t="s">
        <v>95</v>
      </c>
      <c r="B62" s="22">
        <v>263989</v>
      </c>
      <c r="C62" s="22">
        <v>298252</v>
      </c>
      <c r="D62" s="22">
        <v>270697</v>
      </c>
      <c r="E62" s="22">
        <v>270294</v>
      </c>
      <c r="F62" s="22">
        <v>258681</v>
      </c>
      <c r="G62" s="22">
        <v>241500</v>
      </c>
    </row>
    <row r="63" spans="1:7" ht="13.5">
      <c r="A63" s="2" t="s">
        <v>96</v>
      </c>
      <c r="B63" s="22">
        <v>33524</v>
      </c>
      <c r="C63" s="22">
        <v>22955</v>
      </c>
      <c r="D63" s="22">
        <v>213788</v>
      </c>
      <c r="E63" s="22">
        <v>127063</v>
      </c>
      <c r="F63" s="22"/>
      <c r="G63" s="22">
        <v>21518</v>
      </c>
    </row>
    <row r="64" spans="1:7" ht="13.5">
      <c r="A64" s="2" t="s">
        <v>97</v>
      </c>
      <c r="B64" s="22">
        <v>53197</v>
      </c>
      <c r="C64" s="22">
        <v>97323</v>
      </c>
      <c r="D64" s="22">
        <v>178926</v>
      </c>
      <c r="E64" s="22">
        <v>189195</v>
      </c>
      <c r="F64" s="22"/>
      <c r="G64" s="22"/>
    </row>
    <row r="65" spans="1:7" ht="13.5">
      <c r="A65" s="2" t="s">
        <v>98</v>
      </c>
      <c r="B65" s="22">
        <v>318300</v>
      </c>
      <c r="C65" s="22">
        <v>292951</v>
      </c>
      <c r="D65" s="22">
        <v>286259</v>
      </c>
      <c r="E65" s="22">
        <v>255965</v>
      </c>
      <c r="F65" s="22">
        <v>274846</v>
      </c>
      <c r="G65" s="22">
        <v>275231</v>
      </c>
    </row>
    <row r="66" spans="1:7" ht="13.5">
      <c r="A66" s="2" t="s">
        <v>99</v>
      </c>
      <c r="B66" s="22"/>
      <c r="C66" s="22">
        <v>8000</v>
      </c>
      <c r="D66" s="22">
        <v>7460</v>
      </c>
      <c r="E66" s="22">
        <v>10000</v>
      </c>
      <c r="F66" s="22">
        <v>8500</v>
      </c>
      <c r="G66" s="22">
        <v>10000</v>
      </c>
    </row>
    <row r="67" spans="1:7" ht="13.5">
      <c r="A67" s="2" t="s">
        <v>100</v>
      </c>
      <c r="B67" s="22">
        <v>121407</v>
      </c>
      <c r="C67" s="22">
        <v>153490</v>
      </c>
      <c r="D67" s="22">
        <v>107702</v>
      </c>
      <c r="E67" s="22">
        <v>158471</v>
      </c>
      <c r="F67" s="22">
        <v>849669</v>
      </c>
      <c r="G67" s="22">
        <v>743849</v>
      </c>
    </row>
    <row r="68" spans="1:7" ht="13.5">
      <c r="A68" s="2" t="s">
        <v>62</v>
      </c>
      <c r="B68" s="22">
        <v>10116</v>
      </c>
      <c r="C68" s="22">
        <v>16750</v>
      </c>
      <c r="D68" s="22">
        <v>11628</v>
      </c>
      <c r="E68" s="22">
        <v>16426</v>
      </c>
      <c r="F68" s="22">
        <v>159471</v>
      </c>
      <c r="G68" s="22">
        <v>174429</v>
      </c>
    </row>
    <row r="69" spans="1:7" ht="13.5">
      <c r="A69" s="2" t="s">
        <v>101</v>
      </c>
      <c r="B69" s="22">
        <v>7571749</v>
      </c>
      <c r="C69" s="22">
        <v>7300902</v>
      </c>
      <c r="D69" s="22">
        <v>7547264</v>
      </c>
      <c r="E69" s="22">
        <v>7289842</v>
      </c>
      <c r="F69" s="22">
        <v>8904224</v>
      </c>
      <c r="G69" s="22">
        <v>9064330</v>
      </c>
    </row>
    <row r="70" spans="1:7" ht="13.5">
      <c r="A70" s="2" t="s">
        <v>102</v>
      </c>
      <c r="B70" s="22">
        <v>974000</v>
      </c>
      <c r="C70" s="22">
        <v>1072000</v>
      </c>
      <c r="D70" s="22">
        <v>845000</v>
      </c>
      <c r="E70" s="22">
        <v>1585000</v>
      </c>
      <c r="F70" s="22">
        <v>1585000</v>
      </c>
      <c r="G70" s="22">
        <v>1088000</v>
      </c>
    </row>
    <row r="71" spans="1:7" ht="13.5">
      <c r="A71" s="2" t="s">
        <v>103</v>
      </c>
      <c r="B71" s="22">
        <v>1365445</v>
      </c>
      <c r="C71" s="22">
        <v>1265288</v>
      </c>
      <c r="D71" s="22">
        <v>1245883</v>
      </c>
      <c r="E71" s="22">
        <v>1331784</v>
      </c>
      <c r="F71" s="22">
        <v>1369159</v>
      </c>
      <c r="G71" s="22">
        <v>1421426</v>
      </c>
    </row>
    <row r="72" spans="1:7" ht="13.5">
      <c r="A72" s="2" t="s">
        <v>104</v>
      </c>
      <c r="B72" s="22"/>
      <c r="C72" s="22">
        <v>35212</v>
      </c>
      <c r="D72" s="22">
        <v>47100</v>
      </c>
      <c r="E72" s="22">
        <v>34537</v>
      </c>
      <c r="F72" s="22">
        <v>72037</v>
      </c>
      <c r="G72" s="22">
        <v>73687</v>
      </c>
    </row>
    <row r="73" spans="1:7" ht="13.5">
      <c r="A73" s="2" t="s">
        <v>105</v>
      </c>
      <c r="B73" s="22">
        <v>226799</v>
      </c>
      <c r="C73" s="22">
        <v>223871</v>
      </c>
      <c r="D73" s="22">
        <v>220981</v>
      </c>
      <c r="E73" s="22">
        <v>192183</v>
      </c>
      <c r="F73" s="22">
        <v>160423</v>
      </c>
      <c r="G73" s="22">
        <v>156066</v>
      </c>
    </row>
    <row r="74" spans="1:7" ht="13.5">
      <c r="A74" s="2" t="s">
        <v>62</v>
      </c>
      <c r="B74" s="22">
        <v>33623</v>
      </c>
      <c r="C74" s="22">
        <v>5505</v>
      </c>
      <c r="D74" s="22">
        <v>8991</v>
      </c>
      <c r="E74" s="22">
        <v>2284</v>
      </c>
      <c r="F74" s="22"/>
      <c r="G74" s="22"/>
    </row>
    <row r="75" spans="1:7" ht="13.5">
      <c r="A75" s="2" t="s">
        <v>106</v>
      </c>
      <c r="B75" s="22">
        <v>2599868</v>
      </c>
      <c r="C75" s="22">
        <v>2601878</v>
      </c>
      <c r="D75" s="22">
        <v>2367957</v>
      </c>
      <c r="E75" s="22">
        <v>3145789</v>
      </c>
      <c r="F75" s="22">
        <v>3275509</v>
      </c>
      <c r="G75" s="22">
        <v>2839180</v>
      </c>
    </row>
    <row r="76" spans="1:7" ht="14.25" thickBot="1">
      <c r="A76" s="5" t="s">
        <v>107</v>
      </c>
      <c r="B76" s="23">
        <v>10171618</v>
      </c>
      <c r="C76" s="23">
        <v>9902781</v>
      </c>
      <c r="D76" s="23">
        <v>9915221</v>
      </c>
      <c r="E76" s="23">
        <v>10435632</v>
      </c>
      <c r="F76" s="23">
        <v>12179733</v>
      </c>
      <c r="G76" s="23">
        <v>11903510</v>
      </c>
    </row>
    <row r="77" spans="1:7" ht="14.25" thickTop="1">
      <c r="A77" s="2" t="s">
        <v>108</v>
      </c>
      <c r="B77" s="22">
        <v>1572000</v>
      </c>
      <c r="C77" s="22">
        <v>1572000</v>
      </c>
      <c r="D77" s="22">
        <v>1572000</v>
      </c>
      <c r="E77" s="22">
        <v>1572000</v>
      </c>
      <c r="F77" s="22">
        <v>1572000</v>
      </c>
      <c r="G77" s="22">
        <v>1572000</v>
      </c>
    </row>
    <row r="78" spans="1:7" ht="13.5">
      <c r="A78" s="3" t="s">
        <v>109</v>
      </c>
      <c r="B78" s="22">
        <v>1008755</v>
      </c>
      <c r="C78" s="22">
        <v>1008755</v>
      </c>
      <c r="D78" s="22">
        <v>1008755</v>
      </c>
      <c r="E78" s="22">
        <v>1008755</v>
      </c>
      <c r="F78" s="22">
        <v>1008755</v>
      </c>
      <c r="G78" s="22">
        <v>1008755</v>
      </c>
    </row>
    <row r="79" spans="1:7" ht="13.5">
      <c r="A79" s="3" t="s">
        <v>110</v>
      </c>
      <c r="B79" s="22">
        <v>1008755</v>
      </c>
      <c r="C79" s="22">
        <v>1008755</v>
      </c>
      <c r="D79" s="22">
        <v>1008755</v>
      </c>
      <c r="E79" s="22">
        <v>1008755</v>
      </c>
      <c r="F79" s="22">
        <v>1008755</v>
      </c>
      <c r="G79" s="22">
        <v>1008755</v>
      </c>
    </row>
    <row r="80" spans="1:7" ht="13.5">
      <c r="A80" s="3" t="s">
        <v>111</v>
      </c>
      <c r="B80" s="22">
        <v>170012</v>
      </c>
      <c r="C80" s="22">
        <v>170012</v>
      </c>
      <c r="D80" s="22">
        <v>170012</v>
      </c>
      <c r="E80" s="22">
        <v>170012</v>
      </c>
      <c r="F80" s="22">
        <v>170012</v>
      </c>
      <c r="G80" s="22">
        <v>170012</v>
      </c>
    </row>
    <row r="81" spans="1:7" ht="13.5">
      <c r="A81" s="4" t="s">
        <v>112</v>
      </c>
      <c r="B81" s="22">
        <v>3055000</v>
      </c>
      <c r="C81" s="22">
        <v>3055000</v>
      </c>
      <c r="D81" s="22">
        <v>2705000</v>
      </c>
      <c r="E81" s="22">
        <v>2105000</v>
      </c>
      <c r="F81" s="22">
        <v>2605000</v>
      </c>
      <c r="G81" s="22">
        <v>2605000</v>
      </c>
    </row>
    <row r="82" spans="1:7" ht="13.5">
      <c r="A82" s="4" t="s">
        <v>113</v>
      </c>
      <c r="B82" s="22">
        <v>309</v>
      </c>
      <c r="C82" s="22">
        <v>890</v>
      </c>
      <c r="D82" s="22">
        <v>1055</v>
      </c>
      <c r="E82" s="22">
        <v>1266</v>
      </c>
      <c r="F82" s="22">
        <v>1477</v>
      </c>
      <c r="G82" s="22"/>
    </row>
    <row r="83" spans="1:7" ht="13.5">
      <c r="A83" s="4" t="s">
        <v>114</v>
      </c>
      <c r="B83" s="22">
        <v>123656</v>
      </c>
      <c r="C83" s="22">
        <v>134452</v>
      </c>
      <c r="D83" s="22">
        <v>135274</v>
      </c>
      <c r="E83" s="22">
        <v>151565</v>
      </c>
      <c r="F83" s="22"/>
      <c r="G83" s="22"/>
    </row>
    <row r="84" spans="1:7" ht="13.5">
      <c r="A84" s="4" t="s">
        <v>115</v>
      </c>
      <c r="B84" s="22">
        <v>290457</v>
      </c>
      <c r="C84" s="22">
        <v>277523</v>
      </c>
      <c r="D84" s="22">
        <v>633183</v>
      </c>
      <c r="E84" s="22">
        <v>805430</v>
      </c>
      <c r="F84" s="22">
        <v>-278102</v>
      </c>
      <c r="G84" s="22">
        <v>302819</v>
      </c>
    </row>
    <row r="85" spans="1:7" ht="13.5">
      <c r="A85" s="3" t="s">
        <v>116</v>
      </c>
      <c r="B85" s="22">
        <v>3639435</v>
      </c>
      <c r="C85" s="22">
        <v>3637879</v>
      </c>
      <c r="D85" s="22">
        <v>3644524</v>
      </c>
      <c r="E85" s="22">
        <v>3233274</v>
      </c>
      <c r="F85" s="22">
        <v>2498387</v>
      </c>
      <c r="G85" s="22">
        <v>3077831</v>
      </c>
    </row>
    <row r="86" spans="1:7" ht="13.5">
      <c r="A86" s="2" t="s">
        <v>117</v>
      </c>
      <c r="B86" s="22">
        <v>-22903</v>
      </c>
      <c r="C86" s="22">
        <v>-22403</v>
      </c>
      <c r="D86" s="22">
        <v>-21952</v>
      </c>
      <c r="E86" s="22">
        <v>-21156</v>
      </c>
      <c r="F86" s="22">
        <v>-20838</v>
      </c>
      <c r="G86" s="22">
        <v>-18381</v>
      </c>
    </row>
    <row r="87" spans="1:7" ht="13.5">
      <c r="A87" s="2" t="s">
        <v>118</v>
      </c>
      <c r="B87" s="22">
        <v>6197287</v>
      </c>
      <c r="C87" s="22">
        <v>6196230</v>
      </c>
      <c r="D87" s="22">
        <v>6203328</v>
      </c>
      <c r="E87" s="22">
        <v>5792873</v>
      </c>
      <c r="F87" s="22">
        <v>5058304</v>
      </c>
      <c r="G87" s="22">
        <v>5640204</v>
      </c>
    </row>
    <row r="88" spans="1:7" ht="13.5">
      <c r="A88" s="2" t="s">
        <v>119</v>
      </c>
      <c r="B88" s="22">
        <v>37724</v>
      </c>
      <c r="C88" s="22">
        <v>53549</v>
      </c>
      <c r="D88" s="22">
        <v>49791</v>
      </c>
      <c r="E88" s="22">
        <v>53193</v>
      </c>
      <c r="F88" s="22">
        <v>37519</v>
      </c>
      <c r="G88" s="22">
        <v>57569</v>
      </c>
    </row>
    <row r="89" spans="1:7" ht="13.5">
      <c r="A89" s="2" t="s">
        <v>120</v>
      </c>
      <c r="B89" s="22">
        <v>37724</v>
      </c>
      <c r="C89" s="22">
        <v>53549</v>
      </c>
      <c r="D89" s="22">
        <v>49791</v>
      </c>
      <c r="E89" s="22">
        <v>53193</v>
      </c>
      <c r="F89" s="22">
        <v>37519</v>
      </c>
      <c r="G89" s="22">
        <v>57569</v>
      </c>
    </row>
    <row r="90" spans="1:7" ht="13.5">
      <c r="A90" s="6" t="s">
        <v>121</v>
      </c>
      <c r="B90" s="22">
        <v>6235011</v>
      </c>
      <c r="C90" s="22">
        <v>6249779</v>
      </c>
      <c r="D90" s="22">
        <v>6253119</v>
      </c>
      <c r="E90" s="22">
        <v>5846066</v>
      </c>
      <c r="F90" s="22">
        <v>5095823</v>
      </c>
      <c r="G90" s="22">
        <v>5697774</v>
      </c>
    </row>
    <row r="91" spans="1:7" ht="14.25" thickBot="1">
      <c r="A91" s="7" t="s">
        <v>122</v>
      </c>
      <c r="B91" s="22">
        <v>16406630</v>
      </c>
      <c r="C91" s="22">
        <v>16152561</v>
      </c>
      <c r="D91" s="22">
        <v>16168340</v>
      </c>
      <c r="E91" s="22">
        <v>16281698</v>
      </c>
      <c r="F91" s="22">
        <v>17275557</v>
      </c>
      <c r="G91" s="22">
        <v>17601284</v>
      </c>
    </row>
    <row r="92" spans="1:7" ht="14.25" thickTop="1">
      <c r="A92" s="8"/>
      <c r="B92" s="24"/>
      <c r="C92" s="24"/>
      <c r="D92" s="24"/>
      <c r="E92" s="24"/>
      <c r="F92" s="24"/>
      <c r="G92" s="24"/>
    </row>
    <row r="94" ht="13.5">
      <c r="A94" s="20" t="s">
        <v>127</v>
      </c>
    </row>
    <row r="95" ht="13.5">
      <c r="A95" s="20" t="s">
        <v>128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2014-02-14T15:36:59Z</dcterms:created>
  <dcterms:modified xsi:type="dcterms:W3CDTF">2014-02-14T15:37:06Z</dcterms:modified>
  <cp:category/>
  <cp:version/>
  <cp:contentType/>
  <cp:contentStatus/>
</cp:coreProperties>
</file>