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<sst xmlns="http://schemas.openxmlformats.org/spreadsheetml/2006/main" count="682" uniqueCount="245">
  <si>
    <t>為替換算調整勘定</t>
  </si>
  <si>
    <t>在外子会社の退職給付債務調整額</t>
  </si>
  <si>
    <t>少数株主持分</t>
  </si>
  <si>
    <t>連結・貸借対照表</t>
  </si>
  <si>
    <t>累積四半期</t>
  </si>
  <si>
    <t>2013/04/01</t>
  </si>
  <si>
    <t>減価償却費</t>
  </si>
  <si>
    <t>退職給付引当金の増減額（△は減少）</t>
  </si>
  <si>
    <t>固定資産除売却損益（△は益）</t>
  </si>
  <si>
    <t>受取利息及び受取配当金</t>
  </si>
  <si>
    <t>投資有価証券評価損益（△は益）</t>
  </si>
  <si>
    <t>売上債権の増減額（△は増加）</t>
  </si>
  <si>
    <t>たな卸資産の増減額（△は増加）</t>
  </si>
  <si>
    <t>その他の流動資産の増減額（△は増加）</t>
  </si>
  <si>
    <t>仕入債務の増減額（△は減少）</t>
  </si>
  <si>
    <t>その他の流動負債の増減額（△は減少）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</si>
  <si>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</si>
  <si>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</si>
  <si>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</si>
  <si>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</si>
  <si>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</si>
  <si>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</si>
  <si>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</si>
  <si>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投資有価証券の取得による支出</t>
  </si>
  <si>
    <t>連結の範囲の変更を伴う子会社持分の譲渡による収入</t>
  </si>
  <si>
    <t>子会社株式の取得による支出</t>
  </si>
  <si>
    <t>投資活動によるキャッシュ・フロー</t>
  </si>
  <si>
    <t>短期借入金の純増減額（△は減少）</t>
  </si>
  <si>
    <t>コマーシャル・ペーパーの増減額（△は減少）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</si>
  <si>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</si>
  <si>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</si>
  <si>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</si>
  <si>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</si>
  <si>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</si>
  <si>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</si>
  <si>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持分法による投資利益</t>
  </si>
  <si>
    <t>投資有価証券売却益</t>
  </si>
  <si>
    <t>受取保険金</t>
  </si>
  <si>
    <t>退職給付引当金戻入額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</si>
  <si>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</si>
  <si>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</si>
  <si>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</si>
  <si>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</si>
  <si>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</si>
  <si>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</si>
  <si>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</si>
  <si>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</si>
  <si>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</si>
  <si>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</si>
  <si>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</si>
  <si>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</si>
  <si>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</si>
  <si>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</si>
  <si>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</si>
  <si>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</si>
  <si>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</si>
  <si>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</si>
  <si>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2009/06/26</t>
  </si>
  <si>
    <t>2009/03/31</t>
  </si>
  <si>
    <t>2008/03/31</t>
  </si>
  <si>
    <t>現金及び預金</t>
  </si>
  <si>
    <t>百万円</t>
  </si>
  <si>
    <t>受取手形</t>
  </si>
  <si>
    <t>売掛金</t>
  </si>
  <si>
    <t>商品及び製品</t>
  </si>
  <si>
    <t>半製品</t>
  </si>
  <si>
    <t>仕掛品</t>
  </si>
  <si>
    <t>原材料及び貯蔵品</t>
  </si>
  <si>
    <t>前払費用</t>
  </si>
  <si>
    <t>繰延税金資産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</si>
  <si>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</si>
  <si>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</si>
  <si>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</si>
  <si>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</si>
  <si>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</si>
  <si>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</si>
  <si>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</si>
  <si>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</si>
  <si>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</si>
  <si>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</si>
  <si>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</si>
  <si>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</si>
  <si>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</si>
  <si>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</si>
  <si>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</si>
  <si>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</si>
  <si>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</si>
  <si>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</si>
  <si>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</si>
  <si>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特許権</t>
  </si>
  <si>
    <t>ソフトウエア</t>
  </si>
  <si>
    <t>公共施設利用権</t>
  </si>
  <si>
    <t>電話加入権</t>
  </si>
  <si>
    <t>無形固定資産</t>
  </si>
  <si>
    <t>投資有価証券</t>
  </si>
  <si>
    <t>関係会社株式</t>
  </si>
  <si>
    <t>関係会社出資金</t>
  </si>
  <si>
    <t>長期貸付金</t>
  </si>
  <si>
    <t>従業員に対する長期貸付金</t>
  </si>
  <si>
    <t>関係会社長期貸付金</t>
  </si>
  <si>
    <t>固定化営業債権</t>
  </si>
  <si>
    <t>長期前払費用</t>
  </si>
  <si>
    <t>投資その他の資産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</si>
  <si>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</si>
  <si>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</si>
  <si>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</si>
  <si>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</si>
  <si>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</si>
  <si>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</si>
  <si>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コマーシャル・ペーパー</t>
  </si>
  <si>
    <t>リース債務</t>
  </si>
  <si>
    <t>未払金</t>
  </si>
  <si>
    <t>未払事業所税</t>
  </si>
  <si>
    <t>未払法人税等</t>
  </si>
  <si>
    <t>未払費用</t>
  </si>
  <si>
    <t>預り金</t>
  </si>
  <si>
    <t>前受収益</t>
  </si>
  <si>
    <t>賞与引当金</t>
  </si>
  <si>
    <t>事業再建費用引当金</t>
  </si>
  <si>
    <t>設備関係支払手形</t>
  </si>
  <si>
    <t>流動負債</t>
  </si>
  <si>
    <t>長期借入金</t>
  </si>
  <si>
    <t>関係会社長期借入金</t>
  </si>
  <si>
    <t>退職給付引当金</t>
  </si>
  <si>
    <t>環境対策引当金</t>
  </si>
  <si>
    <t>事業整理損失引当金</t>
  </si>
  <si>
    <t>資産除去債務</t>
  </si>
  <si>
    <t>長期預り保証金</t>
  </si>
  <si>
    <t>固定負債</t>
  </si>
  <si>
    <t>負債</t>
  </si>
  <si>
    <t>資本金</t>
  </si>
  <si>
    <t>資本準備金</t>
  </si>
  <si>
    <t>資本剰余金</t>
  </si>
  <si>
    <t>利益準備金</t>
  </si>
  <si>
    <t>固定資産圧縮積立金</t>
  </si>
  <si>
    <t>配当積立金</t>
  </si>
  <si>
    <t>中間配当積立金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</si>
  <si>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</si>
  <si>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</si>
  <si>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</si>
  <si>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</si>
  <si>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</si>
  <si>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</si>
  <si>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</si>
  <si>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</si>
  <si>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</si>
  <si>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</si>
  <si>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</si>
  <si>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住友ベークライト株式会社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</si>
  <si>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</si>
  <si>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</si>
  <si>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</si>
  <si>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</si>
  <si>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</si>
  <si>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</si>
  <si>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</si>
  <si>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</si>
  <si>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</si>
  <si>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</si>
  <si>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製品期首たな卸高</t>
  </si>
  <si>
    <t>当期製品製造原価</t>
  </si>
  <si>
    <t>当期製品仕入高</t>
  </si>
  <si>
    <t>合計</t>
  </si>
  <si>
    <t>他勘定振替高</t>
  </si>
  <si>
    <t>製品期末たな卸高</t>
  </si>
  <si>
    <t>製品売上原価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</si>
  <si>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</si>
  <si>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</si>
  <si>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</si>
  <si>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</si>
  <si>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</si>
  <si>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</si>
  <si>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負ののれん償却額</t>
  </si>
  <si>
    <t>受取賃貸料</t>
  </si>
  <si>
    <t>為替差益</t>
  </si>
  <si>
    <t>雑収益</t>
  </si>
  <si>
    <t>営業外収益</t>
  </si>
  <si>
    <t>支払利息</t>
  </si>
  <si>
    <t>賃貸費用</t>
  </si>
  <si>
    <t>貸倒引当金繰入額</t>
  </si>
  <si>
    <t>雑損失</t>
  </si>
  <si>
    <t>営業外費用</t>
  </si>
  <si>
    <t>経常利益</t>
  </si>
  <si>
    <t>固定資産売却益</t>
  </si>
  <si>
    <t>関係会社株式売却益</t>
  </si>
  <si>
    <t>事業再建費用引当金戻入額</t>
  </si>
  <si>
    <t>特別利益</t>
  </si>
  <si>
    <t>固定資産除売却損</t>
  </si>
  <si>
    <t>投資有価証券評価損</t>
  </si>
  <si>
    <t>事業再建関連費用</t>
  </si>
  <si>
    <t>減損損失</t>
  </si>
  <si>
    <t>解決金等</t>
  </si>
  <si>
    <t>環境対策費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</si>
  <si>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</si>
  <si>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</si>
  <si>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</si>
  <si>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</si>
  <si>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</si>
  <si>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</si>
  <si>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</si>
  <si>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2014/02/07</t>
  </si>
  <si>
    <t>四半期</t>
  </si>
  <si>
    <t>2013/12/31</t>
  </si>
  <si>
    <t>2013/11/08</t>
  </si>
  <si>
    <t>2013/09/30</t>
  </si>
  <si>
    <t>2013/08/13</t>
  </si>
  <si>
    <t>2013/06/30</t>
  </si>
  <si>
    <t>2013/02/08</t>
  </si>
  <si>
    <t>2012/12/31</t>
  </si>
  <si>
    <t>2012/11/09</t>
  </si>
  <si>
    <t>2012/09/30</t>
  </si>
  <si>
    <t>2012/08/13</t>
  </si>
  <si>
    <t>2012/06/30</t>
  </si>
  <si>
    <t>2012/02/10</t>
  </si>
  <si>
    <t>2011/12/31</t>
  </si>
  <si>
    <t>2011/11/10</t>
  </si>
  <si>
    <t>2011/09/30</t>
  </si>
  <si>
    <t>2011/08/12</t>
  </si>
  <si>
    <t>2011/06/30</t>
  </si>
  <si>
    <t>2011/02/10</t>
  </si>
  <si>
    <t>2010/12/31</t>
  </si>
  <si>
    <t>2010/11/10</t>
  </si>
  <si>
    <t>2010/09/30</t>
  </si>
  <si>
    <t>2010/08/10</t>
  </si>
  <si>
    <t>2010/06/30</t>
  </si>
  <si>
    <t>2010/02/10</t>
  </si>
  <si>
    <t>2009/12/31</t>
  </si>
  <si>
    <t>2009/11/12</t>
  </si>
  <si>
    <t>2009/09/30</t>
  </si>
  <si>
    <t>2009/08/11</t>
  </si>
  <si>
    <t>2009/06/30</t>
  </si>
  <si>
    <t>2009/02/12</t>
  </si>
  <si>
    <t>2008/12/31</t>
  </si>
  <si>
    <t>2008/11/12</t>
  </si>
  <si>
    <t>2008/09/30</t>
  </si>
  <si>
    <t>2008/08/12</t>
  </si>
  <si>
    <t>2008/06/30</t>
  </si>
  <si>
    <t>受取手形及び営業未収入金</t>
  </si>
  <si>
    <t>建物及び構築物（純額）</t>
  </si>
  <si>
    <t>機械装置及び運搬具（純額）</t>
  </si>
  <si>
    <t>その他（純額）</t>
  </si>
  <si>
    <t>のれん</t>
  </si>
  <si>
    <t>支払手形及び買掛金</t>
  </si>
  <si>
    <t>その他の引当金</t>
  </si>
  <si>
    <t>負ののれん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</si>
</sst>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146</v>
      </c>
      <c r="B2" s="14">
        <v>4203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147</v>
      </c>
      <c r="B3" s="1" t="s">
        <v>148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42</v>
      </c>
      <c r="B4" s="15" t="str">
        <f>HYPERLINK("http://www.kabupro.jp/mark/20140207/S10013F4.htm","四半期報告書")</f>
        <v>四半期報告書</v>
      </c>
      <c r="C4" s="15" t="str">
        <f>HYPERLINK("http://www.kabupro.jp/mark/20131108/S1000CSV.htm","四半期報告書")</f>
        <v>四半期報告書</v>
      </c>
      <c r="D4" s="15" t="str">
        <f>HYPERLINK("http://www.kabupro.jp/mark/20130813/S000EA35.htm","四半期報告書")</f>
        <v>四半期報告書</v>
      </c>
      <c r="E4" s="15" t="str">
        <f>HYPERLINK("http://www.kabupro.jp/mark/20130627/S000DTJW.htm","有価証券報告書")</f>
        <v>有価証券報告書</v>
      </c>
      <c r="F4" s="15" t="str">
        <f>HYPERLINK("http://www.kabupro.jp/mark/20140207/S10013F4.htm","四半期報告書")</f>
        <v>四半期報告書</v>
      </c>
      <c r="G4" s="15" t="str">
        <f>HYPERLINK("http://www.kabupro.jp/mark/20131108/S1000CSV.htm","四半期報告書")</f>
        <v>四半期報告書</v>
      </c>
      <c r="H4" s="15" t="str">
        <f>HYPERLINK("http://www.kabupro.jp/mark/20130813/S000EA35.htm","四半期報告書")</f>
        <v>四半期報告書</v>
      </c>
      <c r="I4" s="15" t="str">
        <f>HYPERLINK("http://www.kabupro.jp/mark/20130627/S000DTJW.htm","有価証券報告書")</f>
        <v>有価証券報告書</v>
      </c>
      <c r="J4" s="15" t="str">
        <f>HYPERLINK("http://www.kabupro.jp/mark/20130208/S000CRMT.htm","四半期報告書")</f>
        <v>四半期報告書</v>
      </c>
      <c r="K4" s="15" t="str">
        <f>HYPERLINK("http://www.kabupro.jp/mark/20121109/S000C772.htm","四半期報告書")</f>
        <v>四半期報告書</v>
      </c>
      <c r="L4" s="15" t="str">
        <f>HYPERLINK("http://www.kabupro.jp/mark/20120813/S000BQQF.htm","四半期報告書")</f>
        <v>四半期報告書</v>
      </c>
      <c r="M4" s="15" t="str">
        <f>HYPERLINK("http://www.kabupro.jp/mark/20120628/S000B9IR.htm","有価証券報告書")</f>
        <v>有価証券報告書</v>
      </c>
      <c r="N4" s="15" t="str">
        <f>HYPERLINK("http://www.kabupro.jp/mark/20120210/S000A9HT.htm","四半期報告書")</f>
        <v>四半期報告書</v>
      </c>
      <c r="O4" s="15" t="str">
        <f>HYPERLINK("http://www.kabupro.jp/mark/20111110/S0009NNQ.htm","四半期報告書")</f>
        <v>四半期報告書</v>
      </c>
      <c r="P4" s="15" t="str">
        <f>HYPERLINK("http://www.kabupro.jp/mark/20110812/S00095YU.htm","四半期報告書")</f>
        <v>四半期報告書</v>
      </c>
      <c r="Q4" s="15" t="str">
        <f>HYPERLINK("http://www.kabupro.jp/mark/20110629/S0008PMS.htm","有価証券報告書")</f>
        <v>有価証券報告書</v>
      </c>
      <c r="R4" s="15" t="str">
        <f>HYPERLINK("http://www.kabupro.jp/mark/20110210/S0007Q9L.htm","四半期報告書")</f>
        <v>四半期報告書</v>
      </c>
      <c r="S4" s="15" t="str">
        <f>HYPERLINK("http://www.kabupro.jp/mark/20101110/S00072YM.htm","四半期報告書")</f>
        <v>四半期報告書</v>
      </c>
      <c r="T4" s="15" t="str">
        <f>HYPERLINK("http://www.kabupro.jp/mark/20100810/S0006IO9.htm","四半期報告書")</f>
        <v>四半期報告書</v>
      </c>
      <c r="U4" s="15" t="str">
        <f>HYPERLINK("http://www.kabupro.jp/mark/20090626/S0003HNG.htm","有価証券報告書")</f>
        <v>有価証券報告書</v>
      </c>
      <c r="V4" s="15" t="str">
        <f>HYPERLINK("http://www.kabupro.jp/mark/20100210/S000540M.htm","四半期報告書")</f>
        <v>四半期報告書</v>
      </c>
      <c r="W4" s="15" t="str">
        <f>HYPERLINK("http://www.kabupro.jp/mark/20091112/S0004K5O.htm","四半期報告書")</f>
        <v>四半期報告書</v>
      </c>
      <c r="X4" s="15" t="str">
        <f>HYPERLINK("http://www.kabupro.jp/mark/20090811/S0003VVA.htm","四半期報告書")</f>
        <v>四半期報告書</v>
      </c>
      <c r="Y4" s="15" t="str">
        <f>HYPERLINK("http://www.kabupro.jp/mark/20090626/S0003HNG.htm","有価証券報告書")</f>
        <v>有価証券報告書</v>
      </c>
    </row>
    <row r="5" spans="1:25" ht="14.25" thickBot="1">
      <c r="A5" s="11" t="s">
        <v>43</v>
      </c>
      <c r="B5" s="1" t="s">
        <v>200</v>
      </c>
      <c r="C5" s="1" t="s">
        <v>203</v>
      </c>
      <c r="D5" s="1" t="s">
        <v>205</v>
      </c>
      <c r="E5" s="1" t="s">
        <v>49</v>
      </c>
      <c r="F5" s="1" t="s">
        <v>200</v>
      </c>
      <c r="G5" s="1" t="s">
        <v>203</v>
      </c>
      <c r="H5" s="1" t="s">
        <v>205</v>
      </c>
      <c r="I5" s="1" t="s">
        <v>49</v>
      </c>
      <c r="J5" s="1" t="s">
        <v>207</v>
      </c>
      <c r="K5" s="1" t="s">
        <v>209</v>
      </c>
      <c r="L5" s="1" t="s">
        <v>211</v>
      </c>
      <c r="M5" s="1" t="s">
        <v>53</v>
      </c>
      <c r="N5" s="1" t="s">
        <v>213</v>
      </c>
      <c r="O5" s="1" t="s">
        <v>215</v>
      </c>
      <c r="P5" s="1" t="s">
        <v>217</v>
      </c>
      <c r="Q5" s="1" t="s">
        <v>55</v>
      </c>
      <c r="R5" s="1" t="s">
        <v>219</v>
      </c>
      <c r="S5" s="1" t="s">
        <v>221</v>
      </c>
      <c r="T5" s="1" t="s">
        <v>223</v>
      </c>
      <c r="U5" s="1" t="s">
        <v>57</v>
      </c>
      <c r="V5" s="1" t="s">
        <v>225</v>
      </c>
      <c r="W5" s="1" t="s">
        <v>227</v>
      </c>
      <c r="X5" s="1" t="s">
        <v>229</v>
      </c>
      <c r="Y5" s="1" t="s">
        <v>57</v>
      </c>
    </row>
    <row r="6" spans="1:25" ht="15" thickBot="1" thickTop="1">
      <c r="A6" s="10" t="s">
        <v>44</v>
      </c>
      <c r="B6" s="18" t="s">
        <v>41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45</v>
      </c>
      <c r="B7" s="14" t="s">
        <v>4</v>
      </c>
      <c r="C7" s="14" t="s">
        <v>4</v>
      </c>
      <c r="D7" s="14" t="s">
        <v>4</v>
      </c>
      <c r="E7" s="16" t="s">
        <v>50</v>
      </c>
      <c r="F7" s="14" t="s">
        <v>4</v>
      </c>
      <c r="G7" s="14" t="s">
        <v>4</v>
      </c>
      <c r="H7" s="14" t="s">
        <v>4</v>
      </c>
      <c r="I7" s="16" t="s">
        <v>50</v>
      </c>
      <c r="J7" s="14" t="s">
        <v>4</v>
      </c>
      <c r="K7" s="14" t="s">
        <v>4</v>
      </c>
      <c r="L7" s="14" t="s">
        <v>4</v>
      </c>
      <c r="M7" s="16" t="s">
        <v>50</v>
      </c>
      <c r="N7" s="14" t="s">
        <v>4</v>
      </c>
      <c r="O7" s="14" t="s">
        <v>4</v>
      </c>
      <c r="P7" s="14" t="s">
        <v>4</v>
      </c>
      <c r="Q7" s="16" t="s">
        <v>50</v>
      </c>
      <c r="R7" s="14" t="s">
        <v>4</v>
      </c>
      <c r="S7" s="14" t="s">
        <v>4</v>
      </c>
      <c r="T7" s="14" t="s">
        <v>4</v>
      </c>
      <c r="U7" s="16" t="s">
        <v>50</v>
      </c>
      <c r="V7" s="14" t="s">
        <v>4</v>
      </c>
      <c r="W7" s="14" t="s">
        <v>4</v>
      </c>
      <c r="X7" s="14" t="s">
        <v>4</v>
      </c>
      <c r="Y7" s="16" t="s">
        <v>50</v>
      </c>
    </row>
    <row r="8" spans="1:25" ht="13.5">
      <c r="A8" s="13" t="s">
        <v>46</v>
      </c>
      <c r="B8" s="1" t="s">
        <v>5</v>
      </c>
      <c r="C8" s="1" t="s">
        <v>5</v>
      </c>
      <c r="D8" s="1" t="s">
        <v>5</v>
      </c>
      <c r="E8" s="17" t="s">
        <v>152</v>
      </c>
      <c r="F8" s="1" t="s">
        <v>152</v>
      </c>
      <c r="G8" s="1" t="s">
        <v>152</v>
      </c>
      <c r="H8" s="1" t="s">
        <v>152</v>
      </c>
      <c r="I8" s="17" t="s">
        <v>153</v>
      </c>
      <c r="J8" s="1" t="s">
        <v>153</v>
      </c>
      <c r="K8" s="1" t="s">
        <v>153</v>
      </c>
      <c r="L8" s="1" t="s">
        <v>153</v>
      </c>
      <c r="M8" s="17" t="s">
        <v>154</v>
      </c>
      <c r="N8" s="1" t="s">
        <v>154</v>
      </c>
      <c r="O8" s="1" t="s">
        <v>154</v>
      </c>
      <c r="P8" s="1" t="s">
        <v>154</v>
      </c>
      <c r="Q8" s="17" t="s">
        <v>155</v>
      </c>
      <c r="R8" s="1" t="s">
        <v>155</v>
      </c>
      <c r="S8" s="1" t="s">
        <v>155</v>
      </c>
      <c r="T8" s="1" t="s">
        <v>155</v>
      </c>
      <c r="U8" s="17" t="s">
        <v>156</v>
      </c>
      <c r="V8" s="1" t="s">
        <v>156</v>
      </c>
      <c r="W8" s="1" t="s">
        <v>156</v>
      </c>
      <c r="X8" s="1" t="s">
        <v>156</v>
      </c>
      <c r="Y8" s="17" t="s">
        <v>157</v>
      </c>
    </row>
    <row r="9" spans="1:25" ht="13.5">
      <c r="A9" s="13" t="s">
        <v>47</v>
      </c>
      <c r="B9" s="1" t="s">
        <v>202</v>
      </c>
      <c r="C9" s="1" t="s">
        <v>204</v>
      </c>
      <c r="D9" s="1" t="s">
        <v>206</v>
      </c>
      <c r="E9" s="17" t="s">
        <v>51</v>
      </c>
      <c r="F9" s="1" t="s">
        <v>208</v>
      </c>
      <c r="G9" s="1" t="s">
        <v>210</v>
      </c>
      <c r="H9" s="1" t="s">
        <v>212</v>
      </c>
      <c r="I9" s="17" t="s">
        <v>52</v>
      </c>
      <c r="J9" s="1" t="s">
        <v>214</v>
      </c>
      <c r="K9" s="1" t="s">
        <v>216</v>
      </c>
      <c r="L9" s="1" t="s">
        <v>218</v>
      </c>
      <c r="M9" s="17" t="s">
        <v>54</v>
      </c>
      <c r="N9" s="1" t="s">
        <v>220</v>
      </c>
      <c r="O9" s="1" t="s">
        <v>222</v>
      </c>
      <c r="P9" s="1" t="s">
        <v>224</v>
      </c>
      <c r="Q9" s="17" t="s">
        <v>56</v>
      </c>
      <c r="R9" s="1" t="s">
        <v>226</v>
      </c>
      <c r="S9" s="1" t="s">
        <v>228</v>
      </c>
      <c r="T9" s="1" t="s">
        <v>230</v>
      </c>
      <c r="U9" s="17" t="s">
        <v>58</v>
      </c>
      <c r="V9" s="1" t="s">
        <v>232</v>
      </c>
      <c r="W9" s="1" t="s">
        <v>234</v>
      </c>
      <c r="X9" s="1" t="s">
        <v>236</v>
      </c>
      <c r="Y9" s="17" t="s">
        <v>59</v>
      </c>
    </row>
    <row r="10" spans="1:25" ht="14.25" thickBot="1">
      <c r="A10" s="13" t="s">
        <v>48</v>
      </c>
      <c r="B10" s="1" t="s">
        <v>61</v>
      </c>
      <c r="C10" s="1" t="s">
        <v>61</v>
      </c>
      <c r="D10" s="1" t="s">
        <v>61</v>
      </c>
      <c r="E10" s="17" t="s">
        <v>61</v>
      </c>
      <c r="F10" s="1" t="s">
        <v>61</v>
      </c>
      <c r="G10" s="1" t="s">
        <v>61</v>
      </c>
      <c r="H10" s="1" t="s">
        <v>61</v>
      </c>
      <c r="I10" s="17" t="s">
        <v>61</v>
      </c>
      <c r="J10" s="1" t="s">
        <v>61</v>
      </c>
      <c r="K10" s="1" t="s">
        <v>61</v>
      </c>
      <c r="L10" s="1" t="s">
        <v>61</v>
      </c>
      <c r="M10" s="17" t="s">
        <v>61</v>
      </c>
      <c r="N10" s="1" t="s">
        <v>61</v>
      </c>
      <c r="O10" s="1" t="s">
        <v>61</v>
      </c>
      <c r="P10" s="1" t="s">
        <v>61</v>
      </c>
      <c r="Q10" s="17" t="s">
        <v>61</v>
      </c>
      <c r="R10" s="1" t="s">
        <v>61</v>
      </c>
      <c r="S10" s="1" t="s">
        <v>61</v>
      </c>
      <c r="T10" s="1" t="s">
        <v>61</v>
      </c>
      <c r="U10" s="17" t="s">
        <v>61</v>
      </c>
      <c r="V10" s="1" t="s">
        <v>61</v>
      </c>
      <c r="W10" s="1" t="s">
        <v>61</v>
      </c>
      <c r="X10" s="1" t="s">
        <v>61</v>
      </c>
      <c r="Y10" s="17" t="s">
        <v>61</v>
      </c>
    </row>
    <row r="11" spans="1:25" ht="14.25" thickTop="1">
      <c r="A11" s="26" t="s">
        <v>158</v>
      </c>
      <c r="B11" s="27">
        <v>141477</v>
      </c>
      <c r="C11" s="27">
        <v>93520</v>
      </c>
      <c r="D11" s="27">
        <v>45112</v>
      </c>
      <c r="E11" s="21">
        <v>183362</v>
      </c>
      <c r="F11" s="27">
        <v>136227</v>
      </c>
      <c r="G11" s="27">
        <v>92144</v>
      </c>
      <c r="H11" s="27">
        <v>45435</v>
      </c>
      <c r="I11" s="21">
        <v>185237</v>
      </c>
      <c r="J11" s="27">
        <v>141241</v>
      </c>
      <c r="K11" s="27">
        <v>95326</v>
      </c>
      <c r="L11" s="27">
        <v>46623</v>
      </c>
      <c r="M11" s="21">
        <v>190971</v>
      </c>
      <c r="N11" s="27">
        <v>145530</v>
      </c>
      <c r="O11" s="27">
        <v>97908</v>
      </c>
      <c r="P11" s="27">
        <v>47683</v>
      </c>
      <c r="Q11" s="21">
        <v>170843</v>
      </c>
      <c r="R11" s="27">
        <v>125400</v>
      </c>
      <c r="S11" s="27">
        <v>78922</v>
      </c>
      <c r="T11" s="27">
        <v>36114</v>
      </c>
      <c r="U11" s="21">
        <v>212409</v>
      </c>
      <c r="V11" s="27">
        <v>175992</v>
      </c>
      <c r="W11" s="27">
        <v>119933</v>
      </c>
      <c r="X11" s="27">
        <v>59774</v>
      </c>
      <c r="Y11" s="21">
        <v>225252</v>
      </c>
    </row>
    <row r="12" spans="1:25" ht="13.5">
      <c r="A12" s="7" t="s">
        <v>166</v>
      </c>
      <c r="B12" s="28">
        <v>102721</v>
      </c>
      <c r="C12" s="28">
        <v>67968</v>
      </c>
      <c r="D12" s="28">
        <v>32683</v>
      </c>
      <c r="E12" s="22">
        <v>131528</v>
      </c>
      <c r="F12" s="28">
        <v>97371</v>
      </c>
      <c r="G12" s="28">
        <v>65725</v>
      </c>
      <c r="H12" s="28">
        <v>32351</v>
      </c>
      <c r="I12" s="22">
        <v>135140</v>
      </c>
      <c r="J12" s="28">
        <v>102832</v>
      </c>
      <c r="K12" s="28">
        <v>68920</v>
      </c>
      <c r="L12" s="28">
        <v>33195</v>
      </c>
      <c r="M12" s="22">
        <v>136090</v>
      </c>
      <c r="N12" s="28">
        <v>103745</v>
      </c>
      <c r="O12" s="28">
        <v>69827</v>
      </c>
      <c r="P12" s="28">
        <v>33723</v>
      </c>
      <c r="Q12" s="22">
        <v>122051</v>
      </c>
      <c r="R12" s="28">
        <v>90636</v>
      </c>
      <c r="S12" s="28">
        <v>57754</v>
      </c>
      <c r="T12" s="28">
        <v>27385</v>
      </c>
      <c r="U12" s="22">
        <v>164210</v>
      </c>
      <c r="V12" s="28">
        <v>133008</v>
      </c>
      <c r="W12" s="28">
        <v>89545</v>
      </c>
      <c r="X12" s="28">
        <v>44528</v>
      </c>
      <c r="Y12" s="22">
        <v>166513</v>
      </c>
    </row>
    <row r="13" spans="1:25" ht="13.5">
      <c r="A13" s="7" t="s">
        <v>167</v>
      </c>
      <c r="B13" s="28">
        <v>38755</v>
      </c>
      <c r="C13" s="28">
        <v>25552</v>
      </c>
      <c r="D13" s="28">
        <v>12429</v>
      </c>
      <c r="E13" s="22">
        <v>51834</v>
      </c>
      <c r="F13" s="28">
        <v>38855</v>
      </c>
      <c r="G13" s="28">
        <v>26418</v>
      </c>
      <c r="H13" s="28">
        <v>13084</v>
      </c>
      <c r="I13" s="22">
        <v>50096</v>
      </c>
      <c r="J13" s="28">
        <v>38408</v>
      </c>
      <c r="K13" s="28">
        <v>26406</v>
      </c>
      <c r="L13" s="28">
        <v>13427</v>
      </c>
      <c r="M13" s="22">
        <v>54881</v>
      </c>
      <c r="N13" s="28">
        <v>41784</v>
      </c>
      <c r="O13" s="28">
        <v>28080</v>
      </c>
      <c r="P13" s="28">
        <v>13959</v>
      </c>
      <c r="Q13" s="22">
        <v>48792</v>
      </c>
      <c r="R13" s="28">
        <v>34763</v>
      </c>
      <c r="S13" s="28">
        <v>21168</v>
      </c>
      <c r="T13" s="28">
        <v>8728</v>
      </c>
      <c r="U13" s="22">
        <v>48199</v>
      </c>
      <c r="V13" s="28">
        <v>42983</v>
      </c>
      <c r="W13" s="28">
        <v>30387</v>
      </c>
      <c r="X13" s="28">
        <v>15246</v>
      </c>
      <c r="Y13" s="22">
        <v>58738</v>
      </c>
    </row>
    <row r="14" spans="1:25" ht="13.5">
      <c r="A14" s="7" t="s">
        <v>168</v>
      </c>
      <c r="B14" s="28">
        <v>32636</v>
      </c>
      <c r="C14" s="28">
        <v>21550</v>
      </c>
      <c r="D14" s="28">
        <v>10516</v>
      </c>
      <c r="E14" s="22">
        <v>43878</v>
      </c>
      <c r="F14" s="28">
        <v>32737</v>
      </c>
      <c r="G14" s="28">
        <v>21866</v>
      </c>
      <c r="H14" s="28">
        <v>11077</v>
      </c>
      <c r="I14" s="22">
        <v>45370</v>
      </c>
      <c r="J14" s="28">
        <v>33067</v>
      </c>
      <c r="K14" s="28">
        <v>22140</v>
      </c>
      <c r="L14" s="28">
        <v>10883</v>
      </c>
      <c r="M14" s="22">
        <v>43699</v>
      </c>
      <c r="N14" s="28">
        <v>32740</v>
      </c>
      <c r="O14" s="28">
        <v>21847</v>
      </c>
      <c r="P14" s="28">
        <v>10698</v>
      </c>
      <c r="Q14" s="22">
        <v>41251</v>
      </c>
      <c r="R14" s="28">
        <v>31745</v>
      </c>
      <c r="S14" s="28">
        <v>21008</v>
      </c>
      <c r="T14" s="28">
        <v>10181</v>
      </c>
      <c r="U14" s="22">
        <v>49838</v>
      </c>
      <c r="V14" s="28">
        <v>37255</v>
      </c>
      <c r="W14" s="28">
        <v>25207</v>
      </c>
      <c r="X14" s="28">
        <v>12114</v>
      </c>
      <c r="Y14" s="22">
        <v>49712</v>
      </c>
    </row>
    <row r="15" spans="1:25" ht="14.25" thickBot="1">
      <c r="A15" s="25" t="s">
        <v>169</v>
      </c>
      <c r="B15" s="29">
        <v>6119</v>
      </c>
      <c r="C15" s="29">
        <v>4001</v>
      </c>
      <c r="D15" s="29">
        <v>1912</v>
      </c>
      <c r="E15" s="23">
        <v>7956</v>
      </c>
      <c r="F15" s="29">
        <v>6118</v>
      </c>
      <c r="G15" s="29">
        <v>4552</v>
      </c>
      <c r="H15" s="29">
        <v>2006</v>
      </c>
      <c r="I15" s="23">
        <v>4726</v>
      </c>
      <c r="J15" s="29">
        <v>5341</v>
      </c>
      <c r="K15" s="29">
        <v>4266</v>
      </c>
      <c r="L15" s="29">
        <v>2543</v>
      </c>
      <c r="M15" s="23">
        <v>11181</v>
      </c>
      <c r="N15" s="29">
        <v>9044</v>
      </c>
      <c r="O15" s="29">
        <v>6233</v>
      </c>
      <c r="P15" s="29">
        <v>3260</v>
      </c>
      <c r="Q15" s="23">
        <v>7540</v>
      </c>
      <c r="R15" s="29">
        <v>3018</v>
      </c>
      <c r="S15" s="29">
        <v>160</v>
      </c>
      <c r="T15" s="29">
        <v>-1452</v>
      </c>
      <c r="U15" s="23">
        <v>-1639</v>
      </c>
      <c r="V15" s="29">
        <v>5728</v>
      </c>
      <c r="W15" s="29">
        <v>5179</v>
      </c>
      <c r="X15" s="29">
        <v>3132</v>
      </c>
      <c r="Y15" s="23">
        <v>9026</v>
      </c>
    </row>
    <row r="16" spans="1:25" ht="14.25" thickTop="1">
      <c r="A16" s="6" t="s">
        <v>170</v>
      </c>
      <c r="B16" s="28">
        <v>100</v>
      </c>
      <c r="C16" s="28">
        <v>61</v>
      </c>
      <c r="D16" s="28">
        <v>28</v>
      </c>
      <c r="E16" s="22">
        <v>113</v>
      </c>
      <c r="F16" s="28">
        <v>82</v>
      </c>
      <c r="G16" s="28">
        <v>57</v>
      </c>
      <c r="H16" s="28">
        <v>27</v>
      </c>
      <c r="I16" s="22">
        <v>144</v>
      </c>
      <c r="J16" s="28">
        <v>112</v>
      </c>
      <c r="K16" s="28">
        <v>73</v>
      </c>
      <c r="L16" s="28">
        <v>35</v>
      </c>
      <c r="M16" s="22">
        <v>108</v>
      </c>
      <c r="N16" s="28">
        <v>75</v>
      </c>
      <c r="O16" s="28">
        <v>48</v>
      </c>
      <c r="P16" s="28">
        <v>23</v>
      </c>
      <c r="Q16" s="22">
        <v>114</v>
      </c>
      <c r="R16" s="28">
        <v>90</v>
      </c>
      <c r="S16" s="28">
        <v>68</v>
      </c>
      <c r="T16" s="28">
        <v>34</v>
      </c>
      <c r="U16" s="22">
        <v>651</v>
      </c>
      <c r="V16" s="28">
        <v>543</v>
      </c>
      <c r="W16" s="28">
        <v>408</v>
      </c>
      <c r="X16" s="28">
        <v>229</v>
      </c>
      <c r="Y16" s="22">
        <v>1098</v>
      </c>
    </row>
    <row r="17" spans="1:25" ht="13.5">
      <c r="A17" s="6" t="s">
        <v>171</v>
      </c>
      <c r="B17" s="28">
        <v>367</v>
      </c>
      <c r="C17" s="28">
        <v>230</v>
      </c>
      <c r="D17" s="28">
        <v>220</v>
      </c>
      <c r="E17" s="22">
        <v>345</v>
      </c>
      <c r="F17" s="28">
        <v>343</v>
      </c>
      <c r="G17" s="28">
        <v>210</v>
      </c>
      <c r="H17" s="28">
        <v>199</v>
      </c>
      <c r="I17" s="22">
        <v>508</v>
      </c>
      <c r="J17" s="28">
        <v>481</v>
      </c>
      <c r="K17" s="28">
        <v>324</v>
      </c>
      <c r="L17" s="28">
        <v>311</v>
      </c>
      <c r="M17" s="22">
        <v>614</v>
      </c>
      <c r="N17" s="28">
        <v>510</v>
      </c>
      <c r="O17" s="28">
        <v>302</v>
      </c>
      <c r="P17" s="28">
        <v>297</v>
      </c>
      <c r="Q17" s="22">
        <v>355</v>
      </c>
      <c r="R17" s="28">
        <v>316</v>
      </c>
      <c r="S17" s="28">
        <v>129</v>
      </c>
      <c r="T17" s="28">
        <v>125</v>
      </c>
      <c r="U17" s="22">
        <v>460</v>
      </c>
      <c r="V17" s="28">
        <v>449</v>
      </c>
      <c r="W17" s="28">
        <v>277</v>
      </c>
      <c r="X17" s="28">
        <v>267</v>
      </c>
      <c r="Y17" s="22">
        <v>394</v>
      </c>
    </row>
    <row r="18" spans="1:25" ht="13.5">
      <c r="A18" s="6" t="s">
        <v>172</v>
      </c>
      <c r="B18" s="28">
        <v>39</v>
      </c>
      <c r="C18" s="28">
        <v>26</v>
      </c>
      <c r="D18" s="28">
        <v>13</v>
      </c>
      <c r="E18" s="22">
        <v>156</v>
      </c>
      <c r="F18" s="28">
        <v>143</v>
      </c>
      <c r="G18" s="28">
        <v>95</v>
      </c>
      <c r="H18" s="28">
        <v>47</v>
      </c>
      <c r="I18" s="22">
        <v>581</v>
      </c>
      <c r="J18" s="28">
        <v>496</v>
      </c>
      <c r="K18" s="28">
        <v>410</v>
      </c>
      <c r="L18" s="28">
        <v>205</v>
      </c>
      <c r="M18" s="22">
        <v>820</v>
      </c>
      <c r="N18" s="28">
        <v>615</v>
      </c>
      <c r="O18" s="28">
        <v>410</v>
      </c>
      <c r="P18" s="28">
        <v>205</v>
      </c>
      <c r="Q18" s="22">
        <v>853</v>
      </c>
      <c r="R18" s="28">
        <v>625</v>
      </c>
      <c r="S18" s="28">
        <v>416</v>
      </c>
      <c r="T18" s="28">
        <v>208</v>
      </c>
      <c r="U18" s="22">
        <v>1343</v>
      </c>
      <c r="V18" s="28">
        <v>1037</v>
      </c>
      <c r="W18" s="28">
        <v>732</v>
      </c>
      <c r="X18" s="28">
        <v>307</v>
      </c>
      <c r="Y18" s="22">
        <v>1139</v>
      </c>
    </row>
    <row r="19" spans="1:25" ht="13.5">
      <c r="A19" s="6" t="s">
        <v>35</v>
      </c>
      <c r="B19" s="28">
        <v>68</v>
      </c>
      <c r="C19" s="28">
        <v>68</v>
      </c>
      <c r="D19" s="28">
        <v>33</v>
      </c>
      <c r="E19" s="22"/>
      <c r="F19" s="28">
        <v>13</v>
      </c>
      <c r="G19" s="28"/>
      <c r="H19" s="28"/>
      <c r="I19" s="22">
        <v>9</v>
      </c>
      <c r="J19" s="28">
        <v>0</v>
      </c>
      <c r="K19" s="28">
        <v>37</v>
      </c>
      <c r="L19" s="28">
        <v>32</v>
      </c>
      <c r="M19" s="22">
        <v>64</v>
      </c>
      <c r="N19" s="28">
        <v>99</v>
      </c>
      <c r="O19" s="28">
        <v>89</v>
      </c>
      <c r="P19" s="28">
        <v>52</v>
      </c>
      <c r="Q19" s="22">
        <v>173</v>
      </c>
      <c r="R19" s="28">
        <v>139</v>
      </c>
      <c r="S19" s="28">
        <v>102</v>
      </c>
      <c r="T19" s="28">
        <v>33</v>
      </c>
      <c r="U19" s="22"/>
      <c r="V19" s="28"/>
      <c r="W19" s="28">
        <v>49</v>
      </c>
      <c r="X19" s="28">
        <v>19</v>
      </c>
      <c r="Y19" s="22"/>
    </row>
    <row r="20" spans="1:25" ht="13.5">
      <c r="A20" s="6" t="s">
        <v>174</v>
      </c>
      <c r="B20" s="28">
        <v>465</v>
      </c>
      <c r="C20" s="28">
        <v>372</v>
      </c>
      <c r="D20" s="28">
        <v>359</v>
      </c>
      <c r="E20" s="22">
        <v>443</v>
      </c>
      <c r="F20" s="28">
        <v>368</v>
      </c>
      <c r="G20" s="28">
        <v>127</v>
      </c>
      <c r="H20" s="28">
        <v>64</v>
      </c>
      <c r="I20" s="22">
        <v>398</v>
      </c>
      <c r="J20" s="28">
        <v>261</v>
      </c>
      <c r="K20" s="28">
        <v>252</v>
      </c>
      <c r="L20" s="28">
        <v>236</v>
      </c>
      <c r="M20" s="22">
        <v>228</v>
      </c>
      <c r="N20" s="28">
        <v>104</v>
      </c>
      <c r="O20" s="28">
        <v>165</v>
      </c>
      <c r="P20" s="28">
        <v>147</v>
      </c>
      <c r="Q20" s="22">
        <v>131</v>
      </c>
      <c r="R20" s="28"/>
      <c r="S20" s="28"/>
      <c r="T20" s="28"/>
      <c r="U20" s="22">
        <v>497</v>
      </c>
      <c r="V20" s="28"/>
      <c r="W20" s="28"/>
      <c r="X20" s="28"/>
      <c r="Y20" s="22"/>
    </row>
    <row r="21" spans="1:25" ht="13.5">
      <c r="A21" s="6" t="s">
        <v>175</v>
      </c>
      <c r="B21" s="28">
        <v>196</v>
      </c>
      <c r="C21" s="28">
        <v>114</v>
      </c>
      <c r="D21" s="28">
        <v>62</v>
      </c>
      <c r="E21" s="22">
        <v>283</v>
      </c>
      <c r="F21" s="28">
        <v>264</v>
      </c>
      <c r="G21" s="28">
        <v>212</v>
      </c>
      <c r="H21" s="28">
        <v>81</v>
      </c>
      <c r="I21" s="22">
        <v>190</v>
      </c>
      <c r="J21" s="28">
        <v>191</v>
      </c>
      <c r="K21" s="28">
        <v>176</v>
      </c>
      <c r="L21" s="28">
        <v>122</v>
      </c>
      <c r="M21" s="22">
        <v>237</v>
      </c>
      <c r="N21" s="28">
        <v>236</v>
      </c>
      <c r="O21" s="28">
        <v>169</v>
      </c>
      <c r="P21" s="28">
        <v>119</v>
      </c>
      <c r="Q21" s="22">
        <v>300</v>
      </c>
      <c r="R21" s="28">
        <v>353</v>
      </c>
      <c r="S21" s="28">
        <v>225</v>
      </c>
      <c r="T21" s="28">
        <v>113</v>
      </c>
      <c r="U21" s="22">
        <v>420</v>
      </c>
      <c r="V21" s="28">
        <v>911</v>
      </c>
      <c r="W21" s="28">
        <v>424</v>
      </c>
      <c r="X21" s="28">
        <v>206</v>
      </c>
      <c r="Y21" s="22">
        <v>488</v>
      </c>
    </row>
    <row r="22" spans="1:25" ht="13.5">
      <c r="A22" s="6" t="s">
        <v>176</v>
      </c>
      <c r="B22" s="28">
        <v>1237</v>
      </c>
      <c r="C22" s="28">
        <v>872</v>
      </c>
      <c r="D22" s="28">
        <v>717</v>
      </c>
      <c r="E22" s="22">
        <v>1381</v>
      </c>
      <c r="F22" s="28">
        <v>1216</v>
      </c>
      <c r="G22" s="28">
        <v>704</v>
      </c>
      <c r="H22" s="28">
        <v>420</v>
      </c>
      <c r="I22" s="22">
        <v>1894</v>
      </c>
      <c r="J22" s="28">
        <v>1543</v>
      </c>
      <c r="K22" s="28">
        <v>1274</v>
      </c>
      <c r="L22" s="28">
        <v>943</v>
      </c>
      <c r="M22" s="22">
        <v>2161</v>
      </c>
      <c r="N22" s="28">
        <v>1642</v>
      </c>
      <c r="O22" s="28">
        <v>1186</v>
      </c>
      <c r="P22" s="28">
        <v>845</v>
      </c>
      <c r="Q22" s="22">
        <v>2072</v>
      </c>
      <c r="R22" s="28">
        <v>1523</v>
      </c>
      <c r="S22" s="28">
        <v>942</v>
      </c>
      <c r="T22" s="28">
        <v>516</v>
      </c>
      <c r="U22" s="22">
        <v>3517</v>
      </c>
      <c r="V22" s="28">
        <v>2941</v>
      </c>
      <c r="W22" s="28">
        <v>1893</v>
      </c>
      <c r="X22" s="28">
        <v>1030</v>
      </c>
      <c r="Y22" s="22">
        <v>3287</v>
      </c>
    </row>
    <row r="23" spans="1:25" ht="13.5">
      <c r="A23" s="6" t="s">
        <v>177</v>
      </c>
      <c r="B23" s="28">
        <v>209</v>
      </c>
      <c r="C23" s="28">
        <v>140</v>
      </c>
      <c r="D23" s="28">
        <v>70</v>
      </c>
      <c r="E23" s="22">
        <v>322</v>
      </c>
      <c r="F23" s="28">
        <v>238</v>
      </c>
      <c r="G23" s="28">
        <v>161</v>
      </c>
      <c r="H23" s="28">
        <v>82</v>
      </c>
      <c r="I23" s="22">
        <v>328</v>
      </c>
      <c r="J23" s="28">
        <v>242</v>
      </c>
      <c r="K23" s="28">
        <v>159</v>
      </c>
      <c r="L23" s="28">
        <v>79</v>
      </c>
      <c r="M23" s="22">
        <v>340</v>
      </c>
      <c r="N23" s="28">
        <v>256</v>
      </c>
      <c r="O23" s="28">
        <v>171</v>
      </c>
      <c r="P23" s="28">
        <v>84</v>
      </c>
      <c r="Q23" s="22">
        <v>387</v>
      </c>
      <c r="R23" s="28">
        <v>343</v>
      </c>
      <c r="S23" s="28">
        <v>197</v>
      </c>
      <c r="T23" s="28">
        <v>109</v>
      </c>
      <c r="U23" s="22">
        <v>457</v>
      </c>
      <c r="V23" s="28">
        <v>328</v>
      </c>
      <c r="W23" s="28">
        <v>218</v>
      </c>
      <c r="X23" s="28">
        <v>98</v>
      </c>
      <c r="Y23" s="22">
        <v>464</v>
      </c>
    </row>
    <row r="24" spans="1:25" ht="13.5">
      <c r="A24" s="6" t="s">
        <v>180</v>
      </c>
      <c r="B24" s="28">
        <v>241</v>
      </c>
      <c r="C24" s="28">
        <v>178</v>
      </c>
      <c r="D24" s="28">
        <v>90</v>
      </c>
      <c r="E24" s="22">
        <v>264</v>
      </c>
      <c r="F24" s="28">
        <v>247</v>
      </c>
      <c r="G24" s="28">
        <v>183</v>
      </c>
      <c r="H24" s="28">
        <v>127</v>
      </c>
      <c r="I24" s="22">
        <v>306</v>
      </c>
      <c r="J24" s="28">
        <v>261</v>
      </c>
      <c r="K24" s="28">
        <v>187</v>
      </c>
      <c r="L24" s="28">
        <v>121</v>
      </c>
      <c r="M24" s="22">
        <v>370</v>
      </c>
      <c r="N24" s="28">
        <v>362</v>
      </c>
      <c r="O24" s="28">
        <v>242</v>
      </c>
      <c r="P24" s="28">
        <v>125</v>
      </c>
      <c r="Q24" s="22">
        <v>413</v>
      </c>
      <c r="R24" s="28">
        <v>350</v>
      </c>
      <c r="S24" s="28">
        <v>240</v>
      </c>
      <c r="T24" s="28">
        <v>132</v>
      </c>
      <c r="U24" s="22">
        <v>482</v>
      </c>
      <c r="V24" s="28">
        <v>485</v>
      </c>
      <c r="W24" s="28">
        <v>352</v>
      </c>
      <c r="X24" s="28">
        <v>119</v>
      </c>
      <c r="Y24" s="22">
        <v>718</v>
      </c>
    </row>
    <row r="25" spans="1:25" ht="13.5">
      <c r="A25" s="6" t="s">
        <v>181</v>
      </c>
      <c r="B25" s="28">
        <v>450</v>
      </c>
      <c r="C25" s="28">
        <v>319</v>
      </c>
      <c r="D25" s="28">
        <v>161</v>
      </c>
      <c r="E25" s="22">
        <v>786</v>
      </c>
      <c r="F25" s="28">
        <v>486</v>
      </c>
      <c r="G25" s="28">
        <v>359</v>
      </c>
      <c r="H25" s="28">
        <v>213</v>
      </c>
      <c r="I25" s="22">
        <v>689</v>
      </c>
      <c r="J25" s="28">
        <v>504</v>
      </c>
      <c r="K25" s="28">
        <v>347</v>
      </c>
      <c r="L25" s="28">
        <v>200</v>
      </c>
      <c r="M25" s="22">
        <v>836</v>
      </c>
      <c r="N25" s="28">
        <v>619</v>
      </c>
      <c r="O25" s="28">
        <v>414</v>
      </c>
      <c r="P25" s="28">
        <v>209</v>
      </c>
      <c r="Q25" s="22">
        <v>970</v>
      </c>
      <c r="R25" s="28">
        <v>737</v>
      </c>
      <c r="S25" s="28">
        <v>531</v>
      </c>
      <c r="T25" s="28">
        <v>404</v>
      </c>
      <c r="U25" s="22">
        <v>1387</v>
      </c>
      <c r="V25" s="28">
        <v>825</v>
      </c>
      <c r="W25" s="28">
        <v>570</v>
      </c>
      <c r="X25" s="28">
        <v>218</v>
      </c>
      <c r="Y25" s="22">
        <v>2574</v>
      </c>
    </row>
    <row r="26" spans="1:25" ht="14.25" thickBot="1">
      <c r="A26" s="25" t="s">
        <v>182</v>
      </c>
      <c r="B26" s="29">
        <v>6906</v>
      </c>
      <c r="C26" s="29">
        <v>4555</v>
      </c>
      <c r="D26" s="29">
        <v>2468</v>
      </c>
      <c r="E26" s="23">
        <v>8551</v>
      </c>
      <c r="F26" s="29">
        <v>6848</v>
      </c>
      <c r="G26" s="29">
        <v>4896</v>
      </c>
      <c r="H26" s="29">
        <v>2214</v>
      </c>
      <c r="I26" s="23">
        <v>5931</v>
      </c>
      <c r="J26" s="29">
        <v>6380</v>
      </c>
      <c r="K26" s="29">
        <v>5193</v>
      </c>
      <c r="L26" s="29">
        <v>3286</v>
      </c>
      <c r="M26" s="23">
        <v>12507</v>
      </c>
      <c r="N26" s="29">
        <v>10067</v>
      </c>
      <c r="O26" s="29">
        <v>7006</v>
      </c>
      <c r="P26" s="29">
        <v>3896</v>
      </c>
      <c r="Q26" s="23">
        <v>8643</v>
      </c>
      <c r="R26" s="29">
        <v>3805</v>
      </c>
      <c r="S26" s="29">
        <v>570</v>
      </c>
      <c r="T26" s="29">
        <v>-1340</v>
      </c>
      <c r="U26" s="23">
        <v>490</v>
      </c>
      <c r="V26" s="29">
        <v>7844</v>
      </c>
      <c r="W26" s="29">
        <v>6502</v>
      </c>
      <c r="X26" s="29">
        <v>3944</v>
      </c>
      <c r="Y26" s="23">
        <v>9739</v>
      </c>
    </row>
    <row r="27" spans="1:25" ht="14.25" thickTop="1">
      <c r="A27" s="6" t="s">
        <v>183</v>
      </c>
      <c r="B27" s="28">
        <v>4</v>
      </c>
      <c r="C27" s="28">
        <v>1</v>
      </c>
      <c r="D27" s="28">
        <v>0</v>
      </c>
      <c r="E27" s="22">
        <v>607</v>
      </c>
      <c r="F27" s="28">
        <v>593</v>
      </c>
      <c r="G27" s="28">
        <v>312</v>
      </c>
      <c r="H27" s="28">
        <v>159</v>
      </c>
      <c r="I27" s="22">
        <v>821</v>
      </c>
      <c r="J27" s="28">
        <v>24</v>
      </c>
      <c r="K27" s="28">
        <v>16</v>
      </c>
      <c r="L27" s="28">
        <v>3</v>
      </c>
      <c r="M27" s="22">
        <v>246</v>
      </c>
      <c r="N27" s="28">
        <v>221</v>
      </c>
      <c r="O27" s="28">
        <v>221</v>
      </c>
      <c r="P27" s="28">
        <v>0</v>
      </c>
      <c r="Q27" s="22">
        <v>106</v>
      </c>
      <c r="R27" s="28">
        <v>26</v>
      </c>
      <c r="S27" s="28">
        <v>18</v>
      </c>
      <c r="T27" s="28">
        <v>12</v>
      </c>
      <c r="U27" s="22">
        <v>404</v>
      </c>
      <c r="V27" s="28">
        <v>396</v>
      </c>
      <c r="W27" s="28">
        <v>371</v>
      </c>
      <c r="X27" s="28">
        <v>13</v>
      </c>
      <c r="Y27" s="22">
        <v>314</v>
      </c>
    </row>
    <row r="28" spans="1:25" ht="13.5">
      <c r="A28" s="6" t="s">
        <v>36</v>
      </c>
      <c r="B28" s="28">
        <v>4</v>
      </c>
      <c r="C28" s="28">
        <v>4</v>
      </c>
      <c r="D28" s="28">
        <v>0</v>
      </c>
      <c r="E28" s="22"/>
      <c r="F28" s="28"/>
      <c r="G28" s="28"/>
      <c r="H28" s="28"/>
      <c r="I28" s="22"/>
      <c r="J28" s="28"/>
      <c r="K28" s="28"/>
      <c r="L28" s="28"/>
      <c r="M28" s="22"/>
      <c r="N28" s="28"/>
      <c r="O28" s="28"/>
      <c r="P28" s="28"/>
      <c r="Q28" s="22">
        <v>0</v>
      </c>
      <c r="R28" s="28">
        <v>0</v>
      </c>
      <c r="S28" s="28">
        <v>0</v>
      </c>
      <c r="T28" s="28"/>
      <c r="U28" s="22">
        <v>43</v>
      </c>
      <c r="V28" s="28">
        <v>43</v>
      </c>
      <c r="W28" s="28">
        <v>43</v>
      </c>
      <c r="X28" s="28">
        <v>43</v>
      </c>
      <c r="Y28" s="22">
        <v>128</v>
      </c>
    </row>
    <row r="29" spans="1:25" ht="13.5">
      <c r="A29" s="6" t="s">
        <v>37</v>
      </c>
      <c r="B29" s="28">
        <v>40</v>
      </c>
      <c r="C29" s="28"/>
      <c r="D29" s="28"/>
      <c r="E29" s="22">
        <v>71</v>
      </c>
      <c r="F29" s="28">
        <v>58</v>
      </c>
      <c r="G29" s="28">
        <v>59</v>
      </c>
      <c r="H29" s="28">
        <v>59</v>
      </c>
      <c r="I29" s="22">
        <v>342</v>
      </c>
      <c r="J29" s="28"/>
      <c r="K29" s="28"/>
      <c r="L29" s="28"/>
      <c r="M29" s="22"/>
      <c r="N29" s="28"/>
      <c r="O29" s="28"/>
      <c r="P29" s="28"/>
      <c r="Q29" s="22"/>
      <c r="R29" s="28"/>
      <c r="S29" s="28"/>
      <c r="T29" s="28"/>
      <c r="U29" s="22"/>
      <c r="V29" s="28"/>
      <c r="W29" s="28"/>
      <c r="X29" s="28"/>
      <c r="Y29" s="22"/>
    </row>
    <row r="30" spans="1:25" ht="13.5">
      <c r="A30" s="6" t="s">
        <v>38</v>
      </c>
      <c r="B30" s="28"/>
      <c r="C30" s="28"/>
      <c r="D30" s="28"/>
      <c r="E30" s="22">
        <v>21</v>
      </c>
      <c r="F30" s="28">
        <v>113</v>
      </c>
      <c r="G30" s="28"/>
      <c r="H30" s="28"/>
      <c r="I30" s="22">
        <v>302</v>
      </c>
      <c r="J30" s="28">
        <v>395</v>
      </c>
      <c r="K30" s="28">
        <v>402</v>
      </c>
      <c r="L30" s="28"/>
      <c r="M30" s="22"/>
      <c r="N30" s="28"/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6" t="s">
        <v>71</v>
      </c>
      <c r="B31" s="28">
        <v>1</v>
      </c>
      <c r="C31" s="28">
        <v>1</v>
      </c>
      <c r="D31" s="28"/>
      <c r="E31" s="22"/>
      <c r="F31" s="28"/>
      <c r="G31" s="28"/>
      <c r="H31" s="28">
        <v>47</v>
      </c>
      <c r="I31" s="22"/>
      <c r="J31" s="28"/>
      <c r="K31" s="28"/>
      <c r="L31" s="28"/>
      <c r="M31" s="22">
        <v>8</v>
      </c>
      <c r="N31" s="28">
        <v>4</v>
      </c>
      <c r="O31" s="28">
        <v>4</v>
      </c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186</v>
      </c>
      <c r="B32" s="28">
        <v>51</v>
      </c>
      <c r="C32" s="28">
        <v>7</v>
      </c>
      <c r="D32" s="28">
        <v>1</v>
      </c>
      <c r="E32" s="22">
        <v>700</v>
      </c>
      <c r="F32" s="28">
        <v>766</v>
      </c>
      <c r="G32" s="28">
        <v>372</v>
      </c>
      <c r="H32" s="28">
        <v>265</v>
      </c>
      <c r="I32" s="22">
        <v>2048</v>
      </c>
      <c r="J32" s="28">
        <v>420</v>
      </c>
      <c r="K32" s="28">
        <v>419</v>
      </c>
      <c r="L32" s="28">
        <v>3</v>
      </c>
      <c r="M32" s="22">
        <v>255</v>
      </c>
      <c r="N32" s="28">
        <v>226</v>
      </c>
      <c r="O32" s="28">
        <v>225</v>
      </c>
      <c r="P32" s="28">
        <v>0</v>
      </c>
      <c r="Q32" s="22">
        <v>304</v>
      </c>
      <c r="R32" s="28">
        <v>224</v>
      </c>
      <c r="S32" s="28">
        <v>216</v>
      </c>
      <c r="T32" s="28">
        <v>12</v>
      </c>
      <c r="U32" s="22">
        <v>448</v>
      </c>
      <c r="V32" s="28">
        <v>439</v>
      </c>
      <c r="W32" s="28">
        <v>415</v>
      </c>
      <c r="X32" s="28">
        <v>57</v>
      </c>
      <c r="Y32" s="22">
        <v>887</v>
      </c>
    </row>
    <row r="33" spans="1:25" ht="13.5">
      <c r="A33" s="6" t="s">
        <v>187</v>
      </c>
      <c r="B33" s="28">
        <v>298</v>
      </c>
      <c r="C33" s="28">
        <v>176</v>
      </c>
      <c r="D33" s="28">
        <v>77</v>
      </c>
      <c r="E33" s="22">
        <v>780</v>
      </c>
      <c r="F33" s="28">
        <v>678</v>
      </c>
      <c r="G33" s="28">
        <v>633</v>
      </c>
      <c r="H33" s="28">
        <v>89</v>
      </c>
      <c r="I33" s="22">
        <v>510</v>
      </c>
      <c r="J33" s="28">
        <v>462</v>
      </c>
      <c r="K33" s="28">
        <v>168</v>
      </c>
      <c r="L33" s="28">
        <v>76</v>
      </c>
      <c r="M33" s="22">
        <v>713</v>
      </c>
      <c r="N33" s="28">
        <v>475</v>
      </c>
      <c r="O33" s="28">
        <v>355</v>
      </c>
      <c r="P33" s="28">
        <v>180</v>
      </c>
      <c r="Q33" s="22">
        <v>613</v>
      </c>
      <c r="R33" s="28">
        <v>401</v>
      </c>
      <c r="S33" s="28">
        <v>307</v>
      </c>
      <c r="T33" s="28">
        <v>143</v>
      </c>
      <c r="U33" s="22">
        <v>765</v>
      </c>
      <c r="V33" s="28">
        <v>402</v>
      </c>
      <c r="W33" s="28">
        <v>216</v>
      </c>
      <c r="X33" s="28">
        <v>90</v>
      </c>
      <c r="Y33" s="22">
        <v>1025</v>
      </c>
    </row>
    <row r="34" spans="1:25" ht="13.5">
      <c r="A34" s="6" t="s">
        <v>188</v>
      </c>
      <c r="B34" s="28">
        <v>1</v>
      </c>
      <c r="C34" s="28">
        <v>0</v>
      </c>
      <c r="D34" s="28"/>
      <c r="E34" s="22">
        <v>163</v>
      </c>
      <c r="F34" s="28">
        <v>163</v>
      </c>
      <c r="G34" s="28">
        <v>163</v>
      </c>
      <c r="H34" s="28">
        <v>140</v>
      </c>
      <c r="I34" s="22">
        <v>587</v>
      </c>
      <c r="J34" s="28">
        <v>47</v>
      </c>
      <c r="K34" s="28">
        <v>9</v>
      </c>
      <c r="L34" s="28">
        <v>0</v>
      </c>
      <c r="M34" s="22">
        <v>317</v>
      </c>
      <c r="N34" s="28">
        <v>307</v>
      </c>
      <c r="O34" s="28">
        <v>206</v>
      </c>
      <c r="P34" s="28">
        <v>205</v>
      </c>
      <c r="Q34" s="22">
        <v>875</v>
      </c>
      <c r="R34" s="28">
        <v>873</v>
      </c>
      <c r="S34" s="28">
        <v>873</v>
      </c>
      <c r="T34" s="28"/>
      <c r="U34" s="22">
        <v>2469</v>
      </c>
      <c r="V34" s="28">
        <v>2377</v>
      </c>
      <c r="W34" s="28">
        <v>1044</v>
      </c>
      <c r="X34" s="28">
        <v>886</v>
      </c>
      <c r="Y34" s="22">
        <v>1174</v>
      </c>
    </row>
    <row r="35" spans="1:25" ht="13.5">
      <c r="A35" s="6" t="s">
        <v>189</v>
      </c>
      <c r="B35" s="28">
        <v>8</v>
      </c>
      <c r="C35" s="28">
        <v>17</v>
      </c>
      <c r="D35" s="28">
        <v>13</v>
      </c>
      <c r="E35" s="22">
        <v>291</v>
      </c>
      <c r="F35" s="28">
        <v>74</v>
      </c>
      <c r="G35" s="28">
        <v>70</v>
      </c>
      <c r="H35" s="28"/>
      <c r="I35" s="22">
        <v>2217</v>
      </c>
      <c r="J35" s="28">
        <v>71</v>
      </c>
      <c r="K35" s="28">
        <v>71</v>
      </c>
      <c r="L35" s="28">
        <v>71</v>
      </c>
      <c r="M35" s="22">
        <v>692</v>
      </c>
      <c r="N35" s="28">
        <v>369</v>
      </c>
      <c r="O35" s="28">
        <v>331</v>
      </c>
      <c r="P35" s="28">
        <v>43</v>
      </c>
      <c r="Q35" s="22">
        <v>2253</v>
      </c>
      <c r="R35" s="28">
        <v>1936</v>
      </c>
      <c r="S35" s="28">
        <v>1940</v>
      </c>
      <c r="T35" s="28">
        <v>85</v>
      </c>
      <c r="U35" s="22">
        <v>3117</v>
      </c>
      <c r="V35" s="28">
        <v>965</v>
      </c>
      <c r="W35" s="28">
        <v>628</v>
      </c>
      <c r="X35" s="28"/>
      <c r="Y35" s="22">
        <v>420</v>
      </c>
    </row>
    <row r="36" spans="1:25" ht="13.5">
      <c r="A36" s="6" t="s">
        <v>190</v>
      </c>
      <c r="B36" s="28">
        <v>30</v>
      </c>
      <c r="C36" s="28">
        <v>30</v>
      </c>
      <c r="D36" s="28">
        <v>30</v>
      </c>
      <c r="E36" s="22">
        <v>881</v>
      </c>
      <c r="F36" s="28">
        <v>593</v>
      </c>
      <c r="G36" s="28">
        <v>593</v>
      </c>
      <c r="H36" s="28">
        <v>593</v>
      </c>
      <c r="I36" s="22">
        <v>122</v>
      </c>
      <c r="J36" s="28">
        <v>122</v>
      </c>
      <c r="K36" s="28">
        <v>122</v>
      </c>
      <c r="L36" s="28">
        <v>122</v>
      </c>
      <c r="M36" s="22">
        <v>514</v>
      </c>
      <c r="N36" s="28">
        <v>419</v>
      </c>
      <c r="O36" s="28">
        <v>419</v>
      </c>
      <c r="P36" s="28">
        <v>122</v>
      </c>
      <c r="Q36" s="22">
        <v>179</v>
      </c>
      <c r="R36" s="28">
        <v>122</v>
      </c>
      <c r="S36" s="28">
        <v>122</v>
      </c>
      <c r="T36" s="28">
        <v>122</v>
      </c>
      <c r="U36" s="22">
        <v>1513</v>
      </c>
      <c r="V36" s="28">
        <v>81</v>
      </c>
      <c r="W36" s="28">
        <v>81</v>
      </c>
      <c r="X36" s="28">
        <v>81</v>
      </c>
      <c r="Y36" s="22">
        <v>27</v>
      </c>
    </row>
    <row r="37" spans="1:25" ht="13.5">
      <c r="A37" s="6" t="s">
        <v>192</v>
      </c>
      <c r="B37" s="28"/>
      <c r="C37" s="28"/>
      <c r="D37" s="28"/>
      <c r="E37" s="22">
        <v>438</v>
      </c>
      <c r="F37" s="28">
        <v>413</v>
      </c>
      <c r="G37" s="28"/>
      <c r="H37" s="28"/>
      <c r="I37" s="22"/>
      <c r="J37" s="28"/>
      <c r="K37" s="28"/>
      <c r="L37" s="28"/>
      <c r="M37" s="22"/>
      <c r="N37" s="28"/>
      <c r="O37" s="28"/>
      <c r="P37" s="28"/>
      <c r="Q37" s="22"/>
      <c r="R37" s="28"/>
      <c r="S37" s="28"/>
      <c r="T37" s="28"/>
      <c r="U37" s="22"/>
      <c r="V37" s="28"/>
      <c r="W37" s="28"/>
      <c r="X37" s="28"/>
      <c r="Y37" s="22"/>
    </row>
    <row r="38" spans="1:25" ht="13.5">
      <c r="A38" s="6" t="s">
        <v>71</v>
      </c>
      <c r="B38" s="28">
        <v>58</v>
      </c>
      <c r="C38" s="28">
        <v>28</v>
      </c>
      <c r="D38" s="28">
        <v>22</v>
      </c>
      <c r="E38" s="22">
        <v>128</v>
      </c>
      <c r="F38" s="28">
        <v>89</v>
      </c>
      <c r="G38" s="28">
        <v>36</v>
      </c>
      <c r="H38" s="28">
        <v>49</v>
      </c>
      <c r="I38" s="22">
        <v>171</v>
      </c>
      <c r="J38" s="28">
        <v>154</v>
      </c>
      <c r="K38" s="28">
        <v>35</v>
      </c>
      <c r="L38" s="28">
        <v>1</v>
      </c>
      <c r="M38" s="22">
        <v>111</v>
      </c>
      <c r="N38" s="28">
        <v>35</v>
      </c>
      <c r="O38" s="28">
        <v>30</v>
      </c>
      <c r="P38" s="28">
        <v>13</v>
      </c>
      <c r="Q38" s="22">
        <v>10</v>
      </c>
      <c r="R38" s="28">
        <v>1</v>
      </c>
      <c r="S38" s="28">
        <v>1</v>
      </c>
      <c r="T38" s="28">
        <v>1</v>
      </c>
      <c r="U38" s="22">
        <v>30</v>
      </c>
      <c r="V38" s="28">
        <v>24</v>
      </c>
      <c r="W38" s="28">
        <v>18</v>
      </c>
      <c r="X38" s="28"/>
      <c r="Y38" s="22"/>
    </row>
    <row r="39" spans="1:25" ht="13.5">
      <c r="A39" s="6" t="s">
        <v>193</v>
      </c>
      <c r="B39" s="28">
        <v>398</v>
      </c>
      <c r="C39" s="28">
        <v>254</v>
      </c>
      <c r="D39" s="28">
        <v>144</v>
      </c>
      <c r="E39" s="22">
        <v>2719</v>
      </c>
      <c r="F39" s="28">
        <v>2012</v>
      </c>
      <c r="G39" s="28">
        <v>1496</v>
      </c>
      <c r="H39" s="28">
        <v>872</v>
      </c>
      <c r="I39" s="22">
        <v>4290</v>
      </c>
      <c r="J39" s="28">
        <v>1461</v>
      </c>
      <c r="K39" s="28">
        <v>988</v>
      </c>
      <c r="L39" s="28">
        <v>604</v>
      </c>
      <c r="M39" s="22">
        <v>4440</v>
      </c>
      <c r="N39" s="28">
        <v>2102</v>
      </c>
      <c r="O39" s="28">
        <v>1732</v>
      </c>
      <c r="P39" s="28">
        <v>805</v>
      </c>
      <c r="Q39" s="22">
        <v>4934</v>
      </c>
      <c r="R39" s="28">
        <v>4204</v>
      </c>
      <c r="S39" s="28">
        <v>3802</v>
      </c>
      <c r="T39" s="28">
        <v>364</v>
      </c>
      <c r="U39" s="22">
        <v>12431</v>
      </c>
      <c r="V39" s="28">
        <v>7045</v>
      </c>
      <c r="W39" s="28">
        <v>3478</v>
      </c>
      <c r="X39" s="28">
        <v>2547</v>
      </c>
      <c r="Y39" s="22">
        <v>9518</v>
      </c>
    </row>
    <row r="40" spans="1:25" ht="13.5">
      <c r="A40" s="7" t="s">
        <v>194</v>
      </c>
      <c r="B40" s="28">
        <v>6558</v>
      </c>
      <c r="C40" s="28">
        <v>4308</v>
      </c>
      <c r="D40" s="28">
        <v>2326</v>
      </c>
      <c r="E40" s="22">
        <v>6532</v>
      </c>
      <c r="F40" s="28">
        <v>5602</v>
      </c>
      <c r="G40" s="28">
        <v>3771</v>
      </c>
      <c r="H40" s="28">
        <v>1607</v>
      </c>
      <c r="I40" s="22">
        <v>3689</v>
      </c>
      <c r="J40" s="28">
        <v>5338</v>
      </c>
      <c r="K40" s="28">
        <v>4624</v>
      </c>
      <c r="L40" s="28">
        <v>2685</v>
      </c>
      <c r="M40" s="22">
        <v>8321</v>
      </c>
      <c r="N40" s="28">
        <v>8190</v>
      </c>
      <c r="O40" s="28">
        <v>5498</v>
      </c>
      <c r="P40" s="28">
        <v>3091</v>
      </c>
      <c r="Q40" s="22">
        <v>4013</v>
      </c>
      <c r="R40" s="28">
        <v>-175</v>
      </c>
      <c r="S40" s="28">
        <v>-3014</v>
      </c>
      <c r="T40" s="28">
        <v>-1691</v>
      </c>
      <c r="U40" s="22">
        <v>-11492</v>
      </c>
      <c r="V40" s="28">
        <v>1238</v>
      </c>
      <c r="W40" s="28">
        <v>3439</v>
      </c>
      <c r="X40" s="28">
        <v>1454</v>
      </c>
      <c r="Y40" s="22">
        <v>1107</v>
      </c>
    </row>
    <row r="41" spans="1:25" ht="13.5">
      <c r="A41" s="7" t="s">
        <v>195</v>
      </c>
      <c r="B41" s="28">
        <v>1300</v>
      </c>
      <c r="C41" s="28">
        <v>904</v>
      </c>
      <c r="D41" s="28">
        <v>368</v>
      </c>
      <c r="E41" s="22">
        <v>2066</v>
      </c>
      <c r="F41" s="28">
        <v>1531</v>
      </c>
      <c r="G41" s="28">
        <v>1215</v>
      </c>
      <c r="H41" s="28">
        <v>357</v>
      </c>
      <c r="I41" s="22">
        <v>1657</v>
      </c>
      <c r="J41" s="28">
        <v>1365</v>
      </c>
      <c r="K41" s="28">
        <v>927</v>
      </c>
      <c r="L41" s="28">
        <v>541</v>
      </c>
      <c r="M41" s="22">
        <v>1952</v>
      </c>
      <c r="N41" s="28">
        <v>1584</v>
      </c>
      <c r="O41" s="28">
        <v>1074</v>
      </c>
      <c r="P41" s="28">
        <v>485</v>
      </c>
      <c r="Q41" s="22">
        <v>1579</v>
      </c>
      <c r="R41" s="28">
        <v>1212</v>
      </c>
      <c r="S41" s="28">
        <v>589</v>
      </c>
      <c r="T41" s="28">
        <v>237</v>
      </c>
      <c r="U41" s="22">
        <v>1378</v>
      </c>
      <c r="V41" s="28">
        <v>1176</v>
      </c>
      <c r="W41" s="28">
        <v>1799</v>
      </c>
      <c r="X41" s="28">
        <v>392</v>
      </c>
      <c r="Y41" s="22">
        <v>1887</v>
      </c>
    </row>
    <row r="42" spans="1:25" ht="13.5">
      <c r="A42" s="7" t="s">
        <v>196</v>
      </c>
      <c r="B42" s="28">
        <v>676</v>
      </c>
      <c r="C42" s="28">
        <v>545</v>
      </c>
      <c r="D42" s="28">
        <v>366</v>
      </c>
      <c r="E42" s="22">
        <v>823</v>
      </c>
      <c r="F42" s="28">
        <v>691</v>
      </c>
      <c r="G42" s="28">
        <v>461</v>
      </c>
      <c r="H42" s="28">
        <v>364</v>
      </c>
      <c r="I42" s="22">
        <v>-632</v>
      </c>
      <c r="J42" s="28">
        <v>45</v>
      </c>
      <c r="K42" s="28">
        <v>14</v>
      </c>
      <c r="L42" s="28">
        <v>155</v>
      </c>
      <c r="M42" s="22">
        <v>1051</v>
      </c>
      <c r="N42" s="28">
        <v>737</v>
      </c>
      <c r="O42" s="28">
        <v>661</v>
      </c>
      <c r="P42" s="28">
        <v>455</v>
      </c>
      <c r="Q42" s="22">
        <v>-986</v>
      </c>
      <c r="R42" s="28">
        <v>-1459</v>
      </c>
      <c r="S42" s="28">
        <v>-1445</v>
      </c>
      <c r="T42" s="28">
        <v>-513</v>
      </c>
      <c r="U42" s="22">
        <v>-4526</v>
      </c>
      <c r="V42" s="28">
        <v>-2865</v>
      </c>
      <c r="W42" s="28">
        <v>-971</v>
      </c>
      <c r="X42" s="28">
        <v>-314</v>
      </c>
      <c r="Y42" s="22">
        <v>-2232</v>
      </c>
    </row>
    <row r="43" spans="1:25" ht="13.5">
      <c r="A43" s="7" t="s">
        <v>197</v>
      </c>
      <c r="B43" s="28">
        <v>1976</v>
      </c>
      <c r="C43" s="28">
        <v>1449</v>
      </c>
      <c r="D43" s="28">
        <v>734</v>
      </c>
      <c r="E43" s="22">
        <v>2890</v>
      </c>
      <c r="F43" s="28">
        <v>2223</v>
      </c>
      <c r="G43" s="28">
        <v>1676</v>
      </c>
      <c r="H43" s="28">
        <v>721</v>
      </c>
      <c r="I43" s="22">
        <v>1025</v>
      </c>
      <c r="J43" s="28">
        <v>1410</v>
      </c>
      <c r="K43" s="28">
        <v>941</v>
      </c>
      <c r="L43" s="28">
        <v>696</v>
      </c>
      <c r="M43" s="22">
        <v>3003</v>
      </c>
      <c r="N43" s="28">
        <v>2321</v>
      </c>
      <c r="O43" s="28">
        <v>1735</v>
      </c>
      <c r="P43" s="28">
        <v>941</v>
      </c>
      <c r="Q43" s="22">
        <v>593</v>
      </c>
      <c r="R43" s="28">
        <v>-247</v>
      </c>
      <c r="S43" s="28">
        <v>-855</v>
      </c>
      <c r="T43" s="28">
        <v>-276</v>
      </c>
      <c r="U43" s="22">
        <v>-3446</v>
      </c>
      <c r="V43" s="28">
        <v>-1689</v>
      </c>
      <c r="W43" s="28">
        <v>828</v>
      </c>
      <c r="X43" s="28">
        <v>78</v>
      </c>
      <c r="Y43" s="22">
        <v>-1138</v>
      </c>
    </row>
    <row r="44" spans="1:25" ht="13.5">
      <c r="A44" s="7" t="s">
        <v>39</v>
      </c>
      <c r="B44" s="28">
        <v>4581</v>
      </c>
      <c r="C44" s="28">
        <v>2858</v>
      </c>
      <c r="D44" s="28">
        <v>1591</v>
      </c>
      <c r="E44" s="22">
        <v>3642</v>
      </c>
      <c r="F44" s="28">
        <v>3379</v>
      </c>
      <c r="G44" s="28">
        <v>2095</v>
      </c>
      <c r="H44" s="28">
        <v>885</v>
      </c>
      <c r="I44" s="22">
        <v>2663</v>
      </c>
      <c r="J44" s="28">
        <v>3928</v>
      </c>
      <c r="K44" s="28">
        <v>3682</v>
      </c>
      <c r="L44" s="28">
        <v>1988</v>
      </c>
      <c r="M44" s="22">
        <v>5317</v>
      </c>
      <c r="N44" s="28">
        <v>5869</v>
      </c>
      <c r="O44" s="28">
        <v>3762</v>
      </c>
      <c r="P44" s="28">
        <v>2150</v>
      </c>
      <c r="Q44" s="22"/>
      <c r="R44" s="28"/>
      <c r="S44" s="28"/>
      <c r="T44" s="28"/>
      <c r="U44" s="22"/>
      <c r="V44" s="28"/>
      <c r="W44" s="28"/>
      <c r="X44" s="28"/>
      <c r="Y44" s="22"/>
    </row>
    <row r="45" spans="1:25" ht="13.5">
      <c r="A45" s="7" t="s">
        <v>40</v>
      </c>
      <c r="B45" s="28">
        <v>66</v>
      </c>
      <c r="C45" s="28">
        <v>56</v>
      </c>
      <c r="D45" s="28">
        <v>32</v>
      </c>
      <c r="E45" s="22">
        <v>199</v>
      </c>
      <c r="F45" s="28">
        <v>161</v>
      </c>
      <c r="G45" s="28">
        <v>113</v>
      </c>
      <c r="H45" s="28">
        <v>43</v>
      </c>
      <c r="I45" s="22">
        <v>138</v>
      </c>
      <c r="J45" s="28">
        <v>97</v>
      </c>
      <c r="K45" s="28">
        <v>68</v>
      </c>
      <c r="L45" s="28">
        <v>34</v>
      </c>
      <c r="M45" s="22">
        <v>163</v>
      </c>
      <c r="N45" s="28">
        <v>132</v>
      </c>
      <c r="O45" s="28">
        <v>92</v>
      </c>
      <c r="P45" s="28">
        <v>46</v>
      </c>
      <c r="Q45" s="22">
        <v>113</v>
      </c>
      <c r="R45" s="28">
        <v>88</v>
      </c>
      <c r="S45" s="28">
        <v>34</v>
      </c>
      <c r="T45" s="28">
        <v>-34</v>
      </c>
      <c r="U45" s="22">
        <v>-137</v>
      </c>
      <c r="V45" s="28">
        <v>-72</v>
      </c>
      <c r="W45" s="28">
        <v>-89</v>
      </c>
      <c r="X45" s="28">
        <v>-54</v>
      </c>
      <c r="Y45" s="22">
        <v>54</v>
      </c>
    </row>
    <row r="46" spans="1:25" ht="14.25" thickBot="1">
      <c r="A46" s="7" t="s">
        <v>198</v>
      </c>
      <c r="B46" s="28">
        <v>4515</v>
      </c>
      <c r="C46" s="28">
        <v>2802</v>
      </c>
      <c r="D46" s="28">
        <v>1558</v>
      </c>
      <c r="E46" s="22">
        <v>3443</v>
      </c>
      <c r="F46" s="28">
        <v>3218</v>
      </c>
      <c r="G46" s="28">
        <v>1981</v>
      </c>
      <c r="H46" s="28">
        <v>841</v>
      </c>
      <c r="I46" s="22">
        <v>2525</v>
      </c>
      <c r="J46" s="28">
        <v>3831</v>
      </c>
      <c r="K46" s="28">
        <v>3614</v>
      </c>
      <c r="L46" s="28">
        <v>1954</v>
      </c>
      <c r="M46" s="22">
        <v>5154</v>
      </c>
      <c r="N46" s="28">
        <v>5736</v>
      </c>
      <c r="O46" s="28">
        <v>3670</v>
      </c>
      <c r="P46" s="28">
        <v>2103</v>
      </c>
      <c r="Q46" s="22">
        <v>3306</v>
      </c>
      <c r="R46" s="28">
        <v>-15</v>
      </c>
      <c r="S46" s="28">
        <v>-2193</v>
      </c>
      <c r="T46" s="28">
        <v>-1381</v>
      </c>
      <c r="U46" s="22">
        <v>-7907</v>
      </c>
      <c r="V46" s="28">
        <v>3000</v>
      </c>
      <c r="W46" s="28">
        <v>2700</v>
      </c>
      <c r="X46" s="28">
        <v>1431</v>
      </c>
      <c r="Y46" s="22">
        <v>2191</v>
      </c>
    </row>
    <row r="47" spans="1:25" ht="14.25" thickTop="1">
      <c r="A47" s="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9" ht="13.5">
      <c r="A49" s="20" t="s">
        <v>150</v>
      </c>
    </row>
    <row r="50" ht="13.5">
      <c r="A50" s="20" t="s">
        <v>151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4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146</v>
      </c>
      <c r="B2" s="14">
        <v>4203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147</v>
      </c>
      <c r="B3" s="1" t="s">
        <v>148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42</v>
      </c>
      <c r="B4" s="15" t="str">
        <f>HYPERLINK("http://www.kabupro.jp/mark/20131108/S1000CSV.htm","四半期報告書")</f>
        <v>四半期報告書</v>
      </c>
      <c r="C4" s="15" t="str">
        <f>HYPERLINK("http://www.kabupro.jp/mark/20130627/S000DTJW.htm","有価証券報告書")</f>
        <v>有価証券報告書</v>
      </c>
      <c r="D4" s="15" t="str">
        <f>HYPERLINK("http://www.kabupro.jp/mark/20131108/S1000CSV.htm","四半期報告書")</f>
        <v>四半期報告書</v>
      </c>
      <c r="E4" s="15" t="str">
        <f>HYPERLINK("http://www.kabupro.jp/mark/20130627/S000DTJW.htm","有価証券報告書")</f>
        <v>有価証券報告書</v>
      </c>
      <c r="F4" s="15" t="str">
        <f>HYPERLINK("http://www.kabupro.jp/mark/20121109/S000C772.htm","四半期報告書")</f>
        <v>四半期報告書</v>
      </c>
      <c r="G4" s="15" t="str">
        <f>HYPERLINK("http://www.kabupro.jp/mark/20120628/S000B9IR.htm","有価証券報告書")</f>
        <v>有価証券報告書</v>
      </c>
      <c r="H4" s="15" t="str">
        <f>HYPERLINK("http://www.kabupro.jp/mark/20110210/S0007Q9L.htm","四半期報告書")</f>
        <v>四半期報告書</v>
      </c>
      <c r="I4" s="15" t="str">
        <f>HYPERLINK("http://www.kabupro.jp/mark/20111110/S0009NNQ.htm","四半期報告書")</f>
        <v>四半期報告書</v>
      </c>
      <c r="J4" s="15" t="str">
        <f>HYPERLINK("http://www.kabupro.jp/mark/20100810/S0006IO9.htm","四半期報告書")</f>
        <v>四半期報告書</v>
      </c>
      <c r="K4" s="15" t="str">
        <f>HYPERLINK("http://www.kabupro.jp/mark/20110629/S0008PMS.htm","有価証券報告書")</f>
        <v>有価証券報告書</v>
      </c>
      <c r="L4" s="15" t="str">
        <f>HYPERLINK("http://www.kabupro.jp/mark/20110210/S0007Q9L.htm","四半期報告書")</f>
        <v>四半期報告書</v>
      </c>
      <c r="M4" s="15" t="str">
        <f>HYPERLINK("http://www.kabupro.jp/mark/20101110/S00072YM.htm","四半期報告書")</f>
        <v>四半期報告書</v>
      </c>
      <c r="N4" s="15" t="str">
        <f>HYPERLINK("http://www.kabupro.jp/mark/20100810/S0006IO9.htm","四半期報告書")</f>
        <v>四半期報告書</v>
      </c>
      <c r="O4" s="15" t="str">
        <f>HYPERLINK("http://www.kabupro.jp/mark/20090626/S0003HNG.htm","有価証券報告書")</f>
        <v>有価証券報告書</v>
      </c>
      <c r="P4" s="15" t="str">
        <f>HYPERLINK("http://www.kabupro.jp/mark/20100210/S000540M.htm","四半期報告書")</f>
        <v>四半期報告書</v>
      </c>
      <c r="Q4" s="15" t="str">
        <f>HYPERLINK("http://www.kabupro.jp/mark/20091112/S0004K5O.htm","四半期報告書")</f>
        <v>四半期報告書</v>
      </c>
      <c r="R4" s="15" t="str">
        <f>HYPERLINK("http://www.kabupro.jp/mark/20090811/S0003VVA.htm","四半期報告書")</f>
        <v>四半期報告書</v>
      </c>
      <c r="S4" s="15" t="str">
        <f>HYPERLINK("http://www.kabupro.jp/mark/20090626/S0003HNG.htm","有価証券報告書")</f>
        <v>有価証券報告書</v>
      </c>
    </row>
    <row r="5" spans="1:19" ht="14.25" thickBot="1">
      <c r="A5" s="11" t="s">
        <v>43</v>
      </c>
      <c r="B5" s="1" t="s">
        <v>203</v>
      </c>
      <c r="C5" s="1" t="s">
        <v>49</v>
      </c>
      <c r="D5" s="1" t="s">
        <v>203</v>
      </c>
      <c r="E5" s="1" t="s">
        <v>49</v>
      </c>
      <c r="F5" s="1" t="s">
        <v>209</v>
      </c>
      <c r="G5" s="1" t="s">
        <v>53</v>
      </c>
      <c r="H5" s="1" t="s">
        <v>219</v>
      </c>
      <c r="I5" s="1" t="s">
        <v>215</v>
      </c>
      <c r="J5" s="1" t="s">
        <v>223</v>
      </c>
      <c r="K5" s="1" t="s">
        <v>55</v>
      </c>
      <c r="L5" s="1" t="s">
        <v>219</v>
      </c>
      <c r="M5" s="1" t="s">
        <v>221</v>
      </c>
      <c r="N5" s="1" t="s">
        <v>223</v>
      </c>
      <c r="O5" s="1" t="s">
        <v>57</v>
      </c>
      <c r="P5" s="1" t="s">
        <v>225</v>
      </c>
      <c r="Q5" s="1" t="s">
        <v>227</v>
      </c>
      <c r="R5" s="1" t="s">
        <v>229</v>
      </c>
      <c r="S5" s="1" t="s">
        <v>57</v>
      </c>
    </row>
    <row r="6" spans="1:19" ht="15" thickBot="1" thickTop="1">
      <c r="A6" s="10" t="s">
        <v>44</v>
      </c>
      <c r="B6" s="18" t="s">
        <v>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45</v>
      </c>
      <c r="B7" s="14" t="s">
        <v>4</v>
      </c>
      <c r="C7" s="16" t="s">
        <v>50</v>
      </c>
      <c r="D7" s="14" t="s">
        <v>4</v>
      </c>
      <c r="E7" s="16" t="s">
        <v>50</v>
      </c>
      <c r="F7" s="14" t="s">
        <v>4</v>
      </c>
      <c r="G7" s="16" t="s">
        <v>50</v>
      </c>
      <c r="H7" s="14" t="s">
        <v>4</v>
      </c>
      <c r="I7" s="14" t="s">
        <v>4</v>
      </c>
      <c r="J7" s="14" t="s">
        <v>4</v>
      </c>
      <c r="K7" s="16" t="s">
        <v>50</v>
      </c>
      <c r="L7" s="14" t="s">
        <v>4</v>
      </c>
      <c r="M7" s="14" t="s">
        <v>4</v>
      </c>
      <c r="N7" s="14" t="s">
        <v>4</v>
      </c>
      <c r="O7" s="16" t="s">
        <v>50</v>
      </c>
      <c r="P7" s="14" t="s">
        <v>4</v>
      </c>
      <c r="Q7" s="14" t="s">
        <v>4</v>
      </c>
      <c r="R7" s="14" t="s">
        <v>4</v>
      </c>
      <c r="S7" s="16" t="s">
        <v>50</v>
      </c>
    </row>
    <row r="8" spans="1:19" ht="13.5">
      <c r="A8" s="13" t="s">
        <v>46</v>
      </c>
      <c r="B8" s="1" t="s">
        <v>5</v>
      </c>
      <c r="C8" s="17" t="s">
        <v>152</v>
      </c>
      <c r="D8" s="1" t="s">
        <v>152</v>
      </c>
      <c r="E8" s="17" t="s">
        <v>153</v>
      </c>
      <c r="F8" s="1" t="s">
        <v>153</v>
      </c>
      <c r="G8" s="17" t="s">
        <v>154</v>
      </c>
      <c r="H8" s="1" t="s">
        <v>154</v>
      </c>
      <c r="I8" s="1" t="s">
        <v>154</v>
      </c>
      <c r="J8" s="1" t="s">
        <v>154</v>
      </c>
      <c r="K8" s="17" t="s">
        <v>155</v>
      </c>
      <c r="L8" s="1" t="s">
        <v>155</v>
      </c>
      <c r="M8" s="1" t="s">
        <v>155</v>
      </c>
      <c r="N8" s="1" t="s">
        <v>155</v>
      </c>
      <c r="O8" s="17" t="s">
        <v>156</v>
      </c>
      <c r="P8" s="1" t="s">
        <v>156</v>
      </c>
      <c r="Q8" s="1" t="s">
        <v>156</v>
      </c>
      <c r="R8" s="1" t="s">
        <v>156</v>
      </c>
      <c r="S8" s="17" t="s">
        <v>157</v>
      </c>
    </row>
    <row r="9" spans="1:19" ht="13.5">
      <c r="A9" s="13" t="s">
        <v>47</v>
      </c>
      <c r="B9" s="1" t="s">
        <v>204</v>
      </c>
      <c r="C9" s="17" t="s">
        <v>51</v>
      </c>
      <c r="D9" s="1" t="s">
        <v>210</v>
      </c>
      <c r="E9" s="17" t="s">
        <v>52</v>
      </c>
      <c r="F9" s="1" t="s">
        <v>216</v>
      </c>
      <c r="G9" s="17" t="s">
        <v>54</v>
      </c>
      <c r="H9" s="1" t="s">
        <v>220</v>
      </c>
      <c r="I9" s="1" t="s">
        <v>222</v>
      </c>
      <c r="J9" s="1" t="s">
        <v>224</v>
      </c>
      <c r="K9" s="17" t="s">
        <v>56</v>
      </c>
      <c r="L9" s="1" t="s">
        <v>226</v>
      </c>
      <c r="M9" s="1" t="s">
        <v>228</v>
      </c>
      <c r="N9" s="1" t="s">
        <v>230</v>
      </c>
      <c r="O9" s="17" t="s">
        <v>58</v>
      </c>
      <c r="P9" s="1" t="s">
        <v>232</v>
      </c>
      <c r="Q9" s="1" t="s">
        <v>234</v>
      </c>
      <c r="R9" s="1" t="s">
        <v>236</v>
      </c>
      <c r="S9" s="17" t="s">
        <v>59</v>
      </c>
    </row>
    <row r="10" spans="1:19" ht="14.25" thickBot="1">
      <c r="A10" s="13" t="s">
        <v>48</v>
      </c>
      <c r="B10" s="1" t="s">
        <v>61</v>
      </c>
      <c r="C10" s="17" t="s">
        <v>61</v>
      </c>
      <c r="D10" s="1" t="s">
        <v>61</v>
      </c>
      <c r="E10" s="17" t="s">
        <v>61</v>
      </c>
      <c r="F10" s="1" t="s">
        <v>61</v>
      </c>
      <c r="G10" s="17" t="s">
        <v>61</v>
      </c>
      <c r="H10" s="1" t="s">
        <v>61</v>
      </c>
      <c r="I10" s="1" t="s">
        <v>61</v>
      </c>
      <c r="J10" s="1" t="s">
        <v>61</v>
      </c>
      <c r="K10" s="17" t="s">
        <v>61</v>
      </c>
      <c r="L10" s="1" t="s">
        <v>61</v>
      </c>
      <c r="M10" s="1" t="s">
        <v>61</v>
      </c>
      <c r="N10" s="1" t="s">
        <v>61</v>
      </c>
      <c r="O10" s="17" t="s">
        <v>61</v>
      </c>
      <c r="P10" s="1" t="s">
        <v>61</v>
      </c>
      <c r="Q10" s="1" t="s">
        <v>61</v>
      </c>
      <c r="R10" s="1" t="s">
        <v>61</v>
      </c>
      <c r="S10" s="17" t="s">
        <v>61</v>
      </c>
    </row>
    <row r="11" spans="1:19" ht="14.25" thickTop="1">
      <c r="A11" s="30" t="s">
        <v>194</v>
      </c>
      <c r="B11" s="27">
        <v>4308</v>
      </c>
      <c r="C11" s="21">
        <v>6532</v>
      </c>
      <c r="D11" s="27">
        <v>3771</v>
      </c>
      <c r="E11" s="21">
        <v>3689</v>
      </c>
      <c r="F11" s="27">
        <v>4624</v>
      </c>
      <c r="G11" s="21">
        <v>8321</v>
      </c>
      <c r="H11" s="27">
        <v>8190</v>
      </c>
      <c r="I11" s="27">
        <v>5498</v>
      </c>
      <c r="J11" s="27">
        <v>3091</v>
      </c>
      <c r="K11" s="21">
        <v>4013</v>
      </c>
      <c r="L11" s="27">
        <v>-175</v>
      </c>
      <c r="M11" s="27">
        <v>-3014</v>
      </c>
      <c r="N11" s="27">
        <v>-1691</v>
      </c>
      <c r="O11" s="21">
        <v>-11492</v>
      </c>
      <c r="P11" s="27">
        <v>1238</v>
      </c>
      <c r="Q11" s="27">
        <v>3439</v>
      </c>
      <c r="R11" s="27">
        <v>1454</v>
      </c>
      <c r="S11" s="21">
        <v>1107</v>
      </c>
    </row>
    <row r="12" spans="1:19" ht="13.5">
      <c r="A12" s="6" t="s">
        <v>6</v>
      </c>
      <c r="B12" s="28">
        <v>4901</v>
      </c>
      <c r="C12" s="22">
        <v>10393</v>
      </c>
      <c r="D12" s="28">
        <v>5049</v>
      </c>
      <c r="E12" s="22">
        <v>10465</v>
      </c>
      <c r="F12" s="28">
        <v>5026</v>
      </c>
      <c r="G12" s="22">
        <v>11014</v>
      </c>
      <c r="H12" s="28">
        <v>8182</v>
      </c>
      <c r="I12" s="28">
        <v>5392</v>
      </c>
      <c r="J12" s="28">
        <v>2662</v>
      </c>
      <c r="K12" s="22">
        <v>11967</v>
      </c>
      <c r="L12" s="28">
        <v>8964</v>
      </c>
      <c r="M12" s="28">
        <v>5879</v>
      </c>
      <c r="N12" s="28">
        <v>2830</v>
      </c>
      <c r="O12" s="22">
        <v>13055</v>
      </c>
      <c r="P12" s="28">
        <v>9836</v>
      </c>
      <c r="Q12" s="28">
        <v>6411</v>
      </c>
      <c r="R12" s="28">
        <v>3122</v>
      </c>
      <c r="S12" s="22">
        <v>11716</v>
      </c>
    </row>
    <row r="13" spans="1:19" ht="13.5">
      <c r="A13" s="6" t="s">
        <v>190</v>
      </c>
      <c r="B13" s="28">
        <v>30</v>
      </c>
      <c r="C13" s="22">
        <v>881</v>
      </c>
      <c r="D13" s="28">
        <v>593</v>
      </c>
      <c r="E13" s="22">
        <v>122</v>
      </c>
      <c r="F13" s="28">
        <v>122</v>
      </c>
      <c r="G13" s="22">
        <v>514</v>
      </c>
      <c r="H13" s="28">
        <v>419</v>
      </c>
      <c r="I13" s="28">
        <v>419</v>
      </c>
      <c r="J13" s="28">
        <v>122</v>
      </c>
      <c r="K13" s="22">
        <v>179</v>
      </c>
      <c r="L13" s="28">
        <v>122</v>
      </c>
      <c r="M13" s="28">
        <v>122</v>
      </c>
      <c r="N13" s="28">
        <v>122</v>
      </c>
      <c r="O13" s="22">
        <v>1513</v>
      </c>
      <c r="P13" s="28">
        <v>81</v>
      </c>
      <c r="Q13" s="28">
        <v>81</v>
      </c>
      <c r="R13" s="28">
        <v>81</v>
      </c>
      <c r="S13" s="22">
        <v>27</v>
      </c>
    </row>
    <row r="14" spans="1:19" ht="13.5">
      <c r="A14" s="6" t="s">
        <v>7</v>
      </c>
      <c r="B14" s="28">
        <v>-580</v>
      </c>
      <c r="C14" s="22">
        <v>-2144</v>
      </c>
      <c r="D14" s="28">
        <v>-583</v>
      </c>
      <c r="E14" s="22">
        <v>-83</v>
      </c>
      <c r="F14" s="28">
        <v>-945</v>
      </c>
      <c r="G14" s="22">
        <v>-1322</v>
      </c>
      <c r="H14" s="28">
        <v>-1146</v>
      </c>
      <c r="I14" s="28">
        <v>-574</v>
      </c>
      <c r="J14" s="28">
        <v>-516</v>
      </c>
      <c r="K14" s="22">
        <v>-2883</v>
      </c>
      <c r="L14" s="28">
        <v>-514</v>
      </c>
      <c r="M14" s="28">
        <v>-203</v>
      </c>
      <c r="N14" s="28">
        <v>-170</v>
      </c>
      <c r="O14" s="22">
        <v>4593</v>
      </c>
      <c r="P14" s="28">
        <v>1183</v>
      </c>
      <c r="Q14" s="28">
        <v>1083</v>
      </c>
      <c r="R14" s="28">
        <v>738</v>
      </c>
      <c r="S14" s="22">
        <v>193</v>
      </c>
    </row>
    <row r="15" spans="1:19" ht="13.5">
      <c r="A15" s="6" t="s">
        <v>8</v>
      </c>
      <c r="B15" s="28">
        <v>174</v>
      </c>
      <c r="C15" s="22">
        <v>172</v>
      </c>
      <c r="D15" s="28">
        <v>320</v>
      </c>
      <c r="E15" s="22">
        <v>-311</v>
      </c>
      <c r="F15" s="28">
        <v>152</v>
      </c>
      <c r="G15" s="22">
        <v>467</v>
      </c>
      <c r="H15" s="28">
        <v>253</v>
      </c>
      <c r="I15" s="28">
        <v>133</v>
      </c>
      <c r="J15" s="28">
        <v>179</v>
      </c>
      <c r="K15" s="22">
        <v>506</v>
      </c>
      <c r="L15" s="28">
        <v>374</v>
      </c>
      <c r="M15" s="28">
        <v>288</v>
      </c>
      <c r="N15" s="28">
        <v>130</v>
      </c>
      <c r="O15" s="22">
        <v>360</v>
      </c>
      <c r="P15" s="28">
        <v>6</v>
      </c>
      <c r="Q15" s="28">
        <v>-155</v>
      </c>
      <c r="R15" s="28">
        <v>76</v>
      </c>
      <c r="S15" s="22">
        <v>711</v>
      </c>
    </row>
    <row r="16" spans="1:19" ht="13.5">
      <c r="A16" s="6" t="s">
        <v>9</v>
      </c>
      <c r="B16" s="28">
        <v>-292</v>
      </c>
      <c r="C16" s="22">
        <v>-458</v>
      </c>
      <c r="D16" s="28">
        <v>-267</v>
      </c>
      <c r="E16" s="22">
        <v>-653</v>
      </c>
      <c r="F16" s="28">
        <v>-397</v>
      </c>
      <c r="G16" s="22">
        <v>-723</v>
      </c>
      <c r="H16" s="28">
        <v>-586</v>
      </c>
      <c r="I16" s="28">
        <v>-351</v>
      </c>
      <c r="J16" s="28">
        <v>-321</v>
      </c>
      <c r="K16" s="22">
        <v>-469</v>
      </c>
      <c r="L16" s="28">
        <v>-406</v>
      </c>
      <c r="M16" s="28">
        <v>-197</v>
      </c>
      <c r="N16" s="28">
        <v>-160</v>
      </c>
      <c r="O16" s="22">
        <v>-1111</v>
      </c>
      <c r="P16" s="28">
        <v>-992</v>
      </c>
      <c r="Q16" s="28">
        <v>-686</v>
      </c>
      <c r="R16" s="28">
        <v>-497</v>
      </c>
      <c r="S16" s="22">
        <v>-1493</v>
      </c>
    </row>
    <row r="17" spans="1:19" ht="13.5">
      <c r="A17" s="6" t="s">
        <v>177</v>
      </c>
      <c r="B17" s="28">
        <v>140</v>
      </c>
      <c r="C17" s="22">
        <v>322</v>
      </c>
      <c r="D17" s="28">
        <v>161</v>
      </c>
      <c r="E17" s="22">
        <v>328</v>
      </c>
      <c r="F17" s="28">
        <v>159</v>
      </c>
      <c r="G17" s="22">
        <v>340</v>
      </c>
      <c r="H17" s="28">
        <v>256</v>
      </c>
      <c r="I17" s="28">
        <v>171</v>
      </c>
      <c r="J17" s="28">
        <v>84</v>
      </c>
      <c r="K17" s="22">
        <v>387</v>
      </c>
      <c r="L17" s="28">
        <v>343</v>
      </c>
      <c r="M17" s="28">
        <v>197</v>
      </c>
      <c r="N17" s="28">
        <v>109</v>
      </c>
      <c r="O17" s="22">
        <v>457</v>
      </c>
      <c r="P17" s="28">
        <v>328</v>
      </c>
      <c r="Q17" s="28">
        <v>218</v>
      </c>
      <c r="R17" s="28">
        <v>98</v>
      </c>
      <c r="S17" s="22">
        <v>464</v>
      </c>
    </row>
    <row r="18" spans="1:19" ht="13.5">
      <c r="A18" s="6" t="s">
        <v>10</v>
      </c>
      <c r="B18" s="28">
        <v>0</v>
      </c>
      <c r="C18" s="22">
        <v>163</v>
      </c>
      <c r="D18" s="28">
        <v>163</v>
      </c>
      <c r="E18" s="22">
        <v>587</v>
      </c>
      <c r="F18" s="28">
        <v>9</v>
      </c>
      <c r="G18" s="22">
        <v>317</v>
      </c>
      <c r="H18" s="28">
        <v>307</v>
      </c>
      <c r="I18" s="28">
        <v>206</v>
      </c>
      <c r="J18" s="28">
        <v>205</v>
      </c>
      <c r="K18" s="22">
        <v>875</v>
      </c>
      <c r="L18" s="28">
        <v>873</v>
      </c>
      <c r="M18" s="28">
        <v>873</v>
      </c>
      <c r="N18" s="28"/>
      <c r="O18" s="22">
        <v>2469</v>
      </c>
      <c r="P18" s="28">
        <v>2377</v>
      </c>
      <c r="Q18" s="28">
        <v>1044</v>
      </c>
      <c r="R18" s="28">
        <v>886</v>
      </c>
      <c r="S18" s="22">
        <v>1174</v>
      </c>
    </row>
    <row r="19" spans="1:19" ht="13.5">
      <c r="A19" s="6" t="s">
        <v>11</v>
      </c>
      <c r="B19" s="28">
        <v>85</v>
      </c>
      <c r="C19" s="22">
        <v>2810</v>
      </c>
      <c r="D19" s="28">
        <v>-1240</v>
      </c>
      <c r="E19" s="22">
        <v>-2471</v>
      </c>
      <c r="F19" s="28">
        <v>-2341</v>
      </c>
      <c r="G19" s="22">
        <v>-207</v>
      </c>
      <c r="H19" s="28">
        <v>-4907</v>
      </c>
      <c r="I19" s="28">
        <v>-3884</v>
      </c>
      <c r="J19" s="28">
        <v>-1443</v>
      </c>
      <c r="K19" s="22">
        <v>-5506</v>
      </c>
      <c r="L19" s="28">
        <v>-8510</v>
      </c>
      <c r="M19" s="28">
        <v>-3176</v>
      </c>
      <c r="N19" s="28">
        <v>1759</v>
      </c>
      <c r="O19" s="22">
        <v>18692</v>
      </c>
      <c r="P19" s="28">
        <v>230</v>
      </c>
      <c r="Q19" s="28">
        <v>413</v>
      </c>
      <c r="R19" s="28">
        <v>-559</v>
      </c>
      <c r="S19" s="22">
        <v>7496</v>
      </c>
    </row>
    <row r="20" spans="1:19" ht="13.5">
      <c r="A20" s="6" t="s">
        <v>12</v>
      </c>
      <c r="B20" s="28">
        <v>923</v>
      </c>
      <c r="C20" s="22">
        <v>-887</v>
      </c>
      <c r="D20" s="28">
        <v>61</v>
      </c>
      <c r="E20" s="22">
        <v>-2834</v>
      </c>
      <c r="F20" s="28">
        <v>-3002</v>
      </c>
      <c r="G20" s="22">
        <v>-3409</v>
      </c>
      <c r="H20" s="28">
        <v>-2597</v>
      </c>
      <c r="I20" s="28">
        <v>-1779</v>
      </c>
      <c r="J20" s="28">
        <v>-678</v>
      </c>
      <c r="K20" s="22">
        <v>4550</v>
      </c>
      <c r="L20" s="28">
        <v>4399</v>
      </c>
      <c r="M20" s="28">
        <v>4366</v>
      </c>
      <c r="N20" s="28">
        <v>3281</v>
      </c>
      <c r="O20" s="22">
        <v>2277</v>
      </c>
      <c r="P20" s="28">
        <v>1431</v>
      </c>
      <c r="Q20" s="28">
        <v>1503</v>
      </c>
      <c r="R20" s="28">
        <v>1167</v>
      </c>
      <c r="S20" s="22">
        <v>-185</v>
      </c>
    </row>
    <row r="21" spans="1:19" ht="13.5">
      <c r="A21" s="6" t="s">
        <v>13</v>
      </c>
      <c r="B21" s="28">
        <v>-153</v>
      </c>
      <c r="C21" s="22">
        <v>-972</v>
      </c>
      <c r="D21" s="28">
        <v>-788</v>
      </c>
      <c r="E21" s="22">
        <v>-377</v>
      </c>
      <c r="F21" s="28">
        <v>-400</v>
      </c>
      <c r="G21" s="22">
        <v>414</v>
      </c>
      <c r="H21" s="28">
        <v>-1127</v>
      </c>
      <c r="I21" s="28">
        <v>-493</v>
      </c>
      <c r="J21" s="28">
        <v>-1084</v>
      </c>
      <c r="K21" s="22">
        <v>35</v>
      </c>
      <c r="L21" s="28">
        <v>-1429</v>
      </c>
      <c r="M21" s="28">
        <v>-1239</v>
      </c>
      <c r="N21" s="28">
        <v>-1367</v>
      </c>
      <c r="O21" s="22">
        <v>4459</v>
      </c>
      <c r="P21" s="28">
        <v>2091</v>
      </c>
      <c r="Q21" s="28">
        <v>700</v>
      </c>
      <c r="R21" s="28">
        <v>1099</v>
      </c>
      <c r="S21" s="22">
        <v>1133</v>
      </c>
    </row>
    <row r="22" spans="1:19" ht="13.5">
      <c r="A22" s="6" t="s">
        <v>14</v>
      </c>
      <c r="B22" s="28">
        <v>-543</v>
      </c>
      <c r="C22" s="22">
        <v>691</v>
      </c>
      <c r="D22" s="28">
        <v>1477</v>
      </c>
      <c r="E22" s="22">
        <v>-1051</v>
      </c>
      <c r="F22" s="28">
        <v>1772</v>
      </c>
      <c r="G22" s="22">
        <v>1287</v>
      </c>
      <c r="H22" s="28">
        <v>2814</v>
      </c>
      <c r="I22" s="28">
        <v>3197</v>
      </c>
      <c r="J22" s="28">
        <v>1508</v>
      </c>
      <c r="K22" s="22">
        <v>4139</v>
      </c>
      <c r="L22" s="28">
        <v>4466</v>
      </c>
      <c r="M22" s="28">
        <v>1178</v>
      </c>
      <c r="N22" s="28">
        <v>-3499</v>
      </c>
      <c r="O22" s="22">
        <v>-15274</v>
      </c>
      <c r="P22" s="28">
        <v>-4048</v>
      </c>
      <c r="Q22" s="28">
        <v>-1093</v>
      </c>
      <c r="R22" s="28">
        <v>-1325</v>
      </c>
      <c r="S22" s="22">
        <v>-4031</v>
      </c>
    </row>
    <row r="23" spans="1:19" ht="13.5">
      <c r="A23" s="6" t="s">
        <v>15</v>
      </c>
      <c r="B23" s="28">
        <v>-776</v>
      </c>
      <c r="C23" s="22">
        <v>337</v>
      </c>
      <c r="D23" s="28">
        <v>-170</v>
      </c>
      <c r="E23" s="22">
        <v>46</v>
      </c>
      <c r="F23" s="28">
        <v>118</v>
      </c>
      <c r="G23" s="22">
        <v>359</v>
      </c>
      <c r="H23" s="28">
        <v>-53</v>
      </c>
      <c r="I23" s="28">
        <v>691</v>
      </c>
      <c r="J23" s="28">
        <v>-593</v>
      </c>
      <c r="K23" s="22">
        <v>-148</v>
      </c>
      <c r="L23" s="28">
        <v>-847</v>
      </c>
      <c r="M23" s="28">
        <v>-836</v>
      </c>
      <c r="N23" s="28">
        <v>-1840</v>
      </c>
      <c r="O23" s="22">
        <v>-2581</v>
      </c>
      <c r="P23" s="28">
        <v>-2074</v>
      </c>
      <c r="Q23" s="28">
        <v>-1244</v>
      </c>
      <c r="R23" s="28">
        <v>-681</v>
      </c>
      <c r="S23" s="22">
        <v>-658</v>
      </c>
    </row>
    <row r="24" spans="1:19" ht="13.5">
      <c r="A24" s="6" t="s">
        <v>71</v>
      </c>
      <c r="B24" s="28">
        <v>-252</v>
      </c>
      <c r="C24" s="22">
        <v>17</v>
      </c>
      <c r="D24" s="28">
        <v>-30</v>
      </c>
      <c r="E24" s="22">
        <v>-740</v>
      </c>
      <c r="F24" s="28">
        <v>-607</v>
      </c>
      <c r="G24" s="22">
        <v>-1050</v>
      </c>
      <c r="H24" s="28">
        <v>-801</v>
      </c>
      <c r="I24" s="28">
        <v>-599</v>
      </c>
      <c r="J24" s="28">
        <v>-709</v>
      </c>
      <c r="K24" s="22">
        <v>-2407</v>
      </c>
      <c r="L24" s="28">
        <v>-588</v>
      </c>
      <c r="M24" s="28">
        <v>315</v>
      </c>
      <c r="N24" s="28">
        <v>22</v>
      </c>
      <c r="O24" s="22">
        <v>-291</v>
      </c>
      <c r="P24" s="28">
        <v>-560</v>
      </c>
      <c r="Q24" s="28">
        <v>-646</v>
      </c>
      <c r="R24" s="28">
        <v>-529</v>
      </c>
      <c r="S24" s="22">
        <v>-156</v>
      </c>
    </row>
    <row r="25" spans="1:19" ht="13.5">
      <c r="A25" s="6" t="s">
        <v>16</v>
      </c>
      <c r="B25" s="28">
        <v>7966</v>
      </c>
      <c r="C25" s="22">
        <v>18239</v>
      </c>
      <c r="D25" s="28">
        <v>8517</v>
      </c>
      <c r="E25" s="22">
        <v>8192</v>
      </c>
      <c r="F25" s="28">
        <v>4291</v>
      </c>
      <c r="G25" s="22">
        <v>17715</v>
      </c>
      <c r="H25" s="28">
        <v>9205</v>
      </c>
      <c r="I25" s="28">
        <v>8029</v>
      </c>
      <c r="J25" s="28">
        <v>2506</v>
      </c>
      <c r="K25" s="22">
        <v>15981</v>
      </c>
      <c r="L25" s="28">
        <v>6875</v>
      </c>
      <c r="M25" s="28">
        <v>4356</v>
      </c>
      <c r="N25" s="28">
        <v>-472</v>
      </c>
      <c r="O25" s="22">
        <v>22061</v>
      </c>
      <c r="P25" s="28">
        <v>12794</v>
      </c>
      <c r="Q25" s="28">
        <v>11025</v>
      </c>
      <c r="R25" s="28">
        <v>5090</v>
      </c>
      <c r="S25" s="22">
        <v>28456</v>
      </c>
    </row>
    <row r="26" spans="1:19" ht="13.5">
      <c r="A26" s="6" t="s">
        <v>17</v>
      </c>
      <c r="B26" s="28">
        <v>306</v>
      </c>
      <c r="C26" s="22">
        <v>464</v>
      </c>
      <c r="D26" s="28">
        <v>274</v>
      </c>
      <c r="E26" s="22">
        <v>653</v>
      </c>
      <c r="F26" s="28">
        <v>399</v>
      </c>
      <c r="G26" s="22">
        <v>722</v>
      </c>
      <c r="H26" s="28">
        <v>585</v>
      </c>
      <c r="I26" s="28">
        <v>358</v>
      </c>
      <c r="J26" s="28">
        <v>318</v>
      </c>
      <c r="K26" s="22">
        <v>475</v>
      </c>
      <c r="L26" s="28">
        <v>404</v>
      </c>
      <c r="M26" s="28">
        <v>202</v>
      </c>
      <c r="N26" s="28">
        <v>162</v>
      </c>
      <c r="O26" s="22">
        <v>1115</v>
      </c>
      <c r="P26" s="28">
        <v>1013</v>
      </c>
      <c r="Q26" s="28">
        <v>699</v>
      </c>
      <c r="R26" s="28">
        <v>500</v>
      </c>
      <c r="S26" s="22">
        <v>1565</v>
      </c>
    </row>
    <row r="27" spans="1:19" ht="13.5">
      <c r="A27" s="6" t="s">
        <v>18</v>
      </c>
      <c r="B27" s="28">
        <v>-144</v>
      </c>
      <c r="C27" s="22">
        <v>-289</v>
      </c>
      <c r="D27" s="28">
        <v>-163</v>
      </c>
      <c r="E27" s="22">
        <v>-331</v>
      </c>
      <c r="F27" s="28">
        <v>-160</v>
      </c>
      <c r="G27" s="22">
        <v>-411</v>
      </c>
      <c r="H27" s="28">
        <v>-261</v>
      </c>
      <c r="I27" s="28">
        <v>-235</v>
      </c>
      <c r="J27" s="28">
        <v>-85</v>
      </c>
      <c r="K27" s="22">
        <v>-328</v>
      </c>
      <c r="L27" s="28">
        <v>-278</v>
      </c>
      <c r="M27" s="28">
        <v>-198</v>
      </c>
      <c r="N27" s="28">
        <v>-42</v>
      </c>
      <c r="O27" s="22">
        <v>-439</v>
      </c>
      <c r="P27" s="28">
        <v>-306</v>
      </c>
      <c r="Q27" s="28">
        <v>-212</v>
      </c>
      <c r="R27" s="28">
        <v>-48</v>
      </c>
      <c r="S27" s="22">
        <v>-453</v>
      </c>
    </row>
    <row r="28" spans="1:19" ht="13.5">
      <c r="A28" s="6" t="s">
        <v>19</v>
      </c>
      <c r="B28" s="28">
        <v>-765</v>
      </c>
      <c r="C28" s="22">
        <v>-1769</v>
      </c>
      <c r="D28" s="28">
        <v>-894</v>
      </c>
      <c r="E28" s="22">
        <v>-1783</v>
      </c>
      <c r="F28" s="28">
        <v>-767</v>
      </c>
      <c r="G28" s="22">
        <v>-1733</v>
      </c>
      <c r="H28" s="28">
        <v>-1361</v>
      </c>
      <c r="I28" s="28">
        <v>-690</v>
      </c>
      <c r="J28" s="28">
        <v>-466</v>
      </c>
      <c r="K28" s="22">
        <v>-1518</v>
      </c>
      <c r="L28" s="28">
        <v>-477</v>
      </c>
      <c r="M28" s="28">
        <v>64</v>
      </c>
      <c r="N28" s="28">
        <v>-394</v>
      </c>
      <c r="O28" s="22">
        <v>-2327</v>
      </c>
      <c r="P28" s="28">
        <v>-1087</v>
      </c>
      <c r="Q28" s="28">
        <v>-262</v>
      </c>
      <c r="R28" s="28">
        <v>-484</v>
      </c>
      <c r="S28" s="22">
        <v>-6969</v>
      </c>
    </row>
    <row r="29" spans="1:19" ht="14.25" thickBot="1">
      <c r="A29" s="5" t="s">
        <v>20</v>
      </c>
      <c r="B29" s="29">
        <v>7363</v>
      </c>
      <c r="C29" s="23">
        <v>16644</v>
      </c>
      <c r="D29" s="29">
        <v>7733</v>
      </c>
      <c r="E29" s="23">
        <v>6730</v>
      </c>
      <c r="F29" s="29">
        <v>3763</v>
      </c>
      <c r="G29" s="23">
        <v>16292</v>
      </c>
      <c r="H29" s="29">
        <v>8167</v>
      </c>
      <c r="I29" s="29">
        <v>7462</v>
      </c>
      <c r="J29" s="29">
        <v>2273</v>
      </c>
      <c r="K29" s="23">
        <v>15337</v>
      </c>
      <c r="L29" s="29">
        <v>6524</v>
      </c>
      <c r="M29" s="29">
        <v>4424</v>
      </c>
      <c r="N29" s="29">
        <v>-747</v>
      </c>
      <c r="O29" s="23">
        <v>20577</v>
      </c>
      <c r="P29" s="29">
        <v>12414</v>
      </c>
      <c r="Q29" s="29">
        <v>11250</v>
      </c>
      <c r="R29" s="29">
        <v>5058</v>
      </c>
      <c r="S29" s="23">
        <v>18223</v>
      </c>
    </row>
    <row r="30" spans="1:19" ht="14.25" thickTop="1">
      <c r="A30" s="6" t="s">
        <v>21</v>
      </c>
      <c r="B30" s="28">
        <v>-8995</v>
      </c>
      <c r="C30" s="22">
        <v>-15176</v>
      </c>
      <c r="D30" s="28">
        <v>-7335</v>
      </c>
      <c r="E30" s="22">
        <v>-12652</v>
      </c>
      <c r="F30" s="28">
        <v>-5010</v>
      </c>
      <c r="G30" s="22">
        <v>-9889</v>
      </c>
      <c r="H30" s="28">
        <v>-6757</v>
      </c>
      <c r="I30" s="28">
        <v>-4580</v>
      </c>
      <c r="J30" s="28">
        <v>-2060</v>
      </c>
      <c r="K30" s="22">
        <v>-8794</v>
      </c>
      <c r="L30" s="28">
        <v>-6756</v>
      </c>
      <c r="M30" s="28">
        <v>-4522</v>
      </c>
      <c r="N30" s="28">
        <v>-2163</v>
      </c>
      <c r="O30" s="22">
        <v>-13396</v>
      </c>
      <c r="P30" s="28">
        <v>-10078</v>
      </c>
      <c r="Q30" s="28">
        <v>-5491</v>
      </c>
      <c r="R30" s="28">
        <v>-2997</v>
      </c>
      <c r="S30" s="22">
        <v>-9213</v>
      </c>
    </row>
    <row r="31" spans="1:19" ht="13.5">
      <c r="A31" s="6" t="s">
        <v>22</v>
      </c>
      <c r="B31" s="28">
        <v>4</v>
      </c>
      <c r="C31" s="22">
        <v>1003</v>
      </c>
      <c r="D31" s="28">
        <v>602</v>
      </c>
      <c r="E31" s="22">
        <v>746</v>
      </c>
      <c r="F31" s="28">
        <v>69</v>
      </c>
      <c r="G31" s="22">
        <v>318</v>
      </c>
      <c r="H31" s="28">
        <v>243</v>
      </c>
      <c r="I31" s="28">
        <v>228</v>
      </c>
      <c r="J31" s="28">
        <v>83</v>
      </c>
      <c r="K31" s="22">
        <v>814</v>
      </c>
      <c r="L31" s="28">
        <v>516</v>
      </c>
      <c r="M31" s="28">
        <v>377</v>
      </c>
      <c r="N31" s="28">
        <v>13</v>
      </c>
      <c r="O31" s="22">
        <v>547</v>
      </c>
      <c r="P31" s="28">
        <v>481</v>
      </c>
      <c r="Q31" s="28">
        <v>436</v>
      </c>
      <c r="R31" s="28">
        <v>52</v>
      </c>
      <c r="S31" s="22">
        <v>415</v>
      </c>
    </row>
    <row r="32" spans="1:19" ht="13.5">
      <c r="A32" s="6" t="s">
        <v>23</v>
      </c>
      <c r="B32" s="28">
        <v>-8</v>
      </c>
      <c r="C32" s="22">
        <v>-25</v>
      </c>
      <c r="D32" s="28">
        <v>-17</v>
      </c>
      <c r="E32" s="22">
        <v>-1580</v>
      </c>
      <c r="F32" s="28">
        <v>-1573</v>
      </c>
      <c r="G32" s="22">
        <v>-13</v>
      </c>
      <c r="H32" s="28"/>
      <c r="I32" s="28">
        <v>-6</v>
      </c>
      <c r="J32" s="28"/>
      <c r="K32" s="22">
        <v>-42</v>
      </c>
      <c r="L32" s="28">
        <v>-39</v>
      </c>
      <c r="M32" s="28">
        <v>-6</v>
      </c>
      <c r="N32" s="28">
        <v>-2</v>
      </c>
      <c r="O32" s="22">
        <v>-158</v>
      </c>
      <c r="P32" s="28">
        <v>-38</v>
      </c>
      <c r="Q32" s="28">
        <v>-34</v>
      </c>
      <c r="R32" s="28">
        <v>-30</v>
      </c>
      <c r="S32" s="22">
        <v>-4686</v>
      </c>
    </row>
    <row r="33" spans="1:19" ht="13.5">
      <c r="A33" s="6" t="s">
        <v>24</v>
      </c>
      <c r="B33" s="28"/>
      <c r="C33" s="22">
        <v>755</v>
      </c>
      <c r="D33" s="28">
        <v>755</v>
      </c>
      <c r="E33" s="22"/>
      <c r="F33" s="28"/>
      <c r="G33" s="22"/>
      <c r="H33" s="28"/>
      <c r="I33" s="28"/>
      <c r="J33" s="28"/>
      <c r="K33" s="22"/>
      <c r="L33" s="28"/>
      <c r="M33" s="28"/>
      <c r="N33" s="28"/>
      <c r="O33" s="22"/>
      <c r="P33" s="28"/>
      <c r="Q33" s="28"/>
      <c r="R33" s="28"/>
      <c r="S33" s="22"/>
    </row>
    <row r="34" spans="1:19" ht="13.5">
      <c r="A34" s="6" t="s">
        <v>25</v>
      </c>
      <c r="B34" s="28">
        <v>-724</v>
      </c>
      <c r="C34" s="22"/>
      <c r="D34" s="28"/>
      <c r="E34" s="22"/>
      <c r="F34" s="28"/>
      <c r="G34" s="22"/>
      <c r="H34" s="28"/>
      <c r="I34" s="28"/>
      <c r="J34" s="28"/>
      <c r="K34" s="22"/>
      <c r="L34" s="28"/>
      <c r="M34" s="28"/>
      <c r="N34" s="28"/>
      <c r="O34" s="22"/>
      <c r="P34" s="28"/>
      <c r="Q34" s="28"/>
      <c r="R34" s="28"/>
      <c r="S34" s="22"/>
    </row>
    <row r="35" spans="1:19" ht="13.5">
      <c r="A35" s="6" t="s">
        <v>71</v>
      </c>
      <c r="B35" s="28">
        <v>363</v>
      </c>
      <c r="C35" s="22">
        <v>353</v>
      </c>
      <c r="D35" s="28">
        <v>-261</v>
      </c>
      <c r="E35" s="22">
        <v>146</v>
      </c>
      <c r="F35" s="28">
        <v>-588</v>
      </c>
      <c r="G35" s="22">
        <v>-1108</v>
      </c>
      <c r="H35" s="28">
        <v>-829</v>
      </c>
      <c r="I35" s="28">
        <v>-508</v>
      </c>
      <c r="J35" s="28">
        <v>-227</v>
      </c>
      <c r="K35" s="22">
        <v>1138</v>
      </c>
      <c r="L35" s="28">
        <v>1656</v>
      </c>
      <c r="M35" s="28">
        <v>900</v>
      </c>
      <c r="N35" s="28">
        <v>150</v>
      </c>
      <c r="O35" s="22">
        <v>63</v>
      </c>
      <c r="P35" s="28">
        <v>-331</v>
      </c>
      <c r="Q35" s="28">
        <v>189</v>
      </c>
      <c r="R35" s="28">
        <v>57</v>
      </c>
      <c r="S35" s="22">
        <v>-863</v>
      </c>
    </row>
    <row r="36" spans="1:19" ht="14.25" thickBot="1">
      <c r="A36" s="5" t="s">
        <v>26</v>
      </c>
      <c r="B36" s="29">
        <v>-9359</v>
      </c>
      <c r="C36" s="23">
        <v>-13088</v>
      </c>
      <c r="D36" s="29">
        <v>-6255</v>
      </c>
      <c r="E36" s="23">
        <v>-13340</v>
      </c>
      <c r="F36" s="29">
        <v>-7102</v>
      </c>
      <c r="G36" s="23">
        <v>-10691</v>
      </c>
      <c r="H36" s="29">
        <v>-7421</v>
      </c>
      <c r="I36" s="29">
        <v>-4867</v>
      </c>
      <c r="J36" s="29">
        <v>-2240</v>
      </c>
      <c r="K36" s="23">
        <v>-7582</v>
      </c>
      <c r="L36" s="29">
        <v>-5320</v>
      </c>
      <c r="M36" s="29">
        <v>-3530</v>
      </c>
      <c r="N36" s="29">
        <v>-2281</v>
      </c>
      <c r="O36" s="23">
        <v>-13229</v>
      </c>
      <c r="P36" s="29">
        <v>-10247</v>
      </c>
      <c r="Q36" s="29">
        <v>-4879</v>
      </c>
      <c r="R36" s="29">
        <v>-2889</v>
      </c>
      <c r="S36" s="23">
        <v>-14747</v>
      </c>
    </row>
    <row r="37" spans="1:19" ht="14.25" thickTop="1">
      <c r="A37" s="6" t="s">
        <v>27</v>
      </c>
      <c r="B37" s="28">
        <v>360</v>
      </c>
      <c r="C37" s="22">
        <v>-101</v>
      </c>
      <c r="D37" s="28">
        <v>-240</v>
      </c>
      <c r="E37" s="22">
        <v>-273</v>
      </c>
      <c r="F37" s="28">
        <v>40</v>
      </c>
      <c r="G37" s="22">
        <v>-174</v>
      </c>
      <c r="H37" s="28">
        <v>87</v>
      </c>
      <c r="I37" s="28">
        <v>-82</v>
      </c>
      <c r="J37" s="28">
        <v>26</v>
      </c>
      <c r="K37" s="22">
        <v>-1401</v>
      </c>
      <c r="L37" s="28">
        <v>-630</v>
      </c>
      <c r="M37" s="28">
        <v>-700</v>
      </c>
      <c r="N37" s="28">
        <v>-50</v>
      </c>
      <c r="O37" s="22">
        <v>-762</v>
      </c>
      <c r="P37" s="28">
        <v>-605</v>
      </c>
      <c r="Q37" s="28">
        <v>-1096</v>
      </c>
      <c r="R37" s="28">
        <v>157</v>
      </c>
      <c r="S37" s="22">
        <v>-1180</v>
      </c>
    </row>
    <row r="38" spans="1:19" ht="13.5">
      <c r="A38" s="6" t="s">
        <v>28</v>
      </c>
      <c r="B38" s="28">
        <v>5000</v>
      </c>
      <c r="C38" s="22"/>
      <c r="D38" s="28">
        <v>1000</v>
      </c>
      <c r="E38" s="22">
        <v>1000</v>
      </c>
      <c r="F38" s="28">
        <v>-5000</v>
      </c>
      <c r="G38" s="22">
        <v>8000</v>
      </c>
      <c r="H38" s="28">
        <v>4500</v>
      </c>
      <c r="I38" s="28">
        <v>-3000</v>
      </c>
      <c r="J38" s="28">
        <v>-1000</v>
      </c>
      <c r="K38" s="22">
        <v>-8500</v>
      </c>
      <c r="L38" s="28">
        <v>-6500</v>
      </c>
      <c r="M38" s="28">
        <v>-6500</v>
      </c>
      <c r="N38" s="28">
        <v>-4000</v>
      </c>
      <c r="O38" s="22">
        <v>3500</v>
      </c>
      <c r="P38" s="28">
        <v>3000</v>
      </c>
      <c r="Q38" s="28">
        <v>-5000</v>
      </c>
      <c r="R38" s="28">
        <v>1000</v>
      </c>
      <c r="S38" s="22">
        <v>-5000</v>
      </c>
    </row>
    <row r="39" spans="1:19" ht="13.5">
      <c r="A39" s="6" t="s">
        <v>29</v>
      </c>
      <c r="B39" s="28">
        <v>-1204</v>
      </c>
      <c r="C39" s="22">
        <v>-2409</v>
      </c>
      <c r="D39" s="28">
        <v>-1204</v>
      </c>
      <c r="E39" s="22">
        <v>-3613</v>
      </c>
      <c r="F39" s="28">
        <v>-1806</v>
      </c>
      <c r="G39" s="22">
        <v>-3011</v>
      </c>
      <c r="H39" s="28">
        <v>-3011</v>
      </c>
      <c r="I39" s="28">
        <v>-1204</v>
      </c>
      <c r="J39" s="28">
        <v>-1204</v>
      </c>
      <c r="K39" s="22">
        <v>-3012</v>
      </c>
      <c r="L39" s="28">
        <v>-3012</v>
      </c>
      <c r="M39" s="28">
        <v>-1807</v>
      </c>
      <c r="N39" s="28">
        <v>-1807</v>
      </c>
      <c r="O39" s="22">
        <v>-3813</v>
      </c>
      <c r="P39" s="28">
        <v>-3813</v>
      </c>
      <c r="Q39" s="28">
        <v>-1936</v>
      </c>
      <c r="R39" s="28">
        <v>-1936</v>
      </c>
      <c r="S39" s="22">
        <v>-3938</v>
      </c>
    </row>
    <row r="40" spans="1:19" ht="13.5">
      <c r="A40" s="6" t="s">
        <v>71</v>
      </c>
      <c r="B40" s="28">
        <v>-468</v>
      </c>
      <c r="C40" s="22">
        <v>-85</v>
      </c>
      <c r="D40" s="28">
        <v>-522</v>
      </c>
      <c r="E40" s="22">
        <v>-34</v>
      </c>
      <c r="F40" s="28">
        <v>-468</v>
      </c>
      <c r="G40" s="22">
        <v>-21</v>
      </c>
      <c r="H40" s="28">
        <v>-467</v>
      </c>
      <c r="I40" s="28">
        <v>-458</v>
      </c>
      <c r="J40" s="28">
        <v>-4</v>
      </c>
      <c r="K40" s="22">
        <v>-908</v>
      </c>
      <c r="L40" s="28">
        <v>-454</v>
      </c>
      <c r="M40" s="28">
        <v>-452</v>
      </c>
      <c r="N40" s="28">
        <v>-1</v>
      </c>
      <c r="O40" s="22">
        <v>-1411</v>
      </c>
      <c r="P40" s="28">
        <v>-423</v>
      </c>
      <c r="Q40" s="28">
        <v>-302</v>
      </c>
      <c r="R40" s="28">
        <v>-2</v>
      </c>
      <c r="S40" s="22">
        <v>-863</v>
      </c>
    </row>
    <row r="41" spans="1:19" ht="14.25" thickBot="1">
      <c r="A41" s="5" t="s">
        <v>30</v>
      </c>
      <c r="B41" s="29">
        <v>3687</v>
      </c>
      <c r="C41" s="23">
        <v>-642</v>
      </c>
      <c r="D41" s="29">
        <v>-967</v>
      </c>
      <c r="E41" s="23">
        <v>-3942</v>
      </c>
      <c r="F41" s="29">
        <v>-7234</v>
      </c>
      <c r="G41" s="23">
        <v>2151</v>
      </c>
      <c r="H41" s="29">
        <v>1109</v>
      </c>
      <c r="I41" s="29">
        <v>-4745</v>
      </c>
      <c r="J41" s="29">
        <v>-2183</v>
      </c>
      <c r="K41" s="23">
        <v>-13927</v>
      </c>
      <c r="L41" s="29">
        <v>-10606</v>
      </c>
      <c r="M41" s="29">
        <v>-9468</v>
      </c>
      <c r="N41" s="29">
        <v>-5861</v>
      </c>
      <c r="O41" s="23">
        <v>-5839</v>
      </c>
      <c r="P41" s="29">
        <v>-10091</v>
      </c>
      <c r="Q41" s="29">
        <v>-13580</v>
      </c>
      <c r="R41" s="29">
        <v>-5570</v>
      </c>
      <c r="S41" s="23">
        <v>-13818</v>
      </c>
    </row>
    <row r="42" spans="1:19" ht="14.25" thickTop="1">
      <c r="A42" s="7" t="s">
        <v>31</v>
      </c>
      <c r="B42" s="28">
        <v>2917</v>
      </c>
      <c r="C42" s="22">
        <v>2031</v>
      </c>
      <c r="D42" s="28">
        <v>-26</v>
      </c>
      <c r="E42" s="22">
        <v>-448</v>
      </c>
      <c r="F42" s="28">
        <v>103</v>
      </c>
      <c r="G42" s="22">
        <v>-2323</v>
      </c>
      <c r="H42" s="28">
        <v>-1799</v>
      </c>
      <c r="I42" s="28">
        <v>-1007</v>
      </c>
      <c r="J42" s="28">
        <v>180</v>
      </c>
      <c r="K42" s="22">
        <v>539</v>
      </c>
      <c r="L42" s="28">
        <v>93</v>
      </c>
      <c r="M42" s="28">
        <v>1272</v>
      </c>
      <c r="N42" s="28">
        <v>1567</v>
      </c>
      <c r="O42" s="22">
        <v>-5905</v>
      </c>
      <c r="P42" s="28">
        <v>-3109</v>
      </c>
      <c r="Q42" s="28">
        <v>-2322</v>
      </c>
      <c r="R42" s="28">
        <v>-3498</v>
      </c>
      <c r="S42" s="22">
        <v>-843</v>
      </c>
    </row>
    <row r="43" spans="1:19" ht="13.5">
      <c r="A43" s="7" t="s">
        <v>32</v>
      </c>
      <c r="B43" s="28">
        <v>4609</v>
      </c>
      <c r="C43" s="22">
        <v>4944</v>
      </c>
      <c r="D43" s="28">
        <v>483</v>
      </c>
      <c r="E43" s="22">
        <v>-11000</v>
      </c>
      <c r="F43" s="28">
        <v>-10469</v>
      </c>
      <c r="G43" s="22">
        <v>5429</v>
      </c>
      <c r="H43" s="28">
        <v>54</v>
      </c>
      <c r="I43" s="28">
        <v>-3157</v>
      </c>
      <c r="J43" s="28">
        <v>-1969</v>
      </c>
      <c r="K43" s="22">
        <v>-5632</v>
      </c>
      <c r="L43" s="28">
        <v>-9309</v>
      </c>
      <c r="M43" s="28">
        <v>-7301</v>
      </c>
      <c r="N43" s="28">
        <v>-7322</v>
      </c>
      <c r="O43" s="22">
        <v>-4397</v>
      </c>
      <c r="P43" s="28">
        <v>-11034</v>
      </c>
      <c r="Q43" s="28">
        <v>-9532</v>
      </c>
      <c r="R43" s="28">
        <v>-6900</v>
      </c>
      <c r="S43" s="22">
        <v>-11186</v>
      </c>
    </row>
    <row r="44" spans="1:19" ht="13.5">
      <c r="A44" s="7" t="s">
        <v>33</v>
      </c>
      <c r="B44" s="28">
        <v>31778</v>
      </c>
      <c r="C44" s="22">
        <v>26834</v>
      </c>
      <c r="D44" s="28">
        <v>26834</v>
      </c>
      <c r="E44" s="22">
        <v>37834</v>
      </c>
      <c r="F44" s="28">
        <v>37834</v>
      </c>
      <c r="G44" s="22">
        <v>32405</v>
      </c>
      <c r="H44" s="28">
        <v>32405</v>
      </c>
      <c r="I44" s="28">
        <v>32405</v>
      </c>
      <c r="J44" s="28">
        <v>32405</v>
      </c>
      <c r="K44" s="22">
        <v>38981</v>
      </c>
      <c r="L44" s="28">
        <v>38981</v>
      </c>
      <c r="M44" s="28">
        <v>38981</v>
      </c>
      <c r="N44" s="28">
        <v>38981</v>
      </c>
      <c r="O44" s="22">
        <v>43378</v>
      </c>
      <c r="P44" s="28">
        <v>43378</v>
      </c>
      <c r="Q44" s="28">
        <v>43378</v>
      </c>
      <c r="R44" s="28">
        <v>43378</v>
      </c>
      <c r="S44" s="22">
        <v>54565</v>
      </c>
    </row>
    <row r="45" spans="1:19" ht="14.25" thickBot="1">
      <c r="A45" s="7" t="s">
        <v>33</v>
      </c>
      <c r="B45" s="28">
        <v>36387</v>
      </c>
      <c r="C45" s="22">
        <v>31778</v>
      </c>
      <c r="D45" s="28">
        <v>27317</v>
      </c>
      <c r="E45" s="22">
        <v>26834</v>
      </c>
      <c r="F45" s="28">
        <v>27365</v>
      </c>
      <c r="G45" s="22">
        <v>37834</v>
      </c>
      <c r="H45" s="28">
        <v>32460</v>
      </c>
      <c r="I45" s="28">
        <v>29248</v>
      </c>
      <c r="J45" s="28">
        <v>30436</v>
      </c>
      <c r="K45" s="22">
        <v>32405</v>
      </c>
      <c r="L45" s="28">
        <v>29135</v>
      </c>
      <c r="M45" s="28">
        <v>31184</v>
      </c>
      <c r="N45" s="28">
        <v>31162</v>
      </c>
      <c r="O45" s="22">
        <v>38981</v>
      </c>
      <c r="P45" s="28">
        <v>32343</v>
      </c>
      <c r="Q45" s="28">
        <v>33846</v>
      </c>
      <c r="R45" s="28">
        <v>36478</v>
      </c>
      <c r="S45" s="22">
        <v>43378</v>
      </c>
    </row>
    <row r="46" spans="1:19" ht="14.25" thickTop="1">
      <c r="A46" s="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8" ht="13.5">
      <c r="A48" s="20" t="s">
        <v>150</v>
      </c>
    </row>
    <row r="49" ht="13.5">
      <c r="A49" s="20" t="s">
        <v>151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146</v>
      </c>
      <c r="B2" s="14">
        <v>4203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147</v>
      </c>
      <c r="B3" s="1" t="s">
        <v>148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42</v>
      </c>
      <c r="B4" s="15" t="str">
        <f>HYPERLINK("http://www.kabupro.jp/mark/20140207/S10013F4.htm","四半期報告書")</f>
        <v>四半期報告書</v>
      </c>
      <c r="C4" s="15" t="str">
        <f>HYPERLINK("http://www.kabupro.jp/mark/20131108/S1000CSV.htm","四半期報告書")</f>
        <v>四半期報告書</v>
      </c>
      <c r="D4" s="15" t="str">
        <f>HYPERLINK("http://www.kabupro.jp/mark/20130813/S000EA35.htm","四半期報告書")</f>
        <v>四半期報告書</v>
      </c>
      <c r="E4" s="15" t="str">
        <f>HYPERLINK("http://www.kabupro.jp/mark/20140207/S10013F4.htm","四半期報告書")</f>
        <v>四半期報告書</v>
      </c>
      <c r="F4" s="15" t="str">
        <f>HYPERLINK("http://www.kabupro.jp/mark/20130208/S000CRMT.htm","四半期報告書")</f>
        <v>四半期報告書</v>
      </c>
      <c r="G4" s="15" t="str">
        <f>HYPERLINK("http://www.kabupro.jp/mark/20121109/S000C772.htm","四半期報告書")</f>
        <v>四半期報告書</v>
      </c>
      <c r="H4" s="15" t="str">
        <f>HYPERLINK("http://www.kabupro.jp/mark/20120813/S000BQQF.htm","四半期報告書")</f>
        <v>四半期報告書</v>
      </c>
      <c r="I4" s="15" t="str">
        <f>HYPERLINK("http://www.kabupro.jp/mark/20130627/S000DTJW.htm","有価証券報告書")</f>
        <v>有価証券報告書</v>
      </c>
      <c r="J4" s="15" t="str">
        <f>HYPERLINK("http://www.kabupro.jp/mark/20120210/S000A9HT.htm","四半期報告書")</f>
        <v>四半期報告書</v>
      </c>
      <c r="K4" s="15" t="str">
        <f>HYPERLINK("http://www.kabupro.jp/mark/20111110/S0009NNQ.htm","四半期報告書")</f>
        <v>四半期報告書</v>
      </c>
      <c r="L4" s="15" t="str">
        <f>HYPERLINK("http://www.kabupro.jp/mark/20110812/S00095YU.htm","四半期報告書")</f>
        <v>四半期報告書</v>
      </c>
      <c r="M4" s="15" t="str">
        <f>HYPERLINK("http://www.kabupro.jp/mark/20120628/S000B9IR.htm","有価証券報告書")</f>
        <v>有価証券報告書</v>
      </c>
      <c r="N4" s="15" t="str">
        <f>HYPERLINK("http://www.kabupro.jp/mark/20110210/S0007Q9L.htm","四半期報告書")</f>
        <v>四半期報告書</v>
      </c>
      <c r="O4" s="15" t="str">
        <f>HYPERLINK("http://www.kabupro.jp/mark/20101110/S00072YM.htm","四半期報告書")</f>
        <v>四半期報告書</v>
      </c>
      <c r="P4" s="15" t="str">
        <f>HYPERLINK("http://www.kabupro.jp/mark/20100810/S0006IO9.htm","四半期報告書")</f>
        <v>四半期報告書</v>
      </c>
      <c r="Q4" s="15" t="str">
        <f>HYPERLINK("http://www.kabupro.jp/mark/20110629/S0008PMS.htm","有価証券報告書")</f>
        <v>有価証券報告書</v>
      </c>
      <c r="R4" s="15" t="str">
        <f>HYPERLINK("http://www.kabupro.jp/mark/20100210/S000540M.htm","四半期報告書")</f>
        <v>四半期報告書</v>
      </c>
      <c r="S4" s="15" t="str">
        <f>HYPERLINK("http://www.kabupro.jp/mark/20091112/S0004K5O.htm","四半期報告書")</f>
        <v>四半期報告書</v>
      </c>
      <c r="T4" s="15" t="str">
        <f>HYPERLINK("http://www.kabupro.jp/mark/20090811/S0003VVA.htm","四半期報告書")</f>
        <v>四半期報告書</v>
      </c>
      <c r="U4" s="15" t="str">
        <f>HYPERLINK("http://www.kabupro.jp/mark/20100210/S000540M.htm","四半期報告書")</f>
        <v>四半期報告書</v>
      </c>
      <c r="V4" s="15" t="str">
        <f>HYPERLINK("http://www.kabupro.jp/mark/20090212/S0002GIW.htm","四半期報告書")</f>
        <v>四半期報告書</v>
      </c>
      <c r="W4" s="15" t="str">
        <f>HYPERLINK("http://www.kabupro.jp/mark/20081112/S0001RVZ.htm","四半期報告書")</f>
        <v>四半期報告書</v>
      </c>
      <c r="X4" s="15" t="str">
        <f>HYPERLINK("http://www.kabupro.jp/mark/20080812/S000147P.htm","四半期報告書")</f>
        <v>四半期報告書</v>
      </c>
      <c r="Y4" s="15" t="str">
        <f>HYPERLINK("http://www.kabupro.jp/mark/20090626/S0003HNG.htm","有価証券報告書")</f>
        <v>有価証券報告書</v>
      </c>
    </row>
    <row r="5" spans="1:25" ht="14.25" thickBot="1">
      <c r="A5" s="11" t="s">
        <v>43</v>
      </c>
      <c r="B5" s="1" t="s">
        <v>200</v>
      </c>
      <c r="C5" s="1" t="s">
        <v>203</v>
      </c>
      <c r="D5" s="1" t="s">
        <v>205</v>
      </c>
      <c r="E5" s="1" t="s">
        <v>200</v>
      </c>
      <c r="F5" s="1" t="s">
        <v>207</v>
      </c>
      <c r="G5" s="1" t="s">
        <v>209</v>
      </c>
      <c r="H5" s="1" t="s">
        <v>211</v>
      </c>
      <c r="I5" s="1" t="s">
        <v>49</v>
      </c>
      <c r="J5" s="1" t="s">
        <v>213</v>
      </c>
      <c r="K5" s="1" t="s">
        <v>215</v>
      </c>
      <c r="L5" s="1" t="s">
        <v>217</v>
      </c>
      <c r="M5" s="1" t="s">
        <v>53</v>
      </c>
      <c r="N5" s="1" t="s">
        <v>219</v>
      </c>
      <c r="O5" s="1" t="s">
        <v>221</v>
      </c>
      <c r="P5" s="1" t="s">
        <v>223</v>
      </c>
      <c r="Q5" s="1" t="s">
        <v>55</v>
      </c>
      <c r="R5" s="1" t="s">
        <v>225</v>
      </c>
      <c r="S5" s="1" t="s">
        <v>227</v>
      </c>
      <c r="T5" s="1" t="s">
        <v>229</v>
      </c>
      <c r="U5" s="1" t="s">
        <v>225</v>
      </c>
      <c r="V5" s="1" t="s">
        <v>231</v>
      </c>
      <c r="W5" s="1" t="s">
        <v>233</v>
      </c>
      <c r="X5" s="1" t="s">
        <v>235</v>
      </c>
      <c r="Y5" s="1" t="s">
        <v>57</v>
      </c>
    </row>
    <row r="6" spans="1:25" ht="15" thickBot="1" thickTop="1">
      <c r="A6" s="10" t="s">
        <v>44</v>
      </c>
      <c r="B6" s="18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45</v>
      </c>
      <c r="B7" s="14" t="s">
        <v>201</v>
      </c>
      <c r="C7" s="14" t="s">
        <v>201</v>
      </c>
      <c r="D7" s="14" t="s">
        <v>201</v>
      </c>
      <c r="E7" s="16" t="s">
        <v>50</v>
      </c>
      <c r="F7" s="14" t="s">
        <v>201</v>
      </c>
      <c r="G7" s="14" t="s">
        <v>201</v>
      </c>
      <c r="H7" s="14" t="s">
        <v>201</v>
      </c>
      <c r="I7" s="16" t="s">
        <v>50</v>
      </c>
      <c r="J7" s="14" t="s">
        <v>201</v>
      </c>
      <c r="K7" s="14" t="s">
        <v>201</v>
      </c>
      <c r="L7" s="14" t="s">
        <v>201</v>
      </c>
      <c r="M7" s="16" t="s">
        <v>50</v>
      </c>
      <c r="N7" s="14" t="s">
        <v>201</v>
      </c>
      <c r="O7" s="14" t="s">
        <v>201</v>
      </c>
      <c r="P7" s="14" t="s">
        <v>201</v>
      </c>
      <c r="Q7" s="16" t="s">
        <v>50</v>
      </c>
      <c r="R7" s="14" t="s">
        <v>201</v>
      </c>
      <c r="S7" s="14" t="s">
        <v>201</v>
      </c>
      <c r="T7" s="14" t="s">
        <v>201</v>
      </c>
      <c r="U7" s="16" t="s">
        <v>50</v>
      </c>
      <c r="V7" s="14" t="s">
        <v>201</v>
      </c>
      <c r="W7" s="14" t="s">
        <v>201</v>
      </c>
      <c r="X7" s="14" t="s">
        <v>201</v>
      </c>
      <c r="Y7" s="16" t="s">
        <v>50</v>
      </c>
    </row>
    <row r="8" spans="1:25" ht="13.5">
      <c r="A8" s="13" t="s">
        <v>46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47</v>
      </c>
      <c r="B9" s="1" t="s">
        <v>202</v>
      </c>
      <c r="C9" s="1" t="s">
        <v>204</v>
      </c>
      <c r="D9" s="1" t="s">
        <v>206</v>
      </c>
      <c r="E9" s="17" t="s">
        <v>51</v>
      </c>
      <c r="F9" s="1" t="s">
        <v>208</v>
      </c>
      <c r="G9" s="1" t="s">
        <v>210</v>
      </c>
      <c r="H9" s="1" t="s">
        <v>212</v>
      </c>
      <c r="I9" s="17" t="s">
        <v>52</v>
      </c>
      <c r="J9" s="1" t="s">
        <v>214</v>
      </c>
      <c r="K9" s="1" t="s">
        <v>216</v>
      </c>
      <c r="L9" s="1" t="s">
        <v>218</v>
      </c>
      <c r="M9" s="17" t="s">
        <v>54</v>
      </c>
      <c r="N9" s="1" t="s">
        <v>220</v>
      </c>
      <c r="O9" s="1" t="s">
        <v>222</v>
      </c>
      <c r="P9" s="1" t="s">
        <v>224</v>
      </c>
      <c r="Q9" s="17" t="s">
        <v>56</v>
      </c>
      <c r="R9" s="1" t="s">
        <v>226</v>
      </c>
      <c r="S9" s="1" t="s">
        <v>228</v>
      </c>
      <c r="T9" s="1" t="s">
        <v>230</v>
      </c>
      <c r="U9" s="17" t="s">
        <v>58</v>
      </c>
      <c r="V9" s="1" t="s">
        <v>232</v>
      </c>
      <c r="W9" s="1" t="s">
        <v>234</v>
      </c>
      <c r="X9" s="1" t="s">
        <v>236</v>
      </c>
      <c r="Y9" s="17" t="s">
        <v>59</v>
      </c>
    </row>
    <row r="10" spans="1:25" ht="14.25" thickBot="1">
      <c r="A10" s="13" t="s">
        <v>48</v>
      </c>
      <c r="B10" s="1" t="s">
        <v>61</v>
      </c>
      <c r="C10" s="1" t="s">
        <v>61</v>
      </c>
      <c r="D10" s="1" t="s">
        <v>61</v>
      </c>
      <c r="E10" s="17" t="s">
        <v>61</v>
      </c>
      <c r="F10" s="1" t="s">
        <v>61</v>
      </c>
      <c r="G10" s="1" t="s">
        <v>61</v>
      </c>
      <c r="H10" s="1" t="s">
        <v>61</v>
      </c>
      <c r="I10" s="17" t="s">
        <v>61</v>
      </c>
      <c r="J10" s="1" t="s">
        <v>61</v>
      </c>
      <c r="K10" s="1" t="s">
        <v>61</v>
      </c>
      <c r="L10" s="1" t="s">
        <v>61</v>
      </c>
      <c r="M10" s="17" t="s">
        <v>61</v>
      </c>
      <c r="N10" s="1" t="s">
        <v>61</v>
      </c>
      <c r="O10" s="1" t="s">
        <v>61</v>
      </c>
      <c r="P10" s="1" t="s">
        <v>61</v>
      </c>
      <c r="Q10" s="17" t="s">
        <v>61</v>
      </c>
      <c r="R10" s="1" t="s">
        <v>61</v>
      </c>
      <c r="S10" s="1" t="s">
        <v>61</v>
      </c>
      <c r="T10" s="1" t="s">
        <v>61</v>
      </c>
      <c r="U10" s="17" t="s">
        <v>61</v>
      </c>
      <c r="V10" s="1" t="s">
        <v>61</v>
      </c>
      <c r="W10" s="1" t="s">
        <v>61</v>
      </c>
      <c r="X10" s="1" t="s">
        <v>61</v>
      </c>
      <c r="Y10" s="17" t="s">
        <v>61</v>
      </c>
    </row>
    <row r="11" spans="1:25" ht="14.25" thickTop="1">
      <c r="A11" s="9" t="s">
        <v>60</v>
      </c>
      <c r="B11" s="27">
        <v>35651</v>
      </c>
      <c r="C11" s="27">
        <v>36548</v>
      </c>
      <c r="D11" s="27">
        <v>30083</v>
      </c>
      <c r="E11" s="21">
        <v>32056</v>
      </c>
      <c r="F11" s="27">
        <v>27290</v>
      </c>
      <c r="G11" s="27">
        <v>27693</v>
      </c>
      <c r="H11" s="27">
        <v>27177</v>
      </c>
      <c r="I11" s="21">
        <v>26957</v>
      </c>
      <c r="J11" s="27">
        <v>23738</v>
      </c>
      <c r="K11" s="27">
        <v>28642</v>
      </c>
      <c r="L11" s="27">
        <v>33068</v>
      </c>
      <c r="M11" s="21">
        <v>38774</v>
      </c>
      <c r="N11" s="27">
        <v>33589</v>
      </c>
      <c r="O11" s="27">
        <v>29956</v>
      </c>
      <c r="P11" s="27">
        <v>31133</v>
      </c>
      <c r="Q11" s="21">
        <v>32957</v>
      </c>
      <c r="R11" s="27">
        <v>29496</v>
      </c>
      <c r="S11" s="27">
        <v>31830</v>
      </c>
      <c r="T11" s="27">
        <v>32609</v>
      </c>
      <c r="U11" s="21">
        <v>40502</v>
      </c>
      <c r="V11" s="27">
        <v>34855</v>
      </c>
      <c r="W11" s="27">
        <v>36219</v>
      </c>
      <c r="X11" s="27">
        <v>38862</v>
      </c>
      <c r="Y11" s="21">
        <v>46224</v>
      </c>
    </row>
    <row r="12" spans="1:25" ht="13.5">
      <c r="A12" s="2" t="s">
        <v>237</v>
      </c>
      <c r="B12" s="28">
        <v>44465</v>
      </c>
      <c r="C12" s="28">
        <v>42141</v>
      </c>
      <c r="D12" s="28">
        <v>43346</v>
      </c>
      <c r="E12" s="22">
        <v>40673</v>
      </c>
      <c r="F12" s="28">
        <v>41535</v>
      </c>
      <c r="G12" s="28">
        <v>43402</v>
      </c>
      <c r="H12" s="28">
        <v>43726</v>
      </c>
      <c r="I12" s="22"/>
      <c r="J12" s="28">
        <v>44372</v>
      </c>
      <c r="K12" s="28">
        <v>43027</v>
      </c>
      <c r="L12" s="28">
        <v>42044</v>
      </c>
      <c r="M12" s="22"/>
      <c r="N12" s="28">
        <v>45515</v>
      </c>
      <c r="O12" s="28">
        <v>44802</v>
      </c>
      <c r="P12" s="28">
        <v>43319</v>
      </c>
      <c r="Q12" s="22"/>
      <c r="R12" s="28">
        <v>44860</v>
      </c>
      <c r="S12" s="28">
        <v>40247</v>
      </c>
      <c r="T12" s="28">
        <v>35383</v>
      </c>
      <c r="U12" s="22">
        <v>36611</v>
      </c>
      <c r="V12" s="28">
        <v>56551</v>
      </c>
      <c r="W12" s="28">
        <v>57283</v>
      </c>
      <c r="X12" s="28">
        <v>57320</v>
      </c>
      <c r="Y12" s="22"/>
    </row>
    <row r="13" spans="1:25" ht="13.5">
      <c r="A13" s="2" t="s">
        <v>64</v>
      </c>
      <c r="B13" s="28">
        <v>11856</v>
      </c>
      <c r="C13" s="28">
        <v>11276</v>
      </c>
      <c r="D13" s="28">
        <v>11430</v>
      </c>
      <c r="E13" s="22">
        <v>10950</v>
      </c>
      <c r="F13" s="28">
        <v>9652</v>
      </c>
      <c r="G13" s="28">
        <v>9576</v>
      </c>
      <c r="H13" s="28">
        <v>9866</v>
      </c>
      <c r="I13" s="22">
        <v>9842</v>
      </c>
      <c r="J13" s="28">
        <v>9435</v>
      </c>
      <c r="K13" s="28">
        <v>9424</v>
      </c>
      <c r="L13" s="28">
        <v>9354</v>
      </c>
      <c r="M13" s="22">
        <v>8709</v>
      </c>
      <c r="N13" s="28">
        <v>8347</v>
      </c>
      <c r="O13" s="28">
        <v>8003</v>
      </c>
      <c r="P13" s="28">
        <v>7816</v>
      </c>
      <c r="Q13" s="22">
        <v>7870</v>
      </c>
      <c r="R13" s="28">
        <v>7923</v>
      </c>
      <c r="S13" s="28">
        <v>8372</v>
      </c>
      <c r="T13" s="28">
        <v>8895</v>
      </c>
      <c r="U13" s="22">
        <v>10271</v>
      </c>
      <c r="V13" s="28">
        <v>11411</v>
      </c>
      <c r="W13" s="28">
        <v>11807</v>
      </c>
      <c r="X13" s="28">
        <v>11881</v>
      </c>
      <c r="Y13" s="22"/>
    </row>
    <row r="14" spans="1:25" ht="13.5">
      <c r="A14" s="2" t="s">
        <v>65</v>
      </c>
      <c r="B14" s="28">
        <v>3373</v>
      </c>
      <c r="C14" s="28">
        <v>3304</v>
      </c>
      <c r="D14" s="28">
        <v>3245</v>
      </c>
      <c r="E14" s="22">
        <v>3107</v>
      </c>
      <c r="F14" s="28">
        <v>3019</v>
      </c>
      <c r="G14" s="28">
        <v>2839</v>
      </c>
      <c r="H14" s="28">
        <v>2770</v>
      </c>
      <c r="I14" s="22">
        <v>2690</v>
      </c>
      <c r="J14" s="28">
        <v>2903</v>
      </c>
      <c r="K14" s="28">
        <v>2931</v>
      </c>
      <c r="L14" s="28">
        <v>2795</v>
      </c>
      <c r="M14" s="22">
        <v>2573</v>
      </c>
      <c r="N14" s="28">
        <v>2531</v>
      </c>
      <c r="O14" s="28">
        <v>2496</v>
      </c>
      <c r="P14" s="28">
        <v>2301</v>
      </c>
      <c r="Q14" s="22">
        <v>2151</v>
      </c>
      <c r="R14" s="28">
        <v>2116</v>
      </c>
      <c r="S14" s="28">
        <v>2076</v>
      </c>
      <c r="T14" s="28">
        <v>1995</v>
      </c>
      <c r="U14" s="22">
        <v>2168</v>
      </c>
      <c r="V14" s="28">
        <v>2522</v>
      </c>
      <c r="W14" s="28">
        <v>2400</v>
      </c>
      <c r="X14" s="28">
        <v>2571</v>
      </c>
      <c r="Y14" s="22"/>
    </row>
    <row r="15" spans="1:25" ht="13.5">
      <c r="A15" s="2" t="s">
        <v>66</v>
      </c>
      <c r="B15" s="28">
        <v>735</v>
      </c>
      <c r="C15" s="28">
        <v>612</v>
      </c>
      <c r="D15" s="28">
        <v>601</v>
      </c>
      <c r="E15" s="22">
        <v>559</v>
      </c>
      <c r="F15" s="28">
        <v>647</v>
      </c>
      <c r="G15" s="28">
        <v>604</v>
      </c>
      <c r="H15" s="28">
        <v>746</v>
      </c>
      <c r="I15" s="22">
        <v>687</v>
      </c>
      <c r="J15" s="28">
        <v>978</v>
      </c>
      <c r="K15" s="28">
        <v>825</v>
      </c>
      <c r="L15" s="28">
        <v>675</v>
      </c>
      <c r="M15" s="22">
        <v>582</v>
      </c>
      <c r="N15" s="28">
        <v>874</v>
      </c>
      <c r="O15" s="28">
        <v>784</v>
      </c>
      <c r="P15" s="28">
        <v>906</v>
      </c>
      <c r="Q15" s="22">
        <v>790</v>
      </c>
      <c r="R15" s="28">
        <v>988</v>
      </c>
      <c r="S15" s="28">
        <v>993</v>
      </c>
      <c r="T15" s="28">
        <v>1084</v>
      </c>
      <c r="U15" s="22">
        <v>938</v>
      </c>
      <c r="V15" s="28">
        <v>1244</v>
      </c>
      <c r="W15" s="28">
        <v>1075</v>
      </c>
      <c r="X15" s="28">
        <v>1064</v>
      </c>
      <c r="Y15" s="22"/>
    </row>
    <row r="16" spans="1:25" ht="13.5">
      <c r="A16" s="2" t="s">
        <v>67</v>
      </c>
      <c r="B16" s="28">
        <v>10725</v>
      </c>
      <c r="C16" s="28">
        <v>10514</v>
      </c>
      <c r="D16" s="28">
        <v>10534</v>
      </c>
      <c r="E16" s="22">
        <v>10459</v>
      </c>
      <c r="F16" s="28">
        <v>9640</v>
      </c>
      <c r="G16" s="28">
        <v>9701</v>
      </c>
      <c r="H16" s="28">
        <v>10416</v>
      </c>
      <c r="I16" s="22">
        <v>9932</v>
      </c>
      <c r="J16" s="28">
        <v>10471</v>
      </c>
      <c r="K16" s="28">
        <v>10933</v>
      </c>
      <c r="L16" s="28">
        <v>10357</v>
      </c>
      <c r="M16" s="22">
        <v>9128</v>
      </c>
      <c r="N16" s="28">
        <v>8788</v>
      </c>
      <c r="O16" s="28">
        <v>8737</v>
      </c>
      <c r="P16" s="28">
        <v>8626</v>
      </c>
      <c r="Q16" s="22">
        <v>8165</v>
      </c>
      <c r="R16" s="28">
        <v>7941</v>
      </c>
      <c r="S16" s="28">
        <v>8113</v>
      </c>
      <c r="T16" s="28">
        <v>8804</v>
      </c>
      <c r="U16" s="22">
        <v>9988</v>
      </c>
      <c r="V16" s="28">
        <v>11002</v>
      </c>
      <c r="W16" s="28">
        <v>11578</v>
      </c>
      <c r="X16" s="28">
        <v>10771</v>
      </c>
      <c r="Y16" s="22"/>
    </row>
    <row r="17" spans="1:25" ht="13.5">
      <c r="A17" s="2" t="s">
        <v>71</v>
      </c>
      <c r="B17" s="28">
        <v>7414</v>
      </c>
      <c r="C17" s="28">
        <v>6734</v>
      </c>
      <c r="D17" s="28">
        <v>7909</v>
      </c>
      <c r="E17" s="22">
        <v>7140</v>
      </c>
      <c r="F17" s="28">
        <v>8695</v>
      </c>
      <c r="G17" s="28">
        <v>13510</v>
      </c>
      <c r="H17" s="28">
        <v>7829</v>
      </c>
      <c r="I17" s="22">
        <v>3481</v>
      </c>
      <c r="J17" s="28">
        <v>7406</v>
      </c>
      <c r="K17" s="28">
        <v>6486</v>
      </c>
      <c r="L17" s="28">
        <v>7762</v>
      </c>
      <c r="M17" s="22">
        <v>2630</v>
      </c>
      <c r="N17" s="28">
        <v>5863</v>
      </c>
      <c r="O17" s="28">
        <v>5933</v>
      </c>
      <c r="P17" s="28">
        <v>5953</v>
      </c>
      <c r="Q17" s="22">
        <v>2807</v>
      </c>
      <c r="R17" s="28">
        <v>5547</v>
      </c>
      <c r="S17" s="28">
        <v>6864</v>
      </c>
      <c r="T17" s="28">
        <v>6622</v>
      </c>
      <c r="U17" s="22">
        <v>5734</v>
      </c>
      <c r="V17" s="28">
        <v>8749</v>
      </c>
      <c r="W17" s="28">
        <v>8028</v>
      </c>
      <c r="X17" s="28">
        <v>7938</v>
      </c>
      <c r="Y17" s="22">
        <v>6926</v>
      </c>
    </row>
    <row r="18" spans="1:25" ht="13.5">
      <c r="A18" s="2" t="s">
        <v>72</v>
      </c>
      <c r="B18" s="28">
        <v>-58</v>
      </c>
      <c r="C18" s="28">
        <v>-54</v>
      </c>
      <c r="D18" s="28">
        <v>-66</v>
      </c>
      <c r="E18" s="22">
        <v>-70</v>
      </c>
      <c r="F18" s="28">
        <v>-72</v>
      </c>
      <c r="G18" s="28">
        <v>-75</v>
      </c>
      <c r="H18" s="28">
        <v>-68</v>
      </c>
      <c r="I18" s="22">
        <v>-63</v>
      </c>
      <c r="J18" s="28">
        <v>-104</v>
      </c>
      <c r="K18" s="28">
        <v>-104</v>
      </c>
      <c r="L18" s="28">
        <v>-103</v>
      </c>
      <c r="M18" s="22">
        <v>-179</v>
      </c>
      <c r="N18" s="28">
        <v>-288</v>
      </c>
      <c r="O18" s="28">
        <v>-283</v>
      </c>
      <c r="P18" s="28">
        <v>-297</v>
      </c>
      <c r="Q18" s="22">
        <v>-403</v>
      </c>
      <c r="R18" s="28">
        <v>-415</v>
      </c>
      <c r="S18" s="28">
        <v>-397</v>
      </c>
      <c r="T18" s="28">
        <v>-429</v>
      </c>
      <c r="U18" s="22">
        <v>-412</v>
      </c>
      <c r="V18" s="28">
        <v>-464</v>
      </c>
      <c r="W18" s="28">
        <v>-449</v>
      </c>
      <c r="X18" s="28">
        <v>-411</v>
      </c>
      <c r="Y18" s="22">
        <v>-493</v>
      </c>
    </row>
    <row r="19" spans="1:25" ht="13.5">
      <c r="A19" s="2" t="s">
        <v>73</v>
      </c>
      <c r="B19" s="28">
        <v>114163</v>
      </c>
      <c r="C19" s="28">
        <v>111078</v>
      </c>
      <c r="D19" s="28">
        <v>107085</v>
      </c>
      <c r="E19" s="22">
        <v>104877</v>
      </c>
      <c r="F19" s="28">
        <v>100408</v>
      </c>
      <c r="G19" s="28">
        <v>107254</v>
      </c>
      <c r="H19" s="28">
        <v>102466</v>
      </c>
      <c r="I19" s="22">
        <v>100152</v>
      </c>
      <c r="J19" s="28">
        <v>99200</v>
      </c>
      <c r="K19" s="28">
        <v>102165</v>
      </c>
      <c r="L19" s="28">
        <v>105954</v>
      </c>
      <c r="M19" s="22">
        <v>106492</v>
      </c>
      <c r="N19" s="28">
        <v>105222</v>
      </c>
      <c r="O19" s="28">
        <v>100429</v>
      </c>
      <c r="P19" s="28">
        <v>99759</v>
      </c>
      <c r="Q19" s="22">
        <v>98587</v>
      </c>
      <c r="R19" s="28">
        <v>98458</v>
      </c>
      <c r="S19" s="28">
        <v>98100</v>
      </c>
      <c r="T19" s="28">
        <v>94966</v>
      </c>
      <c r="U19" s="22">
        <v>105803</v>
      </c>
      <c r="V19" s="28">
        <v>125872</v>
      </c>
      <c r="W19" s="28">
        <v>127942</v>
      </c>
      <c r="X19" s="28">
        <v>129999</v>
      </c>
      <c r="Y19" s="22">
        <v>142874</v>
      </c>
    </row>
    <row r="20" spans="1:25" ht="13.5">
      <c r="A20" s="3" t="s">
        <v>238</v>
      </c>
      <c r="B20" s="28">
        <v>30243</v>
      </c>
      <c r="C20" s="28">
        <v>30288</v>
      </c>
      <c r="D20" s="28">
        <v>30099</v>
      </c>
      <c r="E20" s="22">
        <v>29774</v>
      </c>
      <c r="F20" s="28">
        <v>28867</v>
      </c>
      <c r="G20" s="28">
        <v>29064</v>
      </c>
      <c r="H20" s="28">
        <v>30104</v>
      </c>
      <c r="I20" s="22">
        <v>29047</v>
      </c>
      <c r="J20" s="28">
        <v>29093</v>
      </c>
      <c r="K20" s="28">
        <v>29898</v>
      </c>
      <c r="L20" s="28">
        <v>30280</v>
      </c>
      <c r="M20" s="22">
        <v>30245</v>
      </c>
      <c r="N20" s="28">
        <v>30542</v>
      </c>
      <c r="O20" s="28">
        <v>31198</v>
      </c>
      <c r="P20" s="28">
        <v>32575</v>
      </c>
      <c r="Q20" s="22">
        <v>32623</v>
      </c>
      <c r="R20" s="28">
        <v>33149</v>
      </c>
      <c r="S20" s="28">
        <v>34146</v>
      </c>
      <c r="T20" s="28">
        <v>34034</v>
      </c>
      <c r="U20" s="22">
        <v>33292</v>
      </c>
      <c r="V20" s="28">
        <v>35204</v>
      </c>
      <c r="W20" s="28">
        <v>35815</v>
      </c>
      <c r="X20" s="28">
        <v>35299</v>
      </c>
      <c r="Y20" s="22">
        <v>37064</v>
      </c>
    </row>
    <row r="21" spans="1:25" ht="13.5">
      <c r="A21" s="3" t="s">
        <v>239</v>
      </c>
      <c r="B21" s="28">
        <v>28941</v>
      </c>
      <c r="C21" s="28">
        <v>28766</v>
      </c>
      <c r="D21" s="28">
        <v>28410</v>
      </c>
      <c r="E21" s="22">
        <v>27254</v>
      </c>
      <c r="F21" s="28">
        <v>24899</v>
      </c>
      <c r="G21" s="28">
        <v>25326</v>
      </c>
      <c r="H21" s="28">
        <v>26217</v>
      </c>
      <c r="I21" s="22">
        <v>23772</v>
      </c>
      <c r="J21" s="28">
        <v>23494</v>
      </c>
      <c r="K21" s="28">
        <v>25151</v>
      </c>
      <c r="L21" s="28">
        <v>24183</v>
      </c>
      <c r="M21" s="22">
        <v>24172</v>
      </c>
      <c r="N21" s="28">
        <v>24436</v>
      </c>
      <c r="O21" s="28">
        <v>25273</v>
      </c>
      <c r="P21" s="28">
        <v>26938</v>
      </c>
      <c r="Q21" s="22">
        <v>27796</v>
      </c>
      <c r="R21" s="28">
        <v>28029</v>
      </c>
      <c r="S21" s="28">
        <v>30391</v>
      </c>
      <c r="T21" s="28">
        <v>31055</v>
      </c>
      <c r="U21" s="22">
        <v>28497</v>
      </c>
      <c r="V21" s="28">
        <v>30938</v>
      </c>
      <c r="W21" s="28">
        <v>32623</v>
      </c>
      <c r="X21" s="28">
        <v>31392</v>
      </c>
      <c r="Y21" s="22">
        <v>33935</v>
      </c>
    </row>
    <row r="22" spans="1:25" ht="13.5">
      <c r="A22" s="3" t="s">
        <v>240</v>
      </c>
      <c r="B22" s="28">
        <v>27322</v>
      </c>
      <c r="C22" s="28">
        <v>27247</v>
      </c>
      <c r="D22" s="28">
        <v>25982</v>
      </c>
      <c r="E22" s="22">
        <v>23257</v>
      </c>
      <c r="F22" s="28">
        <v>18738</v>
      </c>
      <c r="G22" s="28">
        <v>18964</v>
      </c>
      <c r="H22" s="28">
        <v>21155</v>
      </c>
      <c r="I22" s="22"/>
      <c r="J22" s="28">
        <v>21344</v>
      </c>
      <c r="K22" s="28">
        <v>19413</v>
      </c>
      <c r="L22" s="28">
        <v>19870</v>
      </c>
      <c r="M22" s="22"/>
      <c r="N22" s="28">
        <v>18932</v>
      </c>
      <c r="O22" s="28">
        <v>18796</v>
      </c>
      <c r="P22" s="28">
        <v>18491</v>
      </c>
      <c r="Q22" s="22"/>
      <c r="R22" s="28">
        <v>17723</v>
      </c>
      <c r="S22" s="28">
        <v>17874</v>
      </c>
      <c r="T22" s="28">
        <v>18897</v>
      </c>
      <c r="U22" s="22">
        <v>18982</v>
      </c>
      <c r="V22" s="28">
        <v>20680</v>
      </c>
      <c r="W22" s="28">
        <v>19910</v>
      </c>
      <c r="X22" s="28">
        <v>19168</v>
      </c>
      <c r="Y22" s="22"/>
    </row>
    <row r="23" spans="1:25" ht="13.5">
      <c r="A23" s="3" t="s">
        <v>88</v>
      </c>
      <c r="B23" s="28">
        <v>86507</v>
      </c>
      <c r="C23" s="28">
        <v>86302</v>
      </c>
      <c r="D23" s="28">
        <v>84493</v>
      </c>
      <c r="E23" s="22">
        <v>80286</v>
      </c>
      <c r="F23" s="28">
        <v>72505</v>
      </c>
      <c r="G23" s="28">
        <v>73354</v>
      </c>
      <c r="H23" s="28">
        <v>77477</v>
      </c>
      <c r="I23" s="22">
        <v>74745</v>
      </c>
      <c r="J23" s="28">
        <v>73933</v>
      </c>
      <c r="K23" s="28">
        <v>74462</v>
      </c>
      <c r="L23" s="28">
        <v>74335</v>
      </c>
      <c r="M23" s="22">
        <v>73191</v>
      </c>
      <c r="N23" s="28">
        <v>73911</v>
      </c>
      <c r="O23" s="28">
        <v>75268</v>
      </c>
      <c r="P23" s="28">
        <v>78005</v>
      </c>
      <c r="Q23" s="22">
        <v>78702</v>
      </c>
      <c r="R23" s="28">
        <v>78901</v>
      </c>
      <c r="S23" s="28">
        <v>82413</v>
      </c>
      <c r="T23" s="28">
        <v>83987</v>
      </c>
      <c r="U23" s="22">
        <v>80773</v>
      </c>
      <c r="V23" s="28">
        <v>86823</v>
      </c>
      <c r="W23" s="28">
        <v>88350</v>
      </c>
      <c r="X23" s="28">
        <v>85860</v>
      </c>
      <c r="Y23" s="22">
        <v>89981</v>
      </c>
    </row>
    <row r="24" spans="1:25" ht="13.5">
      <c r="A24" s="3" t="s">
        <v>241</v>
      </c>
      <c r="B24" s="28">
        <v>4519</v>
      </c>
      <c r="C24" s="28">
        <v>4518</v>
      </c>
      <c r="D24" s="28">
        <v>4566</v>
      </c>
      <c r="E24" s="22">
        <v>4557</v>
      </c>
      <c r="F24" s="28">
        <v>4505</v>
      </c>
      <c r="G24" s="28">
        <v>4593</v>
      </c>
      <c r="H24" s="28">
        <v>4807</v>
      </c>
      <c r="I24" s="22">
        <v>4787</v>
      </c>
      <c r="J24" s="28">
        <v>4906</v>
      </c>
      <c r="K24" s="28">
        <v>5153</v>
      </c>
      <c r="L24" s="28">
        <v>5271</v>
      </c>
      <c r="M24" s="22">
        <v>5255</v>
      </c>
      <c r="N24" s="28">
        <v>5432</v>
      </c>
      <c r="O24" s="28">
        <v>5488</v>
      </c>
      <c r="P24" s="28">
        <v>5803</v>
      </c>
      <c r="Q24" s="22">
        <v>5975</v>
      </c>
      <c r="R24" s="28">
        <v>6059</v>
      </c>
      <c r="S24" s="28">
        <v>6244</v>
      </c>
      <c r="T24" s="28">
        <v>6294</v>
      </c>
      <c r="U24" s="22">
        <v>6324</v>
      </c>
      <c r="V24" s="28">
        <v>6780</v>
      </c>
      <c r="W24" s="28">
        <v>7149</v>
      </c>
      <c r="X24" s="28">
        <v>7091</v>
      </c>
      <c r="Y24" s="22">
        <v>7554</v>
      </c>
    </row>
    <row r="25" spans="1:25" ht="13.5">
      <c r="A25" s="3" t="s">
        <v>71</v>
      </c>
      <c r="B25" s="28">
        <v>1523</v>
      </c>
      <c r="C25" s="28">
        <v>1550</v>
      </c>
      <c r="D25" s="28">
        <v>1578</v>
      </c>
      <c r="E25" s="22">
        <v>1523</v>
      </c>
      <c r="F25" s="28">
        <v>1397</v>
      </c>
      <c r="G25" s="28">
        <v>1465</v>
      </c>
      <c r="H25" s="28">
        <v>1561</v>
      </c>
      <c r="I25" s="22">
        <v>1556</v>
      </c>
      <c r="J25" s="28">
        <v>1015</v>
      </c>
      <c r="K25" s="28">
        <v>1086</v>
      </c>
      <c r="L25" s="28">
        <v>1168</v>
      </c>
      <c r="M25" s="22">
        <v>1131</v>
      </c>
      <c r="N25" s="28">
        <v>1131</v>
      </c>
      <c r="O25" s="28">
        <v>1173</v>
      </c>
      <c r="P25" s="28">
        <v>1296</v>
      </c>
      <c r="Q25" s="22">
        <v>1385</v>
      </c>
      <c r="R25" s="28">
        <v>1432</v>
      </c>
      <c r="S25" s="28">
        <v>1516</v>
      </c>
      <c r="T25" s="28">
        <v>1606</v>
      </c>
      <c r="U25" s="22">
        <v>1597</v>
      </c>
      <c r="V25" s="28">
        <v>1693</v>
      </c>
      <c r="W25" s="28">
        <v>1810</v>
      </c>
      <c r="X25" s="28">
        <v>1836</v>
      </c>
      <c r="Y25" s="22">
        <v>2734</v>
      </c>
    </row>
    <row r="26" spans="1:25" ht="13.5">
      <c r="A26" s="3" t="s">
        <v>93</v>
      </c>
      <c r="B26" s="28">
        <v>6042</v>
      </c>
      <c r="C26" s="28">
        <v>6068</v>
      </c>
      <c r="D26" s="28">
        <v>6144</v>
      </c>
      <c r="E26" s="22">
        <v>6080</v>
      </c>
      <c r="F26" s="28">
        <v>5903</v>
      </c>
      <c r="G26" s="28">
        <v>6059</v>
      </c>
      <c r="H26" s="28">
        <v>6368</v>
      </c>
      <c r="I26" s="22">
        <v>6343</v>
      </c>
      <c r="J26" s="28">
        <v>5922</v>
      </c>
      <c r="K26" s="28">
        <v>6239</v>
      </c>
      <c r="L26" s="28">
        <v>6439</v>
      </c>
      <c r="M26" s="22">
        <v>6387</v>
      </c>
      <c r="N26" s="28">
        <v>6564</v>
      </c>
      <c r="O26" s="28">
        <v>6662</v>
      </c>
      <c r="P26" s="28">
        <v>7100</v>
      </c>
      <c r="Q26" s="22">
        <v>7361</v>
      </c>
      <c r="R26" s="28">
        <v>7492</v>
      </c>
      <c r="S26" s="28">
        <v>7761</v>
      </c>
      <c r="T26" s="28">
        <v>7900</v>
      </c>
      <c r="U26" s="22">
        <v>7921</v>
      </c>
      <c r="V26" s="28">
        <v>8473</v>
      </c>
      <c r="W26" s="28">
        <v>8960</v>
      </c>
      <c r="X26" s="28">
        <v>8928</v>
      </c>
      <c r="Y26" s="22">
        <v>10288</v>
      </c>
    </row>
    <row r="27" spans="1:25" ht="13.5">
      <c r="A27" s="2" t="s">
        <v>102</v>
      </c>
      <c r="B27" s="28">
        <v>29598</v>
      </c>
      <c r="C27" s="28">
        <v>26737</v>
      </c>
      <c r="D27" s="28">
        <v>23738</v>
      </c>
      <c r="E27" s="22">
        <v>22582</v>
      </c>
      <c r="F27" s="28">
        <v>19894</v>
      </c>
      <c r="G27" s="28">
        <v>18247</v>
      </c>
      <c r="H27" s="28">
        <v>18965</v>
      </c>
      <c r="I27" s="22">
        <v>20073</v>
      </c>
      <c r="J27" s="28">
        <v>19735</v>
      </c>
      <c r="K27" s="28">
        <v>19769</v>
      </c>
      <c r="L27" s="28">
        <v>19242</v>
      </c>
      <c r="M27" s="22">
        <v>19019</v>
      </c>
      <c r="N27" s="28">
        <v>21518</v>
      </c>
      <c r="O27" s="28">
        <v>20504</v>
      </c>
      <c r="P27" s="28">
        <v>21347</v>
      </c>
      <c r="Q27" s="22">
        <v>22607</v>
      </c>
      <c r="R27" s="28">
        <v>22658</v>
      </c>
      <c r="S27" s="28">
        <v>22089</v>
      </c>
      <c r="T27" s="28">
        <v>23059</v>
      </c>
      <c r="U27" s="22">
        <v>21354</v>
      </c>
      <c r="V27" s="28">
        <v>19302</v>
      </c>
      <c r="W27" s="28">
        <v>23715</v>
      </c>
      <c r="X27" s="28">
        <v>26774</v>
      </c>
      <c r="Y27" s="22">
        <v>24276</v>
      </c>
    </row>
    <row r="28" spans="1:25" ht="13.5">
      <c r="A28" s="2" t="s">
        <v>103</v>
      </c>
      <c r="B28" s="28">
        <v>122148</v>
      </c>
      <c r="C28" s="28">
        <v>119109</v>
      </c>
      <c r="D28" s="28">
        <v>114376</v>
      </c>
      <c r="E28" s="22">
        <v>108949</v>
      </c>
      <c r="F28" s="28">
        <v>98304</v>
      </c>
      <c r="G28" s="28">
        <v>97661</v>
      </c>
      <c r="H28" s="28">
        <v>102811</v>
      </c>
      <c r="I28" s="22">
        <v>101162</v>
      </c>
      <c r="J28" s="28">
        <v>99590</v>
      </c>
      <c r="K28" s="28">
        <v>100472</v>
      </c>
      <c r="L28" s="28">
        <v>100017</v>
      </c>
      <c r="M28" s="22">
        <v>98597</v>
      </c>
      <c r="N28" s="28">
        <v>101993</v>
      </c>
      <c r="O28" s="28">
        <v>102435</v>
      </c>
      <c r="P28" s="28">
        <v>106453</v>
      </c>
      <c r="Q28" s="22">
        <v>108671</v>
      </c>
      <c r="R28" s="28">
        <v>109052</v>
      </c>
      <c r="S28" s="28">
        <v>112264</v>
      </c>
      <c r="T28" s="28">
        <v>114947</v>
      </c>
      <c r="U28" s="22">
        <v>110049</v>
      </c>
      <c r="V28" s="28">
        <v>114598</v>
      </c>
      <c r="W28" s="28">
        <v>121025</v>
      </c>
      <c r="X28" s="28">
        <v>121563</v>
      </c>
      <c r="Y28" s="22">
        <v>124547</v>
      </c>
    </row>
    <row r="29" spans="1:25" ht="14.25" thickBot="1">
      <c r="A29" s="5" t="s">
        <v>104</v>
      </c>
      <c r="B29" s="29">
        <v>236311</v>
      </c>
      <c r="C29" s="29">
        <v>230187</v>
      </c>
      <c r="D29" s="29">
        <v>221461</v>
      </c>
      <c r="E29" s="23">
        <v>213826</v>
      </c>
      <c r="F29" s="29">
        <v>198712</v>
      </c>
      <c r="G29" s="29">
        <v>204915</v>
      </c>
      <c r="H29" s="29">
        <v>205277</v>
      </c>
      <c r="I29" s="23">
        <v>201315</v>
      </c>
      <c r="J29" s="29">
        <v>198791</v>
      </c>
      <c r="K29" s="29">
        <v>202637</v>
      </c>
      <c r="L29" s="29">
        <v>205972</v>
      </c>
      <c r="M29" s="23">
        <v>205090</v>
      </c>
      <c r="N29" s="29">
        <v>207215</v>
      </c>
      <c r="O29" s="29">
        <v>202864</v>
      </c>
      <c r="P29" s="29">
        <v>206212</v>
      </c>
      <c r="Q29" s="23">
        <v>207258</v>
      </c>
      <c r="R29" s="29">
        <v>207511</v>
      </c>
      <c r="S29" s="29">
        <v>210365</v>
      </c>
      <c r="T29" s="29">
        <v>209913</v>
      </c>
      <c r="U29" s="23">
        <v>215852</v>
      </c>
      <c r="V29" s="29">
        <v>240470</v>
      </c>
      <c r="W29" s="29">
        <v>248968</v>
      </c>
      <c r="X29" s="29">
        <v>251562</v>
      </c>
      <c r="Y29" s="23">
        <v>267421</v>
      </c>
    </row>
    <row r="30" spans="1:25" ht="14.25" thickTop="1">
      <c r="A30" s="2" t="s">
        <v>242</v>
      </c>
      <c r="B30" s="28">
        <v>30629</v>
      </c>
      <c r="C30" s="28">
        <v>28848</v>
      </c>
      <c r="D30" s="28">
        <v>28494</v>
      </c>
      <c r="E30" s="22">
        <v>28649</v>
      </c>
      <c r="F30" s="28">
        <v>27821</v>
      </c>
      <c r="G30" s="28">
        <v>28863</v>
      </c>
      <c r="H30" s="28">
        <v>29272</v>
      </c>
      <c r="I30" s="22"/>
      <c r="J30" s="28">
        <v>29381</v>
      </c>
      <c r="K30" s="28">
        <v>30536</v>
      </c>
      <c r="L30" s="28">
        <v>31046</v>
      </c>
      <c r="M30" s="22"/>
      <c r="N30" s="28">
        <v>30314</v>
      </c>
      <c r="O30" s="28">
        <v>30861</v>
      </c>
      <c r="P30" s="28">
        <v>29691</v>
      </c>
      <c r="Q30" s="22"/>
      <c r="R30" s="28">
        <v>28450</v>
      </c>
      <c r="S30" s="28">
        <v>25494</v>
      </c>
      <c r="T30" s="28">
        <v>20691</v>
      </c>
      <c r="U30" s="22">
        <v>24110</v>
      </c>
      <c r="V30" s="28">
        <v>36084</v>
      </c>
      <c r="W30" s="28">
        <v>39577</v>
      </c>
      <c r="X30" s="28">
        <v>38697</v>
      </c>
      <c r="Y30" s="22"/>
    </row>
    <row r="31" spans="1:25" ht="13.5">
      <c r="A31" s="2" t="s">
        <v>107</v>
      </c>
      <c r="B31" s="28">
        <v>10268</v>
      </c>
      <c r="C31" s="28">
        <v>10266</v>
      </c>
      <c r="D31" s="28">
        <v>10157</v>
      </c>
      <c r="E31" s="22">
        <v>9853</v>
      </c>
      <c r="F31" s="28">
        <v>4801</v>
      </c>
      <c r="G31" s="28">
        <v>4603</v>
      </c>
      <c r="H31" s="28">
        <v>4695</v>
      </c>
      <c r="I31" s="22">
        <v>4833</v>
      </c>
      <c r="J31" s="28">
        <v>5111</v>
      </c>
      <c r="K31" s="28">
        <v>5224</v>
      </c>
      <c r="L31" s="28">
        <v>5245</v>
      </c>
      <c r="M31" s="22">
        <v>5157</v>
      </c>
      <c r="N31" s="28">
        <v>7050</v>
      </c>
      <c r="O31" s="28">
        <v>6888</v>
      </c>
      <c r="P31" s="28">
        <v>7109</v>
      </c>
      <c r="Q31" s="22">
        <v>7108</v>
      </c>
      <c r="R31" s="28">
        <v>6246</v>
      </c>
      <c r="S31" s="28">
        <v>6271</v>
      </c>
      <c r="T31" s="28">
        <v>6929</v>
      </c>
      <c r="U31" s="22">
        <v>6319</v>
      </c>
      <c r="V31" s="28">
        <v>7284</v>
      </c>
      <c r="W31" s="28">
        <v>6986</v>
      </c>
      <c r="X31" s="28">
        <v>8073</v>
      </c>
      <c r="Y31" s="22">
        <v>8159</v>
      </c>
    </row>
    <row r="32" spans="1:25" ht="13.5">
      <c r="A32" s="2" t="s">
        <v>109</v>
      </c>
      <c r="B32" s="28">
        <v>19000</v>
      </c>
      <c r="C32" s="28">
        <v>17000</v>
      </c>
      <c r="D32" s="28">
        <v>16000</v>
      </c>
      <c r="E32" s="22">
        <v>12000</v>
      </c>
      <c r="F32" s="28">
        <v>14000</v>
      </c>
      <c r="G32" s="28">
        <v>13000</v>
      </c>
      <c r="H32" s="28">
        <v>14000</v>
      </c>
      <c r="I32" s="22">
        <v>12000</v>
      </c>
      <c r="J32" s="28">
        <v>10000</v>
      </c>
      <c r="K32" s="28">
        <v>6000</v>
      </c>
      <c r="L32" s="28">
        <v>8000</v>
      </c>
      <c r="M32" s="22">
        <v>11000</v>
      </c>
      <c r="N32" s="28">
        <v>7500</v>
      </c>
      <c r="O32" s="28"/>
      <c r="P32" s="28">
        <v>2000</v>
      </c>
      <c r="Q32" s="22">
        <v>3000</v>
      </c>
      <c r="R32" s="28">
        <v>5000</v>
      </c>
      <c r="S32" s="28">
        <v>5000</v>
      </c>
      <c r="T32" s="28">
        <v>7500</v>
      </c>
      <c r="U32" s="22">
        <v>11500</v>
      </c>
      <c r="V32" s="28">
        <v>11000</v>
      </c>
      <c r="W32" s="28">
        <v>3000</v>
      </c>
      <c r="X32" s="28">
        <v>9000</v>
      </c>
      <c r="Y32" s="22">
        <v>8000</v>
      </c>
    </row>
    <row r="33" spans="1:25" ht="13.5">
      <c r="A33" s="2" t="s">
        <v>113</v>
      </c>
      <c r="B33" s="28">
        <v>737</v>
      </c>
      <c r="C33" s="28">
        <v>1045</v>
      </c>
      <c r="D33" s="28">
        <v>951</v>
      </c>
      <c r="E33" s="22">
        <v>813</v>
      </c>
      <c r="F33" s="28">
        <v>856</v>
      </c>
      <c r="G33" s="28">
        <v>985</v>
      </c>
      <c r="H33" s="28">
        <v>766</v>
      </c>
      <c r="I33" s="22">
        <v>971</v>
      </c>
      <c r="J33" s="28">
        <v>1137</v>
      </c>
      <c r="K33" s="28">
        <v>1377</v>
      </c>
      <c r="L33" s="28">
        <v>1398</v>
      </c>
      <c r="M33" s="22">
        <v>1199</v>
      </c>
      <c r="N33" s="28">
        <v>1124</v>
      </c>
      <c r="O33" s="28">
        <v>1133</v>
      </c>
      <c r="P33" s="28">
        <v>958</v>
      </c>
      <c r="Q33" s="22">
        <v>926</v>
      </c>
      <c r="R33" s="28">
        <v>839</v>
      </c>
      <c r="S33" s="28">
        <v>824</v>
      </c>
      <c r="T33" s="28">
        <v>770</v>
      </c>
      <c r="U33" s="22">
        <v>870</v>
      </c>
      <c r="V33" s="28">
        <v>861</v>
      </c>
      <c r="W33" s="28">
        <v>1957</v>
      </c>
      <c r="X33" s="28">
        <v>1436</v>
      </c>
      <c r="Y33" s="22">
        <v>1670</v>
      </c>
    </row>
    <row r="34" spans="1:25" ht="13.5">
      <c r="A34" s="2" t="s">
        <v>117</v>
      </c>
      <c r="B34" s="28">
        <v>1264</v>
      </c>
      <c r="C34" s="28">
        <v>2527</v>
      </c>
      <c r="D34" s="28">
        <v>1099</v>
      </c>
      <c r="E34" s="22">
        <v>2558</v>
      </c>
      <c r="F34" s="28">
        <v>1210</v>
      </c>
      <c r="G34" s="28">
        <v>2456</v>
      </c>
      <c r="H34" s="28">
        <v>1108</v>
      </c>
      <c r="I34" s="22">
        <v>2475</v>
      </c>
      <c r="J34" s="28">
        <v>1443</v>
      </c>
      <c r="K34" s="28">
        <v>2659</v>
      </c>
      <c r="L34" s="28">
        <v>1415</v>
      </c>
      <c r="M34" s="22">
        <v>2670</v>
      </c>
      <c r="N34" s="28">
        <v>1440</v>
      </c>
      <c r="O34" s="28">
        <v>2740</v>
      </c>
      <c r="P34" s="28">
        <v>1254</v>
      </c>
      <c r="Q34" s="22">
        <v>2325</v>
      </c>
      <c r="R34" s="28">
        <v>1192</v>
      </c>
      <c r="S34" s="28">
        <v>2142</v>
      </c>
      <c r="T34" s="28">
        <v>1155</v>
      </c>
      <c r="U34" s="22">
        <v>2145</v>
      </c>
      <c r="V34" s="28">
        <v>1718</v>
      </c>
      <c r="W34" s="28">
        <v>3093</v>
      </c>
      <c r="X34" s="28">
        <v>1623</v>
      </c>
      <c r="Y34" s="22">
        <v>3003</v>
      </c>
    </row>
    <row r="35" spans="1:25" ht="13.5">
      <c r="A35" s="2" t="s">
        <v>118</v>
      </c>
      <c r="B35" s="28">
        <v>16</v>
      </c>
      <c r="C35" s="28">
        <v>92</v>
      </c>
      <c r="D35" s="28"/>
      <c r="E35" s="22">
        <v>207</v>
      </c>
      <c r="F35" s="28">
        <v>39</v>
      </c>
      <c r="G35" s="28">
        <v>5332</v>
      </c>
      <c r="H35" s="28">
        <v>1942</v>
      </c>
      <c r="I35" s="22"/>
      <c r="J35" s="28"/>
      <c r="K35" s="28"/>
      <c r="L35" s="28"/>
      <c r="M35" s="22"/>
      <c r="N35" s="28"/>
      <c r="O35" s="28"/>
      <c r="P35" s="28"/>
      <c r="Q35" s="22"/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2" t="s">
        <v>71</v>
      </c>
      <c r="B36" s="28">
        <v>10849</v>
      </c>
      <c r="C36" s="28">
        <v>10403</v>
      </c>
      <c r="D36" s="28">
        <v>11352</v>
      </c>
      <c r="E36" s="22">
        <v>12953</v>
      </c>
      <c r="F36" s="28">
        <v>11010</v>
      </c>
      <c r="G36" s="28">
        <v>10808</v>
      </c>
      <c r="H36" s="28">
        <v>12275</v>
      </c>
      <c r="I36" s="22">
        <v>11637</v>
      </c>
      <c r="J36" s="28">
        <v>12919</v>
      </c>
      <c r="K36" s="28">
        <v>11623</v>
      </c>
      <c r="L36" s="28">
        <v>12113</v>
      </c>
      <c r="M36" s="22">
        <v>10832</v>
      </c>
      <c r="N36" s="28">
        <v>11734</v>
      </c>
      <c r="O36" s="28">
        <v>10974</v>
      </c>
      <c r="P36" s="28">
        <v>11714</v>
      </c>
      <c r="Q36" s="22">
        <v>11186</v>
      </c>
      <c r="R36" s="28">
        <v>11029</v>
      </c>
      <c r="S36" s="28">
        <v>10690</v>
      </c>
      <c r="T36" s="28">
        <v>10839</v>
      </c>
      <c r="U36" s="22">
        <v>11409</v>
      </c>
      <c r="V36" s="28">
        <v>12634</v>
      </c>
      <c r="W36" s="28">
        <v>13301</v>
      </c>
      <c r="X36" s="28">
        <v>14241</v>
      </c>
      <c r="Y36" s="22">
        <v>13469</v>
      </c>
    </row>
    <row r="37" spans="1:25" ht="13.5">
      <c r="A37" s="2" t="s">
        <v>120</v>
      </c>
      <c r="B37" s="28">
        <v>72766</v>
      </c>
      <c r="C37" s="28">
        <v>70183</v>
      </c>
      <c r="D37" s="28">
        <v>68227</v>
      </c>
      <c r="E37" s="22">
        <v>67035</v>
      </c>
      <c r="F37" s="28">
        <v>59739</v>
      </c>
      <c r="G37" s="28">
        <v>66050</v>
      </c>
      <c r="H37" s="28">
        <v>64060</v>
      </c>
      <c r="I37" s="22">
        <v>61470</v>
      </c>
      <c r="J37" s="28">
        <v>60822</v>
      </c>
      <c r="K37" s="28">
        <v>58262</v>
      </c>
      <c r="L37" s="28">
        <v>60180</v>
      </c>
      <c r="M37" s="22">
        <v>60574</v>
      </c>
      <c r="N37" s="28">
        <v>59164</v>
      </c>
      <c r="O37" s="28">
        <v>52597</v>
      </c>
      <c r="P37" s="28">
        <v>52728</v>
      </c>
      <c r="Q37" s="22">
        <v>52725</v>
      </c>
      <c r="R37" s="28">
        <v>52758</v>
      </c>
      <c r="S37" s="28">
        <v>50424</v>
      </c>
      <c r="T37" s="28">
        <v>47887</v>
      </c>
      <c r="U37" s="22">
        <v>56354</v>
      </c>
      <c r="V37" s="28">
        <v>69583</v>
      </c>
      <c r="W37" s="28">
        <v>67916</v>
      </c>
      <c r="X37" s="28">
        <v>73073</v>
      </c>
      <c r="Y37" s="22">
        <v>75435</v>
      </c>
    </row>
    <row r="38" spans="1:25" ht="13.5">
      <c r="A38" s="2" t="s">
        <v>121</v>
      </c>
      <c r="B38" s="28">
        <v>7250</v>
      </c>
      <c r="C38" s="28">
        <v>7250</v>
      </c>
      <c r="D38" s="28">
        <v>7700</v>
      </c>
      <c r="E38" s="22">
        <v>7700</v>
      </c>
      <c r="F38" s="28">
        <v>10150</v>
      </c>
      <c r="G38" s="28">
        <v>10150</v>
      </c>
      <c r="H38" s="28">
        <v>10600</v>
      </c>
      <c r="I38" s="22">
        <v>10600</v>
      </c>
      <c r="J38" s="28">
        <v>11050</v>
      </c>
      <c r="K38" s="28">
        <v>11050</v>
      </c>
      <c r="L38" s="28">
        <v>11500</v>
      </c>
      <c r="M38" s="22">
        <v>11501</v>
      </c>
      <c r="N38" s="28">
        <v>11951</v>
      </c>
      <c r="O38" s="28">
        <v>11951</v>
      </c>
      <c r="P38" s="28">
        <v>12401</v>
      </c>
      <c r="Q38" s="22">
        <v>12401</v>
      </c>
      <c r="R38" s="28">
        <v>14452</v>
      </c>
      <c r="S38" s="28">
        <v>14453</v>
      </c>
      <c r="T38" s="28">
        <v>14902</v>
      </c>
      <c r="U38" s="22">
        <v>14902</v>
      </c>
      <c r="V38" s="28">
        <v>10509</v>
      </c>
      <c r="W38" s="28">
        <v>10511</v>
      </c>
      <c r="X38" s="28">
        <v>10811</v>
      </c>
      <c r="Y38" s="22">
        <v>10813</v>
      </c>
    </row>
    <row r="39" spans="1:25" ht="13.5">
      <c r="A39" s="2" t="s">
        <v>123</v>
      </c>
      <c r="B39" s="28">
        <v>4774</v>
      </c>
      <c r="C39" s="28">
        <v>5238</v>
      </c>
      <c r="D39" s="28">
        <v>5145</v>
      </c>
      <c r="E39" s="22">
        <v>5399</v>
      </c>
      <c r="F39" s="28">
        <v>5363</v>
      </c>
      <c r="G39" s="28">
        <v>6394</v>
      </c>
      <c r="H39" s="28">
        <v>6597</v>
      </c>
      <c r="I39" s="22">
        <v>6996</v>
      </c>
      <c r="J39" s="28">
        <v>4778</v>
      </c>
      <c r="K39" s="28">
        <v>5551</v>
      </c>
      <c r="L39" s="28">
        <v>6275</v>
      </c>
      <c r="M39" s="22">
        <v>6702</v>
      </c>
      <c r="N39" s="28">
        <v>6650</v>
      </c>
      <c r="O39" s="28">
        <v>7342</v>
      </c>
      <c r="P39" s="28">
        <v>7601</v>
      </c>
      <c r="Q39" s="22">
        <v>8232</v>
      </c>
      <c r="R39" s="28">
        <v>10458</v>
      </c>
      <c r="S39" s="28">
        <v>11165</v>
      </c>
      <c r="T39" s="28">
        <v>11244</v>
      </c>
      <c r="U39" s="22">
        <v>11163</v>
      </c>
      <c r="V39" s="28">
        <v>7297</v>
      </c>
      <c r="W39" s="28">
        <v>7376</v>
      </c>
      <c r="X39" s="28">
        <v>6819</v>
      </c>
      <c r="Y39" s="22">
        <v>5838</v>
      </c>
    </row>
    <row r="40" spans="1:25" ht="13.5">
      <c r="A40" s="2" t="s">
        <v>243</v>
      </c>
      <c r="B40" s="28">
        <v>124</v>
      </c>
      <c r="C40" s="28">
        <v>124</v>
      </c>
      <c r="D40" s="28">
        <v>147</v>
      </c>
      <c r="E40" s="22">
        <v>177</v>
      </c>
      <c r="F40" s="28">
        <v>181</v>
      </c>
      <c r="G40" s="28">
        <v>186</v>
      </c>
      <c r="H40" s="28">
        <v>185</v>
      </c>
      <c r="I40" s="22"/>
      <c r="J40" s="28">
        <v>358</v>
      </c>
      <c r="K40" s="28">
        <v>359</v>
      </c>
      <c r="L40" s="28">
        <v>362</v>
      </c>
      <c r="M40" s="22"/>
      <c r="N40" s="28">
        <v>370</v>
      </c>
      <c r="O40" s="28">
        <v>371</v>
      </c>
      <c r="P40" s="28">
        <v>371</v>
      </c>
      <c r="Q40" s="22"/>
      <c r="R40" s="28">
        <v>469</v>
      </c>
      <c r="S40" s="28">
        <v>721</v>
      </c>
      <c r="T40" s="28">
        <v>1179</v>
      </c>
      <c r="U40" s="22">
        <v>1365</v>
      </c>
      <c r="V40" s="28">
        <v>313</v>
      </c>
      <c r="W40" s="28">
        <v>617</v>
      </c>
      <c r="X40" s="28">
        <v>566</v>
      </c>
      <c r="Y40" s="22"/>
    </row>
    <row r="41" spans="1:25" ht="13.5">
      <c r="A41" s="2" t="s">
        <v>244</v>
      </c>
      <c r="B41" s="28">
        <v>13</v>
      </c>
      <c r="C41" s="28">
        <v>26</v>
      </c>
      <c r="D41" s="28">
        <v>39</v>
      </c>
      <c r="E41" s="22">
        <v>52</v>
      </c>
      <c r="F41" s="28">
        <v>65</v>
      </c>
      <c r="G41" s="28">
        <v>113</v>
      </c>
      <c r="H41" s="28">
        <v>161</v>
      </c>
      <c r="I41" s="22">
        <v>208</v>
      </c>
      <c r="J41" s="28">
        <v>294</v>
      </c>
      <c r="K41" s="28">
        <v>380</v>
      </c>
      <c r="L41" s="28">
        <v>585</v>
      </c>
      <c r="M41" s="22">
        <v>790</v>
      </c>
      <c r="N41" s="28">
        <v>995</v>
      </c>
      <c r="O41" s="28">
        <v>1200</v>
      </c>
      <c r="P41" s="28">
        <v>1406</v>
      </c>
      <c r="Q41" s="22">
        <v>1611</v>
      </c>
      <c r="R41" s="28">
        <v>1839</v>
      </c>
      <c r="S41" s="28">
        <v>2048</v>
      </c>
      <c r="T41" s="28">
        <v>2256</v>
      </c>
      <c r="U41" s="22">
        <v>2464</v>
      </c>
      <c r="V41" s="28">
        <v>2509</v>
      </c>
      <c r="W41" s="28">
        <v>2815</v>
      </c>
      <c r="X41" s="28">
        <v>3132</v>
      </c>
      <c r="Y41" s="22">
        <v>3467</v>
      </c>
    </row>
    <row r="42" spans="1:25" ht="13.5">
      <c r="A42" s="2" t="s">
        <v>71</v>
      </c>
      <c r="B42" s="28">
        <v>4406</v>
      </c>
      <c r="C42" s="28">
        <v>3644</v>
      </c>
      <c r="D42" s="28">
        <v>2411</v>
      </c>
      <c r="E42" s="22">
        <v>2149</v>
      </c>
      <c r="F42" s="28">
        <v>2282</v>
      </c>
      <c r="G42" s="28">
        <v>2682</v>
      </c>
      <c r="H42" s="28">
        <v>2809</v>
      </c>
      <c r="I42" s="22">
        <v>1539</v>
      </c>
      <c r="J42" s="28">
        <v>2911</v>
      </c>
      <c r="K42" s="28">
        <v>3113</v>
      </c>
      <c r="L42" s="28">
        <v>2931</v>
      </c>
      <c r="M42" s="22">
        <v>1539</v>
      </c>
      <c r="N42" s="28">
        <v>2841</v>
      </c>
      <c r="O42" s="28">
        <v>2662</v>
      </c>
      <c r="P42" s="28">
        <v>2630</v>
      </c>
      <c r="Q42" s="22">
        <v>1063</v>
      </c>
      <c r="R42" s="28">
        <v>2295</v>
      </c>
      <c r="S42" s="28">
        <v>2424</v>
      </c>
      <c r="T42" s="28">
        <v>2148</v>
      </c>
      <c r="U42" s="22">
        <v>1804</v>
      </c>
      <c r="V42" s="28">
        <v>2523</v>
      </c>
      <c r="W42" s="28">
        <v>3496</v>
      </c>
      <c r="X42" s="28">
        <v>4684</v>
      </c>
      <c r="Y42" s="22">
        <v>734</v>
      </c>
    </row>
    <row r="43" spans="1:25" ht="13.5">
      <c r="A43" s="2" t="s">
        <v>128</v>
      </c>
      <c r="B43" s="28">
        <v>16568</v>
      </c>
      <c r="C43" s="28">
        <v>16283</v>
      </c>
      <c r="D43" s="28">
        <v>15444</v>
      </c>
      <c r="E43" s="22">
        <v>15479</v>
      </c>
      <c r="F43" s="28">
        <v>18043</v>
      </c>
      <c r="G43" s="28">
        <v>19525</v>
      </c>
      <c r="H43" s="28">
        <v>20353</v>
      </c>
      <c r="I43" s="22">
        <v>20820</v>
      </c>
      <c r="J43" s="28">
        <v>19789</v>
      </c>
      <c r="K43" s="28">
        <v>20854</v>
      </c>
      <c r="L43" s="28">
        <v>22082</v>
      </c>
      <c r="M43" s="22">
        <v>22490</v>
      </c>
      <c r="N43" s="28">
        <v>23045</v>
      </c>
      <c r="O43" s="28">
        <v>24224</v>
      </c>
      <c r="P43" s="28">
        <v>25082</v>
      </c>
      <c r="Q43" s="22">
        <v>25960</v>
      </c>
      <c r="R43" s="28">
        <v>31070</v>
      </c>
      <c r="S43" s="28">
        <v>33693</v>
      </c>
      <c r="T43" s="28">
        <v>33964</v>
      </c>
      <c r="U43" s="22">
        <v>33894</v>
      </c>
      <c r="V43" s="28">
        <v>23153</v>
      </c>
      <c r="W43" s="28">
        <v>24818</v>
      </c>
      <c r="X43" s="28">
        <v>26015</v>
      </c>
      <c r="Y43" s="22">
        <v>25621</v>
      </c>
    </row>
    <row r="44" spans="1:25" ht="14.25" thickBot="1">
      <c r="A44" s="5" t="s">
        <v>129</v>
      </c>
      <c r="B44" s="29">
        <v>89334</v>
      </c>
      <c r="C44" s="29">
        <v>86467</v>
      </c>
      <c r="D44" s="29">
        <v>83672</v>
      </c>
      <c r="E44" s="23">
        <v>82515</v>
      </c>
      <c r="F44" s="29">
        <v>77782</v>
      </c>
      <c r="G44" s="29">
        <v>85576</v>
      </c>
      <c r="H44" s="29">
        <v>84413</v>
      </c>
      <c r="I44" s="23">
        <v>82291</v>
      </c>
      <c r="J44" s="29">
        <v>80611</v>
      </c>
      <c r="K44" s="29">
        <v>79117</v>
      </c>
      <c r="L44" s="29">
        <v>82263</v>
      </c>
      <c r="M44" s="23">
        <v>83064</v>
      </c>
      <c r="N44" s="29">
        <v>82209</v>
      </c>
      <c r="O44" s="29">
        <v>76822</v>
      </c>
      <c r="P44" s="29">
        <v>77811</v>
      </c>
      <c r="Q44" s="23">
        <v>78685</v>
      </c>
      <c r="R44" s="29">
        <v>83828</v>
      </c>
      <c r="S44" s="29">
        <v>84118</v>
      </c>
      <c r="T44" s="29">
        <v>81851</v>
      </c>
      <c r="U44" s="23">
        <v>90248</v>
      </c>
      <c r="V44" s="29">
        <v>92737</v>
      </c>
      <c r="W44" s="29">
        <v>92735</v>
      </c>
      <c r="X44" s="29">
        <v>99088</v>
      </c>
      <c r="Y44" s="23">
        <v>101057</v>
      </c>
    </row>
    <row r="45" spans="1:25" ht="14.25" thickTop="1">
      <c r="A45" s="2" t="s">
        <v>130</v>
      </c>
      <c r="B45" s="28">
        <v>37143</v>
      </c>
      <c r="C45" s="28">
        <v>37143</v>
      </c>
      <c r="D45" s="28">
        <v>37143</v>
      </c>
      <c r="E45" s="22">
        <v>37143</v>
      </c>
      <c r="F45" s="28">
        <v>37143</v>
      </c>
      <c r="G45" s="28">
        <v>37143</v>
      </c>
      <c r="H45" s="28">
        <v>37143</v>
      </c>
      <c r="I45" s="22">
        <v>37143</v>
      </c>
      <c r="J45" s="28">
        <v>37143</v>
      </c>
      <c r="K45" s="28">
        <v>37143</v>
      </c>
      <c r="L45" s="28">
        <v>37143</v>
      </c>
      <c r="M45" s="22">
        <v>37143</v>
      </c>
      <c r="N45" s="28">
        <v>37143</v>
      </c>
      <c r="O45" s="28">
        <v>37143</v>
      </c>
      <c r="P45" s="28">
        <v>37143</v>
      </c>
      <c r="Q45" s="22">
        <v>37143</v>
      </c>
      <c r="R45" s="28">
        <v>37143</v>
      </c>
      <c r="S45" s="28">
        <v>37143</v>
      </c>
      <c r="T45" s="28">
        <v>37143</v>
      </c>
      <c r="U45" s="22">
        <v>37143</v>
      </c>
      <c r="V45" s="28">
        <v>37143</v>
      </c>
      <c r="W45" s="28">
        <v>37143</v>
      </c>
      <c r="X45" s="28">
        <v>37143</v>
      </c>
      <c r="Y45" s="22">
        <v>37143</v>
      </c>
    </row>
    <row r="46" spans="1:25" ht="13.5">
      <c r="A46" s="2" t="s">
        <v>132</v>
      </c>
      <c r="B46" s="28">
        <v>35358</v>
      </c>
      <c r="C46" s="28">
        <v>35358</v>
      </c>
      <c r="D46" s="28">
        <v>35358</v>
      </c>
      <c r="E46" s="22">
        <v>35358</v>
      </c>
      <c r="F46" s="28">
        <v>35358</v>
      </c>
      <c r="G46" s="28">
        <v>35358</v>
      </c>
      <c r="H46" s="28">
        <v>35358</v>
      </c>
      <c r="I46" s="22">
        <v>35358</v>
      </c>
      <c r="J46" s="28">
        <v>35358</v>
      </c>
      <c r="K46" s="28">
        <v>35358</v>
      </c>
      <c r="L46" s="28">
        <v>35358</v>
      </c>
      <c r="M46" s="22">
        <v>35358</v>
      </c>
      <c r="N46" s="28">
        <v>35358</v>
      </c>
      <c r="O46" s="28">
        <v>35358</v>
      </c>
      <c r="P46" s="28">
        <v>35358</v>
      </c>
      <c r="Q46" s="22">
        <v>35358</v>
      </c>
      <c r="R46" s="28">
        <v>35358</v>
      </c>
      <c r="S46" s="28">
        <v>35358</v>
      </c>
      <c r="T46" s="28">
        <v>35358</v>
      </c>
      <c r="U46" s="22">
        <v>35358</v>
      </c>
      <c r="V46" s="28">
        <v>35358</v>
      </c>
      <c r="W46" s="28">
        <v>35358</v>
      </c>
      <c r="X46" s="28">
        <v>35358</v>
      </c>
      <c r="Y46" s="22">
        <v>35358</v>
      </c>
    </row>
    <row r="47" spans="1:25" ht="13.5">
      <c r="A47" s="2" t="s">
        <v>139</v>
      </c>
      <c r="B47" s="28">
        <v>81191</v>
      </c>
      <c r="C47" s="28">
        <v>80683</v>
      </c>
      <c r="D47" s="28">
        <v>79439</v>
      </c>
      <c r="E47" s="22">
        <v>79085</v>
      </c>
      <c r="F47" s="28">
        <v>78860</v>
      </c>
      <c r="G47" s="28">
        <v>78828</v>
      </c>
      <c r="H47" s="28">
        <v>77688</v>
      </c>
      <c r="I47" s="22">
        <v>78051</v>
      </c>
      <c r="J47" s="28">
        <v>79357</v>
      </c>
      <c r="K47" s="28">
        <v>80947</v>
      </c>
      <c r="L47" s="28">
        <v>79287</v>
      </c>
      <c r="M47" s="22">
        <v>79140</v>
      </c>
      <c r="N47" s="28">
        <v>78594</v>
      </c>
      <c r="O47" s="28">
        <v>78334</v>
      </c>
      <c r="P47" s="28">
        <v>76770</v>
      </c>
      <c r="Q47" s="22">
        <v>75845</v>
      </c>
      <c r="R47" s="28">
        <v>72667</v>
      </c>
      <c r="S47" s="28">
        <v>71566</v>
      </c>
      <c r="T47" s="28">
        <v>72379</v>
      </c>
      <c r="U47" s="22">
        <v>76187</v>
      </c>
      <c r="V47" s="28">
        <v>88088</v>
      </c>
      <c r="W47" s="28">
        <v>91706</v>
      </c>
      <c r="X47" s="28">
        <v>90437</v>
      </c>
      <c r="Y47" s="22">
        <v>92234</v>
      </c>
    </row>
    <row r="48" spans="1:25" ht="13.5">
      <c r="A48" s="2" t="s">
        <v>140</v>
      </c>
      <c r="B48" s="28">
        <v>-11938</v>
      </c>
      <c r="C48" s="28">
        <v>-11936</v>
      </c>
      <c r="D48" s="28">
        <v>-11933</v>
      </c>
      <c r="E48" s="22">
        <v>-11932</v>
      </c>
      <c r="F48" s="28">
        <v>-11932</v>
      </c>
      <c r="G48" s="28">
        <v>-11932</v>
      </c>
      <c r="H48" s="28">
        <v>-11930</v>
      </c>
      <c r="I48" s="22">
        <v>-11930</v>
      </c>
      <c r="J48" s="28">
        <v>-11929</v>
      </c>
      <c r="K48" s="28">
        <v>-11928</v>
      </c>
      <c r="L48" s="28">
        <v>-11926</v>
      </c>
      <c r="M48" s="22">
        <v>-11925</v>
      </c>
      <c r="N48" s="28">
        <v>-11922</v>
      </c>
      <c r="O48" s="28">
        <v>-11917</v>
      </c>
      <c r="P48" s="28">
        <v>-11916</v>
      </c>
      <c r="Q48" s="22">
        <v>-11915</v>
      </c>
      <c r="R48" s="28">
        <v>-11914</v>
      </c>
      <c r="S48" s="28">
        <v>-11912</v>
      </c>
      <c r="T48" s="28">
        <v>-11909</v>
      </c>
      <c r="U48" s="22">
        <v>-11907</v>
      </c>
      <c r="V48" s="28">
        <v>-11906</v>
      </c>
      <c r="W48" s="28">
        <v>-10948</v>
      </c>
      <c r="X48" s="28">
        <v>-10497</v>
      </c>
      <c r="Y48" s="22">
        <v>-5933</v>
      </c>
    </row>
    <row r="49" spans="1:25" ht="13.5">
      <c r="A49" s="2" t="s">
        <v>141</v>
      </c>
      <c r="B49" s="28">
        <v>141754</v>
      </c>
      <c r="C49" s="28">
        <v>141247</v>
      </c>
      <c r="D49" s="28">
        <v>140007</v>
      </c>
      <c r="E49" s="22">
        <v>139654</v>
      </c>
      <c r="F49" s="28">
        <v>139429</v>
      </c>
      <c r="G49" s="28">
        <v>139397</v>
      </c>
      <c r="H49" s="28">
        <v>138259</v>
      </c>
      <c r="I49" s="22">
        <v>138622</v>
      </c>
      <c r="J49" s="28">
        <v>139930</v>
      </c>
      <c r="K49" s="28">
        <v>141520</v>
      </c>
      <c r="L49" s="28">
        <v>139862</v>
      </c>
      <c r="M49" s="22">
        <v>139716</v>
      </c>
      <c r="N49" s="28">
        <v>139172</v>
      </c>
      <c r="O49" s="28">
        <v>138917</v>
      </c>
      <c r="P49" s="28">
        <v>137355</v>
      </c>
      <c r="Q49" s="22">
        <v>136431</v>
      </c>
      <c r="R49" s="28">
        <v>133254</v>
      </c>
      <c r="S49" s="28">
        <v>132155</v>
      </c>
      <c r="T49" s="28">
        <v>132970</v>
      </c>
      <c r="U49" s="22">
        <v>136780</v>
      </c>
      <c r="V49" s="28">
        <v>148683</v>
      </c>
      <c r="W49" s="28">
        <v>153259</v>
      </c>
      <c r="X49" s="28">
        <v>152441</v>
      </c>
      <c r="Y49" s="22">
        <v>158802</v>
      </c>
    </row>
    <row r="50" spans="1:25" ht="13.5">
      <c r="A50" s="2" t="s">
        <v>142</v>
      </c>
      <c r="B50" s="28">
        <v>8219</v>
      </c>
      <c r="C50" s="28">
        <v>6280</v>
      </c>
      <c r="D50" s="28">
        <v>4902</v>
      </c>
      <c r="E50" s="22">
        <v>4226</v>
      </c>
      <c r="F50" s="28">
        <v>2695</v>
      </c>
      <c r="G50" s="28">
        <v>846</v>
      </c>
      <c r="H50" s="28">
        <v>1034</v>
      </c>
      <c r="I50" s="22">
        <v>2171</v>
      </c>
      <c r="J50" s="28">
        <v>120</v>
      </c>
      <c r="K50" s="28">
        <v>488</v>
      </c>
      <c r="L50" s="28">
        <v>1123</v>
      </c>
      <c r="M50" s="22">
        <v>1287</v>
      </c>
      <c r="N50" s="28">
        <v>1659</v>
      </c>
      <c r="O50" s="28">
        <v>868</v>
      </c>
      <c r="P50" s="28">
        <v>857</v>
      </c>
      <c r="Q50" s="22">
        <v>2106</v>
      </c>
      <c r="R50" s="28">
        <v>1512</v>
      </c>
      <c r="S50" s="28">
        <v>1657</v>
      </c>
      <c r="T50" s="28">
        <v>1899</v>
      </c>
      <c r="U50" s="22">
        <v>-145</v>
      </c>
      <c r="V50" s="28">
        <v>263</v>
      </c>
      <c r="W50" s="28">
        <v>868</v>
      </c>
      <c r="X50" s="28">
        <v>2641</v>
      </c>
      <c r="Y50" s="22">
        <v>1262</v>
      </c>
    </row>
    <row r="51" spans="1:25" ht="13.5">
      <c r="A51" s="2" t="s">
        <v>0</v>
      </c>
      <c r="B51" s="28">
        <v>-3167</v>
      </c>
      <c r="C51" s="28">
        <v>-3953</v>
      </c>
      <c r="D51" s="28">
        <v>-7242</v>
      </c>
      <c r="E51" s="22">
        <v>-12672</v>
      </c>
      <c r="F51" s="28">
        <v>-20814</v>
      </c>
      <c r="G51" s="28">
        <v>-20527</v>
      </c>
      <c r="H51" s="28">
        <v>-17979</v>
      </c>
      <c r="I51" s="22">
        <v>-20850</v>
      </c>
      <c r="J51" s="28">
        <v>-21690</v>
      </c>
      <c r="K51" s="28">
        <v>-18381</v>
      </c>
      <c r="L51" s="28">
        <v>-16911</v>
      </c>
      <c r="M51" s="22">
        <v>-18570</v>
      </c>
      <c r="N51" s="28">
        <v>-16993</v>
      </c>
      <c r="O51" s="28">
        <v>-14904</v>
      </c>
      <c r="P51" s="28">
        <v>-11002</v>
      </c>
      <c r="Q51" s="22">
        <v>-11084</v>
      </c>
      <c r="R51" s="28">
        <v>-12238</v>
      </c>
      <c r="S51" s="28">
        <v>-8722</v>
      </c>
      <c r="T51" s="28">
        <v>-7863</v>
      </c>
      <c r="U51" s="22">
        <v>-12062</v>
      </c>
      <c r="V51" s="28">
        <v>-3078</v>
      </c>
      <c r="W51" s="28">
        <v>136</v>
      </c>
      <c r="X51" s="28">
        <v>-4604</v>
      </c>
      <c r="Y51" s="22">
        <v>3770</v>
      </c>
    </row>
    <row r="52" spans="1:25" ht="13.5">
      <c r="A52" s="2" t="s">
        <v>1</v>
      </c>
      <c r="B52" s="28">
        <v>-1313</v>
      </c>
      <c r="C52" s="28">
        <v>-1324</v>
      </c>
      <c r="D52" s="28">
        <v>-1263</v>
      </c>
      <c r="E52" s="22">
        <v>-1163</v>
      </c>
      <c r="F52" s="28">
        <v>-1601</v>
      </c>
      <c r="G52" s="28">
        <v>-1556</v>
      </c>
      <c r="H52" s="28">
        <v>-1612</v>
      </c>
      <c r="I52" s="22">
        <v>-1945</v>
      </c>
      <c r="J52" s="28">
        <v>-1263</v>
      </c>
      <c r="K52" s="28">
        <v>-1272</v>
      </c>
      <c r="L52" s="28">
        <v>-1508</v>
      </c>
      <c r="M52" s="22">
        <v>-1499</v>
      </c>
      <c r="N52" s="28"/>
      <c r="O52" s="28"/>
      <c r="P52" s="28"/>
      <c r="Q52" s="22"/>
      <c r="R52" s="28"/>
      <c r="S52" s="28"/>
      <c r="T52" s="28"/>
      <c r="U52" s="22"/>
      <c r="V52" s="28"/>
      <c r="W52" s="28"/>
      <c r="X52" s="28"/>
      <c r="Y52" s="22"/>
    </row>
    <row r="53" spans="1:25" ht="13.5">
      <c r="A53" s="2" t="s">
        <v>143</v>
      </c>
      <c r="B53" s="28">
        <v>3738</v>
      </c>
      <c r="C53" s="28">
        <v>1003</v>
      </c>
      <c r="D53" s="28">
        <v>-3602</v>
      </c>
      <c r="E53" s="22">
        <v>-9609</v>
      </c>
      <c r="F53" s="28">
        <v>-19720</v>
      </c>
      <c r="G53" s="28">
        <v>-21237</v>
      </c>
      <c r="H53" s="28">
        <v>-18558</v>
      </c>
      <c r="I53" s="22">
        <v>-20624</v>
      </c>
      <c r="J53" s="28">
        <v>-22832</v>
      </c>
      <c r="K53" s="28">
        <v>-19165</v>
      </c>
      <c r="L53" s="28">
        <v>-17296</v>
      </c>
      <c r="M53" s="22">
        <v>-18782</v>
      </c>
      <c r="N53" s="28">
        <v>-15333</v>
      </c>
      <c r="O53" s="28">
        <v>-14035</v>
      </c>
      <c r="P53" s="28">
        <v>-10144</v>
      </c>
      <c r="Q53" s="22">
        <v>-8977</v>
      </c>
      <c r="R53" s="28">
        <v>-10726</v>
      </c>
      <c r="S53" s="28">
        <v>-7065</v>
      </c>
      <c r="T53" s="28">
        <v>-5963</v>
      </c>
      <c r="U53" s="22">
        <v>-12207</v>
      </c>
      <c r="V53" s="28">
        <v>-2814</v>
      </c>
      <c r="W53" s="28">
        <v>1005</v>
      </c>
      <c r="X53" s="28">
        <v>-1962</v>
      </c>
      <c r="Y53" s="22">
        <v>5033</v>
      </c>
    </row>
    <row r="54" spans="1:25" ht="13.5">
      <c r="A54" s="6" t="s">
        <v>2</v>
      </c>
      <c r="B54" s="28">
        <v>1484</v>
      </c>
      <c r="C54" s="28">
        <v>1469</v>
      </c>
      <c r="D54" s="28">
        <v>1384</v>
      </c>
      <c r="E54" s="22">
        <v>1266</v>
      </c>
      <c r="F54" s="28">
        <v>1220</v>
      </c>
      <c r="G54" s="28">
        <v>1178</v>
      </c>
      <c r="H54" s="28">
        <v>1162</v>
      </c>
      <c r="I54" s="22">
        <v>1025</v>
      </c>
      <c r="J54" s="28">
        <v>1082</v>
      </c>
      <c r="K54" s="28">
        <v>1165</v>
      </c>
      <c r="L54" s="28">
        <v>1143</v>
      </c>
      <c r="M54" s="22">
        <v>1092</v>
      </c>
      <c r="N54" s="28">
        <v>1166</v>
      </c>
      <c r="O54" s="28">
        <v>1160</v>
      </c>
      <c r="P54" s="28">
        <v>1190</v>
      </c>
      <c r="Q54" s="22">
        <v>1120</v>
      </c>
      <c r="R54" s="28">
        <v>1154</v>
      </c>
      <c r="S54" s="28">
        <v>1156</v>
      </c>
      <c r="T54" s="28">
        <v>1054</v>
      </c>
      <c r="U54" s="22">
        <v>1030</v>
      </c>
      <c r="V54" s="28">
        <v>1864</v>
      </c>
      <c r="W54" s="28">
        <v>1968</v>
      </c>
      <c r="X54" s="28">
        <v>1995</v>
      </c>
      <c r="Y54" s="22">
        <v>2529</v>
      </c>
    </row>
    <row r="55" spans="1:25" ht="13.5">
      <c r="A55" s="6" t="s">
        <v>144</v>
      </c>
      <c r="B55" s="28">
        <v>146977</v>
      </c>
      <c r="C55" s="28">
        <v>143720</v>
      </c>
      <c r="D55" s="28">
        <v>137788</v>
      </c>
      <c r="E55" s="22">
        <v>131311</v>
      </c>
      <c r="F55" s="28">
        <v>120929</v>
      </c>
      <c r="G55" s="28">
        <v>119338</v>
      </c>
      <c r="H55" s="28">
        <v>120864</v>
      </c>
      <c r="I55" s="22">
        <v>119023</v>
      </c>
      <c r="J55" s="28">
        <v>118179</v>
      </c>
      <c r="K55" s="28">
        <v>123520</v>
      </c>
      <c r="L55" s="28">
        <v>123709</v>
      </c>
      <c r="M55" s="22">
        <v>122025</v>
      </c>
      <c r="N55" s="28">
        <v>125006</v>
      </c>
      <c r="O55" s="28">
        <v>126042</v>
      </c>
      <c r="P55" s="28">
        <v>128401</v>
      </c>
      <c r="Q55" s="22">
        <v>128573</v>
      </c>
      <c r="R55" s="28">
        <v>123682</v>
      </c>
      <c r="S55" s="28">
        <v>126247</v>
      </c>
      <c r="T55" s="28">
        <v>128061</v>
      </c>
      <c r="U55" s="22">
        <v>125604</v>
      </c>
      <c r="V55" s="28">
        <v>147733</v>
      </c>
      <c r="W55" s="28">
        <v>156233</v>
      </c>
      <c r="X55" s="28">
        <v>152474</v>
      </c>
      <c r="Y55" s="22">
        <v>166364</v>
      </c>
    </row>
    <row r="56" spans="1:25" ht="14.25" thickBot="1">
      <c r="A56" s="7" t="s">
        <v>145</v>
      </c>
      <c r="B56" s="28">
        <v>236311</v>
      </c>
      <c r="C56" s="28">
        <v>230187</v>
      </c>
      <c r="D56" s="28">
        <v>221461</v>
      </c>
      <c r="E56" s="22">
        <v>213826</v>
      </c>
      <c r="F56" s="28">
        <v>198712</v>
      </c>
      <c r="G56" s="28">
        <v>204915</v>
      </c>
      <c r="H56" s="28">
        <v>205277</v>
      </c>
      <c r="I56" s="22">
        <v>201315</v>
      </c>
      <c r="J56" s="28">
        <v>198791</v>
      </c>
      <c r="K56" s="28">
        <v>202637</v>
      </c>
      <c r="L56" s="28">
        <v>205972</v>
      </c>
      <c r="M56" s="22">
        <v>205090</v>
      </c>
      <c r="N56" s="28">
        <v>207215</v>
      </c>
      <c r="O56" s="28">
        <v>202864</v>
      </c>
      <c r="P56" s="28">
        <v>206212</v>
      </c>
      <c r="Q56" s="22">
        <v>207258</v>
      </c>
      <c r="R56" s="28">
        <v>207511</v>
      </c>
      <c r="S56" s="28">
        <v>210365</v>
      </c>
      <c r="T56" s="28">
        <v>209913</v>
      </c>
      <c r="U56" s="22">
        <v>215852</v>
      </c>
      <c r="V56" s="28">
        <v>240470</v>
      </c>
      <c r="W56" s="28">
        <v>248968</v>
      </c>
      <c r="X56" s="28">
        <v>251562</v>
      </c>
      <c r="Y56" s="22">
        <v>267421</v>
      </c>
    </row>
    <row r="57" spans="1:25" ht="14.25" thickTop="1">
      <c r="A57" s="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9" ht="13.5">
      <c r="A59" s="20" t="s">
        <v>150</v>
      </c>
    </row>
    <row r="60" ht="13.5">
      <c r="A60" s="20" t="s">
        <v>151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146</v>
      </c>
      <c r="B2" s="14">
        <v>4203</v>
      </c>
      <c r="C2" s="14"/>
      <c r="D2" s="14"/>
      <c r="E2" s="14"/>
      <c r="F2" s="14"/>
      <c r="G2" s="14"/>
    </row>
    <row r="3" spans="1:7" ht="14.25" thickBot="1">
      <c r="A3" s="11" t="s">
        <v>147</v>
      </c>
      <c r="B3" s="1" t="s">
        <v>148</v>
      </c>
      <c r="C3" s="1"/>
      <c r="D3" s="1"/>
      <c r="E3" s="1"/>
      <c r="F3" s="1"/>
      <c r="G3" s="1"/>
    </row>
    <row r="4" spans="1:7" ht="14.25" thickTop="1">
      <c r="A4" s="10" t="s">
        <v>42</v>
      </c>
      <c r="B4" s="15" t="str">
        <f>HYPERLINK("http://www.kabupro.jp/mark/20130627/S000DTJW.htm","有価証券報告書")</f>
        <v>有価証券報告書</v>
      </c>
      <c r="C4" s="15" t="str">
        <f>HYPERLINK("http://www.kabupro.jp/mark/20130627/S000DTJW.htm","有価証券報告書")</f>
        <v>有価証券報告書</v>
      </c>
      <c r="D4" s="15" t="str">
        <f>HYPERLINK("http://www.kabupro.jp/mark/20120628/S000B9IR.htm","有価証券報告書")</f>
        <v>有価証券報告書</v>
      </c>
      <c r="E4" s="15" t="str">
        <f>HYPERLINK("http://www.kabupro.jp/mark/20110629/S0008PMS.htm","有価証券報告書")</f>
        <v>有価証券報告書</v>
      </c>
      <c r="F4" s="15" t="str">
        <f>HYPERLINK("http://www.kabupro.jp/mark/20090626/S0003HNG.htm","有価証券報告書")</f>
        <v>有価証券報告書</v>
      </c>
      <c r="G4" s="15" t="str">
        <f>HYPERLINK("http://www.kabupro.jp/mark/20090626/S0003HNG.htm","有価証券報告書")</f>
        <v>有価証券報告書</v>
      </c>
    </row>
    <row r="5" spans="1:7" ht="14.25" thickBot="1">
      <c r="A5" s="11" t="s">
        <v>43</v>
      </c>
      <c r="B5" s="1" t="s">
        <v>49</v>
      </c>
      <c r="C5" s="1" t="s">
        <v>49</v>
      </c>
      <c r="D5" s="1" t="s">
        <v>53</v>
      </c>
      <c r="E5" s="1" t="s">
        <v>55</v>
      </c>
      <c r="F5" s="1" t="s">
        <v>57</v>
      </c>
      <c r="G5" s="1" t="s">
        <v>57</v>
      </c>
    </row>
    <row r="6" spans="1:7" ht="15" thickBot="1" thickTop="1">
      <c r="A6" s="10" t="s">
        <v>44</v>
      </c>
      <c r="B6" s="18" t="s">
        <v>199</v>
      </c>
      <c r="C6" s="19"/>
      <c r="D6" s="19"/>
      <c r="E6" s="19"/>
      <c r="F6" s="19"/>
      <c r="G6" s="19"/>
    </row>
    <row r="7" spans="1:7" ht="14.25" thickTop="1">
      <c r="A7" s="12" t="s">
        <v>45</v>
      </c>
      <c r="B7" s="16" t="s">
        <v>50</v>
      </c>
      <c r="C7" s="16" t="s">
        <v>50</v>
      </c>
      <c r="D7" s="16" t="s">
        <v>50</v>
      </c>
      <c r="E7" s="16" t="s">
        <v>50</v>
      </c>
      <c r="F7" s="16" t="s">
        <v>50</v>
      </c>
      <c r="G7" s="16" t="s">
        <v>50</v>
      </c>
    </row>
    <row r="8" spans="1:7" ht="13.5">
      <c r="A8" s="13" t="s">
        <v>46</v>
      </c>
      <c r="B8" s="17" t="s">
        <v>152</v>
      </c>
      <c r="C8" s="17" t="s">
        <v>153</v>
      </c>
      <c r="D8" s="17" t="s">
        <v>154</v>
      </c>
      <c r="E8" s="17" t="s">
        <v>155</v>
      </c>
      <c r="F8" s="17" t="s">
        <v>156</v>
      </c>
      <c r="G8" s="17" t="s">
        <v>157</v>
      </c>
    </row>
    <row r="9" spans="1:7" ht="13.5">
      <c r="A9" s="13" t="s">
        <v>47</v>
      </c>
      <c r="B9" s="17" t="s">
        <v>51</v>
      </c>
      <c r="C9" s="17" t="s">
        <v>52</v>
      </c>
      <c r="D9" s="17" t="s">
        <v>54</v>
      </c>
      <c r="E9" s="17" t="s">
        <v>56</v>
      </c>
      <c r="F9" s="17" t="s">
        <v>58</v>
      </c>
      <c r="G9" s="17" t="s">
        <v>59</v>
      </c>
    </row>
    <row r="10" spans="1:7" ht="14.25" thickBot="1">
      <c r="A10" s="13" t="s">
        <v>48</v>
      </c>
      <c r="B10" s="17" t="s">
        <v>61</v>
      </c>
      <c r="C10" s="17" t="s">
        <v>61</v>
      </c>
      <c r="D10" s="17" t="s">
        <v>61</v>
      </c>
      <c r="E10" s="17" t="s">
        <v>61</v>
      </c>
      <c r="F10" s="17" t="s">
        <v>61</v>
      </c>
      <c r="G10" s="17" t="s">
        <v>61</v>
      </c>
    </row>
    <row r="11" spans="1:7" ht="14.25" thickTop="1">
      <c r="A11" s="26" t="s">
        <v>158</v>
      </c>
      <c r="B11" s="21">
        <v>92420</v>
      </c>
      <c r="C11" s="21">
        <v>96628</v>
      </c>
      <c r="D11" s="21">
        <v>104828</v>
      </c>
      <c r="E11" s="21">
        <v>98919</v>
      </c>
      <c r="F11" s="21">
        <v>104289</v>
      </c>
      <c r="G11" s="21">
        <v>119379</v>
      </c>
    </row>
    <row r="12" spans="1:7" ht="13.5">
      <c r="A12" s="6" t="s">
        <v>159</v>
      </c>
      <c r="B12" s="22">
        <v>3367</v>
      </c>
      <c r="C12" s="22">
        <v>3266</v>
      </c>
      <c r="D12" s="22">
        <v>2830</v>
      </c>
      <c r="E12" s="22">
        <v>3475</v>
      </c>
      <c r="F12" s="22">
        <v>3417</v>
      </c>
      <c r="G12" s="22">
        <v>1375</v>
      </c>
    </row>
    <row r="13" spans="1:7" ht="13.5">
      <c r="A13" s="6" t="s">
        <v>160</v>
      </c>
      <c r="B13" s="22">
        <v>56164</v>
      </c>
      <c r="C13" s="22">
        <v>59528</v>
      </c>
      <c r="D13" s="22">
        <v>62829</v>
      </c>
      <c r="E13" s="22">
        <v>57173</v>
      </c>
      <c r="F13" s="22">
        <v>65548</v>
      </c>
      <c r="G13" s="22">
        <v>69694</v>
      </c>
    </row>
    <row r="14" spans="1:7" ht="13.5">
      <c r="A14" s="6" t="s">
        <v>161</v>
      </c>
      <c r="B14" s="22">
        <v>6261</v>
      </c>
      <c r="C14" s="22">
        <v>7980</v>
      </c>
      <c r="D14" s="22">
        <v>8689</v>
      </c>
      <c r="E14" s="22">
        <v>9590</v>
      </c>
      <c r="F14" s="22">
        <v>13956</v>
      </c>
      <c r="G14" s="22">
        <v>17944</v>
      </c>
    </row>
    <row r="15" spans="1:7" ht="13.5">
      <c r="A15" s="6" t="s">
        <v>162</v>
      </c>
      <c r="B15" s="22">
        <v>65794</v>
      </c>
      <c r="C15" s="22">
        <v>70776</v>
      </c>
      <c r="D15" s="22">
        <v>74349</v>
      </c>
      <c r="E15" s="22">
        <v>70239</v>
      </c>
      <c r="F15" s="22">
        <v>82922</v>
      </c>
      <c r="G15" s="22">
        <v>89014</v>
      </c>
    </row>
    <row r="16" spans="1:7" ht="13.5">
      <c r="A16" s="6" t="s">
        <v>163</v>
      </c>
      <c r="B16" s="22">
        <v>128</v>
      </c>
      <c r="C16" s="22">
        <v>161</v>
      </c>
      <c r="D16" s="22">
        <v>190</v>
      </c>
      <c r="E16" s="22">
        <v>113</v>
      </c>
      <c r="F16" s="22">
        <v>126</v>
      </c>
      <c r="G16" s="22">
        <v>52</v>
      </c>
    </row>
    <row r="17" spans="1:7" ht="13.5">
      <c r="A17" s="6" t="s">
        <v>164</v>
      </c>
      <c r="B17" s="22">
        <v>3310</v>
      </c>
      <c r="C17" s="22">
        <v>3367</v>
      </c>
      <c r="D17" s="22">
        <v>3266</v>
      </c>
      <c r="E17" s="22">
        <v>2830</v>
      </c>
      <c r="F17" s="22">
        <v>3475</v>
      </c>
      <c r="G17" s="22">
        <v>3417</v>
      </c>
    </row>
    <row r="18" spans="1:7" ht="13.5">
      <c r="A18" s="6" t="s">
        <v>165</v>
      </c>
      <c r="B18" s="22">
        <v>62355</v>
      </c>
      <c r="C18" s="22">
        <v>67246</v>
      </c>
      <c r="D18" s="22">
        <v>70892</v>
      </c>
      <c r="E18" s="22">
        <v>67295</v>
      </c>
      <c r="F18" s="22">
        <v>79320</v>
      </c>
      <c r="G18" s="22">
        <v>85544</v>
      </c>
    </row>
    <row r="19" spans="1:7" ht="13.5">
      <c r="A19" s="6" t="s">
        <v>166</v>
      </c>
      <c r="B19" s="22">
        <v>62355</v>
      </c>
      <c r="C19" s="22">
        <v>67246</v>
      </c>
      <c r="D19" s="22">
        <v>70892</v>
      </c>
      <c r="E19" s="22">
        <v>67295</v>
      </c>
      <c r="F19" s="22">
        <v>79320</v>
      </c>
      <c r="G19" s="22">
        <v>85544</v>
      </c>
    </row>
    <row r="20" spans="1:7" ht="13.5">
      <c r="A20" s="7" t="s">
        <v>167</v>
      </c>
      <c r="B20" s="22">
        <v>30064</v>
      </c>
      <c r="C20" s="22">
        <v>29381</v>
      </c>
      <c r="D20" s="22">
        <v>33936</v>
      </c>
      <c r="E20" s="22">
        <v>31624</v>
      </c>
      <c r="F20" s="22">
        <v>24968</v>
      </c>
      <c r="G20" s="22">
        <v>33834</v>
      </c>
    </row>
    <row r="21" spans="1:7" ht="13.5">
      <c r="A21" s="7" t="s">
        <v>168</v>
      </c>
      <c r="B21" s="22">
        <v>28317</v>
      </c>
      <c r="C21" s="22">
        <v>30763</v>
      </c>
      <c r="D21" s="22">
        <v>30516</v>
      </c>
      <c r="E21" s="22">
        <v>28635</v>
      </c>
      <c r="F21" s="22">
        <v>32637</v>
      </c>
      <c r="G21" s="22">
        <v>32372</v>
      </c>
    </row>
    <row r="22" spans="1:7" ht="14.25" thickBot="1">
      <c r="A22" s="25" t="s">
        <v>169</v>
      </c>
      <c r="B22" s="23">
        <v>1747</v>
      </c>
      <c r="C22" s="23">
        <v>-1381</v>
      </c>
      <c r="D22" s="23">
        <v>3419</v>
      </c>
      <c r="E22" s="23">
        <v>2989</v>
      </c>
      <c r="F22" s="23">
        <v>-7668</v>
      </c>
      <c r="G22" s="23">
        <v>1462</v>
      </c>
    </row>
    <row r="23" spans="1:7" ht="14.25" thickTop="1">
      <c r="A23" s="6" t="s">
        <v>170</v>
      </c>
      <c r="B23" s="22">
        <v>81</v>
      </c>
      <c r="C23" s="22">
        <v>79</v>
      </c>
      <c r="D23" s="22">
        <v>86</v>
      </c>
      <c r="E23" s="22">
        <v>124</v>
      </c>
      <c r="F23" s="22">
        <v>225</v>
      </c>
      <c r="G23" s="22">
        <v>327</v>
      </c>
    </row>
    <row r="24" spans="1:7" ht="13.5">
      <c r="A24" s="6" t="s">
        <v>171</v>
      </c>
      <c r="B24" s="22">
        <v>8341</v>
      </c>
      <c r="C24" s="22">
        <v>5592</v>
      </c>
      <c r="D24" s="22">
        <v>4464</v>
      </c>
      <c r="E24" s="22">
        <v>3789</v>
      </c>
      <c r="F24" s="22">
        <v>8389</v>
      </c>
      <c r="G24" s="22">
        <v>3379</v>
      </c>
    </row>
    <row r="25" spans="1:7" ht="13.5">
      <c r="A25" s="6" t="s">
        <v>172</v>
      </c>
      <c r="B25" s="22"/>
      <c r="C25" s="22">
        <v>315</v>
      </c>
      <c r="D25" s="22">
        <v>504</v>
      </c>
      <c r="E25" s="22">
        <v>504</v>
      </c>
      <c r="F25" s="22">
        <v>880</v>
      </c>
      <c r="G25" s="22">
        <v>660</v>
      </c>
    </row>
    <row r="26" spans="1:7" ht="13.5">
      <c r="A26" s="6" t="s">
        <v>173</v>
      </c>
      <c r="B26" s="22">
        <v>252</v>
      </c>
      <c r="C26" s="22">
        <v>260</v>
      </c>
      <c r="D26" s="22">
        <v>251</v>
      </c>
      <c r="E26" s="22">
        <v>390</v>
      </c>
      <c r="F26" s="22">
        <v>537</v>
      </c>
      <c r="G26" s="22">
        <v>688</v>
      </c>
    </row>
    <row r="27" spans="1:7" ht="13.5">
      <c r="A27" s="6" t="s">
        <v>174</v>
      </c>
      <c r="B27" s="22">
        <v>445</v>
      </c>
      <c r="C27" s="22">
        <v>239</v>
      </c>
      <c r="D27" s="22">
        <v>57</v>
      </c>
      <c r="E27" s="22">
        <v>85</v>
      </c>
      <c r="F27" s="22"/>
      <c r="G27" s="22"/>
    </row>
    <row r="28" spans="1:7" ht="13.5">
      <c r="A28" s="6" t="s">
        <v>175</v>
      </c>
      <c r="B28" s="22">
        <v>65</v>
      </c>
      <c r="C28" s="22">
        <v>163</v>
      </c>
      <c r="D28" s="22">
        <v>45</v>
      </c>
      <c r="E28" s="22">
        <v>70</v>
      </c>
      <c r="F28" s="22">
        <v>81</v>
      </c>
      <c r="G28" s="22">
        <v>132</v>
      </c>
    </row>
    <row r="29" spans="1:7" ht="13.5">
      <c r="A29" s="6" t="s">
        <v>176</v>
      </c>
      <c r="B29" s="22">
        <v>9185</v>
      </c>
      <c r="C29" s="22">
        <v>6651</v>
      </c>
      <c r="D29" s="22">
        <v>5409</v>
      </c>
      <c r="E29" s="22">
        <v>4965</v>
      </c>
      <c r="F29" s="22">
        <v>10113</v>
      </c>
      <c r="G29" s="22">
        <v>5189</v>
      </c>
    </row>
    <row r="30" spans="1:7" ht="13.5">
      <c r="A30" s="6" t="s">
        <v>177</v>
      </c>
      <c r="B30" s="22">
        <v>299</v>
      </c>
      <c r="C30" s="22">
        <v>316</v>
      </c>
      <c r="D30" s="22">
        <v>350</v>
      </c>
      <c r="E30" s="22">
        <v>397</v>
      </c>
      <c r="F30" s="22">
        <v>424</v>
      </c>
      <c r="G30" s="22">
        <v>473</v>
      </c>
    </row>
    <row r="31" spans="1:7" ht="13.5">
      <c r="A31" s="6" t="s">
        <v>178</v>
      </c>
      <c r="B31" s="22">
        <v>232</v>
      </c>
      <c r="C31" s="22">
        <v>231</v>
      </c>
      <c r="D31" s="22">
        <v>208</v>
      </c>
      <c r="E31" s="22">
        <v>223</v>
      </c>
      <c r="F31" s="22">
        <v>323</v>
      </c>
      <c r="G31" s="22">
        <v>443</v>
      </c>
    </row>
    <row r="32" spans="1:7" ht="13.5">
      <c r="A32" s="6" t="s">
        <v>179</v>
      </c>
      <c r="B32" s="22">
        <v>176</v>
      </c>
      <c r="C32" s="22"/>
      <c r="D32" s="22"/>
      <c r="E32" s="22"/>
      <c r="F32" s="22"/>
      <c r="G32" s="22"/>
    </row>
    <row r="33" spans="1:7" ht="13.5">
      <c r="A33" s="6" t="s">
        <v>180</v>
      </c>
      <c r="B33" s="22">
        <v>155</v>
      </c>
      <c r="C33" s="22">
        <v>145</v>
      </c>
      <c r="D33" s="22">
        <v>173</v>
      </c>
      <c r="E33" s="22">
        <v>233</v>
      </c>
      <c r="F33" s="22">
        <v>164</v>
      </c>
      <c r="G33" s="22">
        <v>388</v>
      </c>
    </row>
    <row r="34" spans="1:7" ht="13.5">
      <c r="A34" s="6" t="s">
        <v>181</v>
      </c>
      <c r="B34" s="22">
        <v>863</v>
      </c>
      <c r="C34" s="22">
        <v>692</v>
      </c>
      <c r="D34" s="22">
        <v>733</v>
      </c>
      <c r="E34" s="22">
        <v>854</v>
      </c>
      <c r="F34" s="22">
        <v>929</v>
      </c>
      <c r="G34" s="22">
        <v>1613</v>
      </c>
    </row>
    <row r="35" spans="1:7" ht="14.25" thickBot="1">
      <c r="A35" s="25" t="s">
        <v>182</v>
      </c>
      <c r="B35" s="23">
        <v>10069</v>
      </c>
      <c r="C35" s="23">
        <v>4576</v>
      </c>
      <c r="D35" s="23">
        <v>8096</v>
      </c>
      <c r="E35" s="23">
        <v>7100</v>
      </c>
      <c r="F35" s="23">
        <v>1515</v>
      </c>
      <c r="G35" s="23">
        <v>5037</v>
      </c>
    </row>
    <row r="36" spans="1:7" ht="14.25" thickTop="1">
      <c r="A36" s="6" t="s">
        <v>183</v>
      </c>
      <c r="B36" s="22">
        <v>438</v>
      </c>
      <c r="C36" s="22">
        <v>797</v>
      </c>
      <c r="D36" s="22">
        <v>221</v>
      </c>
      <c r="E36" s="22">
        <v>76</v>
      </c>
      <c r="F36" s="22">
        <v>380</v>
      </c>
      <c r="G36" s="22">
        <v>292</v>
      </c>
    </row>
    <row r="37" spans="1:7" ht="13.5">
      <c r="A37" s="6" t="s">
        <v>184</v>
      </c>
      <c r="B37" s="22"/>
      <c r="C37" s="22">
        <v>372</v>
      </c>
      <c r="D37" s="22"/>
      <c r="E37" s="22">
        <v>31</v>
      </c>
      <c r="F37" s="22"/>
      <c r="G37" s="22"/>
    </row>
    <row r="38" spans="1:7" ht="13.5">
      <c r="A38" s="6" t="s">
        <v>185</v>
      </c>
      <c r="B38" s="22">
        <v>244</v>
      </c>
      <c r="C38" s="22"/>
      <c r="D38" s="22"/>
      <c r="E38" s="22"/>
      <c r="F38" s="22"/>
      <c r="G38" s="22"/>
    </row>
    <row r="39" spans="1:7" ht="13.5">
      <c r="A39" s="6"/>
      <c r="B39" s="22"/>
      <c r="C39" s="22">
        <v>208</v>
      </c>
      <c r="D39" s="22"/>
      <c r="E39" s="22"/>
      <c r="F39" s="22"/>
      <c r="G39" s="22"/>
    </row>
    <row r="40" spans="1:7" ht="13.5">
      <c r="A40" s="6" t="s">
        <v>186</v>
      </c>
      <c r="B40" s="22">
        <v>683</v>
      </c>
      <c r="C40" s="22">
        <v>1378</v>
      </c>
      <c r="D40" s="22">
        <v>230</v>
      </c>
      <c r="E40" s="22">
        <v>107</v>
      </c>
      <c r="F40" s="22">
        <v>429</v>
      </c>
      <c r="G40" s="22">
        <v>5832</v>
      </c>
    </row>
    <row r="41" spans="1:7" ht="13.5">
      <c r="A41" s="6" t="s">
        <v>187</v>
      </c>
      <c r="B41" s="22">
        <v>614</v>
      </c>
      <c r="C41" s="22">
        <v>290</v>
      </c>
      <c r="D41" s="22">
        <v>491</v>
      </c>
      <c r="E41" s="22">
        <v>468</v>
      </c>
      <c r="F41" s="22">
        <v>406</v>
      </c>
      <c r="G41" s="22">
        <v>539</v>
      </c>
    </row>
    <row r="42" spans="1:7" ht="13.5">
      <c r="A42" s="6" t="s">
        <v>188</v>
      </c>
      <c r="B42" s="22">
        <v>163</v>
      </c>
      <c r="C42" s="22">
        <v>587</v>
      </c>
      <c r="D42" s="22">
        <v>316</v>
      </c>
      <c r="E42" s="22">
        <v>875</v>
      </c>
      <c r="F42" s="22">
        <v>2450</v>
      </c>
      <c r="G42" s="22">
        <v>1174</v>
      </c>
    </row>
    <row r="43" spans="1:7" ht="13.5">
      <c r="A43" s="6" t="s">
        <v>189</v>
      </c>
      <c r="B43" s="22"/>
      <c r="C43" s="22">
        <v>4293</v>
      </c>
      <c r="D43" s="22">
        <v>721</v>
      </c>
      <c r="E43" s="22">
        <v>1228</v>
      </c>
      <c r="F43" s="22">
        <v>1290</v>
      </c>
      <c r="G43" s="22">
        <v>571</v>
      </c>
    </row>
    <row r="44" spans="1:7" ht="13.5">
      <c r="A44" s="6" t="s">
        <v>190</v>
      </c>
      <c r="B44" s="22">
        <v>875</v>
      </c>
      <c r="C44" s="22">
        <v>122</v>
      </c>
      <c r="D44" s="22">
        <v>196</v>
      </c>
      <c r="E44" s="22">
        <v>122</v>
      </c>
      <c r="F44" s="22">
        <v>164</v>
      </c>
      <c r="G44" s="22">
        <v>27</v>
      </c>
    </row>
    <row r="45" spans="1:7" ht="13.5">
      <c r="A45" s="6" t="s">
        <v>191</v>
      </c>
      <c r="B45" s="22"/>
      <c r="C45" s="22">
        <v>154</v>
      </c>
      <c r="D45" s="22">
        <v>54</v>
      </c>
      <c r="E45" s="22">
        <v>233</v>
      </c>
      <c r="F45" s="22">
        <v>112</v>
      </c>
      <c r="G45" s="22"/>
    </row>
    <row r="46" spans="1:7" ht="13.5">
      <c r="A46" s="6" t="s">
        <v>192</v>
      </c>
      <c r="B46" s="22">
        <v>438</v>
      </c>
      <c r="C46" s="22"/>
      <c r="D46" s="22"/>
      <c r="E46" s="22"/>
      <c r="F46" s="22"/>
      <c r="G46" s="22"/>
    </row>
    <row r="47" spans="1:7" ht="13.5">
      <c r="A47" s="6" t="s">
        <v>71</v>
      </c>
      <c r="B47" s="22">
        <v>3</v>
      </c>
      <c r="C47" s="22">
        <v>41</v>
      </c>
      <c r="D47" s="22">
        <v>30</v>
      </c>
      <c r="E47" s="22">
        <v>5</v>
      </c>
      <c r="F47" s="22">
        <v>22</v>
      </c>
      <c r="G47" s="22"/>
    </row>
    <row r="48" spans="1:7" ht="13.5">
      <c r="A48" s="6" t="s">
        <v>193</v>
      </c>
      <c r="B48" s="22">
        <v>2095</v>
      </c>
      <c r="C48" s="22">
        <v>5489</v>
      </c>
      <c r="D48" s="22">
        <v>3847</v>
      </c>
      <c r="E48" s="22">
        <v>5554</v>
      </c>
      <c r="F48" s="22">
        <v>9542</v>
      </c>
      <c r="G48" s="22">
        <v>9980</v>
      </c>
    </row>
    <row r="49" spans="1:7" ht="13.5">
      <c r="A49" s="7" t="s">
        <v>194</v>
      </c>
      <c r="B49" s="22">
        <v>8657</v>
      </c>
      <c r="C49" s="22">
        <v>465</v>
      </c>
      <c r="D49" s="22">
        <v>4478</v>
      </c>
      <c r="E49" s="22">
        <v>1653</v>
      </c>
      <c r="F49" s="22">
        <v>-7598</v>
      </c>
      <c r="G49" s="22">
        <v>889</v>
      </c>
    </row>
    <row r="50" spans="1:7" ht="13.5">
      <c r="A50" s="7" t="s">
        <v>195</v>
      </c>
      <c r="B50" s="22">
        <v>359</v>
      </c>
      <c r="C50" s="22">
        <v>355</v>
      </c>
      <c r="D50" s="22">
        <v>378</v>
      </c>
      <c r="E50" s="22">
        <v>350</v>
      </c>
      <c r="F50" s="22">
        <v>149</v>
      </c>
      <c r="G50" s="22">
        <v>106</v>
      </c>
    </row>
    <row r="51" spans="1:7" ht="13.5">
      <c r="A51" s="7" t="s">
        <v>196</v>
      </c>
      <c r="B51" s="22">
        <v>1100</v>
      </c>
      <c r="C51" s="22">
        <v>-1276</v>
      </c>
      <c r="D51" s="22">
        <v>1020</v>
      </c>
      <c r="E51" s="22">
        <v>-971</v>
      </c>
      <c r="F51" s="22">
        <v>-5132</v>
      </c>
      <c r="G51" s="22">
        <v>-2630</v>
      </c>
    </row>
    <row r="52" spans="1:7" ht="13.5">
      <c r="A52" s="7" t="s">
        <v>197</v>
      </c>
      <c r="B52" s="22">
        <v>1460</v>
      </c>
      <c r="C52" s="22">
        <v>-921</v>
      </c>
      <c r="D52" s="22">
        <v>1399</v>
      </c>
      <c r="E52" s="22">
        <v>-621</v>
      </c>
      <c r="F52" s="22">
        <v>-5281</v>
      </c>
      <c r="G52" s="22">
        <v>-3096</v>
      </c>
    </row>
    <row r="53" spans="1:7" ht="14.25" thickBot="1">
      <c r="A53" s="7" t="s">
        <v>198</v>
      </c>
      <c r="B53" s="22">
        <v>7196</v>
      </c>
      <c r="C53" s="22">
        <v>1387</v>
      </c>
      <c r="D53" s="22">
        <v>3079</v>
      </c>
      <c r="E53" s="22">
        <v>2274</v>
      </c>
      <c r="F53" s="22">
        <v>-2316</v>
      </c>
      <c r="G53" s="22">
        <v>3986</v>
      </c>
    </row>
    <row r="54" spans="1:7" ht="14.25" thickTop="1">
      <c r="A54" s="8"/>
      <c r="B54" s="24"/>
      <c r="C54" s="24"/>
      <c r="D54" s="24"/>
      <c r="E54" s="24"/>
      <c r="F54" s="24"/>
      <c r="G54" s="24"/>
    </row>
    <row r="56" ht="13.5">
      <c r="A56" s="20" t="s">
        <v>150</v>
      </c>
    </row>
    <row r="57" ht="13.5">
      <c r="A57" s="20" t="s">
        <v>151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1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146</v>
      </c>
      <c r="B2" s="14">
        <v>4203</v>
      </c>
      <c r="C2" s="14"/>
      <c r="D2" s="14"/>
      <c r="E2" s="14"/>
      <c r="F2" s="14"/>
      <c r="G2" s="14"/>
    </row>
    <row r="3" spans="1:7" ht="14.25" thickBot="1">
      <c r="A3" s="11" t="s">
        <v>147</v>
      </c>
      <c r="B3" s="1" t="s">
        <v>148</v>
      </c>
      <c r="C3" s="1"/>
      <c r="D3" s="1"/>
      <c r="E3" s="1"/>
      <c r="F3" s="1"/>
      <c r="G3" s="1"/>
    </row>
    <row r="4" spans="1:7" ht="14.25" thickTop="1">
      <c r="A4" s="10" t="s">
        <v>42</v>
      </c>
      <c r="B4" s="15" t="str">
        <f>HYPERLINK("http://www.kabupro.jp/mark/20130627/S000DTJW.htm","有価証券報告書")</f>
        <v>有価証券報告書</v>
      </c>
      <c r="C4" s="15" t="str">
        <f>HYPERLINK("http://www.kabupro.jp/mark/20130627/S000DTJW.htm","有価証券報告書")</f>
        <v>有価証券報告書</v>
      </c>
      <c r="D4" s="15" t="str">
        <f>HYPERLINK("http://www.kabupro.jp/mark/20120628/S000B9IR.htm","有価証券報告書")</f>
        <v>有価証券報告書</v>
      </c>
      <c r="E4" s="15" t="str">
        <f>HYPERLINK("http://www.kabupro.jp/mark/20110629/S0008PMS.htm","有価証券報告書")</f>
        <v>有価証券報告書</v>
      </c>
      <c r="F4" s="15" t="str">
        <f>HYPERLINK("http://www.kabupro.jp/mark/20090626/S0003HNG.htm","有価証券報告書")</f>
        <v>有価証券報告書</v>
      </c>
      <c r="G4" s="15" t="str">
        <f>HYPERLINK("http://www.kabupro.jp/mark/20090626/S0003HNG.htm","有価証券報告書")</f>
        <v>有価証券報告書</v>
      </c>
    </row>
    <row r="5" spans="1:7" ht="14.25" thickBot="1">
      <c r="A5" s="11" t="s">
        <v>43</v>
      </c>
      <c r="B5" s="1" t="s">
        <v>49</v>
      </c>
      <c r="C5" s="1" t="s">
        <v>49</v>
      </c>
      <c r="D5" s="1" t="s">
        <v>53</v>
      </c>
      <c r="E5" s="1" t="s">
        <v>55</v>
      </c>
      <c r="F5" s="1" t="s">
        <v>57</v>
      </c>
      <c r="G5" s="1" t="s">
        <v>57</v>
      </c>
    </row>
    <row r="6" spans="1:7" ht="15" thickBot="1" thickTop="1">
      <c r="A6" s="10" t="s">
        <v>44</v>
      </c>
      <c r="B6" s="18" t="s">
        <v>149</v>
      </c>
      <c r="C6" s="19"/>
      <c r="D6" s="19"/>
      <c r="E6" s="19"/>
      <c r="F6" s="19"/>
      <c r="G6" s="19"/>
    </row>
    <row r="7" spans="1:7" ht="14.25" thickTop="1">
      <c r="A7" s="12" t="s">
        <v>45</v>
      </c>
      <c r="B7" s="16" t="s">
        <v>50</v>
      </c>
      <c r="C7" s="16" t="s">
        <v>50</v>
      </c>
      <c r="D7" s="16" t="s">
        <v>50</v>
      </c>
      <c r="E7" s="16" t="s">
        <v>50</v>
      </c>
      <c r="F7" s="16" t="s">
        <v>50</v>
      </c>
      <c r="G7" s="16" t="s">
        <v>50</v>
      </c>
    </row>
    <row r="8" spans="1:7" ht="13.5">
      <c r="A8" s="13" t="s">
        <v>46</v>
      </c>
      <c r="B8" s="17"/>
      <c r="C8" s="17"/>
      <c r="D8" s="17"/>
      <c r="E8" s="17"/>
      <c r="F8" s="17"/>
      <c r="G8" s="17"/>
    </row>
    <row r="9" spans="1:7" ht="13.5">
      <c r="A9" s="13" t="s">
        <v>47</v>
      </c>
      <c r="B9" s="17" t="s">
        <v>51</v>
      </c>
      <c r="C9" s="17" t="s">
        <v>52</v>
      </c>
      <c r="D9" s="17" t="s">
        <v>54</v>
      </c>
      <c r="E9" s="17" t="s">
        <v>56</v>
      </c>
      <c r="F9" s="17" t="s">
        <v>58</v>
      </c>
      <c r="G9" s="17" t="s">
        <v>59</v>
      </c>
    </row>
    <row r="10" spans="1:7" ht="14.25" thickBot="1">
      <c r="A10" s="13" t="s">
        <v>48</v>
      </c>
      <c r="B10" s="17" t="s">
        <v>61</v>
      </c>
      <c r="C10" s="17" t="s">
        <v>61</v>
      </c>
      <c r="D10" s="17" t="s">
        <v>61</v>
      </c>
      <c r="E10" s="17" t="s">
        <v>61</v>
      </c>
      <c r="F10" s="17" t="s">
        <v>61</v>
      </c>
      <c r="G10" s="17" t="s">
        <v>61</v>
      </c>
    </row>
    <row r="11" spans="1:7" ht="14.25" thickTop="1">
      <c r="A11" s="9" t="s">
        <v>60</v>
      </c>
      <c r="B11" s="21">
        <v>7423</v>
      </c>
      <c r="C11" s="21">
        <v>7575</v>
      </c>
      <c r="D11" s="21">
        <v>13063</v>
      </c>
      <c r="E11" s="21">
        <v>8215</v>
      </c>
      <c r="F11" s="21">
        <v>14811</v>
      </c>
      <c r="G11" s="21">
        <v>9045</v>
      </c>
    </row>
    <row r="12" spans="1:7" ht="13.5">
      <c r="A12" s="2" t="s">
        <v>62</v>
      </c>
      <c r="B12" s="22">
        <v>5078</v>
      </c>
      <c r="C12" s="22">
        <v>5509</v>
      </c>
      <c r="D12" s="22">
        <v>4577</v>
      </c>
      <c r="E12" s="22">
        <v>4751</v>
      </c>
      <c r="F12" s="22">
        <v>4734</v>
      </c>
      <c r="G12" s="22">
        <v>8017</v>
      </c>
    </row>
    <row r="13" spans="1:7" ht="13.5">
      <c r="A13" s="2" t="s">
        <v>63</v>
      </c>
      <c r="B13" s="22">
        <v>19851</v>
      </c>
      <c r="C13" s="22">
        <v>21391</v>
      </c>
      <c r="D13" s="22">
        <v>23861</v>
      </c>
      <c r="E13" s="22">
        <v>23849</v>
      </c>
      <c r="F13" s="22">
        <v>19828</v>
      </c>
      <c r="G13" s="22">
        <v>29085</v>
      </c>
    </row>
    <row r="14" spans="1:7" ht="13.5">
      <c r="A14" s="2" t="s">
        <v>64</v>
      </c>
      <c r="B14" s="22">
        <v>3310</v>
      </c>
      <c r="C14" s="22">
        <v>3367</v>
      </c>
      <c r="D14" s="22">
        <v>3266</v>
      </c>
      <c r="E14" s="22">
        <v>2830</v>
      </c>
      <c r="F14" s="22">
        <v>3475</v>
      </c>
      <c r="G14" s="22"/>
    </row>
    <row r="15" spans="1:7" ht="13.5">
      <c r="A15" s="2" t="s">
        <v>65</v>
      </c>
      <c r="B15" s="22">
        <v>2077</v>
      </c>
      <c r="C15" s="22">
        <v>1875</v>
      </c>
      <c r="D15" s="22">
        <v>1876</v>
      </c>
      <c r="E15" s="22">
        <v>1611</v>
      </c>
      <c r="F15" s="22">
        <v>1710</v>
      </c>
      <c r="G15" s="22">
        <v>1862</v>
      </c>
    </row>
    <row r="16" spans="1:7" ht="13.5">
      <c r="A16" s="2" t="s">
        <v>66</v>
      </c>
      <c r="B16" s="22">
        <v>73</v>
      </c>
      <c r="C16" s="22">
        <v>87</v>
      </c>
      <c r="D16" s="22">
        <v>74</v>
      </c>
      <c r="E16" s="22">
        <v>99</v>
      </c>
      <c r="F16" s="22">
        <v>174</v>
      </c>
      <c r="G16" s="22">
        <v>146</v>
      </c>
    </row>
    <row r="17" spans="1:7" ht="13.5">
      <c r="A17" s="2" t="s">
        <v>67</v>
      </c>
      <c r="B17" s="22">
        <v>3721</v>
      </c>
      <c r="C17" s="22">
        <v>3289</v>
      </c>
      <c r="D17" s="22">
        <v>3276</v>
      </c>
      <c r="E17" s="22">
        <v>2850</v>
      </c>
      <c r="F17" s="22">
        <v>2824</v>
      </c>
      <c r="G17" s="22"/>
    </row>
    <row r="18" spans="1:7" ht="13.5">
      <c r="A18" s="2" t="s">
        <v>68</v>
      </c>
      <c r="B18" s="22">
        <v>328</v>
      </c>
      <c r="C18" s="22">
        <v>342</v>
      </c>
      <c r="D18" s="22">
        <v>646</v>
      </c>
      <c r="E18" s="22">
        <v>641</v>
      </c>
      <c r="F18" s="22">
        <v>627</v>
      </c>
      <c r="G18" s="22">
        <v>588</v>
      </c>
    </row>
    <row r="19" spans="1:7" ht="13.5">
      <c r="A19" s="2" t="s">
        <v>69</v>
      </c>
      <c r="B19" s="22">
        <v>2503</v>
      </c>
      <c r="C19" s="22">
        <v>3810</v>
      </c>
      <c r="D19" s="22">
        <v>3121</v>
      </c>
      <c r="E19" s="22">
        <v>1844</v>
      </c>
      <c r="F19" s="22">
        <v>1161</v>
      </c>
      <c r="G19" s="22">
        <v>1401</v>
      </c>
    </row>
    <row r="20" spans="1:7" ht="13.5">
      <c r="A20" s="2" t="s">
        <v>70</v>
      </c>
      <c r="B20" s="22">
        <v>13581</v>
      </c>
      <c r="C20" s="22">
        <v>10035</v>
      </c>
      <c r="D20" s="22">
        <v>7564</v>
      </c>
      <c r="E20" s="22">
        <v>7318</v>
      </c>
      <c r="F20" s="22">
        <v>9417</v>
      </c>
      <c r="G20" s="22">
        <v>8737</v>
      </c>
    </row>
    <row r="21" spans="1:7" ht="13.5">
      <c r="A21" s="2" t="s">
        <v>71</v>
      </c>
      <c r="B21" s="22">
        <v>137</v>
      </c>
      <c r="C21" s="22">
        <v>1077</v>
      </c>
      <c r="D21" s="22">
        <v>710</v>
      </c>
      <c r="E21" s="22">
        <v>359</v>
      </c>
      <c r="F21" s="22">
        <v>870</v>
      </c>
      <c r="G21" s="22">
        <v>59</v>
      </c>
    </row>
    <row r="22" spans="1:7" ht="13.5">
      <c r="A22" s="2" t="s">
        <v>72</v>
      </c>
      <c r="B22" s="22">
        <v>-40</v>
      </c>
      <c r="C22" s="22">
        <v>-70</v>
      </c>
      <c r="D22" s="22">
        <v>-704</v>
      </c>
      <c r="E22" s="22">
        <v>-78</v>
      </c>
      <c r="F22" s="22">
        <v>-25</v>
      </c>
      <c r="G22" s="22">
        <v>-2</v>
      </c>
    </row>
    <row r="23" spans="1:7" ht="13.5">
      <c r="A23" s="2" t="s">
        <v>73</v>
      </c>
      <c r="B23" s="22">
        <v>58048</v>
      </c>
      <c r="C23" s="22">
        <v>58293</v>
      </c>
      <c r="D23" s="22">
        <v>61332</v>
      </c>
      <c r="E23" s="22">
        <v>54293</v>
      </c>
      <c r="F23" s="22">
        <v>59609</v>
      </c>
      <c r="G23" s="22">
        <v>65232</v>
      </c>
    </row>
    <row r="24" spans="1:7" ht="13.5">
      <c r="A24" s="3" t="s">
        <v>74</v>
      </c>
      <c r="B24" s="22">
        <v>41668</v>
      </c>
      <c r="C24" s="22">
        <v>42023</v>
      </c>
      <c r="D24" s="22">
        <v>41430</v>
      </c>
      <c r="E24" s="22">
        <v>41348</v>
      </c>
      <c r="F24" s="22">
        <v>41925</v>
      </c>
      <c r="G24" s="22">
        <v>41254</v>
      </c>
    </row>
    <row r="25" spans="1:7" ht="13.5">
      <c r="A25" s="4" t="s">
        <v>75</v>
      </c>
      <c r="B25" s="22">
        <v>-24238</v>
      </c>
      <c r="C25" s="22">
        <v>-24645</v>
      </c>
      <c r="D25" s="22">
        <v>-24037</v>
      </c>
      <c r="E25" s="22">
        <v>-23168</v>
      </c>
      <c r="F25" s="22">
        <v>-22722</v>
      </c>
      <c r="G25" s="22">
        <v>-21367</v>
      </c>
    </row>
    <row r="26" spans="1:7" ht="13.5">
      <c r="A26" s="4" t="s">
        <v>76</v>
      </c>
      <c r="B26" s="22">
        <v>17430</v>
      </c>
      <c r="C26" s="22">
        <v>17377</v>
      </c>
      <c r="D26" s="22">
        <v>17393</v>
      </c>
      <c r="E26" s="22">
        <v>18180</v>
      </c>
      <c r="F26" s="22">
        <v>19203</v>
      </c>
      <c r="G26" s="22">
        <v>19887</v>
      </c>
    </row>
    <row r="27" spans="1:7" ht="13.5">
      <c r="A27" s="3" t="s">
        <v>77</v>
      </c>
      <c r="B27" s="22">
        <v>3569</v>
      </c>
      <c r="C27" s="22">
        <v>3796</v>
      </c>
      <c r="D27" s="22">
        <v>3932</v>
      </c>
      <c r="E27" s="22">
        <v>3972</v>
      </c>
      <c r="F27" s="22">
        <v>4014</v>
      </c>
      <c r="G27" s="22">
        <v>3985</v>
      </c>
    </row>
    <row r="28" spans="1:7" ht="13.5">
      <c r="A28" s="4" t="s">
        <v>75</v>
      </c>
      <c r="B28" s="22">
        <v>-2838</v>
      </c>
      <c r="C28" s="22">
        <v>-2990</v>
      </c>
      <c r="D28" s="22">
        <v>-3021</v>
      </c>
      <c r="E28" s="22">
        <v>-2981</v>
      </c>
      <c r="F28" s="22">
        <v>-2957</v>
      </c>
      <c r="G28" s="22">
        <v>-2859</v>
      </c>
    </row>
    <row r="29" spans="1:7" ht="13.5">
      <c r="A29" s="4" t="s">
        <v>78</v>
      </c>
      <c r="B29" s="22">
        <v>730</v>
      </c>
      <c r="C29" s="22">
        <v>806</v>
      </c>
      <c r="D29" s="22">
        <v>910</v>
      </c>
      <c r="E29" s="22">
        <v>991</v>
      </c>
      <c r="F29" s="22">
        <v>1056</v>
      </c>
      <c r="G29" s="22">
        <v>1125</v>
      </c>
    </row>
    <row r="30" spans="1:7" ht="13.5">
      <c r="A30" s="3" t="s">
        <v>79</v>
      </c>
      <c r="B30" s="22">
        <v>48641</v>
      </c>
      <c r="C30" s="22">
        <v>46240</v>
      </c>
      <c r="D30" s="22">
        <v>46799</v>
      </c>
      <c r="E30" s="22">
        <v>46582</v>
      </c>
      <c r="F30" s="22">
        <v>46364</v>
      </c>
      <c r="G30" s="22">
        <v>44368</v>
      </c>
    </row>
    <row r="31" spans="1:7" ht="13.5">
      <c r="A31" s="4" t="s">
        <v>75</v>
      </c>
      <c r="B31" s="22">
        <v>-39575</v>
      </c>
      <c r="C31" s="22">
        <v>-37723</v>
      </c>
      <c r="D31" s="22">
        <v>-37825</v>
      </c>
      <c r="E31" s="22">
        <v>-37375</v>
      </c>
      <c r="F31" s="22">
        <v>-35793</v>
      </c>
      <c r="G31" s="22">
        <v>-33901</v>
      </c>
    </row>
    <row r="32" spans="1:7" ht="13.5">
      <c r="A32" s="4" t="s">
        <v>80</v>
      </c>
      <c r="B32" s="22">
        <v>9066</v>
      </c>
      <c r="C32" s="22">
        <v>8516</v>
      </c>
      <c r="D32" s="22">
        <v>8974</v>
      </c>
      <c r="E32" s="22">
        <v>9207</v>
      </c>
      <c r="F32" s="22">
        <v>10571</v>
      </c>
      <c r="G32" s="22">
        <v>10466</v>
      </c>
    </row>
    <row r="33" spans="1:7" ht="13.5">
      <c r="A33" s="3" t="s">
        <v>81</v>
      </c>
      <c r="B33" s="22">
        <v>239</v>
      </c>
      <c r="C33" s="22">
        <v>227</v>
      </c>
      <c r="D33" s="22">
        <v>270</v>
      </c>
      <c r="E33" s="22">
        <v>282</v>
      </c>
      <c r="F33" s="22">
        <v>286</v>
      </c>
      <c r="G33" s="22">
        <v>292</v>
      </c>
    </row>
    <row r="34" spans="1:7" ht="13.5">
      <c r="A34" s="4" t="s">
        <v>75</v>
      </c>
      <c r="B34" s="22">
        <v>-214</v>
      </c>
      <c r="C34" s="22">
        <v>-204</v>
      </c>
      <c r="D34" s="22">
        <v>-248</v>
      </c>
      <c r="E34" s="22">
        <v>-256</v>
      </c>
      <c r="F34" s="22">
        <v>-258</v>
      </c>
      <c r="G34" s="22">
        <v>-260</v>
      </c>
    </row>
    <row r="35" spans="1:7" ht="13.5">
      <c r="A35" s="4" t="s">
        <v>82</v>
      </c>
      <c r="B35" s="22">
        <v>25</v>
      </c>
      <c r="C35" s="22">
        <v>22</v>
      </c>
      <c r="D35" s="22">
        <v>22</v>
      </c>
      <c r="E35" s="22">
        <v>26</v>
      </c>
      <c r="F35" s="22">
        <v>27</v>
      </c>
      <c r="G35" s="22">
        <v>32</v>
      </c>
    </row>
    <row r="36" spans="1:7" ht="13.5">
      <c r="A36" s="3" t="s">
        <v>83</v>
      </c>
      <c r="B36" s="22">
        <v>7967</v>
      </c>
      <c r="C36" s="22">
        <v>7719</v>
      </c>
      <c r="D36" s="22">
        <v>7449</v>
      </c>
      <c r="E36" s="22">
        <v>7409</v>
      </c>
      <c r="F36" s="22">
        <v>7204</v>
      </c>
      <c r="G36" s="22">
        <v>6876</v>
      </c>
    </row>
    <row r="37" spans="1:7" ht="13.5">
      <c r="A37" s="4" t="s">
        <v>75</v>
      </c>
      <c r="B37" s="22">
        <v>-6788</v>
      </c>
      <c r="C37" s="22">
        <v>-6491</v>
      </c>
      <c r="D37" s="22">
        <v>-6280</v>
      </c>
      <c r="E37" s="22">
        <v>-6243</v>
      </c>
      <c r="F37" s="22">
        <v>-5920</v>
      </c>
      <c r="G37" s="22">
        <v>-5516</v>
      </c>
    </row>
    <row r="38" spans="1:7" ht="13.5">
      <c r="A38" s="4" t="s">
        <v>84</v>
      </c>
      <c r="B38" s="22">
        <v>1179</v>
      </c>
      <c r="C38" s="22">
        <v>1228</v>
      </c>
      <c r="D38" s="22">
        <v>1168</v>
      </c>
      <c r="E38" s="22">
        <v>1166</v>
      </c>
      <c r="F38" s="22">
        <v>1284</v>
      </c>
      <c r="G38" s="22">
        <v>1359</v>
      </c>
    </row>
    <row r="39" spans="1:7" ht="13.5">
      <c r="A39" s="3" t="s">
        <v>85</v>
      </c>
      <c r="B39" s="22">
        <v>8736</v>
      </c>
      <c r="C39" s="22">
        <v>9482</v>
      </c>
      <c r="D39" s="22">
        <v>9649</v>
      </c>
      <c r="E39" s="22">
        <v>9779</v>
      </c>
      <c r="F39" s="22">
        <v>10056</v>
      </c>
      <c r="G39" s="22">
        <v>10254</v>
      </c>
    </row>
    <row r="40" spans="1:7" ht="13.5">
      <c r="A40" s="3" t="s">
        <v>86</v>
      </c>
      <c r="B40" s="22">
        <v>56</v>
      </c>
      <c r="C40" s="22">
        <v>34</v>
      </c>
      <c r="D40" s="22">
        <v>18</v>
      </c>
      <c r="E40" s="22">
        <v>4</v>
      </c>
      <c r="F40" s="22"/>
      <c r="G40" s="22"/>
    </row>
    <row r="41" spans="1:7" ht="13.5">
      <c r="A41" s="4" t="s">
        <v>75</v>
      </c>
      <c r="B41" s="22">
        <v>-18</v>
      </c>
      <c r="C41" s="22">
        <v>-7</v>
      </c>
      <c r="D41" s="22">
        <v>-2</v>
      </c>
      <c r="E41" s="22">
        <v>0</v>
      </c>
      <c r="F41" s="22"/>
      <c r="G41" s="22"/>
    </row>
    <row r="42" spans="1:7" ht="13.5">
      <c r="A42" s="4" t="s">
        <v>86</v>
      </c>
      <c r="B42" s="22">
        <v>38</v>
      </c>
      <c r="C42" s="22">
        <v>26</v>
      </c>
      <c r="D42" s="22">
        <v>16</v>
      </c>
      <c r="E42" s="22">
        <v>4</v>
      </c>
      <c r="F42" s="22"/>
      <c r="G42" s="22"/>
    </row>
    <row r="43" spans="1:7" ht="13.5">
      <c r="A43" s="3" t="s">
        <v>87</v>
      </c>
      <c r="B43" s="22">
        <v>7443</v>
      </c>
      <c r="C43" s="22">
        <v>3978</v>
      </c>
      <c r="D43" s="22">
        <v>2445</v>
      </c>
      <c r="E43" s="22">
        <v>2063</v>
      </c>
      <c r="F43" s="22">
        <v>1355</v>
      </c>
      <c r="G43" s="22">
        <v>1865</v>
      </c>
    </row>
    <row r="44" spans="1:7" ht="13.5">
      <c r="A44" s="3" t="s">
        <v>88</v>
      </c>
      <c r="B44" s="22">
        <v>44651</v>
      </c>
      <c r="C44" s="22">
        <v>41439</v>
      </c>
      <c r="D44" s="22">
        <v>40580</v>
      </c>
      <c r="E44" s="22">
        <v>41418</v>
      </c>
      <c r="F44" s="22">
        <v>43554</v>
      </c>
      <c r="G44" s="22">
        <v>44991</v>
      </c>
    </row>
    <row r="45" spans="1:7" ht="13.5">
      <c r="A45" s="3" t="s">
        <v>89</v>
      </c>
      <c r="B45" s="22">
        <v>6</v>
      </c>
      <c r="C45" s="22">
        <v>6</v>
      </c>
      <c r="D45" s="22">
        <v>7</v>
      </c>
      <c r="E45" s="22">
        <v>8</v>
      </c>
      <c r="F45" s="22">
        <v>42</v>
      </c>
      <c r="G45" s="22">
        <v>127</v>
      </c>
    </row>
    <row r="46" spans="1:7" ht="13.5">
      <c r="A46" s="3" t="s">
        <v>90</v>
      </c>
      <c r="B46" s="22">
        <v>521</v>
      </c>
      <c r="C46" s="22">
        <v>453</v>
      </c>
      <c r="D46" s="22">
        <v>339</v>
      </c>
      <c r="E46" s="22">
        <v>415</v>
      </c>
      <c r="F46" s="22">
        <v>530</v>
      </c>
      <c r="G46" s="22">
        <v>541</v>
      </c>
    </row>
    <row r="47" spans="1:7" ht="13.5">
      <c r="A47" s="3" t="s">
        <v>86</v>
      </c>
      <c r="B47" s="22">
        <v>0</v>
      </c>
      <c r="C47" s="22">
        <v>2</v>
      </c>
      <c r="D47" s="22">
        <v>6</v>
      </c>
      <c r="E47" s="22">
        <v>9</v>
      </c>
      <c r="F47" s="22">
        <v>12</v>
      </c>
      <c r="G47" s="22"/>
    </row>
    <row r="48" spans="1:7" ht="13.5">
      <c r="A48" s="3" t="s">
        <v>91</v>
      </c>
      <c r="B48" s="22">
        <v>1</v>
      </c>
      <c r="C48" s="22">
        <v>2</v>
      </c>
      <c r="D48" s="22">
        <v>1</v>
      </c>
      <c r="E48" s="22">
        <v>2</v>
      </c>
      <c r="F48" s="22">
        <v>2</v>
      </c>
      <c r="G48" s="22">
        <v>3</v>
      </c>
    </row>
    <row r="49" spans="1:7" ht="13.5">
      <c r="A49" s="3" t="s">
        <v>92</v>
      </c>
      <c r="B49" s="22">
        <v>42</v>
      </c>
      <c r="C49" s="22">
        <v>45</v>
      </c>
      <c r="D49" s="22">
        <v>45</v>
      </c>
      <c r="E49" s="22">
        <v>45</v>
      </c>
      <c r="F49" s="22">
        <v>48</v>
      </c>
      <c r="G49" s="22">
        <v>48</v>
      </c>
    </row>
    <row r="50" spans="1:7" ht="13.5">
      <c r="A50" s="3" t="s">
        <v>93</v>
      </c>
      <c r="B50" s="22">
        <v>572</v>
      </c>
      <c r="C50" s="22">
        <v>510</v>
      </c>
      <c r="D50" s="22">
        <v>400</v>
      </c>
      <c r="E50" s="22">
        <v>481</v>
      </c>
      <c r="F50" s="22">
        <v>636</v>
      </c>
      <c r="G50" s="22">
        <v>720</v>
      </c>
    </row>
    <row r="51" spans="1:7" ht="13.5">
      <c r="A51" s="3" t="s">
        <v>94</v>
      </c>
      <c r="B51" s="22">
        <v>15194</v>
      </c>
      <c r="C51" s="22">
        <v>12160</v>
      </c>
      <c r="D51" s="22">
        <v>9759</v>
      </c>
      <c r="E51" s="22">
        <v>11435</v>
      </c>
      <c r="F51" s="22">
        <v>8900</v>
      </c>
      <c r="G51" s="22">
        <v>14329</v>
      </c>
    </row>
    <row r="52" spans="1:7" ht="13.5">
      <c r="A52" s="3" t="s">
        <v>95</v>
      </c>
      <c r="B52" s="22">
        <v>50443</v>
      </c>
      <c r="C52" s="22">
        <v>50611</v>
      </c>
      <c r="D52" s="22">
        <v>50908</v>
      </c>
      <c r="E52" s="22">
        <v>51041</v>
      </c>
      <c r="F52" s="22">
        <v>50684</v>
      </c>
      <c r="G52" s="22">
        <v>52809</v>
      </c>
    </row>
    <row r="53" spans="1:7" ht="13.5">
      <c r="A53" s="3" t="s">
        <v>96</v>
      </c>
      <c r="B53" s="22">
        <v>8632</v>
      </c>
      <c r="C53" s="22">
        <v>8632</v>
      </c>
      <c r="D53" s="22">
        <v>8239</v>
      </c>
      <c r="E53" s="22">
        <v>5432</v>
      </c>
      <c r="F53" s="22">
        <v>7929</v>
      </c>
      <c r="G53" s="22">
        <v>7929</v>
      </c>
    </row>
    <row r="54" spans="1:7" ht="13.5">
      <c r="A54" s="3" t="s">
        <v>97</v>
      </c>
      <c r="B54" s="22">
        <v>1558</v>
      </c>
      <c r="C54" s="22">
        <v>1361</v>
      </c>
      <c r="D54" s="22">
        <v>1377</v>
      </c>
      <c r="E54" s="22">
        <v>1541</v>
      </c>
      <c r="F54" s="22">
        <v>1610</v>
      </c>
      <c r="G54" s="22">
        <v>1642</v>
      </c>
    </row>
    <row r="55" spans="1:7" ht="13.5">
      <c r="A55" s="3" t="s">
        <v>98</v>
      </c>
      <c r="B55" s="22">
        <v>15</v>
      </c>
      <c r="C55" s="22">
        <v>17</v>
      </c>
      <c r="D55" s="22">
        <v>22</v>
      </c>
      <c r="E55" s="22">
        <v>26</v>
      </c>
      <c r="F55" s="22">
        <v>40</v>
      </c>
      <c r="G55" s="22">
        <v>56</v>
      </c>
    </row>
    <row r="56" spans="1:7" ht="13.5">
      <c r="A56" s="3" t="s">
        <v>99</v>
      </c>
      <c r="B56" s="22">
        <v>7805</v>
      </c>
      <c r="C56" s="22">
        <v>8517</v>
      </c>
      <c r="D56" s="22">
        <v>8200</v>
      </c>
      <c r="E56" s="22">
        <v>9224</v>
      </c>
      <c r="F56" s="22">
        <v>8978</v>
      </c>
      <c r="G56" s="22">
        <v>9727</v>
      </c>
    </row>
    <row r="57" spans="1:7" ht="13.5">
      <c r="A57" s="3" t="s">
        <v>100</v>
      </c>
      <c r="B57" s="22">
        <v>293</v>
      </c>
      <c r="C57" s="22">
        <v>298</v>
      </c>
      <c r="D57" s="22">
        <v>420</v>
      </c>
      <c r="E57" s="22">
        <v>420</v>
      </c>
      <c r="F57" s="22">
        <v>525</v>
      </c>
      <c r="G57" s="22">
        <v>204</v>
      </c>
    </row>
    <row r="58" spans="1:7" ht="13.5">
      <c r="A58" s="3" t="s">
        <v>101</v>
      </c>
      <c r="B58" s="22">
        <v>402</v>
      </c>
      <c r="C58" s="22">
        <v>673</v>
      </c>
      <c r="D58" s="22">
        <v>908</v>
      </c>
      <c r="E58" s="22">
        <v>844</v>
      </c>
      <c r="F58" s="22">
        <v>783</v>
      </c>
      <c r="G58" s="22">
        <v>903</v>
      </c>
    </row>
    <row r="59" spans="1:7" ht="13.5">
      <c r="A59" s="3" t="s">
        <v>69</v>
      </c>
      <c r="B59" s="22">
        <v>525</v>
      </c>
      <c r="C59" s="22">
        <v>1284</v>
      </c>
      <c r="D59" s="22">
        <v>1037</v>
      </c>
      <c r="E59" s="22">
        <v>2756</v>
      </c>
      <c r="F59" s="22">
        <v>3971</v>
      </c>
      <c r="G59" s="22"/>
    </row>
    <row r="60" spans="1:7" ht="13.5">
      <c r="A60" s="3" t="s">
        <v>71</v>
      </c>
      <c r="B60" s="22">
        <v>621</v>
      </c>
      <c r="C60" s="22">
        <v>631</v>
      </c>
      <c r="D60" s="22">
        <v>660</v>
      </c>
      <c r="E60" s="22">
        <v>730</v>
      </c>
      <c r="F60" s="22">
        <v>749</v>
      </c>
      <c r="G60" s="22">
        <v>792</v>
      </c>
    </row>
    <row r="61" spans="1:7" ht="13.5">
      <c r="A61" s="3" t="s">
        <v>72</v>
      </c>
      <c r="B61" s="22">
        <v>-3784</v>
      </c>
      <c r="C61" s="22">
        <v>-3767</v>
      </c>
      <c r="D61" s="22">
        <v>-3910</v>
      </c>
      <c r="E61" s="22">
        <v>-4424</v>
      </c>
      <c r="F61" s="22">
        <v>-4025</v>
      </c>
      <c r="G61" s="22">
        <v>-3182</v>
      </c>
    </row>
    <row r="62" spans="1:7" ht="13.5">
      <c r="A62" s="3" t="s">
        <v>102</v>
      </c>
      <c r="B62" s="22">
        <v>81708</v>
      </c>
      <c r="C62" s="22">
        <v>80421</v>
      </c>
      <c r="D62" s="22">
        <v>77625</v>
      </c>
      <c r="E62" s="22">
        <v>79029</v>
      </c>
      <c r="F62" s="22">
        <v>80147</v>
      </c>
      <c r="G62" s="22">
        <v>85212</v>
      </c>
    </row>
    <row r="63" spans="1:7" ht="13.5">
      <c r="A63" s="2" t="s">
        <v>103</v>
      </c>
      <c r="B63" s="22">
        <v>126933</v>
      </c>
      <c r="C63" s="22">
        <v>122371</v>
      </c>
      <c r="D63" s="22">
        <v>118606</v>
      </c>
      <c r="E63" s="22">
        <v>120929</v>
      </c>
      <c r="F63" s="22">
        <v>124338</v>
      </c>
      <c r="G63" s="22">
        <v>130924</v>
      </c>
    </row>
    <row r="64" spans="1:7" ht="14.25" thickBot="1">
      <c r="A64" s="5" t="s">
        <v>104</v>
      </c>
      <c r="B64" s="23">
        <v>184982</v>
      </c>
      <c r="C64" s="23">
        <v>180664</v>
      </c>
      <c r="D64" s="23">
        <v>179939</v>
      </c>
      <c r="E64" s="23">
        <v>175223</v>
      </c>
      <c r="F64" s="23">
        <v>183947</v>
      </c>
      <c r="G64" s="23">
        <v>196157</v>
      </c>
    </row>
    <row r="65" spans="1:7" ht="14.25" thickTop="1">
      <c r="A65" s="2" t="s">
        <v>105</v>
      </c>
      <c r="B65" s="22">
        <v>1868</v>
      </c>
      <c r="C65" s="22">
        <v>2088</v>
      </c>
      <c r="D65" s="22">
        <v>2247</v>
      </c>
      <c r="E65" s="22">
        <v>2380</v>
      </c>
      <c r="F65" s="22">
        <v>2334</v>
      </c>
      <c r="G65" s="22">
        <v>2206</v>
      </c>
    </row>
    <row r="66" spans="1:7" ht="13.5">
      <c r="A66" s="2" t="s">
        <v>106</v>
      </c>
      <c r="B66" s="22">
        <v>18094</v>
      </c>
      <c r="C66" s="22">
        <v>17193</v>
      </c>
      <c r="D66" s="22">
        <v>19115</v>
      </c>
      <c r="E66" s="22">
        <v>17687</v>
      </c>
      <c r="F66" s="22">
        <v>14174</v>
      </c>
      <c r="G66" s="22">
        <v>24894</v>
      </c>
    </row>
    <row r="67" spans="1:7" ht="13.5">
      <c r="A67" s="2" t="s">
        <v>107</v>
      </c>
      <c r="B67" s="22">
        <v>3100</v>
      </c>
      <c r="C67" s="22">
        <v>3100</v>
      </c>
      <c r="D67" s="22">
        <v>3100</v>
      </c>
      <c r="E67" s="22">
        <v>3100</v>
      </c>
      <c r="F67" s="22">
        <v>3100</v>
      </c>
      <c r="G67" s="22">
        <v>3150</v>
      </c>
    </row>
    <row r="68" spans="1:7" ht="13.5">
      <c r="A68" s="2" t="s">
        <v>108</v>
      </c>
      <c r="B68" s="22">
        <v>10578</v>
      </c>
      <c r="C68" s="22">
        <v>900</v>
      </c>
      <c r="D68" s="22">
        <v>900</v>
      </c>
      <c r="E68" s="22">
        <v>2500</v>
      </c>
      <c r="F68" s="22">
        <v>900</v>
      </c>
      <c r="G68" s="22">
        <v>1400</v>
      </c>
    </row>
    <row r="69" spans="1:7" ht="13.5">
      <c r="A69" s="2" t="s">
        <v>109</v>
      </c>
      <c r="B69" s="22">
        <v>12000</v>
      </c>
      <c r="C69" s="22">
        <v>12000</v>
      </c>
      <c r="D69" s="22">
        <v>11000</v>
      </c>
      <c r="E69" s="22">
        <v>3000</v>
      </c>
      <c r="F69" s="22">
        <v>11500</v>
      </c>
      <c r="G69" s="22">
        <v>8000</v>
      </c>
    </row>
    <row r="70" spans="1:7" ht="13.5">
      <c r="A70" s="2" t="s">
        <v>110</v>
      </c>
      <c r="B70" s="22">
        <v>11</v>
      </c>
      <c r="C70" s="22">
        <v>9</v>
      </c>
      <c r="D70" s="22">
        <v>7</v>
      </c>
      <c r="E70" s="22">
        <v>4</v>
      </c>
      <c r="F70" s="22">
        <v>3</v>
      </c>
      <c r="G70" s="22"/>
    </row>
    <row r="71" spans="1:7" ht="13.5">
      <c r="A71" s="2" t="s">
        <v>111</v>
      </c>
      <c r="B71" s="22">
        <v>4821</v>
      </c>
      <c r="C71" s="22">
        <v>2828</v>
      </c>
      <c r="D71" s="22">
        <v>2161</v>
      </c>
      <c r="E71" s="22">
        <v>2385</v>
      </c>
      <c r="F71" s="22">
        <v>2182</v>
      </c>
      <c r="G71" s="22">
        <v>2852</v>
      </c>
    </row>
    <row r="72" spans="1:7" ht="13.5">
      <c r="A72" s="2" t="s">
        <v>112</v>
      </c>
      <c r="B72" s="22">
        <v>79</v>
      </c>
      <c r="C72" s="22">
        <v>83</v>
      </c>
      <c r="D72" s="22">
        <v>85</v>
      </c>
      <c r="E72" s="22">
        <v>84</v>
      </c>
      <c r="F72" s="22">
        <v>73</v>
      </c>
      <c r="G72" s="22">
        <v>89</v>
      </c>
    </row>
    <row r="73" spans="1:7" ht="13.5">
      <c r="A73" s="2" t="s">
        <v>113</v>
      </c>
      <c r="B73" s="22">
        <v>108</v>
      </c>
      <c r="C73" s="22">
        <v>139</v>
      </c>
      <c r="D73" s="22">
        <v>159</v>
      </c>
      <c r="E73" s="22">
        <v>117</v>
      </c>
      <c r="F73" s="22">
        <v>81</v>
      </c>
      <c r="G73" s="22">
        <v>203</v>
      </c>
    </row>
    <row r="74" spans="1:7" ht="13.5">
      <c r="A74" s="2" t="s">
        <v>114</v>
      </c>
      <c r="B74" s="22">
        <v>1497</v>
      </c>
      <c r="C74" s="22">
        <v>1503</v>
      </c>
      <c r="D74" s="22">
        <v>1899</v>
      </c>
      <c r="E74" s="22">
        <v>2523</v>
      </c>
      <c r="F74" s="22">
        <v>1540</v>
      </c>
      <c r="G74" s="22">
        <v>1802</v>
      </c>
    </row>
    <row r="75" spans="1:7" ht="13.5">
      <c r="A75" s="2" t="s">
        <v>115</v>
      </c>
      <c r="B75" s="22">
        <v>2174</v>
      </c>
      <c r="C75" s="22">
        <v>1987</v>
      </c>
      <c r="D75" s="22">
        <v>2184</v>
      </c>
      <c r="E75" s="22">
        <v>2602</v>
      </c>
      <c r="F75" s="22">
        <v>2385</v>
      </c>
      <c r="G75" s="22">
        <v>1933</v>
      </c>
    </row>
    <row r="76" spans="1:7" ht="13.5">
      <c r="A76" s="2" t="s">
        <v>116</v>
      </c>
      <c r="B76" s="22">
        <v>30</v>
      </c>
      <c r="C76" s="22">
        <v>141</v>
      </c>
      <c r="D76" s="22">
        <v>142</v>
      </c>
      <c r="E76" s="22">
        <v>152</v>
      </c>
      <c r="F76" s="22">
        <v>16</v>
      </c>
      <c r="G76" s="22">
        <v>16</v>
      </c>
    </row>
    <row r="77" spans="1:7" ht="13.5">
      <c r="A77" s="2" t="s">
        <v>117</v>
      </c>
      <c r="B77" s="22">
        <v>1774</v>
      </c>
      <c r="C77" s="22">
        <v>1767</v>
      </c>
      <c r="D77" s="22">
        <v>2026</v>
      </c>
      <c r="E77" s="22">
        <v>1790</v>
      </c>
      <c r="F77" s="22">
        <v>1562</v>
      </c>
      <c r="G77" s="22">
        <v>2202</v>
      </c>
    </row>
    <row r="78" spans="1:7" ht="13.5">
      <c r="A78" s="2" t="s">
        <v>118</v>
      </c>
      <c r="B78" s="22">
        <v>28</v>
      </c>
      <c r="C78" s="22">
        <v>5011</v>
      </c>
      <c r="D78" s="22"/>
      <c r="E78" s="22"/>
      <c r="F78" s="22"/>
      <c r="G78" s="22"/>
    </row>
    <row r="79" spans="1:7" ht="13.5">
      <c r="A79" s="2" t="s">
        <v>119</v>
      </c>
      <c r="B79" s="22">
        <v>464</v>
      </c>
      <c r="C79" s="22">
        <v>1207</v>
      </c>
      <c r="D79" s="22">
        <v>850</v>
      </c>
      <c r="E79" s="22">
        <v>657</v>
      </c>
      <c r="F79" s="22">
        <v>674</v>
      </c>
      <c r="G79" s="22">
        <v>729</v>
      </c>
    </row>
    <row r="80" spans="1:7" ht="13.5">
      <c r="A80" s="2" t="s">
        <v>71</v>
      </c>
      <c r="B80" s="22">
        <v>160</v>
      </c>
      <c r="C80" s="22">
        <v>187</v>
      </c>
      <c r="D80" s="22">
        <v>45</v>
      </c>
      <c r="E80" s="22">
        <v>95</v>
      </c>
      <c r="F80" s="22">
        <v>25</v>
      </c>
      <c r="G80" s="22">
        <v>42</v>
      </c>
    </row>
    <row r="81" spans="1:7" ht="13.5">
      <c r="A81" s="2" t="s">
        <v>120</v>
      </c>
      <c r="B81" s="22">
        <v>56792</v>
      </c>
      <c r="C81" s="22">
        <v>50150</v>
      </c>
      <c r="D81" s="22">
        <v>46954</v>
      </c>
      <c r="E81" s="22">
        <v>39080</v>
      </c>
      <c r="F81" s="22">
        <v>40554</v>
      </c>
      <c r="G81" s="22">
        <v>49522</v>
      </c>
    </row>
    <row r="82" spans="1:7" ht="13.5">
      <c r="A82" s="2" t="s">
        <v>121</v>
      </c>
      <c r="B82" s="22">
        <v>7700</v>
      </c>
      <c r="C82" s="22">
        <v>10600</v>
      </c>
      <c r="D82" s="22">
        <v>11500</v>
      </c>
      <c r="E82" s="22">
        <v>12400</v>
      </c>
      <c r="F82" s="22">
        <v>14900</v>
      </c>
      <c r="G82" s="22">
        <v>10800</v>
      </c>
    </row>
    <row r="83" spans="1:7" ht="13.5">
      <c r="A83" s="2" t="s">
        <v>122</v>
      </c>
      <c r="B83" s="22">
        <v>1504</v>
      </c>
      <c r="C83" s="22">
        <v>5993</v>
      </c>
      <c r="D83" s="22">
        <v>6008</v>
      </c>
      <c r="E83" s="22">
        <v>6167</v>
      </c>
      <c r="F83" s="22">
        <v>6859</v>
      </c>
      <c r="G83" s="22">
        <v>2224</v>
      </c>
    </row>
    <row r="84" spans="1:7" ht="13.5">
      <c r="A84" s="2" t="s">
        <v>110</v>
      </c>
      <c r="B84" s="22">
        <v>27</v>
      </c>
      <c r="C84" s="22">
        <v>19</v>
      </c>
      <c r="D84" s="22">
        <v>14</v>
      </c>
      <c r="E84" s="22">
        <v>9</v>
      </c>
      <c r="F84" s="22">
        <v>9</v>
      </c>
      <c r="G84" s="22"/>
    </row>
    <row r="85" spans="1:7" ht="13.5">
      <c r="A85" s="2" t="s">
        <v>123</v>
      </c>
      <c r="B85" s="22">
        <v>1616</v>
      </c>
      <c r="C85" s="22">
        <v>3194</v>
      </c>
      <c r="D85" s="22">
        <v>2584</v>
      </c>
      <c r="E85" s="22">
        <v>3638</v>
      </c>
      <c r="F85" s="22">
        <v>6348</v>
      </c>
      <c r="G85" s="22">
        <v>1862</v>
      </c>
    </row>
    <row r="86" spans="1:7" ht="13.5">
      <c r="A86" s="2" t="s">
        <v>124</v>
      </c>
      <c r="B86" s="22">
        <v>176</v>
      </c>
      <c r="C86" s="22">
        <v>176</v>
      </c>
      <c r="D86" s="22">
        <v>176</v>
      </c>
      <c r="E86" s="22">
        <v>102</v>
      </c>
      <c r="F86" s="22">
        <v>92</v>
      </c>
      <c r="G86" s="22">
        <v>92</v>
      </c>
    </row>
    <row r="87" spans="1:7" ht="13.5">
      <c r="A87" s="2" t="s">
        <v>125</v>
      </c>
      <c r="B87" s="22"/>
      <c r="C87" s="22">
        <v>164</v>
      </c>
      <c r="D87" s="22">
        <v>172</v>
      </c>
      <c r="E87" s="22">
        <v>180</v>
      </c>
      <c r="F87" s="22">
        <v>1264</v>
      </c>
      <c r="G87" s="22">
        <v>427</v>
      </c>
    </row>
    <row r="88" spans="1:7" ht="13.5">
      <c r="A88" s="2" t="s">
        <v>126</v>
      </c>
      <c r="B88" s="22">
        <v>77</v>
      </c>
      <c r="C88" s="22">
        <v>78</v>
      </c>
      <c r="D88" s="22">
        <v>75</v>
      </c>
      <c r="E88" s="22"/>
      <c r="F88" s="22"/>
      <c r="G88" s="22"/>
    </row>
    <row r="89" spans="1:7" ht="13.5">
      <c r="A89" s="2" t="s">
        <v>127</v>
      </c>
      <c r="B89" s="22">
        <v>121</v>
      </c>
      <c r="C89" s="22">
        <v>121</v>
      </c>
      <c r="D89" s="22">
        <v>121</v>
      </c>
      <c r="E89" s="22">
        <v>115</v>
      </c>
      <c r="F89" s="22">
        <v>115</v>
      </c>
      <c r="G89" s="22">
        <v>115</v>
      </c>
    </row>
    <row r="90" spans="1:7" ht="13.5">
      <c r="A90" s="2" t="s">
        <v>71</v>
      </c>
      <c r="B90" s="22">
        <v>168</v>
      </c>
      <c r="C90" s="22">
        <v>198</v>
      </c>
      <c r="D90" s="22">
        <v>340</v>
      </c>
      <c r="E90" s="22">
        <v>513</v>
      </c>
      <c r="F90" s="22">
        <v>797</v>
      </c>
      <c r="G90" s="22">
        <v>435</v>
      </c>
    </row>
    <row r="91" spans="1:7" ht="13.5">
      <c r="A91" s="2" t="s">
        <v>128</v>
      </c>
      <c r="B91" s="22">
        <v>11393</v>
      </c>
      <c r="C91" s="22">
        <v>20547</v>
      </c>
      <c r="D91" s="22">
        <v>21672</v>
      </c>
      <c r="E91" s="22">
        <v>24054</v>
      </c>
      <c r="F91" s="22">
        <v>32802</v>
      </c>
      <c r="G91" s="22">
        <v>20495</v>
      </c>
    </row>
    <row r="92" spans="1:7" ht="14.25" thickBot="1">
      <c r="A92" s="5" t="s">
        <v>129</v>
      </c>
      <c r="B92" s="23">
        <v>68185</v>
      </c>
      <c r="C92" s="23">
        <v>70698</v>
      </c>
      <c r="D92" s="23">
        <v>68626</v>
      </c>
      <c r="E92" s="23">
        <v>63135</v>
      </c>
      <c r="F92" s="23">
        <v>73356</v>
      </c>
      <c r="G92" s="23">
        <v>70018</v>
      </c>
    </row>
    <row r="93" spans="1:7" ht="14.25" thickTop="1">
      <c r="A93" s="2" t="s">
        <v>130</v>
      </c>
      <c r="B93" s="22">
        <v>37143</v>
      </c>
      <c r="C93" s="22">
        <v>37143</v>
      </c>
      <c r="D93" s="22">
        <v>37143</v>
      </c>
      <c r="E93" s="22">
        <v>37143</v>
      </c>
      <c r="F93" s="22">
        <v>37143</v>
      </c>
      <c r="G93" s="22">
        <v>37143</v>
      </c>
    </row>
    <row r="94" spans="1:7" ht="13.5">
      <c r="A94" s="3" t="s">
        <v>131</v>
      </c>
      <c r="B94" s="22">
        <v>35358</v>
      </c>
      <c r="C94" s="22">
        <v>35358</v>
      </c>
      <c r="D94" s="22">
        <v>35358</v>
      </c>
      <c r="E94" s="22">
        <v>35358</v>
      </c>
      <c r="F94" s="22">
        <v>35358</v>
      </c>
      <c r="G94" s="22">
        <v>35358</v>
      </c>
    </row>
    <row r="95" spans="1:7" ht="13.5">
      <c r="A95" s="3" t="s">
        <v>132</v>
      </c>
      <c r="B95" s="22">
        <v>35358</v>
      </c>
      <c r="C95" s="22">
        <v>35358</v>
      </c>
      <c r="D95" s="22">
        <v>35358</v>
      </c>
      <c r="E95" s="22">
        <v>35358</v>
      </c>
      <c r="F95" s="22">
        <v>35358</v>
      </c>
      <c r="G95" s="22">
        <v>35358</v>
      </c>
    </row>
    <row r="96" spans="1:7" ht="13.5">
      <c r="A96" s="3" t="s">
        <v>133</v>
      </c>
      <c r="B96" s="22">
        <v>4136</v>
      </c>
      <c r="C96" s="22">
        <v>4136</v>
      </c>
      <c r="D96" s="22">
        <v>4136</v>
      </c>
      <c r="E96" s="22">
        <v>4136</v>
      </c>
      <c r="F96" s="22">
        <v>4136</v>
      </c>
      <c r="G96" s="22">
        <v>4136</v>
      </c>
    </row>
    <row r="97" spans="1:7" ht="13.5">
      <c r="A97" s="4" t="s">
        <v>134</v>
      </c>
      <c r="B97" s="22">
        <v>2684</v>
      </c>
      <c r="C97" s="22">
        <v>2799</v>
      </c>
      <c r="D97" s="22">
        <v>2679</v>
      </c>
      <c r="E97" s="22">
        <v>2752</v>
      </c>
      <c r="F97" s="22">
        <v>2919</v>
      </c>
      <c r="G97" s="22">
        <v>2929</v>
      </c>
    </row>
    <row r="98" spans="1:7" ht="13.5">
      <c r="A98" s="4" t="s">
        <v>135</v>
      </c>
      <c r="B98" s="22">
        <v>2200</v>
      </c>
      <c r="C98" s="22">
        <v>2200</v>
      </c>
      <c r="D98" s="22">
        <v>2200</v>
      </c>
      <c r="E98" s="22">
        <v>2200</v>
      </c>
      <c r="F98" s="22">
        <v>4000</v>
      </c>
      <c r="G98" s="22">
        <v>2000</v>
      </c>
    </row>
    <row r="99" spans="1:7" ht="13.5">
      <c r="A99" s="4" t="s">
        <v>136</v>
      </c>
      <c r="B99" s="22">
        <v>800</v>
      </c>
      <c r="C99" s="22">
        <v>800</v>
      </c>
      <c r="D99" s="22">
        <v>800</v>
      </c>
      <c r="E99" s="22">
        <v>800</v>
      </c>
      <c r="F99" s="22">
        <v>2000</v>
      </c>
      <c r="G99" s="22">
        <v>2000</v>
      </c>
    </row>
    <row r="100" spans="1:7" ht="13.5">
      <c r="A100" s="4" t="s">
        <v>137</v>
      </c>
      <c r="B100" s="22">
        <v>32500</v>
      </c>
      <c r="C100" s="22">
        <v>36000</v>
      </c>
      <c r="D100" s="22">
        <v>36000</v>
      </c>
      <c r="E100" s="22">
        <v>36000</v>
      </c>
      <c r="F100" s="22">
        <v>41000</v>
      </c>
      <c r="G100" s="22">
        <v>41000</v>
      </c>
    </row>
    <row r="101" spans="1:7" ht="13.5">
      <c r="A101" s="4" t="s">
        <v>138</v>
      </c>
      <c r="B101" s="22">
        <v>9746</v>
      </c>
      <c r="C101" s="22">
        <v>1345</v>
      </c>
      <c r="D101" s="22">
        <v>3691</v>
      </c>
      <c r="E101" s="22">
        <v>3551</v>
      </c>
      <c r="F101" s="22">
        <v>-3877</v>
      </c>
      <c r="G101" s="22">
        <v>6284</v>
      </c>
    </row>
    <row r="102" spans="1:7" ht="13.5">
      <c r="A102" s="3" t="s">
        <v>139</v>
      </c>
      <c r="B102" s="22">
        <v>52068</v>
      </c>
      <c r="C102" s="22">
        <v>47281</v>
      </c>
      <c r="D102" s="22">
        <v>49508</v>
      </c>
      <c r="E102" s="22">
        <v>49441</v>
      </c>
      <c r="F102" s="22">
        <v>50179</v>
      </c>
      <c r="G102" s="22">
        <v>58350</v>
      </c>
    </row>
    <row r="103" spans="1:7" ht="13.5">
      <c r="A103" s="2" t="s">
        <v>140</v>
      </c>
      <c r="B103" s="22">
        <v>-11932</v>
      </c>
      <c r="C103" s="22">
        <v>-11930</v>
      </c>
      <c r="D103" s="22">
        <v>-11925</v>
      </c>
      <c r="E103" s="22">
        <v>-11915</v>
      </c>
      <c r="F103" s="22">
        <v>-11907</v>
      </c>
      <c r="G103" s="22">
        <v>-5933</v>
      </c>
    </row>
    <row r="104" spans="1:7" ht="13.5">
      <c r="A104" s="2" t="s">
        <v>141</v>
      </c>
      <c r="B104" s="22">
        <v>112637</v>
      </c>
      <c r="C104" s="22">
        <v>107852</v>
      </c>
      <c r="D104" s="22">
        <v>110083</v>
      </c>
      <c r="E104" s="22">
        <v>110026</v>
      </c>
      <c r="F104" s="22">
        <v>110773</v>
      </c>
      <c r="G104" s="22">
        <v>124918</v>
      </c>
    </row>
    <row r="105" spans="1:7" ht="13.5">
      <c r="A105" s="2" t="s">
        <v>142</v>
      </c>
      <c r="B105" s="22">
        <v>4159</v>
      </c>
      <c r="C105" s="22">
        <v>2113</v>
      </c>
      <c r="D105" s="22">
        <v>1228</v>
      </c>
      <c r="E105" s="22">
        <v>2060</v>
      </c>
      <c r="F105" s="22">
        <v>-181</v>
      </c>
      <c r="G105" s="22">
        <v>1221</v>
      </c>
    </row>
    <row r="106" spans="1:7" ht="13.5">
      <c r="A106" s="2" t="s">
        <v>143</v>
      </c>
      <c r="B106" s="22">
        <v>4159</v>
      </c>
      <c r="C106" s="22">
        <v>2113</v>
      </c>
      <c r="D106" s="22">
        <v>1228</v>
      </c>
      <c r="E106" s="22">
        <v>2060</v>
      </c>
      <c r="F106" s="22">
        <v>-181</v>
      </c>
      <c r="G106" s="22">
        <v>1221</v>
      </c>
    </row>
    <row r="107" spans="1:7" ht="13.5">
      <c r="A107" s="6" t="s">
        <v>144</v>
      </c>
      <c r="B107" s="22">
        <v>116796</v>
      </c>
      <c r="C107" s="22">
        <v>109966</v>
      </c>
      <c r="D107" s="22">
        <v>111312</v>
      </c>
      <c r="E107" s="22">
        <v>112087</v>
      </c>
      <c r="F107" s="22">
        <v>110591</v>
      </c>
      <c r="G107" s="22">
        <v>126139</v>
      </c>
    </row>
    <row r="108" spans="1:7" ht="14.25" thickBot="1">
      <c r="A108" s="7" t="s">
        <v>145</v>
      </c>
      <c r="B108" s="22">
        <v>184982</v>
      </c>
      <c r="C108" s="22">
        <v>180664</v>
      </c>
      <c r="D108" s="22">
        <v>179939</v>
      </c>
      <c r="E108" s="22">
        <v>175223</v>
      </c>
      <c r="F108" s="22">
        <v>183947</v>
      </c>
      <c r="G108" s="22">
        <v>196157</v>
      </c>
    </row>
    <row r="109" spans="1:7" ht="14.25" thickTop="1">
      <c r="A109" s="8"/>
      <c r="B109" s="24"/>
      <c r="C109" s="24"/>
      <c r="D109" s="24"/>
      <c r="E109" s="24"/>
      <c r="F109" s="24"/>
      <c r="G109" s="24"/>
    </row>
    <row r="111" ht="13.5">
      <c r="A111" s="20" t="s">
        <v>150</v>
      </c>
    </row>
    <row r="112" ht="13.5">
      <c r="A112" s="20" t="s">
        <v>151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2014-02-10T16:57:53Z</dcterms:created>
  <dcterms:modified xsi:type="dcterms:W3CDTF">2014-02-10T16:58:01Z</dcterms:modified>
  <cp:category/>
  <cp:version/>
  <cp:contentType/>
  <cp:contentStatus/>
</cp:coreProperties>
</file>