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75" windowWidth="20340" windowHeight="11025" activeTab="0"/>
  </bookViews>
  <sheets>
    <sheet name="連結・損益計算書" sheetId="1" r:id="rId1"/>
    <sheet name="連結・キャッシュフロー計算書" sheetId="2" r:id="rId2"/>
    <sheet name="連結・貸借対照表" sheetId="3" r:id="rId3"/>
    <sheet name="個別・損益計算書" sheetId="4" r:id="rId4"/>
    <sheet name="個別・キャッシュフロー計算書" sheetId="5" r:id="rId5"/>
    <sheet name="個別・貸借対照表" sheetId="6" r:id="rId6"/>
    <sheet name="Sheet2" sheetId="7" r:id="rId7"/>
    <sheet name="Sheet3" sheetId="8" r:id="rId8"/>
  </sheets>
  <definedNames/>
  <calcPr fullCalcOnLoad="1"/>
</workbook>
</file>

<file path=xl/sharedStrings.xml><?xml version="1.0" encoding="utf-8"?>
<sst xmlns="http://schemas.openxmlformats.org/spreadsheetml/2006/main" count="709" uniqueCount="250">
  <si>
    <t>その他（純額）</t>
  </si>
  <si>
    <t>のれん</t>
  </si>
  <si>
    <t>支払手形及び買掛金</t>
  </si>
  <si>
    <t>少数株主持分</t>
  </si>
  <si>
    <t>連結・貸借対照表</t>
  </si>
  <si>
    <t>2013/04/01</t>
  </si>
  <si>
    <t>法人税等の支払額</t>
  </si>
  <si>
    <t>有形固定資産の売却による収入</t>
  </si>
  <si>
    <t>有形固定資産の取得による支出</t>
  </si>
  <si>
    <t>無形固定資産の売却による収入</t>
  </si>
  <si>
    <t>無形固定資産の取得による支出</t>
  </si>
  <si>
    <t>投資有価証券の取得による支出</t>
  </si>
  <si>
    <t>子会社の清算による収入</t>
  </si>
  <si>
    <t>長期借入れによる収入</t>
  </si>
  <si>
    <t>長期借入金の返済による支出</t>
  </si>
  <si>
    <t>自己株式の処分による収入</t>
  </si>
  <si>
    <t>連結・キャッシュフロー計算書</t>
  </si>
  <si>
    <t>受取ロイヤリティー</t>
  </si>
  <si>
    <t>災害による損失</t>
  </si>
  <si>
    <t>少数株主損益調整前四半期純利益</t>
  </si>
  <si>
    <t>賃貸事業等売上高</t>
  </si>
  <si>
    <t>連結・損益計算書</t>
  </si>
  <si>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</si>
  <si>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</si>
  <si>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</si>
  <si>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</si>
  <si>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</si>
  <si>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</si>
  <si>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</si>
  <si>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2013/06/27</t>
  </si>
  <si>
    <t>通期</t>
  </si>
  <si>
    <t>2013/03/31</t>
  </si>
  <si>
    <t>2012/03/31</t>
  </si>
  <si>
    <t>2012/06/28</t>
  </si>
  <si>
    <t>2011/03/31</t>
  </si>
  <si>
    <t>2011/06/29</t>
  </si>
  <si>
    <t>2010/03/31</t>
  </si>
  <si>
    <t>2010/02/12</t>
  </si>
  <si>
    <t>四半期</t>
  </si>
  <si>
    <t>2009/12/31</t>
  </si>
  <si>
    <t>2009/11/13</t>
  </si>
  <si>
    <t>2009/09/30</t>
  </si>
  <si>
    <t>2009/08/11</t>
  </si>
  <si>
    <t>2009/06/30</t>
  </si>
  <si>
    <t>2009/03/31</t>
  </si>
  <si>
    <t>2009/02/13</t>
  </si>
  <si>
    <t>2008/12/31</t>
  </si>
  <si>
    <t>2008/11/14</t>
  </si>
  <si>
    <t>2008/09/30</t>
  </si>
  <si>
    <t>2008/08/12</t>
  </si>
  <si>
    <t>2008/06/30</t>
  </si>
  <si>
    <t>2009/06/26</t>
  </si>
  <si>
    <t>2008/03/31</t>
  </si>
  <si>
    <t>現金及び預金</t>
  </si>
  <si>
    <t>千円</t>
  </si>
  <si>
    <t>受取手形</t>
  </si>
  <si>
    <t>売掛金</t>
  </si>
  <si>
    <t>商品及び製品</t>
  </si>
  <si>
    <t>仕掛品</t>
  </si>
  <si>
    <t>原材料及び貯蔵品</t>
  </si>
  <si>
    <t>繰延税金資産</t>
  </si>
  <si>
    <t>未収入金</t>
  </si>
  <si>
    <t>前渡金</t>
  </si>
  <si>
    <t>その他</t>
  </si>
  <si>
    <t>貸倒引当金</t>
  </si>
  <si>
    <t>流動資産</t>
  </si>
  <si>
    <t>建物</t>
  </si>
  <si>
    <t>減価償却累計額</t>
  </si>
  <si>
    <t>建物（純額）</t>
  </si>
  <si>
    <t>構築物</t>
  </si>
  <si>
    <t>構築物（純額）</t>
  </si>
  <si>
    <t>機械及び装置</t>
  </si>
  <si>
    <t>機械及び装置（純額）</t>
  </si>
  <si>
    <t>車両運搬具</t>
  </si>
  <si>
    <t>車両運搬具（純額）</t>
  </si>
  <si>
    <t>工具、器具及び備品</t>
  </si>
  <si>
    <t>工具、器具及び備品（純額）</t>
  </si>
  <si>
    <t>土地</t>
  </si>
  <si>
    <t>リース資産</t>
  </si>
  <si>
    <t>建設仮勘定</t>
  </si>
  <si>
    <t>有形固定資産</t>
  </si>
  <si>
    <t>ソフトウエア</t>
  </si>
  <si>
    <t>電話加入権</t>
  </si>
  <si>
    <t>ソフトウエア仮勘定</t>
  </si>
  <si>
    <t>無形固定資産</t>
  </si>
  <si>
    <t>投資有価証券</t>
  </si>
  <si>
    <t>関係会社株式</t>
  </si>
  <si>
    <t>関係会社出資金</t>
  </si>
  <si>
    <t>長期貸付金</t>
  </si>
  <si>
    <t>破産更生債権等</t>
  </si>
  <si>
    <t>長期前払費用</t>
  </si>
  <si>
    <t>長期性預金</t>
  </si>
  <si>
    <t>差入保証金</t>
  </si>
  <si>
    <t>投資その他の資産</t>
  </si>
  <si>
    <t>固定資産</t>
  </si>
  <si>
    <t>資産</t>
  </si>
  <si>
    <t>支払手形</t>
  </si>
  <si>
    <t>買掛金</t>
  </si>
  <si>
    <t>短期借入金</t>
  </si>
  <si>
    <t>1年内償還予定の社債</t>
  </si>
  <si>
    <t>1年内返済予定の長期借入金</t>
  </si>
  <si>
    <t>リース債務</t>
  </si>
  <si>
    <t>未払金</t>
  </si>
  <si>
    <t>未払費用</t>
  </si>
  <si>
    <t>未払法人税等</t>
  </si>
  <si>
    <t>未払消費税等</t>
  </si>
  <si>
    <t>前受金</t>
  </si>
  <si>
    <t>預り金</t>
  </si>
  <si>
    <t>流動負債</t>
  </si>
  <si>
    <t>社債</t>
  </si>
  <si>
    <t>長期借入金</t>
  </si>
  <si>
    <t>退職給付引当金</t>
  </si>
  <si>
    <t>役員退職慰労引当金</t>
  </si>
  <si>
    <t>長期預り保証金</t>
  </si>
  <si>
    <t>資産除去債務</t>
  </si>
  <si>
    <t>固定負債</t>
  </si>
  <si>
    <t>負債</t>
  </si>
  <si>
    <t>資本金</t>
  </si>
  <si>
    <t>資本準備金</t>
  </si>
  <si>
    <t>資本剰余金</t>
  </si>
  <si>
    <t>利益準備金</t>
  </si>
  <si>
    <t>別途積立金</t>
  </si>
  <si>
    <t>繰越利益剰余金</t>
  </si>
  <si>
    <t>利益剰余金</t>
  </si>
  <si>
    <t>自己株式</t>
  </si>
  <si>
    <t>株主資本</t>
  </si>
  <si>
    <t>その他有価証券評価差額金</t>
  </si>
  <si>
    <t>評価・換算差額等</t>
  </si>
  <si>
    <t>純資産</t>
  </si>
  <si>
    <t>負債純資産</t>
  </si>
  <si>
    <t>証券コード</t>
  </si>
  <si>
    <t>企業名</t>
  </si>
  <si>
    <t>菊水化学工業株式会社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</si>
  <si>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</si>
  <si>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</si>
  <si>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</si>
  <si>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2009/04/01</t>
  </si>
  <si>
    <t>2011/02/10</t>
  </si>
  <si>
    <t>累積四半期</t>
  </si>
  <si>
    <t>2010/11/15</t>
  </si>
  <si>
    <t>2010/08/12</t>
  </si>
  <si>
    <t>2008/04/01</t>
  </si>
  <si>
    <t>2007/04/01</t>
  </si>
  <si>
    <t>税引前四半期純利益</t>
  </si>
  <si>
    <t>減価償却費</t>
  </si>
  <si>
    <t>退職給付引当金の増減額（△は減少）</t>
  </si>
  <si>
    <t>役員退職慰労引当金の増減額（△は減少）</t>
  </si>
  <si>
    <t>貸倒引当金の増減額（△は減少）</t>
  </si>
  <si>
    <t>受取利息及び受取配当金</t>
  </si>
  <si>
    <t>支払利息</t>
  </si>
  <si>
    <t>社債利息</t>
  </si>
  <si>
    <t>投資有価証券売却損益（△は益）</t>
  </si>
  <si>
    <t>投資有価証券評価損益（△は益）</t>
  </si>
  <si>
    <t>固定資産除売却損益（△は益）</t>
  </si>
  <si>
    <t>売上債権の増減額（△は増加）</t>
  </si>
  <si>
    <t>たな卸資産の増減額（△は増加）</t>
  </si>
  <si>
    <t>仕入債務の増減額（△は減少）</t>
  </si>
  <si>
    <t>未払費用の増減額（△は減少）</t>
  </si>
  <si>
    <t>小計</t>
  </si>
  <si>
    <t>利息及び配当金の受取額</t>
  </si>
  <si>
    <t>利息の支払額</t>
  </si>
  <si>
    <t>法人税等の支払額又は還付額（△は支払）</t>
  </si>
  <si>
    <t>営業活動によるキャッシュ・フロー</t>
  </si>
  <si>
    <t>定期預金の純増減額（△は増加）</t>
  </si>
  <si>
    <t>固定資産の取得による支出</t>
  </si>
  <si>
    <t>固定資産の売却による収入</t>
  </si>
  <si>
    <t>関係会社株式の取得による支出</t>
  </si>
  <si>
    <t>投資活動によるキャッシュ・フロー</t>
  </si>
  <si>
    <t>短期借入金の純増減額（△は減少）</t>
  </si>
  <si>
    <t>社債の償還による支出</t>
  </si>
  <si>
    <t>自己株式の取得による支出</t>
  </si>
  <si>
    <t>リース債務の返済による支出</t>
  </si>
  <si>
    <t>配当金の支払額</t>
  </si>
  <si>
    <t>財務活動によるキャッシュ・フロー</t>
  </si>
  <si>
    <t>現金及び現金同等物に係る換算差額</t>
  </si>
  <si>
    <t>現金及び現金同等物の増減額（△は減少）</t>
  </si>
  <si>
    <t>現金及び現金同等物の残高</t>
  </si>
  <si>
    <t>個別・キャッシュフロー計算書</t>
  </si>
  <si>
    <t>2012/04/01</t>
  </si>
  <si>
    <t>2011/04/01</t>
  </si>
  <si>
    <t>2010/04/01</t>
  </si>
  <si>
    <t>製品売上高</t>
  </si>
  <si>
    <t>商品売上高</t>
  </si>
  <si>
    <t>工事売上高</t>
  </si>
  <si>
    <t>売上高</t>
  </si>
  <si>
    <t>商品及び製品期首たな卸高</t>
  </si>
  <si>
    <t>当期製品製造原価</t>
  </si>
  <si>
    <t>当期商品仕入高</t>
  </si>
  <si>
    <t>工事売上原価</t>
  </si>
  <si>
    <t>合計</t>
  </si>
  <si>
    <t>商品及び製品期末たな卸高</t>
  </si>
  <si>
    <t>他勘定振替高</t>
  </si>
  <si>
    <t>売上原価</t>
  </si>
  <si>
    <t>売上総利益</t>
  </si>
  <si>
    <t>運賃</t>
  </si>
  <si>
    <t>見本費</t>
  </si>
  <si>
    <t>貸倒引当金繰入額</t>
  </si>
  <si>
    <t>役員報酬</t>
  </si>
  <si>
    <t>従業員給料及び賞与</t>
  </si>
  <si>
    <t>法定福利費</t>
  </si>
  <si>
    <t>（うち退職給付費用）</t>
  </si>
  <si>
    <t>（うち役員退職慰労引当金繰入額）</t>
  </si>
  <si>
    <t>販売費・一般管理費</t>
  </si>
  <si>
    <t>営業利益</t>
  </si>
  <si>
    <t>受取利息</t>
  </si>
  <si>
    <t>受取配当金</t>
  </si>
  <si>
    <t>仕入割引</t>
  </si>
  <si>
    <t>保険配当金</t>
  </si>
  <si>
    <t>受取賃貸料</t>
  </si>
  <si>
    <t>営業外収益</t>
  </si>
  <si>
    <t>社債発行費</t>
  </si>
  <si>
    <t>売上割引</t>
  </si>
  <si>
    <t>営業外費用</t>
  </si>
  <si>
    <t>経常利益</t>
  </si>
  <si>
    <t>固定資産売却益</t>
  </si>
  <si>
    <t>投資有価証券売却益</t>
  </si>
  <si>
    <t>特別利益</t>
  </si>
  <si>
    <t>固定資産除却損</t>
  </si>
  <si>
    <t>投資有価証券評価損</t>
  </si>
  <si>
    <t>会員権評価損</t>
  </si>
  <si>
    <t>特別損失</t>
  </si>
  <si>
    <t>法人税、住民税及び事業税</t>
  </si>
  <si>
    <t>法人税等調整額</t>
  </si>
  <si>
    <t>法人税等合計</t>
  </si>
  <si>
    <t>四半期純利益</t>
  </si>
  <si>
    <t>個別・損益計算書</t>
  </si>
  <si>
    <t>2014/02/12</t>
  </si>
  <si>
    <t>2013/12/31</t>
  </si>
  <si>
    <t>2013/11/14</t>
  </si>
  <si>
    <t>2013/09/30</t>
  </si>
  <si>
    <t>2013/08/12</t>
  </si>
  <si>
    <t>2013/06/30</t>
  </si>
  <si>
    <t>2013/02/13</t>
  </si>
  <si>
    <t>2012/12/31</t>
  </si>
  <si>
    <t>2012/11/14</t>
  </si>
  <si>
    <t>2012/09/30</t>
  </si>
  <si>
    <t>2012/08/10</t>
  </si>
  <si>
    <t>2012/06/30</t>
  </si>
  <si>
    <t>2012/02/10</t>
  </si>
  <si>
    <t>2011/12/31</t>
  </si>
  <si>
    <t>2011/11/14</t>
  </si>
  <si>
    <t>2011/09/30</t>
  </si>
  <si>
    <t>2011/08/11</t>
  </si>
  <si>
    <t>2011/06/30</t>
  </si>
  <si>
    <t>2010/12/31</t>
  </si>
  <si>
    <t>2010/09/30</t>
  </si>
  <si>
    <t>2010/06/30</t>
  </si>
  <si>
    <t>受取手形及び営業未収入金</t>
  </si>
  <si>
    <t>建物及び構築物（純額）</t>
  </si>
  <si>
    <t>機械装置及び運搬具（純額）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</si>
</sst>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3"/>
      <name val="ＭＳ Ｐゴシック"/>
      <family val="3"/>
    </font>
    <font>
      <sz val="11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1" xfId="0" applyFill="1" applyBorder="1" applyAlignment="1">
      <alignment horizontal="left" vertical="center" indent="5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3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4" xfId="0" applyFill="1" applyBorder="1" applyAlignment="1">
      <alignment horizontal="left" vertical="center" indent="2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2:P4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16" width="17.625" style="0" customWidth="1"/>
  </cols>
  <sheetData>
    <row r="1" ht="14.25" thickBot="1"/>
    <row r="2" spans="1:16" ht="14.25" thickTop="1">
      <c r="A2" s="10" t="s">
        <v>130</v>
      </c>
      <c r="B2" s="14">
        <v>7953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6" ht="14.25" thickBot="1">
      <c r="A3" s="11" t="s">
        <v>131</v>
      </c>
      <c r="B3" s="1" t="s">
        <v>132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4.25" thickTop="1">
      <c r="A4" s="10" t="s">
        <v>22</v>
      </c>
      <c r="B4" s="15" t="str">
        <f>HYPERLINK("http://www.kabupro.jp/mark/20140212/S1001238.htm","四半期報告書")</f>
        <v>四半期報告書</v>
      </c>
      <c r="C4" s="15" t="str">
        <f>HYPERLINK("http://www.kabupro.jp/mark/20131114/S1000ITV.htm","四半期報告書")</f>
        <v>四半期報告書</v>
      </c>
      <c r="D4" s="15" t="str">
        <f>HYPERLINK("http://www.kabupro.jp/mark/20130812/S000E3V1.htm","四半期報告書")</f>
        <v>四半期報告書</v>
      </c>
      <c r="E4" s="15" t="str">
        <f>HYPERLINK("http://www.kabupro.jp/mark/20130627/S000DP7B.htm","有価証券報告書")</f>
        <v>有価証券報告書</v>
      </c>
      <c r="F4" s="15" t="str">
        <f>HYPERLINK("http://www.kabupro.jp/mark/20140212/S1001238.htm","四半期報告書")</f>
        <v>四半期報告書</v>
      </c>
      <c r="G4" s="15" t="str">
        <f>HYPERLINK("http://www.kabupro.jp/mark/20131114/S1000ITV.htm","四半期報告書")</f>
        <v>四半期報告書</v>
      </c>
      <c r="H4" s="15" t="str">
        <f>HYPERLINK("http://www.kabupro.jp/mark/20130812/S000E3V1.htm","四半期報告書")</f>
        <v>四半期報告書</v>
      </c>
      <c r="I4" s="15" t="str">
        <f>HYPERLINK("http://www.kabupro.jp/mark/20130627/S000DP7B.htm","有価証券報告書")</f>
        <v>有価証券報告書</v>
      </c>
      <c r="J4" s="15" t="str">
        <f>HYPERLINK("http://www.kabupro.jp/mark/20130213/S000CVMC.htm","四半期報告書")</f>
        <v>四半期報告書</v>
      </c>
      <c r="K4" s="15" t="str">
        <f>HYPERLINK("http://www.kabupro.jp/mark/20121114/S000CB1E.htm","四半期報告書")</f>
        <v>四半期報告書</v>
      </c>
      <c r="L4" s="15" t="str">
        <f>HYPERLINK("http://www.kabupro.jp/mark/20120810/S000BMX0.htm","四半期報告書")</f>
        <v>四半期報告書</v>
      </c>
      <c r="M4" s="15" t="str">
        <f>HYPERLINK("http://www.kabupro.jp/mark/20120628/S000B90Z.htm","有価証券報告書")</f>
        <v>有価証券報告書</v>
      </c>
      <c r="N4" s="15" t="str">
        <f>HYPERLINK("http://www.kabupro.jp/mark/20120210/S000A8BD.htm","四半期報告書")</f>
        <v>四半期報告書</v>
      </c>
      <c r="O4" s="15" t="str">
        <f>HYPERLINK("http://www.kabupro.jp/mark/20111114/S0009ORR.htm","四半期報告書")</f>
        <v>四半期報告書</v>
      </c>
      <c r="P4" s="15" t="str">
        <f>HYPERLINK("http://www.kabupro.jp/mark/20110811/S000927Z.htm","四半期報告書")</f>
        <v>四半期報告書</v>
      </c>
    </row>
    <row r="5" spans="1:16" ht="14.25" thickBot="1">
      <c r="A5" s="11" t="s">
        <v>23</v>
      </c>
      <c r="B5" s="1" t="s">
        <v>226</v>
      </c>
      <c r="C5" s="1" t="s">
        <v>228</v>
      </c>
      <c r="D5" s="1" t="s">
        <v>230</v>
      </c>
      <c r="E5" s="1" t="s">
        <v>29</v>
      </c>
      <c r="F5" s="1" t="s">
        <v>226</v>
      </c>
      <c r="G5" s="1" t="s">
        <v>228</v>
      </c>
      <c r="H5" s="1" t="s">
        <v>230</v>
      </c>
      <c r="I5" s="1" t="s">
        <v>29</v>
      </c>
      <c r="J5" s="1" t="s">
        <v>232</v>
      </c>
      <c r="K5" s="1" t="s">
        <v>234</v>
      </c>
      <c r="L5" s="1" t="s">
        <v>236</v>
      </c>
      <c r="M5" s="1" t="s">
        <v>33</v>
      </c>
      <c r="N5" s="1" t="s">
        <v>238</v>
      </c>
      <c r="O5" s="1" t="s">
        <v>240</v>
      </c>
      <c r="P5" s="1" t="s">
        <v>242</v>
      </c>
    </row>
    <row r="6" spans="1:16" ht="15" thickBot="1" thickTop="1">
      <c r="A6" s="10" t="s">
        <v>24</v>
      </c>
      <c r="B6" s="18" t="s">
        <v>21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</row>
    <row r="7" spans="1:16" ht="14.25" thickTop="1">
      <c r="A7" s="12" t="s">
        <v>25</v>
      </c>
      <c r="B7" s="14" t="s">
        <v>138</v>
      </c>
      <c r="C7" s="14" t="s">
        <v>138</v>
      </c>
      <c r="D7" s="14" t="s">
        <v>138</v>
      </c>
      <c r="E7" s="16" t="s">
        <v>30</v>
      </c>
      <c r="F7" s="14" t="s">
        <v>138</v>
      </c>
      <c r="G7" s="14" t="s">
        <v>138</v>
      </c>
      <c r="H7" s="14" t="s">
        <v>138</v>
      </c>
      <c r="I7" s="16" t="s">
        <v>30</v>
      </c>
      <c r="J7" s="14" t="s">
        <v>138</v>
      </c>
      <c r="K7" s="14" t="s">
        <v>138</v>
      </c>
      <c r="L7" s="14" t="s">
        <v>138</v>
      </c>
      <c r="M7" s="16" t="s">
        <v>30</v>
      </c>
      <c r="N7" s="14" t="s">
        <v>138</v>
      </c>
      <c r="O7" s="14" t="s">
        <v>138</v>
      </c>
      <c r="P7" s="14" t="s">
        <v>138</v>
      </c>
    </row>
    <row r="8" spans="1:16" ht="13.5">
      <c r="A8" s="13" t="s">
        <v>26</v>
      </c>
      <c r="B8" s="1" t="s">
        <v>5</v>
      </c>
      <c r="C8" s="1" t="s">
        <v>5</v>
      </c>
      <c r="D8" s="1" t="s">
        <v>5</v>
      </c>
      <c r="E8" s="17" t="s">
        <v>178</v>
      </c>
      <c r="F8" s="1" t="s">
        <v>178</v>
      </c>
      <c r="G8" s="1" t="s">
        <v>178</v>
      </c>
      <c r="H8" s="1" t="s">
        <v>178</v>
      </c>
      <c r="I8" s="17" t="s">
        <v>179</v>
      </c>
      <c r="J8" s="1" t="s">
        <v>179</v>
      </c>
      <c r="K8" s="1" t="s">
        <v>179</v>
      </c>
      <c r="L8" s="1" t="s">
        <v>179</v>
      </c>
      <c r="M8" s="17" t="s">
        <v>180</v>
      </c>
      <c r="N8" s="1" t="s">
        <v>180</v>
      </c>
      <c r="O8" s="1" t="s">
        <v>180</v>
      </c>
      <c r="P8" s="1" t="s">
        <v>180</v>
      </c>
    </row>
    <row r="9" spans="1:16" ht="13.5">
      <c r="A9" s="13" t="s">
        <v>27</v>
      </c>
      <c r="B9" s="1" t="s">
        <v>227</v>
      </c>
      <c r="C9" s="1" t="s">
        <v>229</v>
      </c>
      <c r="D9" s="1" t="s">
        <v>231</v>
      </c>
      <c r="E9" s="17" t="s">
        <v>31</v>
      </c>
      <c r="F9" s="1" t="s">
        <v>233</v>
      </c>
      <c r="G9" s="1" t="s">
        <v>235</v>
      </c>
      <c r="H9" s="1" t="s">
        <v>237</v>
      </c>
      <c r="I9" s="17" t="s">
        <v>32</v>
      </c>
      <c r="J9" s="1" t="s">
        <v>239</v>
      </c>
      <c r="K9" s="1" t="s">
        <v>241</v>
      </c>
      <c r="L9" s="1" t="s">
        <v>243</v>
      </c>
      <c r="M9" s="17" t="s">
        <v>34</v>
      </c>
      <c r="N9" s="1" t="s">
        <v>244</v>
      </c>
      <c r="O9" s="1" t="s">
        <v>245</v>
      </c>
      <c r="P9" s="1" t="s">
        <v>246</v>
      </c>
    </row>
    <row r="10" spans="1:16" ht="14.25" thickBot="1">
      <c r="A10" s="13" t="s">
        <v>28</v>
      </c>
      <c r="B10" s="1" t="s">
        <v>54</v>
      </c>
      <c r="C10" s="1" t="s">
        <v>54</v>
      </c>
      <c r="D10" s="1" t="s">
        <v>54</v>
      </c>
      <c r="E10" s="17" t="s">
        <v>54</v>
      </c>
      <c r="F10" s="1" t="s">
        <v>54</v>
      </c>
      <c r="G10" s="1" t="s">
        <v>54</v>
      </c>
      <c r="H10" s="1" t="s">
        <v>54</v>
      </c>
      <c r="I10" s="17" t="s">
        <v>54</v>
      </c>
      <c r="J10" s="1" t="s">
        <v>54</v>
      </c>
      <c r="K10" s="1" t="s">
        <v>54</v>
      </c>
      <c r="L10" s="1" t="s">
        <v>54</v>
      </c>
      <c r="M10" s="17" t="s">
        <v>54</v>
      </c>
      <c r="N10" s="1" t="s">
        <v>54</v>
      </c>
      <c r="O10" s="1" t="s">
        <v>54</v>
      </c>
      <c r="P10" s="1" t="s">
        <v>54</v>
      </c>
    </row>
    <row r="11" spans="1:16" ht="14.25" thickTop="1">
      <c r="A11" s="30" t="s">
        <v>184</v>
      </c>
      <c r="B11" s="22">
        <v>15618086</v>
      </c>
      <c r="C11" s="22">
        <v>9767144</v>
      </c>
      <c r="D11" s="22">
        <v>4710575</v>
      </c>
      <c r="E11" s="21">
        <v>19433929</v>
      </c>
      <c r="F11" s="22">
        <v>14662975</v>
      </c>
      <c r="G11" s="22">
        <v>9234249</v>
      </c>
      <c r="H11" s="22">
        <v>4379662</v>
      </c>
      <c r="I11" s="21">
        <v>18511677</v>
      </c>
      <c r="J11" s="22">
        <v>14138544</v>
      </c>
      <c r="K11" s="22">
        <v>8914808</v>
      </c>
      <c r="L11" s="22">
        <v>4225488</v>
      </c>
      <c r="M11" s="21">
        <v>16658042</v>
      </c>
      <c r="N11" s="22">
        <v>12238082</v>
      </c>
      <c r="O11" s="22">
        <v>7629084</v>
      </c>
      <c r="P11" s="22">
        <v>3486565</v>
      </c>
    </row>
    <row r="12" spans="1:16" ht="13.5">
      <c r="A12" s="7" t="s">
        <v>192</v>
      </c>
      <c r="B12" s="24">
        <v>11420385</v>
      </c>
      <c r="C12" s="24">
        <v>7116018</v>
      </c>
      <c r="D12" s="24">
        <v>3438914</v>
      </c>
      <c r="E12" s="23">
        <v>14286459</v>
      </c>
      <c r="F12" s="24">
        <v>10743159</v>
      </c>
      <c r="G12" s="24">
        <v>6757328</v>
      </c>
      <c r="H12" s="24">
        <v>3223575</v>
      </c>
      <c r="I12" s="23">
        <v>13651026</v>
      </c>
      <c r="J12" s="24">
        <v>10384861</v>
      </c>
      <c r="K12" s="24">
        <v>6576397</v>
      </c>
      <c r="L12" s="24">
        <v>3116056</v>
      </c>
      <c r="M12" s="23">
        <v>12118673</v>
      </c>
      <c r="N12" s="24">
        <v>8884671</v>
      </c>
      <c r="O12" s="24">
        <v>5526947</v>
      </c>
      <c r="P12" s="24">
        <v>2558899</v>
      </c>
    </row>
    <row r="13" spans="1:16" ht="13.5">
      <c r="A13" s="7" t="s">
        <v>193</v>
      </c>
      <c r="B13" s="24">
        <v>4197701</v>
      </c>
      <c r="C13" s="24">
        <v>2651125</v>
      </c>
      <c r="D13" s="24">
        <v>1271660</v>
      </c>
      <c r="E13" s="23">
        <v>5147470</v>
      </c>
      <c r="F13" s="24">
        <v>3919816</v>
      </c>
      <c r="G13" s="24">
        <v>2476921</v>
      </c>
      <c r="H13" s="24">
        <v>1156086</v>
      </c>
      <c r="I13" s="23">
        <v>4860651</v>
      </c>
      <c r="J13" s="24">
        <v>3753682</v>
      </c>
      <c r="K13" s="24">
        <v>2338411</v>
      </c>
      <c r="L13" s="24">
        <v>1109432</v>
      </c>
      <c r="M13" s="23">
        <v>4539368</v>
      </c>
      <c r="N13" s="24">
        <v>3353410</v>
      </c>
      <c r="O13" s="24">
        <v>2102136</v>
      </c>
      <c r="P13" s="24">
        <v>927666</v>
      </c>
    </row>
    <row r="14" spans="1:16" ht="13.5">
      <c r="A14" s="7" t="s">
        <v>202</v>
      </c>
      <c r="B14" s="24">
        <v>3419704</v>
      </c>
      <c r="C14" s="24">
        <v>2265178</v>
      </c>
      <c r="D14" s="24">
        <v>1141104</v>
      </c>
      <c r="E14" s="23">
        <v>4487571</v>
      </c>
      <c r="F14" s="24">
        <v>3311042</v>
      </c>
      <c r="G14" s="24">
        <v>2162288</v>
      </c>
      <c r="H14" s="24">
        <v>1064227</v>
      </c>
      <c r="I14" s="23">
        <v>4300676</v>
      </c>
      <c r="J14" s="24">
        <v>3166346</v>
      </c>
      <c r="K14" s="24">
        <v>2096113</v>
      </c>
      <c r="L14" s="24">
        <v>997764</v>
      </c>
      <c r="M14" s="23">
        <v>4032323</v>
      </c>
      <c r="N14" s="24">
        <v>2934864</v>
      </c>
      <c r="O14" s="24">
        <v>1928957</v>
      </c>
      <c r="P14" s="24">
        <v>942539</v>
      </c>
    </row>
    <row r="15" spans="1:16" ht="14.25" thickBot="1">
      <c r="A15" s="29" t="s">
        <v>203</v>
      </c>
      <c r="B15" s="26">
        <v>777996</v>
      </c>
      <c r="C15" s="26">
        <v>385947</v>
      </c>
      <c r="D15" s="26">
        <v>130555</v>
      </c>
      <c r="E15" s="25">
        <v>659899</v>
      </c>
      <c r="F15" s="26">
        <v>608773</v>
      </c>
      <c r="G15" s="26">
        <v>314632</v>
      </c>
      <c r="H15" s="26">
        <v>91859</v>
      </c>
      <c r="I15" s="25">
        <v>559975</v>
      </c>
      <c r="J15" s="26">
        <v>587336</v>
      </c>
      <c r="K15" s="26">
        <v>242297</v>
      </c>
      <c r="L15" s="26">
        <v>111667</v>
      </c>
      <c r="M15" s="25">
        <v>507045</v>
      </c>
      <c r="N15" s="26">
        <v>418545</v>
      </c>
      <c r="O15" s="26">
        <v>173179</v>
      </c>
      <c r="P15" s="26">
        <v>-14872</v>
      </c>
    </row>
    <row r="16" spans="1:16" ht="14.25" thickTop="1">
      <c r="A16" s="6" t="s">
        <v>204</v>
      </c>
      <c r="B16" s="24">
        <v>3281</v>
      </c>
      <c r="C16" s="24">
        <v>2309</v>
      </c>
      <c r="D16" s="24">
        <v>3221</v>
      </c>
      <c r="E16" s="23">
        <v>5321</v>
      </c>
      <c r="F16" s="24">
        <v>4318</v>
      </c>
      <c r="G16" s="24">
        <v>3197</v>
      </c>
      <c r="H16" s="24">
        <v>1557</v>
      </c>
      <c r="I16" s="23">
        <v>6217</v>
      </c>
      <c r="J16" s="24">
        <v>4493</v>
      </c>
      <c r="K16" s="24">
        <v>3280</v>
      </c>
      <c r="L16" s="24">
        <v>1724</v>
      </c>
      <c r="M16" s="23">
        <v>6203</v>
      </c>
      <c r="N16" s="24">
        <v>4757</v>
      </c>
      <c r="O16" s="24">
        <v>3283</v>
      </c>
      <c r="P16" s="24">
        <v>1075</v>
      </c>
    </row>
    <row r="17" spans="1:16" ht="13.5">
      <c r="A17" s="6" t="s">
        <v>205</v>
      </c>
      <c r="B17" s="24">
        <v>33040</v>
      </c>
      <c r="C17" s="24">
        <v>25458</v>
      </c>
      <c r="D17" s="24">
        <v>10959</v>
      </c>
      <c r="E17" s="23">
        <v>16334</v>
      </c>
      <c r="F17" s="24">
        <v>16017</v>
      </c>
      <c r="G17" s="24">
        <v>9297</v>
      </c>
      <c r="H17" s="24">
        <v>7865</v>
      </c>
      <c r="I17" s="23">
        <v>14651</v>
      </c>
      <c r="J17" s="24">
        <v>14336</v>
      </c>
      <c r="K17" s="24">
        <v>7893</v>
      </c>
      <c r="L17" s="24">
        <v>7162</v>
      </c>
      <c r="M17" s="23">
        <v>13415</v>
      </c>
      <c r="N17" s="24">
        <v>13096</v>
      </c>
      <c r="O17" s="24">
        <v>7446</v>
      </c>
      <c r="P17" s="24">
        <v>6723</v>
      </c>
    </row>
    <row r="18" spans="1:16" ht="13.5">
      <c r="A18" s="6" t="s">
        <v>206</v>
      </c>
      <c r="B18" s="24">
        <v>1225</v>
      </c>
      <c r="C18" s="24">
        <v>762</v>
      </c>
      <c r="D18" s="24">
        <v>412</v>
      </c>
      <c r="E18" s="23">
        <v>1897</v>
      </c>
      <c r="F18" s="24">
        <v>1524</v>
      </c>
      <c r="G18" s="24">
        <v>998</v>
      </c>
      <c r="H18" s="24">
        <v>512</v>
      </c>
      <c r="I18" s="23">
        <v>1971</v>
      </c>
      <c r="J18" s="24">
        <v>3905</v>
      </c>
      <c r="K18" s="24">
        <v>3305</v>
      </c>
      <c r="L18" s="24">
        <v>2493</v>
      </c>
      <c r="M18" s="23">
        <v>1901</v>
      </c>
      <c r="N18" s="24">
        <v>1407</v>
      </c>
      <c r="O18" s="24">
        <v>1903</v>
      </c>
      <c r="P18" s="24">
        <v>408</v>
      </c>
    </row>
    <row r="19" spans="1:16" ht="13.5">
      <c r="A19" s="6" t="s">
        <v>17</v>
      </c>
      <c r="B19" s="24">
        <v>10855</v>
      </c>
      <c r="C19" s="24">
        <v>9639</v>
      </c>
      <c r="D19" s="24">
        <v>4087</v>
      </c>
      <c r="E19" s="23"/>
      <c r="F19" s="24">
        <v>392</v>
      </c>
      <c r="G19" s="24">
        <v>2521</v>
      </c>
      <c r="H19" s="24">
        <v>2521</v>
      </c>
      <c r="I19" s="23"/>
      <c r="J19" s="24">
        <v>8216</v>
      </c>
      <c r="K19" s="24"/>
      <c r="L19" s="24"/>
      <c r="M19" s="23">
        <v>5770</v>
      </c>
      <c r="N19" s="24">
        <v>5342</v>
      </c>
      <c r="O19" s="24">
        <v>3703</v>
      </c>
      <c r="P19" s="24">
        <v>1803</v>
      </c>
    </row>
    <row r="20" spans="1:16" ht="13.5">
      <c r="A20" s="6" t="s">
        <v>63</v>
      </c>
      <c r="B20" s="24">
        <v>25677</v>
      </c>
      <c r="C20" s="24">
        <v>12912</v>
      </c>
      <c r="D20" s="24">
        <v>4611</v>
      </c>
      <c r="E20" s="23">
        <v>18974</v>
      </c>
      <c r="F20" s="24">
        <v>30050</v>
      </c>
      <c r="G20" s="24">
        <v>17106</v>
      </c>
      <c r="H20" s="24">
        <v>10451</v>
      </c>
      <c r="I20" s="23">
        <v>20856</v>
      </c>
      <c r="J20" s="24">
        <v>14898</v>
      </c>
      <c r="K20" s="24">
        <v>4256</v>
      </c>
      <c r="L20" s="24">
        <v>5517</v>
      </c>
      <c r="M20" s="23">
        <v>17829</v>
      </c>
      <c r="N20" s="24">
        <v>23974</v>
      </c>
      <c r="O20" s="24">
        <v>8150</v>
      </c>
      <c r="P20" s="24">
        <v>5479</v>
      </c>
    </row>
    <row r="21" spans="1:16" ht="13.5">
      <c r="A21" s="6" t="s">
        <v>209</v>
      </c>
      <c r="B21" s="24">
        <v>74080</v>
      </c>
      <c r="C21" s="24">
        <v>51083</v>
      </c>
      <c r="D21" s="24">
        <v>23291</v>
      </c>
      <c r="E21" s="23">
        <v>60483</v>
      </c>
      <c r="F21" s="24">
        <v>52303</v>
      </c>
      <c r="G21" s="24">
        <v>33121</v>
      </c>
      <c r="H21" s="24">
        <v>22908</v>
      </c>
      <c r="I21" s="23">
        <v>61598</v>
      </c>
      <c r="J21" s="24">
        <v>53671</v>
      </c>
      <c r="K21" s="24">
        <v>23950</v>
      </c>
      <c r="L21" s="24">
        <v>16898</v>
      </c>
      <c r="M21" s="23">
        <v>59704</v>
      </c>
      <c r="N21" s="24">
        <v>53601</v>
      </c>
      <c r="O21" s="24">
        <v>25501</v>
      </c>
      <c r="P21" s="24">
        <v>15490</v>
      </c>
    </row>
    <row r="22" spans="1:16" ht="13.5">
      <c r="A22" s="6" t="s">
        <v>149</v>
      </c>
      <c r="B22" s="24">
        <v>15893</v>
      </c>
      <c r="C22" s="24">
        <v>10601</v>
      </c>
      <c r="D22" s="24">
        <v>5644</v>
      </c>
      <c r="E22" s="23">
        <v>18671</v>
      </c>
      <c r="F22" s="24">
        <v>14687</v>
      </c>
      <c r="G22" s="24">
        <v>8298</v>
      </c>
      <c r="H22" s="24">
        <v>3795</v>
      </c>
      <c r="I22" s="23">
        <v>17552</v>
      </c>
      <c r="J22" s="24">
        <v>13513</v>
      </c>
      <c r="K22" s="24">
        <v>9169</v>
      </c>
      <c r="L22" s="24">
        <v>4410</v>
      </c>
      <c r="M22" s="23">
        <v>19004</v>
      </c>
      <c r="N22" s="24">
        <v>14336</v>
      </c>
      <c r="O22" s="24">
        <v>9811</v>
      </c>
      <c r="P22" s="24">
        <v>5159</v>
      </c>
    </row>
    <row r="23" spans="1:16" ht="13.5">
      <c r="A23" s="6" t="s">
        <v>211</v>
      </c>
      <c r="B23" s="24">
        <v>8341</v>
      </c>
      <c r="C23" s="24">
        <v>5199</v>
      </c>
      <c r="D23" s="24">
        <v>2570</v>
      </c>
      <c r="E23" s="23">
        <v>10823</v>
      </c>
      <c r="F23" s="24">
        <v>8453</v>
      </c>
      <c r="G23" s="24">
        <v>5422</v>
      </c>
      <c r="H23" s="24">
        <v>2358</v>
      </c>
      <c r="I23" s="23">
        <v>9393</v>
      </c>
      <c r="J23" s="24">
        <v>7108</v>
      </c>
      <c r="K23" s="24">
        <v>4283</v>
      </c>
      <c r="L23" s="24">
        <v>1734</v>
      </c>
      <c r="M23" s="23">
        <v>8499</v>
      </c>
      <c r="N23" s="24">
        <v>6312</v>
      </c>
      <c r="O23" s="24">
        <v>4020</v>
      </c>
      <c r="P23" s="24">
        <v>1924</v>
      </c>
    </row>
    <row r="24" spans="1:16" ht="13.5">
      <c r="A24" s="6" t="s">
        <v>63</v>
      </c>
      <c r="B24" s="24">
        <v>5769</v>
      </c>
      <c r="C24" s="24">
        <v>5058</v>
      </c>
      <c r="D24" s="24">
        <v>1187</v>
      </c>
      <c r="E24" s="23">
        <v>12060</v>
      </c>
      <c r="F24" s="24">
        <v>6809</v>
      </c>
      <c r="G24" s="24">
        <v>3745</v>
      </c>
      <c r="H24" s="24">
        <v>611</v>
      </c>
      <c r="I24" s="23">
        <v>1011</v>
      </c>
      <c r="J24" s="24">
        <v>2479</v>
      </c>
      <c r="K24" s="24">
        <v>794</v>
      </c>
      <c r="L24" s="24">
        <v>595</v>
      </c>
      <c r="M24" s="23">
        <v>1764</v>
      </c>
      <c r="N24" s="24">
        <v>2121</v>
      </c>
      <c r="O24" s="24">
        <v>1569</v>
      </c>
      <c r="P24" s="24">
        <v>594</v>
      </c>
    </row>
    <row r="25" spans="1:16" ht="13.5">
      <c r="A25" s="6" t="s">
        <v>212</v>
      </c>
      <c r="B25" s="24">
        <v>30004</v>
      </c>
      <c r="C25" s="24">
        <v>20858</v>
      </c>
      <c r="D25" s="24">
        <v>9690</v>
      </c>
      <c r="E25" s="23">
        <v>47665</v>
      </c>
      <c r="F25" s="24">
        <v>29950</v>
      </c>
      <c r="G25" s="24">
        <v>17467</v>
      </c>
      <c r="H25" s="24">
        <v>8314</v>
      </c>
      <c r="I25" s="23">
        <v>41457</v>
      </c>
      <c r="J25" s="24">
        <v>34611</v>
      </c>
      <c r="K25" s="24">
        <v>23656</v>
      </c>
      <c r="L25" s="24">
        <v>8926</v>
      </c>
      <c r="M25" s="23">
        <v>41426</v>
      </c>
      <c r="N25" s="24">
        <v>31863</v>
      </c>
      <c r="O25" s="24">
        <v>16704</v>
      </c>
      <c r="P25" s="24">
        <v>8318</v>
      </c>
    </row>
    <row r="26" spans="1:16" ht="14.25" thickBot="1">
      <c r="A26" s="29" t="s">
        <v>213</v>
      </c>
      <c r="B26" s="26">
        <v>822073</v>
      </c>
      <c r="C26" s="26">
        <v>416172</v>
      </c>
      <c r="D26" s="26">
        <v>144156</v>
      </c>
      <c r="E26" s="25">
        <v>672717</v>
      </c>
      <c r="F26" s="26">
        <v>631126</v>
      </c>
      <c r="G26" s="26">
        <v>330286</v>
      </c>
      <c r="H26" s="26">
        <v>106453</v>
      </c>
      <c r="I26" s="25">
        <v>580116</v>
      </c>
      <c r="J26" s="26">
        <v>606396</v>
      </c>
      <c r="K26" s="26">
        <v>242592</v>
      </c>
      <c r="L26" s="26">
        <v>119639</v>
      </c>
      <c r="M26" s="25">
        <v>525323</v>
      </c>
      <c r="N26" s="26">
        <v>440283</v>
      </c>
      <c r="O26" s="26">
        <v>181976</v>
      </c>
      <c r="P26" s="26">
        <v>-7700</v>
      </c>
    </row>
    <row r="27" spans="1:16" ht="14.25" thickTop="1">
      <c r="A27" s="6" t="s">
        <v>214</v>
      </c>
      <c r="B27" s="24">
        <v>321</v>
      </c>
      <c r="C27" s="24">
        <v>321</v>
      </c>
      <c r="D27" s="24"/>
      <c r="E27" s="23">
        <v>2254</v>
      </c>
      <c r="F27" s="24"/>
      <c r="G27" s="24"/>
      <c r="H27" s="24"/>
      <c r="I27" s="23">
        <v>3135</v>
      </c>
      <c r="J27" s="24">
        <v>3135</v>
      </c>
      <c r="K27" s="24">
        <v>3222</v>
      </c>
      <c r="L27" s="24"/>
      <c r="M27" s="23"/>
      <c r="N27" s="24"/>
      <c r="O27" s="24"/>
      <c r="P27" s="24"/>
    </row>
    <row r="28" spans="1:16" ht="13.5">
      <c r="A28" s="6" t="s">
        <v>216</v>
      </c>
      <c r="B28" s="24">
        <v>321</v>
      </c>
      <c r="C28" s="24">
        <v>321</v>
      </c>
      <c r="D28" s="24"/>
      <c r="E28" s="23">
        <v>2254</v>
      </c>
      <c r="F28" s="24"/>
      <c r="G28" s="24"/>
      <c r="H28" s="24"/>
      <c r="I28" s="23">
        <v>3159</v>
      </c>
      <c r="J28" s="24">
        <v>3159</v>
      </c>
      <c r="K28" s="24">
        <v>3222</v>
      </c>
      <c r="L28" s="24"/>
      <c r="M28" s="23">
        <v>30854</v>
      </c>
      <c r="N28" s="24">
        <v>1750</v>
      </c>
      <c r="O28" s="24">
        <v>1750</v>
      </c>
      <c r="P28" s="24">
        <v>5179</v>
      </c>
    </row>
    <row r="29" spans="1:16" ht="13.5">
      <c r="A29" s="6" t="s">
        <v>218</v>
      </c>
      <c r="B29" s="24"/>
      <c r="C29" s="24"/>
      <c r="D29" s="24"/>
      <c r="E29" s="23">
        <v>339</v>
      </c>
      <c r="F29" s="24">
        <v>339</v>
      </c>
      <c r="G29" s="24">
        <v>840</v>
      </c>
      <c r="H29" s="24"/>
      <c r="I29" s="23">
        <v>42315</v>
      </c>
      <c r="J29" s="24">
        <v>13640</v>
      </c>
      <c r="K29" s="24"/>
      <c r="L29" s="24"/>
      <c r="M29" s="23">
        <v>49093</v>
      </c>
      <c r="N29" s="24">
        <v>49994</v>
      </c>
      <c r="O29" s="24">
        <v>49694</v>
      </c>
      <c r="P29" s="24"/>
    </row>
    <row r="30" spans="1:16" ht="13.5">
      <c r="A30" s="6" t="s">
        <v>217</v>
      </c>
      <c r="B30" s="24">
        <v>1056</v>
      </c>
      <c r="C30" s="24">
        <v>1056</v>
      </c>
      <c r="D30" s="24"/>
      <c r="E30" s="23">
        <v>4461</v>
      </c>
      <c r="F30" s="24">
        <v>1804</v>
      </c>
      <c r="G30" s="24">
        <v>1804</v>
      </c>
      <c r="H30" s="24"/>
      <c r="I30" s="23">
        <v>2484</v>
      </c>
      <c r="J30" s="24">
        <v>1719</v>
      </c>
      <c r="K30" s="24">
        <v>1719</v>
      </c>
      <c r="L30" s="24">
        <v>1</v>
      </c>
      <c r="M30" s="23">
        <v>1629</v>
      </c>
      <c r="N30" s="24">
        <v>617</v>
      </c>
      <c r="O30" s="24">
        <v>484</v>
      </c>
      <c r="P30" s="24"/>
    </row>
    <row r="31" spans="1:16" ht="13.5">
      <c r="A31" s="6" t="s">
        <v>18</v>
      </c>
      <c r="B31" s="24">
        <v>22529</v>
      </c>
      <c r="C31" s="24">
        <v>22027</v>
      </c>
      <c r="D31" s="24"/>
      <c r="E31" s="23"/>
      <c r="F31" s="24"/>
      <c r="G31" s="24"/>
      <c r="H31" s="24"/>
      <c r="I31" s="23"/>
      <c r="J31" s="24"/>
      <c r="K31" s="24"/>
      <c r="L31" s="24"/>
      <c r="M31" s="23"/>
      <c r="N31" s="24"/>
      <c r="O31" s="24"/>
      <c r="P31" s="24"/>
    </row>
    <row r="32" spans="1:16" ht="13.5">
      <c r="A32" s="6" t="s">
        <v>220</v>
      </c>
      <c r="B32" s="24">
        <v>23585</v>
      </c>
      <c r="C32" s="24">
        <v>23083</v>
      </c>
      <c r="D32" s="24"/>
      <c r="E32" s="23">
        <v>4800</v>
      </c>
      <c r="F32" s="24">
        <v>2144</v>
      </c>
      <c r="G32" s="24">
        <v>2645</v>
      </c>
      <c r="H32" s="24"/>
      <c r="I32" s="23">
        <v>46348</v>
      </c>
      <c r="J32" s="24">
        <v>16941</v>
      </c>
      <c r="K32" s="24">
        <v>3293</v>
      </c>
      <c r="L32" s="24">
        <v>1557</v>
      </c>
      <c r="M32" s="23">
        <v>72252</v>
      </c>
      <c r="N32" s="24">
        <v>72140</v>
      </c>
      <c r="O32" s="24">
        <v>64341</v>
      </c>
      <c r="P32" s="24">
        <v>14162</v>
      </c>
    </row>
    <row r="33" spans="1:16" ht="13.5">
      <c r="A33" s="7" t="s">
        <v>143</v>
      </c>
      <c r="B33" s="24">
        <v>798809</v>
      </c>
      <c r="C33" s="24">
        <v>393410</v>
      </c>
      <c r="D33" s="24">
        <v>144156</v>
      </c>
      <c r="E33" s="23">
        <v>670171</v>
      </c>
      <c r="F33" s="24">
        <v>628982</v>
      </c>
      <c r="G33" s="24">
        <v>327641</v>
      </c>
      <c r="H33" s="24">
        <v>106453</v>
      </c>
      <c r="I33" s="23">
        <v>536926</v>
      </c>
      <c r="J33" s="24">
        <v>592613</v>
      </c>
      <c r="K33" s="24">
        <v>242521</v>
      </c>
      <c r="L33" s="24">
        <v>118082</v>
      </c>
      <c r="M33" s="23">
        <v>483925</v>
      </c>
      <c r="N33" s="24">
        <v>369892</v>
      </c>
      <c r="O33" s="24">
        <v>119384</v>
      </c>
      <c r="P33" s="24">
        <v>-16683</v>
      </c>
    </row>
    <row r="34" spans="1:16" ht="13.5">
      <c r="A34" s="7" t="s">
        <v>223</v>
      </c>
      <c r="B34" s="24">
        <v>337396</v>
      </c>
      <c r="C34" s="24">
        <v>171643</v>
      </c>
      <c r="D34" s="24">
        <v>64106</v>
      </c>
      <c r="E34" s="23">
        <v>219774</v>
      </c>
      <c r="F34" s="24">
        <v>256479</v>
      </c>
      <c r="G34" s="24">
        <v>133908</v>
      </c>
      <c r="H34" s="24">
        <v>46950</v>
      </c>
      <c r="I34" s="23">
        <v>270003</v>
      </c>
      <c r="J34" s="24">
        <v>333598</v>
      </c>
      <c r="K34" s="24">
        <v>124873</v>
      </c>
      <c r="L34" s="24">
        <v>59902</v>
      </c>
      <c r="M34" s="23">
        <v>272087</v>
      </c>
      <c r="N34" s="24">
        <v>195535</v>
      </c>
      <c r="O34" s="24">
        <v>80610</v>
      </c>
      <c r="P34" s="24">
        <v>6320</v>
      </c>
    </row>
    <row r="35" spans="1:16" ht="13.5">
      <c r="A35" s="7" t="s">
        <v>19</v>
      </c>
      <c r="B35" s="24">
        <v>461413</v>
      </c>
      <c r="C35" s="24">
        <v>221767</v>
      </c>
      <c r="D35" s="24">
        <v>80050</v>
      </c>
      <c r="E35" s="23">
        <v>450396</v>
      </c>
      <c r="F35" s="24">
        <v>372502</v>
      </c>
      <c r="G35" s="24">
        <v>193732</v>
      </c>
      <c r="H35" s="24">
        <v>59503</v>
      </c>
      <c r="I35" s="23">
        <v>266923</v>
      </c>
      <c r="J35" s="24">
        <v>259014</v>
      </c>
      <c r="K35" s="24">
        <v>117648</v>
      </c>
      <c r="L35" s="24">
        <v>58180</v>
      </c>
      <c r="M35" s="23">
        <v>211837</v>
      </c>
      <c r="N35" s="24">
        <v>174356</v>
      </c>
      <c r="O35" s="24">
        <v>38773</v>
      </c>
      <c r="P35" s="24">
        <v>-23004</v>
      </c>
    </row>
    <row r="36" spans="1:16" ht="13.5">
      <c r="A36" s="7" t="s">
        <v>20</v>
      </c>
      <c r="B36" s="24">
        <v>167</v>
      </c>
      <c r="C36" s="24">
        <v>-770</v>
      </c>
      <c r="D36" s="24">
        <v>396</v>
      </c>
      <c r="E36" s="23">
        <v>9117</v>
      </c>
      <c r="F36" s="24">
        <v>5819</v>
      </c>
      <c r="G36" s="24">
        <v>3595</v>
      </c>
      <c r="H36" s="24">
        <v>857</v>
      </c>
      <c r="I36" s="23">
        <v>1024</v>
      </c>
      <c r="J36" s="24">
        <v>654</v>
      </c>
      <c r="K36" s="24">
        <v>159</v>
      </c>
      <c r="L36" s="24">
        <v>203</v>
      </c>
      <c r="M36" s="23">
        <v>1237</v>
      </c>
      <c r="N36" s="24"/>
      <c r="O36" s="24"/>
      <c r="P36" s="24"/>
    </row>
    <row r="37" spans="1:16" ht="14.25" thickBot="1">
      <c r="A37" s="7" t="s">
        <v>224</v>
      </c>
      <c r="B37" s="24">
        <v>461246</v>
      </c>
      <c r="C37" s="24">
        <v>222538</v>
      </c>
      <c r="D37" s="24">
        <v>79653</v>
      </c>
      <c r="E37" s="23">
        <v>441278</v>
      </c>
      <c r="F37" s="24">
        <v>366683</v>
      </c>
      <c r="G37" s="24">
        <v>190137</v>
      </c>
      <c r="H37" s="24">
        <v>58645</v>
      </c>
      <c r="I37" s="23">
        <v>265898</v>
      </c>
      <c r="J37" s="24">
        <v>258359</v>
      </c>
      <c r="K37" s="24">
        <v>117489</v>
      </c>
      <c r="L37" s="24">
        <v>57977</v>
      </c>
      <c r="M37" s="23">
        <v>210599</v>
      </c>
      <c r="N37" s="24">
        <v>174356</v>
      </c>
      <c r="O37" s="24">
        <v>38773</v>
      </c>
      <c r="P37" s="24">
        <v>-23004</v>
      </c>
    </row>
    <row r="38" spans="1:16" ht="14.25" thickTop="1">
      <c r="A38" s="8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</row>
    <row r="40" ht="13.5">
      <c r="A40" s="20" t="s">
        <v>134</v>
      </c>
    </row>
    <row r="41" ht="13.5">
      <c r="A41" s="20" t="s">
        <v>135</v>
      </c>
    </row>
  </sheetData>
  <mergeCells count="1">
    <mergeCell ref="B6:P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2:J54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10" width="17.625" style="0" customWidth="1"/>
  </cols>
  <sheetData>
    <row r="1" ht="14.25" thickBot="1"/>
    <row r="2" spans="1:10" ht="14.25" thickTop="1">
      <c r="A2" s="10" t="s">
        <v>130</v>
      </c>
      <c r="B2" s="14">
        <v>7953</v>
      </c>
      <c r="C2" s="14"/>
      <c r="D2" s="14"/>
      <c r="E2" s="14"/>
      <c r="F2" s="14"/>
      <c r="G2" s="14"/>
      <c r="H2" s="14"/>
      <c r="I2" s="14"/>
      <c r="J2" s="14"/>
    </row>
    <row r="3" spans="1:10" ht="14.25" thickBot="1">
      <c r="A3" s="11" t="s">
        <v>131</v>
      </c>
      <c r="B3" s="1" t="s">
        <v>132</v>
      </c>
      <c r="C3" s="1"/>
      <c r="D3" s="1"/>
      <c r="E3" s="1"/>
      <c r="F3" s="1"/>
      <c r="G3" s="1"/>
      <c r="H3" s="1"/>
      <c r="I3" s="1"/>
      <c r="J3" s="1"/>
    </row>
    <row r="4" spans="1:10" ht="14.25" thickTop="1">
      <c r="A4" s="10" t="s">
        <v>22</v>
      </c>
      <c r="B4" s="15" t="str">
        <f>HYPERLINK("http://www.kabupro.jp/mark/20131114/S1000ITV.htm","四半期報告書")</f>
        <v>四半期報告書</v>
      </c>
      <c r="C4" s="15" t="str">
        <f>HYPERLINK("http://www.kabupro.jp/mark/20130627/S000DP7B.htm","有価証券報告書")</f>
        <v>有価証券報告書</v>
      </c>
      <c r="D4" s="15" t="str">
        <f>HYPERLINK("http://www.kabupro.jp/mark/20131114/S1000ITV.htm","四半期報告書")</f>
        <v>四半期報告書</v>
      </c>
      <c r="E4" s="15" t="str">
        <f>HYPERLINK("http://www.kabupro.jp/mark/20130627/S000DP7B.htm","有価証券報告書")</f>
        <v>有価証券報告書</v>
      </c>
      <c r="F4" s="15" t="str">
        <f>HYPERLINK("http://www.kabupro.jp/mark/20121114/S000CB1E.htm","四半期報告書")</f>
        <v>四半期報告書</v>
      </c>
      <c r="G4" s="15" t="str">
        <f>HYPERLINK("http://www.kabupro.jp/mark/20120628/S000B90Z.htm","有価証券報告書")</f>
        <v>有価証券報告書</v>
      </c>
      <c r="H4" s="15" t="str">
        <f>HYPERLINK("http://www.kabupro.jp/mark/20110210/S0007Q78.htm","四半期報告書")</f>
        <v>四半期報告書</v>
      </c>
      <c r="I4" s="15" t="str">
        <f>HYPERLINK("http://www.kabupro.jp/mark/20111114/S0009ORR.htm","四半期報告書")</f>
        <v>四半期報告書</v>
      </c>
      <c r="J4" s="15" t="str">
        <f>HYPERLINK("http://www.kabupro.jp/mark/20100812/S0006LGL.htm","四半期報告書")</f>
        <v>四半期報告書</v>
      </c>
    </row>
    <row r="5" spans="1:10" ht="14.25" thickBot="1">
      <c r="A5" s="11" t="s">
        <v>23</v>
      </c>
      <c r="B5" s="1" t="s">
        <v>228</v>
      </c>
      <c r="C5" s="1" t="s">
        <v>29</v>
      </c>
      <c r="D5" s="1" t="s">
        <v>228</v>
      </c>
      <c r="E5" s="1" t="s">
        <v>29</v>
      </c>
      <c r="F5" s="1" t="s">
        <v>234</v>
      </c>
      <c r="G5" s="1" t="s">
        <v>33</v>
      </c>
      <c r="H5" s="1" t="s">
        <v>137</v>
      </c>
      <c r="I5" s="1" t="s">
        <v>240</v>
      </c>
      <c r="J5" s="1" t="s">
        <v>140</v>
      </c>
    </row>
    <row r="6" spans="1:10" ht="15" thickBot="1" thickTop="1">
      <c r="A6" s="10" t="s">
        <v>24</v>
      </c>
      <c r="B6" s="18" t="s">
        <v>16</v>
      </c>
      <c r="C6" s="19"/>
      <c r="D6" s="19"/>
      <c r="E6" s="19"/>
      <c r="F6" s="19"/>
      <c r="G6" s="19"/>
      <c r="H6" s="19"/>
      <c r="I6" s="19"/>
      <c r="J6" s="19"/>
    </row>
    <row r="7" spans="1:10" ht="14.25" thickTop="1">
      <c r="A7" s="12" t="s">
        <v>25</v>
      </c>
      <c r="B7" s="14" t="s">
        <v>138</v>
      </c>
      <c r="C7" s="16" t="s">
        <v>30</v>
      </c>
      <c r="D7" s="14" t="s">
        <v>138</v>
      </c>
      <c r="E7" s="16" t="s">
        <v>30</v>
      </c>
      <c r="F7" s="14" t="s">
        <v>138</v>
      </c>
      <c r="G7" s="16" t="s">
        <v>30</v>
      </c>
      <c r="H7" s="14" t="s">
        <v>138</v>
      </c>
      <c r="I7" s="14" t="s">
        <v>138</v>
      </c>
      <c r="J7" s="14" t="s">
        <v>138</v>
      </c>
    </row>
    <row r="8" spans="1:10" ht="13.5">
      <c r="A8" s="13" t="s">
        <v>26</v>
      </c>
      <c r="B8" s="1" t="s">
        <v>5</v>
      </c>
      <c r="C8" s="17" t="s">
        <v>178</v>
      </c>
      <c r="D8" s="1" t="s">
        <v>178</v>
      </c>
      <c r="E8" s="17" t="s">
        <v>179</v>
      </c>
      <c r="F8" s="1" t="s">
        <v>179</v>
      </c>
      <c r="G8" s="17" t="s">
        <v>180</v>
      </c>
      <c r="H8" s="1" t="s">
        <v>180</v>
      </c>
      <c r="I8" s="1" t="s">
        <v>180</v>
      </c>
      <c r="J8" s="1" t="s">
        <v>180</v>
      </c>
    </row>
    <row r="9" spans="1:10" ht="13.5">
      <c r="A9" s="13" t="s">
        <v>27</v>
      </c>
      <c r="B9" s="1" t="s">
        <v>229</v>
      </c>
      <c r="C9" s="17" t="s">
        <v>31</v>
      </c>
      <c r="D9" s="1" t="s">
        <v>235</v>
      </c>
      <c r="E9" s="17" t="s">
        <v>32</v>
      </c>
      <c r="F9" s="1" t="s">
        <v>241</v>
      </c>
      <c r="G9" s="17" t="s">
        <v>34</v>
      </c>
      <c r="H9" s="1" t="s">
        <v>244</v>
      </c>
      <c r="I9" s="1" t="s">
        <v>245</v>
      </c>
      <c r="J9" s="1" t="s">
        <v>246</v>
      </c>
    </row>
    <row r="10" spans="1:10" ht="14.25" thickBot="1">
      <c r="A10" s="13" t="s">
        <v>28</v>
      </c>
      <c r="B10" s="1" t="s">
        <v>54</v>
      </c>
      <c r="C10" s="17" t="s">
        <v>54</v>
      </c>
      <c r="D10" s="1" t="s">
        <v>54</v>
      </c>
      <c r="E10" s="17" t="s">
        <v>54</v>
      </c>
      <c r="F10" s="1" t="s">
        <v>54</v>
      </c>
      <c r="G10" s="17" t="s">
        <v>54</v>
      </c>
      <c r="H10" s="1" t="s">
        <v>54</v>
      </c>
      <c r="I10" s="1" t="s">
        <v>54</v>
      </c>
      <c r="J10" s="1" t="s">
        <v>54</v>
      </c>
    </row>
    <row r="11" spans="1:10" ht="14.25" thickTop="1">
      <c r="A11" s="28" t="s">
        <v>143</v>
      </c>
      <c r="B11" s="22">
        <v>393410</v>
      </c>
      <c r="C11" s="21">
        <v>670171</v>
      </c>
      <c r="D11" s="22">
        <v>327641</v>
      </c>
      <c r="E11" s="21">
        <v>536926</v>
      </c>
      <c r="F11" s="22">
        <v>242521</v>
      </c>
      <c r="G11" s="21">
        <v>483925</v>
      </c>
      <c r="H11" s="22">
        <v>369892</v>
      </c>
      <c r="I11" s="22">
        <v>119384</v>
      </c>
      <c r="J11" s="22">
        <v>-16683</v>
      </c>
    </row>
    <row r="12" spans="1:10" ht="13.5">
      <c r="A12" s="6" t="s">
        <v>144</v>
      </c>
      <c r="B12" s="24">
        <v>92859</v>
      </c>
      <c r="C12" s="23">
        <v>201765</v>
      </c>
      <c r="D12" s="24">
        <v>96804</v>
      </c>
      <c r="E12" s="23">
        <v>217305</v>
      </c>
      <c r="F12" s="24">
        <v>112427</v>
      </c>
      <c r="G12" s="23">
        <v>244514</v>
      </c>
      <c r="H12" s="24">
        <v>196201</v>
      </c>
      <c r="I12" s="24">
        <v>133432</v>
      </c>
      <c r="J12" s="24">
        <v>79536</v>
      </c>
    </row>
    <row r="13" spans="1:10" ht="13.5">
      <c r="A13" s="6" t="s">
        <v>145</v>
      </c>
      <c r="B13" s="24">
        <v>-3039</v>
      </c>
      <c r="C13" s="23">
        <v>9924</v>
      </c>
      <c r="D13" s="24">
        <v>5809</v>
      </c>
      <c r="E13" s="23">
        <v>-27649</v>
      </c>
      <c r="F13" s="24">
        <v>-21952</v>
      </c>
      <c r="G13" s="23">
        <v>-18941</v>
      </c>
      <c r="H13" s="24">
        <v>-12077</v>
      </c>
      <c r="I13" s="24">
        <v>-13459</v>
      </c>
      <c r="J13" s="24">
        <v>-7483</v>
      </c>
    </row>
    <row r="14" spans="1:10" ht="13.5">
      <c r="A14" s="6" t="s">
        <v>146</v>
      </c>
      <c r="B14" s="24">
        <v>-122618</v>
      </c>
      <c r="C14" s="23">
        <v>39305</v>
      </c>
      <c r="D14" s="24">
        <v>3935</v>
      </c>
      <c r="E14" s="23">
        <v>-56498</v>
      </c>
      <c r="F14" s="24">
        <v>-70042</v>
      </c>
      <c r="G14" s="23">
        <v>9362</v>
      </c>
      <c r="H14" s="24">
        <v>15707</v>
      </c>
      <c r="I14" s="24">
        <v>10119</v>
      </c>
      <c r="J14" s="24">
        <v>4782</v>
      </c>
    </row>
    <row r="15" spans="1:10" ht="13.5">
      <c r="A15" s="6" t="s">
        <v>147</v>
      </c>
      <c r="B15" s="24">
        <v>11479</v>
      </c>
      <c r="C15" s="23">
        <v>-5398</v>
      </c>
      <c r="D15" s="24">
        <v>-5565</v>
      </c>
      <c r="E15" s="23">
        <v>1026</v>
      </c>
      <c r="F15" s="24">
        <v>4650</v>
      </c>
      <c r="G15" s="23">
        <v>-18615</v>
      </c>
      <c r="H15" s="24">
        <v>6380</v>
      </c>
      <c r="I15" s="24">
        <v>1413</v>
      </c>
      <c r="J15" s="24">
        <v>-3289</v>
      </c>
    </row>
    <row r="16" spans="1:10" ht="13.5">
      <c r="A16" s="6" t="s">
        <v>148</v>
      </c>
      <c r="B16" s="24">
        <v>-27768</v>
      </c>
      <c r="C16" s="23">
        <v>-21656</v>
      </c>
      <c r="D16" s="24">
        <v>-12495</v>
      </c>
      <c r="E16" s="23">
        <v>-20869</v>
      </c>
      <c r="F16" s="24">
        <v>-11174</v>
      </c>
      <c r="G16" s="23">
        <v>-19619</v>
      </c>
      <c r="H16" s="24">
        <v>-17854</v>
      </c>
      <c r="I16" s="24">
        <v>-10729</v>
      </c>
      <c r="J16" s="24">
        <v>-7799</v>
      </c>
    </row>
    <row r="17" spans="1:10" ht="13.5">
      <c r="A17" s="6" t="s">
        <v>149</v>
      </c>
      <c r="B17" s="24">
        <v>10601</v>
      </c>
      <c r="C17" s="23">
        <v>18671</v>
      </c>
      <c r="D17" s="24">
        <v>8298</v>
      </c>
      <c r="E17" s="23">
        <v>17552</v>
      </c>
      <c r="F17" s="24">
        <v>9169</v>
      </c>
      <c r="G17" s="23">
        <v>19004</v>
      </c>
      <c r="H17" s="24">
        <v>14336</v>
      </c>
      <c r="I17" s="24">
        <v>9811</v>
      </c>
      <c r="J17" s="24">
        <v>5159</v>
      </c>
    </row>
    <row r="18" spans="1:10" ht="13.5">
      <c r="A18" s="6" t="s">
        <v>152</v>
      </c>
      <c r="B18" s="24"/>
      <c r="C18" s="23">
        <v>339</v>
      </c>
      <c r="D18" s="24">
        <v>840</v>
      </c>
      <c r="E18" s="23">
        <v>42315</v>
      </c>
      <c r="F18" s="24"/>
      <c r="G18" s="23">
        <v>49093</v>
      </c>
      <c r="H18" s="24"/>
      <c r="I18" s="24"/>
      <c r="J18" s="24"/>
    </row>
    <row r="19" spans="1:10" ht="13.5">
      <c r="A19" s="6" t="s">
        <v>153</v>
      </c>
      <c r="B19" s="24">
        <v>734</v>
      </c>
      <c r="C19" s="23">
        <v>2207</v>
      </c>
      <c r="D19" s="24">
        <v>1804</v>
      </c>
      <c r="E19" s="23">
        <v>-651</v>
      </c>
      <c r="F19" s="24"/>
      <c r="G19" s="23">
        <v>1629</v>
      </c>
      <c r="H19" s="24"/>
      <c r="I19" s="24"/>
      <c r="J19" s="24"/>
    </row>
    <row r="20" spans="1:10" ht="13.5">
      <c r="A20" s="6" t="s">
        <v>154</v>
      </c>
      <c r="B20" s="24">
        <v>571113</v>
      </c>
      <c r="C20" s="23">
        <v>295463</v>
      </c>
      <c r="D20" s="24">
        <v>942073</v>
      </c>
      <c r="E20" s="23">
        <v>-534516</v>
      </c>
      <c r="F20" s="24">
        <v>88205</v>
      </c>
      <c r="G20" s="23">
        <v>-856503</v>
      </c>
      <c r="H20" s="24">
        <v>-902420</v>
      </c>
      <c r="I20" s="24">
        <v>-190962</v>
      </c>
      <c r="J20" s="24">
        <v>469903</v>
      </c>
    </row>
    <row r="21" spans="1:10" ht="13.5">
      <c r="A21" s="6" t="s">
        <v>155</v>
      </c>
      <c r="B21" s="24">
        <v>87410</v>
      </c>
      <c r="C21" s="23">
        <v>-98623</v>
      </c>
      <c r="D21" s="24">
        <v>7091</v>
      </c>
      <c r="E21" s="23">
        <v>-37050</v>
      </c>
      <c r="F21" s="24">
        <v>-28283</v>
      </c>
      <c r="G21" s="23">
        <v>-37972</v>
      </c>
      <c r="H21" s="24">
        <v>-20299</v>
      </c>
      <c r="I21" s="24">
        <v>62057</v>
      </c>
      <c r="J21" s="24">
        <v>-9064</v>
      </c>
    </row>
    <row r="22" spans="1:10" ht="13.5">
      <c r="A22" s="6" t="s">
        <v>156</v>
      </c>
      <c r="B22" s="24">
        <v>-530754</v>
      </c>
      <c r="C22" s="23">
        <v>418463</v>
      </c>
      <c r="D22" s="24">
        <v>-33899</v>
      </c>
      <c r="E22" s="23">
        <v>431851</v>
      </c>
      <c r="F22" s="24">
        <v>-196610</v>
      </c>
      <c r="G22" s="23">
        <v>552713</v>
      </c>
      <c r="H22" s="24">
        <v>563902</v>
      </c>
      <c r="I22" s="24">
        <v>98009</v>
      </c>
      <c r="J22" s="24">
        <v>-377174</v>
      </c>
    </row>
    <row r="23" spans="1:10" ht="13.5">
      <c r="A23" s="6" t="s">
        <v>63</v>
      </c>
      <c r="B23" s="24">
        <v>-94188</v>
      </c>
      <c r="C23" s="23">
        <v>-129296</v>
      </c>
      <c r="D23" s="24">
        <v>-283240</v>
      </c>
      <c r="E23" s="23">
        <v>126107</v>
      </c>
      <c r="F23" s="24">
        <v>-125511</v>
      </c>
      <c r="G23" s="23">
        <v>194290</v>
      </c>
      <c r="H23" s="24">
        <v>20316</v>
      </c>
      <c r="I23" s="24">
        <v>4823</v>
      </c>
      <c r="J23" s="24">
        <v>-94813</v>
      </c>
    </row>
    <row r="24" spans="1:10" ht="13.5">
      <c r="A24" s="6" t="s">
        <v>158</v>
      </c>
      <c r="B24" s="24">
        <v>389239</v>
      </c>
      <c r="C24" s="23">
        <v>1401336</v>
      </c>
      <c r="D24" s="24">
        <v>1059099</v>
      </c>
      <c r="E24" s="23">
        <v>695825</v>
      </c>
      <c r="F24" s="24">
        <v>3398</v>
      </c>
      <c r="G24" s="23">
        <v>622748</v>
      </c>
      <c r="H24" s="24">
        <v>282420</v>
      </c>
      <c r="I24" s="24">
        <v>271934</v>
      </c>
      <c r="J24" s="24">
        <v>41413</v>
      </c>
    </row>
    <row r="25" spans="1:10" ht="13.5">
      <c r="A25" s="6" t="s">
        <v>159</v>
      </c>
      <c r="B25" s="24">
        <v>16502</v>
      </c>
      <c r="C25" s="23">
        <v>21655</v>
      </c>
      <c r="D25" s="24">
        <v>12451</v>
      </c>
      <c r="E25" s="23">
        <v>20913</v>
      </c>
      <c r="F25" s="24">
        <v>11040</v>
      </c>
      <c r="G25" s="23">
        <v>19784</v>
      </c>
      <c r="H25" s="24">
        <v>16736</v>
      </c>
      <c r="I25" s="24">
        <v>10940</v>
      </c>
      <c r="J25" s="24">
        <v>6895</v>
      </c>
    </row>
    <row r="26" spans="1:10" ht="13.5">
      <c r="A26" s="6" t="s">
        <v>160</v>
      </c>
      <c r="B26" s="24">
        <v>-10760</v>
      </c>
      <c r="C26" s="23">
        <v>-17863</v>
      </c>
      <c r="D26" s="24">
        <v>-9359</v>
      </c>
      <c r="E26" s="23">
        <v>-16809</v>
      </c>
      <c r="F26" s="24">
        <v>-9228</v>
      </c>
      <c r="G26" s="23">
        <v>-18478</v>
      </c>
      <c r="H26" s="24">
        <v>-12554</v>
      </c>
      <c r="I26" s="24">
        <v>-8958</v>
      </c>
      <c r="J26" s="24">
        <v>-3793</v>
      </c>
    </row>
    <row r="27" spans="1:10" ht="13.5">
      <c r="A27" s="6" t="s">
        <v>6</v>
      </c>
      <c r="B27" s="24">
        <v>-153092</v>
      </c>
      <c r="C27" s="23">
        <v>-150150</v>
      </c>
      <c r="D27" s="24">
        <v>-46368</v>
      </c>
      <c r="E27" s="23">
        <v>-450143</v>
      </c>
      <c r="F27" s="24">
        <v>-299922</v>
      </c>
      <c r="G27" s="23">
        <v>-32391</v>
      </c>
      <c r="H27" s="24">
        <v>-31379</v>
      </c>
      <c r="I27" s="24">
        <v>-31379</v>
      </c>
      <c r="J27" s="24">
        <v>-30468</v>
      </c>
    </row>
    <row r="28" spans="1:10" ht="14.25" thickBot="1">
      <c r="A28" s="5" t="s">
        <v>162</v>
      </c>
      <c r="B28" s="26">
        <v>241888</v>
      </c>
      <c r="C28" s="25">
        <v>1254978</v>
      </c>
      <c r="D28" s="26">
        <v>1015823</v>
      </c>
      <c r="E28" s="25">
        <v>249785</v>
      </c>
      <c r="F28" s="26">
        <v>-294711</v>
      </c>
      <c r="G28" s="25">
        <v>591663</v>
      </c>
      <c r="H28" s="26">
        <v>255222</v>
      </c>
      <c r="I28" s="26">
        <v>242536</v>
      </c>
      <c r="J28" s="26">
        <v>14046</v>
      </c>
    </row>
    <row r="29" spans="1:10" ht="14.25" thickTop="1">
      <c r="A29" s="6" t="s">
        <v>163</v>
      </c>
      <c r="B29" s="24">
        <v>198517</v>
      </c>
      <c r="C29" s="23">
        <v>-105115</v>
      </c>
      <c r="D29" s="24">
        <v>-102850</v>
      </c>
      <c r="E29" s="23">
        <v>-11448</v>
      </c>
      <c r="F29" s="24">
        <v>-9853</v>
      </c>
      <c r="G29" s="23">
        <v>7709</v>
      </c>
      <c r="H29" s="24">
        <v>-7290</v>
      </c>
      <c r="I29" s="24">
        <v>-2040</v>
      </c>
      <c r="J29" s="24">
        <v>12963</v>
      </c>
    </row>
    <row r="30" spans="1:10" ht="13.5">
      <c r="A30" s="6" t="s">
        <v>7</v>
      </c>
      <c r="B30" s="24">
        <v>397</v>
      </c>
      <c r="C30" s="23">
        <v>3150</v>
      </c>
      <c r="D30" s="24"/>
      <c r="E30" s="23">
        <v>44227</v>
      </c>
      <c r="F30" s="24">
        <v>44247</v>
      </c>
      <c r="G30" s="23">
        <v>1200</v>
      </c>
      <c r="H30" s="24"/>
      <c r="I30" s="24"/>
      <c r="J30" s="24"/>
    </row>
    <row r="31" spans="1:10" ht="13.5">
      <c r="A31" s="6" t="s">
        <v>8</v>
      </c>
      <c r="B31" s="24">
        <v>-30432</v>
      </c>
      <c r="C31" s="23">
        <v>-82341</v>
      </c>
      <c r="D31" s="24">
        <v>-42612</v>
      </c>
      <c r="E31" s="23">
        <v>-123799</v>
      </c>
      <c r="F31" s="24">
        <v>-91589</v>
      </c>
      <c r="G31" s="23">
        <v>-80793</v>
      </c>
      <c r="H31" s="24">
        <v>-46311</v>
      </c>
      <c r="I31" s="24">
        <v>-29281</v>
      </c>
      <c r="J31" s="24">
        <v>-5375</v>
      </c>
    </row>
    <row r="32" spans="1:10" ht="13.5">
      <c r="A32" s="6" t="s">
        <v>9</v>
      </c>
      <c r="B32" s="24"/>
      <c r="C32" s="23">
        <v>28791</v>
      </c>
      <c r="D32" s="24">
        <v>28791</v>
      </c>
      <c r="E32" s="23"/>
      <c r="F32" s="24"/>
      <c r="G32" s="23"/>
      <c r="H32" s="24"/>
      <c r="I32" s="24"/>
      <c r="J32" s="24"/>
    </row>
    <row r="33" spans="1:10" ht="13.5">
      <c r="A33" s="6" t="s">
        <v>10</v>
      </c>
      <c r="B33" s="24">
        <v>-3440</v>
      </c>
      <c r="C33" s="23">
        <v>-6262</v>
      </c>
      <c r="D33" s="24"/>
      <c r="E33" s="23">
        <v>-35141</v>
      </c>
      <c r="F33" s="24">
        <v>-495</v>
      </c>
      <c r="G33" s="23">
        <v>-20568</v>
      </c>
      <c r="H33" s="24">
        <v>-17677</v>
      </c>
      <c r="I33" s="24">
        <v>-17677</v>
      </c>
      <c r="J33" s="24">
        <v>-13646</v>
      </c>
    </row>
    <row r="34" spans="1:10" ht="13.5">
      <c r="A34" s="6" t="s">
        <v>11</v>
      </c>
      <c r="B34" s="24">
        <v>-146295</v>
      </c>
      <c r="C34" s="23">
        <v>-83908</v>
      </c>
      <c r="D34" s="24">
        <v>-50847</v>
      </c>
      <c r="E34" s="23">
        <v>-27113</v>
      </c>
      <c r="F34" s="24">
        <v>-25905</v>
      </c>
      <c r="G34" s="23">
        <v>-20042</v>
      </c>
      <c r="H34" s="24">
        <v>-19740</v>
      </c>
      <c r="I34" s="24">
        <v>-600</v>
      </c>
      <c r="J34" s="24">
        <v>-300</v>
      </c>
    </row>
    <row r="35" spans="1:10" ht="13.5">
      <c r="A35" s="6" t="s">
        <v>12</v>
      </c>
      <c r="B35" s="24">
        <v>20301</v>
      </c>
      <c r="C35" s="23"/>
      <c r="D35" s="24"/>
      <c r="E35" s="23"/>
      <c r="F35" s="24"/>
      <c r="G35" s="23"/>
      <c r="H35" s="24"/>
      <c r="I35" s="24"/>
      <c r="J35" s="24"/>
    </row>
    <row r="36" spans="1:10" ht="13.5">
      <c r="A36" s="6" t="s">
        <v>63</v>
      </c>
      <c r="B36" s="24">
        <v>15421</v>
      </c>
      <c r="C36" s="23">
        <v>-3318</v>
      </c>
      <c r="D36" s="24">
        <v>5485</v>
      </c>
      <c r="E36" s="23">
        <v>-14941</v>
      </c>
      <c r="F36" s="24">
        <v>-1457</v>
      </c>
      <c r="G36" s="23">
        <v>-10685</v>
      </c>
      <c r="H36" s="24">
        <v>1031</v>
      </c>
      <c r="I36" s="24">
        <v>-12113</v>
      </c>
      <c r="J36" s="24">
        <v>936</v>
      </c>
    </row>
    <row r="37" spans="1:10" ht="14.25" thickBot="1">
      <c r="A37" s="5" t="s">
        <v>167</v>
      </c>
      <c r="B37" s="26">
        <v>54470</v>
      </c>
      <c r="C37" s="25">
        <v>-249005</v>
      </c>
      <c r="D37" s="26">
        <v>-162033</v>
      </c>
      <c r="E37" s="25">
        <v>-168021</v>
      </c>
      <c r="F37" s="26">
        <v>-85054</v>
      </c>
      <c r="G37" s="25">
        <v>-89694</v>
      </c>
      <c r="H37" s="26">
        <v>-56503</v>
      </c>
      <c r="I37" s="26">
        <v>-28227</v>
      </c>
      <c r="J37" s="26">
        <v>28062</v>
      </c>
    </row>
    <row r="38" spans="1:10" ht="14.25" thickTop="1">
      <c r="A38" s="6" t="s">
        <v>168</v>
      </c>
      <c r="B38" s="24">
        <v>100000</v>
      </c>
      <c r="C38" s="23"/>
      <c r="D38" s="24"/>
      <c r="E38" s="23">
        <v>50000</v>
      </c>
      <c r="F38" s="24">
        <v>50000</v>
      </c>
      <c r="G38" s="23">
        <v>30500</v>
      </c>
      <c r="H38" s="24">
        <v>30500</v>
      </c>
      <c r="I38" s="24">
        <v>30500</v>
      </c>
      <c r="J38" s="24">
        <v>30500</v>
      </c>
    </row>
    <row r="39" spans="1:10" ht="13.5">
      <c r="A39" s="6" t="s">
        <v>13</v>
      </c>
      <c r="B39" s="24"/>
      <c r="C39" s="23">
        <v>300000</v>
      </c>
      <c r="D39" s="24">
        <v>300000</v>
      </c>
      <c r="E39" s="23">
        <v>150000</v>
      </c>
      <c r="F39" s="24">
        <v>150000</v>
      </c>
      <c r="G39" s="23">
        <v>92336</v>
      </c>
      <c r="H39" s="24">
        <v>70000</v>
      </c>
      <c r="I39" s="24">
        <v>70000</v>
      </c>
      <c r="J39" s="24">
        <v>70000</v>
      </c>
    </row>
    <row r="40" spans="1:10" ht="13.5">
      <c r="A40" s="6" t="s">
        <v>14</v>
      </c>
      <c r="B40" s="24">
        <v>-43821</v>
      </c>
      <c r="C40" s="23">
        <v>-67040</v>
      </c>
      <c r="D40" s="24">
        <v>-22806</v>
      </c>
      <c r="E40" s="23">
        <v>-21664</v>
      </c>
      <c r="F40" s="24">
        <v>-12300</v>
      </c>
      <c r="G40" s="23">
        <v>-128336</v>
      </c>
      <c r="H40" s="24">
        <v>-99100</v>
      </c>
      <c r="I40" s="24">
        <v>-92200</v>
      </c>
      <c r="J40" s="24">
        <v>-77500</v>
      </c>
    </row>
    <row r="41" spans="1:10" ht="13.5">
      <c r="A41" s="6" t="s">
        <v>169</v>
      </c>
      <c r="B41" s="24">
        <v>-34400</v>
      </c>
      <c r="C41" s="23">
        <v>-68800</v>
      </c>
      <c r="D41" s="24">
        <v>-34400</v>
      </c>
      <c r="E41" s="23">
        <v>-248800</v>
      </c>
      <c r="F41" s="24">
        <v>-214400</v>
      </c>
      <c r="G41" s="23">
        <v>-70000</v>
      </c>
      <c r="H41" s="24">
        <v>-70000</v>
      </c>
      <c r="I41" s="24">
        <v>-70000</v>
      </c>
      <c r="J41" s="24">
        <v>-70000</v>
      </c>
    </row>
    <row r="42" spans="1:10" ht="13.5">
      <c r="A42" s="6" t="s">
        <v>170</v>
      </c>
      <c r="B42" s="24">
        <v>-89</v>
      </c>
      <c r="C42" s="23">
        <v>-130</v>
      </c>
      <c r="D42" s="24"/>
      <c r="E42" s="23">
        <v>-149809</v>
      </c>
      <c r="F42" s="24">
        <v>-1132</v>
      </c>
      <c r="G42" s="23">
        <v>-792</v>
      </c>
      <c r="H42" s="24">
        <v>-666</v>
      </c>
      <c r="I42" s="24">
        <v>-519</v>
      </c>
      <c r="J42" s="24">
        <v>-481</v>
      </c>
    </row>
    <row r="43" spans="1:10" ht="13.5">
      <c r="A43" s="6" t="s">
        <v>15</v>
      </c>
      <c r="B43" s="24">
        <v>16170</v>
      </c>
      <c r="C43" s="23">
        <v>32340</v>
      </c>
      <c r="D43" s="24">
        <v>15293</v>
      </c>
      <c r="E43" s="23">
        <v>11306</v>
      </c>
      <c r="F43" s="24"/>
      <c r="G43" s="23"/>
      <c r="H43" s="24"/>
      <c r="I43" s="24"/>
      <c r="J43" s="24"/>
    </row>
    <row r="44" spans="1:10" ht="13.5">
      <c r="A44" s="6" t="s">
        <v>171</v>
      </c>
      <c r="B44" s="24">
        <v>-11044</v>
      </c>
      <c r="C44" s="23">
        <v>-40236</v>
      </c>
      <c r="D44" s="24">
        <v>-21901</v>
      </c>
      <c r="E44" s="23">
        <v>-39315</v>
      </c>
      <c r="F44" s="24">
        <v>-20369</v>
      </c>
      <c r="G44" s="23">
        <v>-138222</v>
      </c>
      <c r="H44" s="24">
        <v>-127759</v>
      </c>
      <c r="I44" s="24">
        <v>-83877</v>
      </c>
      <c r="J44" s="24">
        <v>-41773</v>
      </c>
    </row>
    <row r="45" spans="1:10" ht="13.5">
      <c r="A45" s="6" t="s">
        <v>172</v>
      </c>
      <c r="B45" s="24">
        <v>-73389</v>
      </c>
      <c r="C45" s="23">
        <v>-100176</v>
      </c>
      <c r="D45" s="24">
        <v>-62906</v>
      </c>
      <c r="E45" s="23">
        <v>-104848</v>
      </c>
      <c r="F45" s="24">
        <v>-62909</v>
      </c>
      <c r="G45" s="23">
        <v>-94388</v>
      </c>
      <c r="H45" s="24">
        <v>-94376</v>
      </c>
      <c r="I45" s="24">
        <v>-52434</v>
      </c>
      <c r="J45" s="24">
        <v>-50331</v>
      </c>
    </row>
    <row r="46" spans="1:10" ht="14.25" thickBot="1">
      <c r="A46" s="5" t="s">
        <v>173</v>
      </c>
      <c r="B46" s="26">
        <v>-46573</v>
      </c>
      <c r="C46" s="25">
        <v>55956</v>
      </c>
      <c r="D46" s="26">
        <v>173278</v>
      </c>
      <c r="E46" s="25">
        <v>-158348</v>
      </c>
      <c r="F46" s="26">
        <v>83672</v>
      </c>
      <c r="G46" s="25">
        <v>-108903</v>
      </c>
      <c r="H46" s="26">
        <v>-91401</v>
      </c>
      <c r="I46" s="26">
        <v>-198531</v>
      </c>
      <c r="J46" s="26">
        <v>-139586</v>
      </c>
    </row>
    <row r="47" spans="1:10" ht="14.25" thickTop="1">
      <c r="A47" s="7" t="s">
        <v>174</v>
      </c>
      <c r="B47" s="24">
        <v>-2325</v>
      </c>
      <c r="C47" s="23">
        <v>1689</v>
      </c>
      <c r="D47" s="24">
        <v>-4</v>
      </c>
      <c r="E47" s="23">
        <v>740</v>
      </c>
      <c r="F47" s="24">
        <v>40</v>
      </c>
      <c r="G47" s="23">
        <v>-244</v>
      </c>
      <c r="H47" s="24">
        <v>-627</v>
      </c>
      <c r="I47" s="24">
        <v>-322</v>
      </c>
      <c r="J47" s="24">
        <v>-145</v>
      </c>
    </row>
    <row r="48" spans="1:10" ht="13.5">
      <c r="A48" s="7" t="s">
        <v>175</v>
      </c>
      <c r="B48" s="24">
        <v>247460</v>
      </c>
      <c r="C48" s="23">
        <v>1063618</v>
      </c>
      <c r="D48" s="24">
        <v>1027063</v>
      </c>
      <c r="E48" s="23">
        <v>-75843</v>
      </c>
      <c r="F48" s="24">
        <v>-296052</v>
      </c>
      <c r="G48" s="23">
        <v>392822</v>
      </c>
      <c r="H48" s="24">
        <v>106689</v>
      </c>
      <c r="I48" s="24">
        <v>15455</v>
      </c>
      <c r="J48" s="24">
        <v>-97623</v>
      </c>
    </row>
    <row r="49" spans="1:10" ht="13.5">
      <c r="A49" s="7" t="s">
        <v>176</v>
      </c>
      <c r="B49" s="24">
        <v>3454587</v>
      </c>
      <c r="C49" s="23">
        <v>2390969</v>
      </c>
      <c r="D49" s="24">
        <v>2390969</v>
      </c>
      <c r="E49" s="23">
        <v>2466812</v>
      </c>
      <c r="F49" s="24">
        <v>2466812</v>
      </c>
      <c r="G49" s="23">
        <v>2073990</v>
      </c>
      <c r="H49" s="24">
        <v>2073990</v>
      </c>
      <c r="I49" s="24">
        <v>2073990</v>
      </c>
      <c r="J49" s="24">
        <v>2073990</v>
      </c>
    </row>
    <row r="50" spans="1:10" ht="14.25" thickBot="1">
      <c r="A50" s="7" t="s">
        <v>176</v>
      </c>
      <c r="B50" s="24">
        <v>3702048</v>
      </c>
      <c r="C50" s="23">
        <v>3454587</v>
      </c>
      <c r="D50" s="24">
        <v>3418033</v>
      </c>
      <c r="E50" s="23">
        <v>2390969</v>
      </c>
      <c r="F50" s="24">
        <v>2170759</v>
      </c>
      <c r="G50" s="23">
        <v>2466812</v>
      </c>
      <c r="H50" s="24">
        <v>2180680</v>
      </c>
      <c r="I50" s="24">
        <v>2089445</v>
      </c>
      <c r="J50" s="24">
        <v>1976367</v>
      </c>
    </row>
    <row r="51" spans="1:10" ht="14.25" thickTop="1">
      <c r="A51" s="8"/>
      <c r="B51" s="27"/>
      <c r="C51" s="27"/>
      <c r="D51" s="27"/>
      <c r="E51" s="27"/>
      <c r="F51" s="27"/>
      <c r="G51" s="27"/>
      <c r="H51" s="27"/>
      <c r="I51" s="27"/>
      <c r="J51" s="27"/>
    </row>
    <row r="53" ht="13.5">
      <c r="A53" s="20" t="s">
        <v>134</v>
      </c>
    </row>
    <row r="54" ht="13.5">
      <c r="A54" s="20" t="s">
        <v>135</v>
      </c>
    </row>
  </sheetData>
  <mergeCells count="1">
    <mergeCell ref="B6:J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2:Q65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17" width="17.625" style="0" customWidth="1"/>
  </cols>
  <sheetData>
    <row r="1" ht="14.25" thickBot="1"/>
    <row r="2" spans="1:17" ht="14.25" thickTop="1">
      <c r="A2" s="10" t="s">
        <v>130</v>
      </c>
      <c r="B2" s="14">
        <v>7953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ht="14.25" thickBot="1">
      <c r="A3" s="11" t="s">
        <v>131</v>
      </c>
      <c r="B3" s="1" t="s">
        <v>132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4.25" thickTop="1">
      <c r="A4" s="10" t="s">
        <v>22</v>
      </c>
      <c r="B4" s="15" t="str">
        <f>HYPERLINK("http://www.kabupro.jp/mark/20140212/S1001238.htm","四半期報告書")</f>
        <v>四半期報告書</v>
      </c>
      <c r="C4" s="15" t="str">
        <f>HYPERLINK("http://www.kabupro.jp/mark/20131114/S1000ITV.htm","四半期報告書")</f>
        <v>四半期報告書</v>
      </c>
      <c r="D4" s="15" t="str">
        <f>HYPERLINK("http://www.kabupro.jp/mark/20130812/S000E3V1.htm","四半期報告書")</f>
        <v>四半期報告書</v>
      </c>
      <c r="E4" s="15" t="str">
        <f>HYPERLINK("http://www.kabupro.jp/mark/20140212/S1001238.htm","四半期報告書")</f>
        <v>四半期報告書</v>
      </c>
      <c r="F4" s="15" t="str">
        <f>HYPERLINK("http://www.kabupro.jp/mark/20130213/S000CVMC.htm","四半期報告書")</f>
        <v>四半期報告書</v>
      </c>
      <c r="G4" s="15" t="str">
        <f>HYPERLINK("http://www.kabupro.jp/mark/20121114/S000CB1E.htm","四半期報告書")</f>
        <v>四半期報告書</v>
      </c>
      <c r="H4" s="15" t="str">
        <f>HYPERLINK("http://www.kabupro.jp/mark/20120810/S000BMX0.htm","四半期報告書")</f>
        <v>四半期報告書</v>
      </c>
      <c r="I4" s="15" t="str">
        <f>HYPERLINK("http://www.kabupro.jp/mark/20130627/S000DP7B.htm","有価証券報告書")</f>
        <v>有価証券報告書</v>
      </c>
      <c r="J4" s="15" t="str">
        <f>HYPERLINK("http://www.kabupro.jp/mark/20120210/S000A8BD.htm","四半期報告書")</f>
        <v>四半期報告書</v>
      </c>
      <c r="K4" s="15" t="str">
        <f>HYPERLINK("http://www.kabupro.jp/mark/20111114/S0009ORR.htm","四半期報告書")</f>
        <v>四半期報告書</v>
      </c>
      <c r="L4" s="15" t="str">
        <f>HYPERLINK("http://www.kabupro.jp/mark/20110811/S000927Z.htm","四半期報告書")</f>
        <v>四半期報告書</v>
      </c>
      <c r="M4" s="15" t="str">
        <f>HYPERLINK("http://www.kabupro.jp/mark/20120628/S000B90Z.htm","有価証券報告書")</f>
        <v>有価証券報告書</v>
      </c>
      <c r="N4" s="15" t="str">
        <f>HYPERLINK("http://www.kabupro.jp/mark/20110210/S0007Q78.htm","四半期報告書")</f>
        <v>四半期報告書</v>
      </c>
      <c r="O4" s="15" t="str">
        <f>HYPERLINK("http://www.kabupro.jp/mark/20101115/S00077NQ.htm","四半期報告書")</f>
        <v>四半期報告書</v>
      </c>
      <c r="P4" s="15" t="str">
        <f>HYPERLINK("http://www.kabupro.jp/mark/20100812/S0006LGL.htm","四半期報告書")</f>
        <v>四半期報告書</v>
      </c>
      <c r="Q4" s="15" t="str">
        <f>HYPERLINK("http://www.kabupro.jp/mark/20110629/S0008OB5.htm","有価証券報告書")</f>
        <v>有価証券報告書</v>
      </c>
    </row>
    <row r="5" spans="1:17" ht="14.25" thickBot="1">
      <c r="A5" s="11" t="s">
        <v>23</v>
      </c>
      <c r="B5" s="1" t="s">
        <v>226</v>
      </c>
      <c r="C5" s="1" t="s">
        <v>228</v>
      </c>
      <c r="D5" s="1" t="s">
        <v>230</v>
      </c>
      <c r="E5" s="1" t="s">
        <v>226</v>
      </c>
      <c r="F5" s="1" t="s">
        <v>232</v>
      </c>
      <c r="G5" s="1" t="s">
        <v>234</v>
      </c>
      <c r="H5" s="1" t="s">
        <v>236</v>
      </c>
      <c r="I5" s="1" t="s">
        <v>29</v>
      </c>
      <c r="J5" s="1" t="s">
        <v>238</v>
      </c>
      <c r="K5" s="1" t="s">
        <v>240</v>
      </c>
      <c r="L5" s="1" t="s">
        <v>242</v>
      </c>
      <c r="M5" s="1" t="s">
        <v>33</v>
      </c>
      <c r="N5" s="1" t="s">
        <v>137</v>
      </c>
      <c r="O5" s="1" t="s">
        <v>139</v>
      </c>
      <c r="P5" s="1" t="s">
        <v>140</v>
      </c>
      <c r="Q5" s="1" t="s">
        <v>35</v>
      </c>
    </row>
    <row r="6" spans="1:17" ht="15" thickBot="1" thickTop="1">
      <c r="A6" s="10" t="s">
        <v>24</v>
      </c>
      <c r="B6" s="18" t="s">
        <v>4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</row>
    <row r="7" spans="1:17" ht="14.25" thickTop="1">
      <c r="A7" s="12" t="s">
        <v>25</v>
      </c>
      <c r="B7" s="14" t="s">
        <v>38</v>
      </c>
      <c r="C7" s="14" t="s">
        <v>38</v>
      </c>
      <c r="D7" s="14" t="s">
        <v>38</v>
      </c>
      <c r="E7" s="16" t="s">
        <v>30</v>
      </c>
      <c r="F7" s="14" t="s">
        <v>38</v>
      </c>
      <c r="G7" s="14" t="s">
        <v>38</v>
      </c>
      <c r="H7" s="14" t="s">
        <v>38</v>
      </c>
      <c r="I7" s="16" t="s">
        <v>30</v>
      </c>
      <c r="J7" s="14" t="s">
        <v>38</v>
      </c>
      <c r="K7" s="14" t="s">
        <v>38</v>
      </c>
      <c r="L7" s="14" t="s">
        <v>38</v>
      </c>
      <c r="M7" s="16" t="s">
        <v>30</v>
      </c>
      <c r="N7" s="14" t="s">
        <v>38</v>
      </c>
      <c r="O7" s="14" t="s">
        <v>38</v>
      </c>
      <c r="P7" s="14" t="s">
        <v>38</v>
      </c>
      <c r="Q7" s="16" t="s">
        <v>30</v>
      </c>
    </row>
    <row r="8" spans="1:17" ht="13.5">
      <c r="A8" s="13" t="s">
        <v>26</v>
      </c>
      <c r="B8" s="1"/>
      <c r="C8" s="1"/>
      <c r="D8" s="1"/>
      <c r="E8" s="17"/>
      <c r="F8" s="1"/>
      <c r="G8" s="1"/>
      <c r="H8" s="1"/>
      <c r="I8" s="17"/>
      <c r="J8" s="1"/>
      <c r="K8" s="1"/>
      <c r="L8" s="1"/>
      <c r="M8" s="17"/>
      <c r="N8" s="1"/>
      <c r="O8" s="1"/>
      <c r="P8" s="1"/>
      <c r="Q8" s="17"/>
    </row>
    <row r="9" spans="1:17" ht="13.5">
      <c r="A9" s="13" t="s">
        <v>27</v>
      </c>
      <c r="B9" s="1" t="s">
        <v>227</v>
      </c>
      <c r="C9" s="1" t="s">
        <v>229</v>
      </c>
      <c r="D9" s="1" t="s">
        <v>231</v>
      </c>
      <c r="E9" s="17" t="s">
        <v>31</v>
      </c>
      <c r="F9" s="1" t="s">
        <v>233</v>
      </c>
      <c r="G9" s="1" t="s">
        <v>235</v>
      </c>
      <c r="H9" s="1" t="s">
        <v>237</v>
      </c>
      <c r="I9" s="17" t="s">
        <v>32</v>
      </c>
      <c r="J9" s="1" t="s">
        <v>239</v>
      </c>
      <c r="K9" s="1" t="s">
        <v>241</v>
      </c>
      <c r="L9" s="1" t="s">
        <v>243</v>
      </c>
      <c r="M9" s="17" t="s">
        <v>34</v>
      </c>
      <c r="N9" s="1" t="s">
        <v>244</v>
      </c>
      <c r="O9" s="1" t="s">
        <v>245</v>
      </c>
      <c r="P9" s="1" t="s">
        <v>246</v>
      </c>
      <c r="Q9" s="17" t="s">
        <v>36</v>
      </c>
    </row>
    <row r="10" spans="1:17" ht="14.25" thickBot="1">
      <c r="A10" s="13" t="s">
        <v>28</v>
      </c>
      <c r="B10" s="1" t="s">
        <v>54</v>
      </c>
      <c r="C10" s="1" t="s">
        <v>54</v>
      </c>
      <c r="D10" s="1" t="s">
        <v>54</v>
      </c>
      <c r="E10" s="17" t="s">
        <v>54</v>
      </c>
      <c r="F10" s="1" t="s">
        <v>54</v>
      </c>
      <c r="G10" s="1" t="s">
        <v>54</v>
      </c>
      <c r="H10" s="1" t="s">
        <v>54</v>
      </c>
      <c r="I10" s="17" t="s">
        <v>54</v>
      </c>
      <c r="J10" s="1" t="s">
        <v>54</v>
      </c>
      <c r="K10" s="1" t="s">
        <v>54</v>
      </c>
      <c r="L10" s="1" t="s">
        <v>54</v>
      </c>
      <c r="M10" s="17" t="s">
        <v>54</v>
      </c>
      <c r="N10" s="1" t="s">
        <v>54</v>
      </c>
      <c r="O10" s="1" t="s">
        <v>54</v>
      </c>
      <c r="P10" s="1" t="s">
        <v>54</v>
      </c>
      <c r="Q10" s="17" t="s">
        <v>54</v>
      </c>
    </row>
    <row r="11" spans="1:17" ht="14.25" thickTop="1">
      <c r="A11" s="9" t="s">
        <v>53</v>
      </c>
      <c r="B11" s="22">
        <v>4014794</v>
      </c>
      <c r="C11" s="22">
        <v>4014384</v>
      </c>
      <c r="D11" s="22">
        <v>4001654</v>
      </c>
      <c r="E11" s="21">
        <v>3965441</v>
      </c>
      <c r="F11" s="22">
        <v>3545542</v>
      </c>
      <c r="G11" s="22">
        <v>3826621</v>
      </c>
      <c r="H11" s="22">
        <v>2846144</v>
      </c>
      <c r="I11" s="21">
        <v>2696707</v>
      </c>
      <c r="J11" s="22">
        <v>2290252</v>
      </c>
      <c r="K11" s="22">
        <v>2474903</v>
      </c>
      <c r="L11" s="22">
        <v>2075913</v>
      </c>
      <c r="M11" s="21">
        <v>2761102</v>
      </c>
      <c r="N11" s="22">
        <v>2489969</v>
      </c>
      <c r="O11" s="22">
        <v>2393485</v>
      </c>
      <c r="P11" s="22">
        <v>2265403</v>
      </c>
      <c r="Q11" s="21">
        <v>2375989</v>
      </c>
    </row>
    <row r="12" spans="1:17" ht="13.5">
      <c r="A12" s="2" t="s">
        <v>247</v>
      </c>
      <c r="B12" s="24">
        <v>5406297</v>
      </c>
      <c r="C12" s="24">
        <v>4623595</v>
      </c>
      <c r="D12" s="24">
        <v>4416089</v>
      </c>
      <c r="E12" s="23">
        <v>5207219</v>
      </c>
      <c r="F12" s="24">
        <v>5207779</v>
      </c>
      <c r="G12" s="24">
        <v>4561552</v>
      </c>
      <c r="H12" s="24">
        <v>4598267</v>
      </c>
      <c r="I12" s="23">
        <v>5498607</v>
      </c>
      <c r="J12" s="24">
        <v>5529436</v>
      </c>
      <c r="K12" s="24">
        <v>4875613</v>
      </c>
      <c r="L12" s="24">
        <v>4581844</v>
      </c>
      <c r="M12" s="23">
        <v>4969223</v>
      </c>
      <c r="N12" s="24">
        <v>5012512</v>
      </c>
      <c r="O12" s="24">
        <v>4301054</v>
      </c>
      <c r="P12" s="24">
        <v>3639895</v>
      </c>
      <c r="Q12" s="23">
        <v>4109701</v>
      </c>
    </row>
    <row r="13" spans="1:17" ht="13.5">
      <c r="A13" s="2" t="s">
        <v>57</v>
      </c>
      <c r="B13" s="24">
        <v>567501</v>
      </c>
      <c r="C13" s="24">
        <v>472268</v>
      </c>
      <c r="D13" s="24">
        <v>542245</v>
      </c>
      <c r="E13" s="23">
        <v>553892</v>
      </c>
      <c r="F13" s="24">
        <v>511231</v>
      </c>
      <c r="G13" s="24">
        <v>467607</v>
      </c>
      <c r="H13" s="24">
        <v>515609</v>
      </c>
      <c r="I13" s="23">
        <v>470345</v>
      </c>
      <c r="J13" s="24">
        <v>434135</v>
      </c>
      <c r="K13" s="24">
        <v>453590</v>
      </c>
      <c r="L13" s="24">
        <v>524542</v>
      </c>
      <c r="M13" s="23">
        <v>437264</v>
      </c>
      <c r="N13" s="24">
        <v>421321</v>
      </c>
      <c r="O13" s="24">
        <v>361608</v>
      </c>
      <c r="P13" s="24">
        <v>422041</v>
      </c>
      <c r="Q13" s="23">
        <v>432769</v>
      </c>
    </row>
    <row r="14" spans="1:17" ht="13.5">
      <c r="A14" s="2" t="s">
        <v>58</v>
      </c>
      <c r="B14" s="24">
        <v>173179</v>
      </c>
      <c r="C14" s="24">
        <v>162035</v>
      </c>
      <c r="D14" s="24">
        <v>164215</v>
      </c>
      <c r="E14" s="23">
        <v>166216</v>
      </c>
      <c r="F14" s="24">
        <v>173136</v>
      </c>
      <c r="G14" s="24">
        <v>169512</v>
      </c>
      <c r="H14" s="24">
        <v>176850</v>
      </c>
      <c r="I14" s="23">
        <v>175207</v>
      </c>
      <c r="J14" s="24">
        <v>187223</v>
      </c>
      <c r="K14" s="24">
        <v>170317</v>
      </c>
      <c r="L14" s="24">
        <v>269610</v>
      </c>
      <c r="M14" s="23">
        <v>160439</v>
      </c>
      <c r="N14" s="24">
        <v>148934</v>
      </c>
      <c r="O14" s="24">
        <v>149341</v>
      </c>
      <c r="P14" s="24">
        <v>158831</v>
      </c>
      <c r="Q14" s="23">
        <v>152442</v>
      </c>
    </row>
    <row r="15" spans="1:17" ht="13.5">
      <c r="A15" s="2" t="s">
        <v>59</v>
      </c>
      <c r="B15" s="24">
        <v>290960</v>
      </c>
      <c r="C15" s="24">
        <v>268458</v>
      </c>
      <c r="D15" s="24">
        <v>277863</v>
      </c>
      <c r="E15" s="23">
        <v>270063</v>
      </c>
      <c r="F15" s="24">
        <v>286925</v>
      </c>
      <c r="G15" s="24">
        <v>247337</v>
      </c>
      <c r="H15" s="24">
        <v>248116</v>
      </c>
      <c r="I15" s="23">
        <v>245995</v>
      </c>
      <c r="J15" s="24">
        <v>263935</v>
      </c>
      <c r="K15" s="24">
        <v>258874</v>
      </c>
      <c r="L15" s="24">
        <v>280213</v>
      </c>
      <c r="M15" s="23">
        <v>256793</v>
      </c>
      <c r="N15" s="24">
        <v>266569</v>
      </c>
      <c r="O15" s="24">
        <v>243518</v>
      </c>
      <c r="P15" s="24">
        <v>244716</v>
      </c>
      <c r="Q15" s="23">
        <v>231312</v>
      </c>
    </row>
    <row r="16" spans="1:17" ht="13.5">
      <c r="A16" s="2" t="s">
        <v>60</v>
      </c>
      <c r="B16" s="24">
        <v>211789</v>
      </c>
      <c r="C16" s="24">
        <v>211789</v>
      </c>
      <c r="D16" s="24">
        <v>211789</v>
      </c>
      <c r="E16" s="23">
        <v>211789</v>
      </c>
      <c r="F16" s="24">
        <v>169924</v>
      </c>
      <c r="G16" s="24">
        <v>169924</v>
      </c>
      <c r="H16" s="24">
        <v>169924</v>
      </c>
      <c r="I16" s="23">
        <v>169924</v>
      </c>
      <c r="J16" s="24">
        <v>147418</v>
      </c>
      <c r="K16" s="24">
        <v>157920</v>
      </c>
      <c r="L16" s="24">
        <v>157920</v>
      </c>
      <c r="M16" s="23">
        <v>157920</v>
      </c>
      <c r="N16" s="24">
        <v>117543</v>
      </c>
      <c r="O16" s="24">
        <v>117543</v>
      </c>
      <c r="P16" s="24">
        <v>117543</v>
      </c>
      <c r="Q16" s="23">
        <v>117543</v>
      </c>
    </row>
    <row r="17" spans="1:17" ht="13.5">
      <c r="A17" s="2" t="s">
        <v>63</v>
      </c>
      <c r="B17" s="24">
        <v>389866</v>
      </c>
      <c r="C17" s="24">
        <v>344021</v>
      </c>
      <c r="D17" s="24">
        <v>377041</v>
      </c>
      <c r="E17" s="23">
        <v>406608</v>
      </c>
      <c r="F17" s="24">
        <v>356807</v>
      </c>
      <c r="G17" s="24">
        <v>393564</v>
      </c>
      <c r="H17" s="24">
        <v>285243</v>
      </c>
      <c r="I17" s="23">
        <v>251729</v>
      </c>
      <c r="J17" s="24">
        <v>232626</v>
      </c>
      <c r="K17" s="24">
        <v>236140</v>
      </c>
      <c r="L17" s="24">
        <v>178994</v>
      </c>
      <c r="M17" s="23">
        <v>212659</v>
      </c>
      <c r="N17" s="24">
        <v>164593</v>
      </c>
      <c r="O17" s="24">
        <v>201649</v>
      </c>
      <c r="P17" s="24">
        <v>146610</v>
      </c>
      <c r="Q17" s="23">
        <v>171481</v>
      </c>
    </row>
    <row r="18" spans="1:17" ht="13.5">
      <c r="A18" s="2" t="s">
        <v>64</v>
      </c>
      <c r="B18" s="24">
        <v>-8135</v>
      </c>
      <c r="C18" s="24">
        <v>-6922</v>
      </c>
      <c r="D18" s="24">
        <v>-6885</v>
      </c>
      <c r="E18" s="23">
        <v>-7957</v>
      </c>
      <c r="F18" s="24">
        <v>-9584</v>
      </c>
      <c r="G18" s="24">
        <v>-8732</v>
      </c>
      <c r="H18" s="24">
        <v>-8190</v>
      </c>
      <c r="I18" s="23">
        <v>-9277</v>
      </c>
      <c r="J18" s="24">
        <v>-15479</v>
      </c>
      <c r="K18" s="24">
        <v>-13535</v>
      </c>
      <c r="L18" s="24">
        <v>-12508</v>
      </c>
      <c r="M18" s="23">
        <v>-14286</v>
      </c>
      <c r="N18" s="24">
        <v>-36633</v>
      </c>
      <c r="O18" s="24">
        <v>-31667</v>
      </c>
      <c r="P18" s="24">
        <v>-26669</v>
      </c>
      <c r="Q18" s="23">
        <v>-29857</v>
      </c>
    </row>
    <row r="19" spans="1:17" ht="13.5">
      <c r="A19" s="2" t="s">
        <v>65</v>
      </c>
      <c r="B19" s="24">
        <v>11046252</v>
      </c>
      <c r="C19" s="24">
        <v>10089631</v>
      </c>
      <c r="D19" s="24">
        <v>9984013</v>
      </c>
      <c r="E19" s="23">
        <v>10773273</v>
      </c>
      <c r="F19" s="24">
        <v>10241763</v>
      </c>
      <c r="G19" s="24">
        <v>9827387</v>
      </c>
      <c r="H19" s="24">
        <v>8831965</v>
      </c>
      <c r="I19" s="23">
        <v>9499241</v>
      </c>
      <c r="J19" s="24">
        <v>9069548</v>
      </c>
      <c r="K19" s="24">
        <v>8613823</v>
      </c>
      <c r="L19" s="24">
        <v>8056531</v>
      </c>
      <c r="M19" s="23">
        <v>8941117</v>
      </c>
      <c r="N19" s="24">
        <v>8584811</v>
      </c>
      <c r="O19" s="24">
        <v>7736533</v>
      </c>
      <c r="P19" s="24">
        <v>6968374</v>
      </c>
      <c r="Q19" s="23">
        <v>7561384</v>
      </c>
    </row>
    <row r="20" spans="1:17" ht="13.5">
      <c r="A20" s="3" t="s">
        <v>248</v>
      </c>
      <c r="B20" s="24">
        <v>632441</v>
      </c>
      <c r="C20" s="24">
        <v>647963</v>
      </c>
      <c r="D20" s="24">
        <v>662369</v>
      </c>
      <c r="E20" s="23">
        <v>677815</v>
      </c>
      <c r="F20" s="24">
        <v>688563</v>
      </c>
      <c r="G20" s="24">
        <v>702022</v>
      </c>
      <c r="H20" s="24">
        <v>719248</v>
      </c>
      <c r="I20" s="23">
        <v>735249</v>
      </c>
      <c r="J20" s="24">
        <v>754551</v>
      </c>
      <c r="K20" s="24">
        <v>767353</v>
      </c>
      <c r="L20" s="24">
        <v>784793</v>
      </c>
      <c r="M20" s="23">
        <v>763392</v>
      </c>
      <c r="N20" s="24">
        <v>781978</v>
      </c>
      <c r="O20" s="24">
        <v>791957</v>
      </c>
      <c r="P20" s="24">
        <v>798710</v>
      </c>
      <c r="Q20" s="23">
        <v>815476</v>
      </c>
    </row>
    <row r="21" spans="1:17" ht="13.5">
      <c r="A21" s="3" t="s">
        <v>249</v>
      </c>
      <c r="B21" s="24">
        <v>117377</v>
      </c>
      <c r="C21" s="24">
        <v>123378</v>
      </c>
      <c r="D21" s="24">
        <v>130546</v>
      </c>
      <c r="E21" s="23">
        <v>138068</v>
      </c>
      <c r="F21" s="24">
        <v>135601</v>
      </c>
      <c r="G21" s="24">
        <v>147874</v>
      </c>
      <c r="H21" s="24">
        <v>139383</v>
      </c>
      <c r="I21" s="23">
        <v>148165</v>
      </c>
      <c r="J21" s="24">
        <v>156101</v>
      </c>
      <c r="K21" s="24">
        <v>149826</v>
      </c>
      <c r="L21" s="24">
        <v>162201</v>
      </c>
      <c r="M21" s="23">
        <v>171417</v>
      </c>
      <c r="N21" s="24">
        <v>172277</v>
      </c>
      <c r="O21" s="24">
        <v>151761</v>
      </c>
      <c r="P21" s="24">
        <v>155818</v>
      </c>
      <c r="Q21" s="23">
        <v>165440</v>
      </c>
    </row>
    <row r="22" spans="1:17" ht="13.5">
      <c r="A22" s="3" t="s">
        <v>77</v>
      </c>
      <c r="B22" s="24">
        <v>1497931</v>
      </c>
      <c r="C22" s="24">
        <v>1497931</v>
      </c>
      <c r="D22" s="24">
        <v>1497931</v>
      </c>
      <c r="E22" s="23">
        <v>1497931</v>
      </c>
      <c r="F22" s="24">
        <v>1497931</v>
      </c>
      <c r="G22" s="24">
        <v>1497931</v>
      </c>
      <c r="H22" s="24">
        <v>1497931</v>
      </c>
      <c r="I22" s="23">
        <v>1497931</v>
      </c>
      <c r="J22" s="24">
        <v>1497931</v>
      </c>
      <c r="K22" s="24">
        <v>1497931</v>
      </c>
      <c r="L22" s="24">
        <v>1497931</v>
      </c>
      <c r="M22" s="23">
        <v>1497931</v>
      </c>
      <c r="N22" s="24">
        <v>1497931</v>
      </c>
      <c r="O22" s="24">
        <v>1497931</v>
      </c>
      <c r="P22" s="24">
        <v>1497931</v>
      </c>
      <c r="Q22" s="23">
        <v>1497931</v>
      </c>
    </row>
    <row r="23" spans="1:17" ht="13.5">
      <c r="A23" s="3" t="s">
        <v>78</v>
      </c>
      <c r="B23" s="24">
        <v>130061</v>
      </c>
      <c r="C23" s="24">
        <v>140610</v>
      </c>
      <c r="D23" s="24">
        <v>151159</v>
      </c>
      <c r="E23" s="23">
        <v>161708</v>
      </c>
      <c r="F23" s="24">
        <v>172256</v>
      </c>
      <c r="G23" s="24">
        <v>182805</v>
      </c>
      <c r="H23" s="24">
        <v>193354</v>
      </c>
      <c r="I23" s="23">
        <v>203903</v>
      </c>
      <c r="J23" s="24">
        <v>214452</v>
      </c>
      <c r="K23" s="24">
        <v>225001</v>
      </c>
      <c r="L23" s="24">
        <v>235549</v>
      </c>
      <c r="M23" s="23">
        <v>246098</v>
      </c>
      <c r="N23" s="24">
        <v>256647</v>
      </c>
      <c r="O23" s="24">
        <v>255068</v>
      </c>
      <c r="P23" s="24">
        <v>237164</v>
      </c>
      <c r="Q23" s="23">
        <v>245993</v>
      </c>
    </row>
    <row r="24" spans="1:17" ht="13.5">
      <c r="A24" s="3" t="s">
        <v>0</v>
      </c>
      <c r="B24" s="24">
        <v>36251</v>
      </c>
      <c r="C24" s="24">
        <v>39902</v>
      </c>
      <c r="D24" s="24">
        <v>42358</v>
      </c>
      <c r="E24" s="23">
        <v>44016</v>
      </c>
      <c r="F24" s="24">
        <v>52071</v>
      </c>
      <c r="G24" s="24">
        <v>43578</v>
      </c>
      <c r="H24" s="24">
        <v>50784</v>
      </c>
      <c r="I24" s="23">
        <v>41495</v>
      </c>
      <c r="J24" s="24">
        <v>63657</v>
      </c>
      <c r="K24" s="24">
        <v>51108</v>
      </c>
      <c r="L24" s="24">
        <v>38172</v>
      </c>
      <c r="M24" s="23">
        <v>35484</v>
      </c>
      <c r="N24" s="24">
        <v>42149</v>
      </c>
      <c r="O24" s="24">
        <v>51587</v>
      </c>
      <c r="P24" s="24">
        <v>48874</v>
      </c>
      <c r="Q24" s="23">
        <v>53057</v>
      </c>
    </row>
    <row r="25" spans="1:17" ht="13.5">
      <c r="A25" s="3" t="s">
        <v>80</v>
      </c>
      <c r="B25" s="24">
        <v>2414063</v>
      </c>
      <c r="C25" s="24">
        <v>2449785</v>
      </c>
      <c r="D25" s="24">
        <v>2484364</v>
      </c>
      <c r="E25" s="23">
        <v>2519539</v>
      </c>
      <c r="F25" s="24">
        <v>2546425</v>
      </c>
      <c r="G25" s="24">
        <v>2574211</v>
      </c>
      <c r="H25" s="24">
        <v>2600702</v>
      </c>
      <c r="I25" s="23">
        <v>2637680</v>
      </c>
      <c r="J25" s="24">
        <v>2686694</v>
      </c>
      <c r="K25" s="24">
        <v>2691221</v>
      </c>
      <c r="L25" s="24">
        <v>2718649</v>
      </c>
      <c r="M25" s="23">
        <v>2733695</v>
      </c>
      <c r="N25" s="24">
        <v>2750984</v>
      </c>
      <c r="O25" s="24">
        <v>2748306</v>
      </c>
      <c r="P25" s="24">
        <v>2738498</v>
      </c>
      <c r="Q25" s="23">
        <v>2778398</v>
      </c>
    </row>
    <row r="26" spans="1:17" ht="13.5">
      <c r="A26" s="3" t="s">
        <v>1</v>
      </c>
      <c r="B26" s="24">
        <v>14858</v>
      </c>
      <c r="C26" s="24">
        <v>17768</v>
      </c>
      <c r="D26" s="24">
        <v>20677</v>
      </c>
      <c r="E26" s="23">
        <v>23586</v>
      </c>
      <c r="F26" s="24">
        <v>26495</v>
      </c>
      <c r="G26" s="24">
        <v>29404</v>
      </c>
      <c r="H26" s="24">
        <v>32313</v>
      </c>
      <c r="I26" s="23">
        <v>35223</v>
      </c>
      <c r="J26" s="24">
        <v>38132</v>
      </c>
      <c r="K26" s="24">
        <v>41020</v>
      </c>
      <c r="L26" s="24">
        <v>42854</v>
      </c>
      <c r="M26" s="23">
        <v>45711</v>
      </c>
      <c r="N26" s="24">
        <v>48517</v>
      </c>
      <c r="O26" s="24">
        <v>51371</v>
      </c>
      <c r="P26" s="24">
        <v>53187</v>
      </c>
      <c r="Q26" s="23">
        <v>55486</v>
      </c>
    </row>
    <row r="27" spans="1:17" ht="13.5">
      <c r="A27" s="3" t="s">
        <v>63</v>
      </c>
      <c r="B27" s="24">
        <v>52918</v>
      </c>
      <c r="C27" s="24">
        <v>55382</v>
      </c>
      <c r="D27" s="24">
        <v>59505</v>
      </c>
      <c r="E27" s="23">
        <v>60714</v>
      </c>
      <c r="F27" s="24">
        <v>58145</v>
      </c>
      <c r="G27" s="24">
        <v>62100</v>
      </c>
      <c r="H27" s="24">
        <v>65129</v>
      </c>
      <c r="I27" s="23">
        <v>70967</v>
      </c>
      <c r="J27" s="24">
        <v>46934</v>
      </c>
      <c r="K27" s="24">
        <v>45896</v>
      </c>
      <c r="L27" s="24">
        <v>50547</v>
      </c>
      <c r="M27" s="23">
        <v>54926</v>
      </c>
      <c r="N27" s="24">
        <v>57589</v>
      </c>
      <c r="O27" s="24">
        <v>66928</v>
      </c>
      <c r="P27" s="24">
        <v>79797</v>
      </c>
      <c r="Q27" s="23">
        <v>82928</v>
      </c>
    </row>
    <row r="28" spans="1:17" ht="13.5">
      <c r="A28" s="3" t="s">
        <v>84</v>
      </c>
      <c r="B28" s="24">
        <v>67777</v>
      </c>
      <c r="C28" s="24">
        <v>73151</v>
      </c>
      <c r="D28" s="24">
        <v>80182</v>
      </c>
      <c r="E28" s="23">
        <v>84300</v>
      </c>
      <c r="F28" s="24">
        <v>84641</v>
      </c>
      <c r="G28" s="24">
        <v>91504</v>
      </c>
      <c r="H28" s="24">
        <v>97443</v>
      </c>
      <c r="I28" s="23">
        <v>106190</v>
      </c>
      <c r="J28" s="24">
        <v>85067</v>
      </c>
      <c r="K28" s="24">
        <v>86916</v>
      </c>
      <c r="L28" s="24">
        <v>93402</v>
      </c>
      <c r="M28" s="23">
        <v>100638</v>
      </c>
      <c r="N28" s="24">
        <v>106107</v>
      </c>
      <c r="O28" s="24">
        <v>118299</v>
      </c>
      <c r="P28" s="24">
        <v>132984</v>
      </c>
      <c r="Q28" s="23">
        <v>138414</v>
      </c>
    </row>
    <row r="29" spans="1:17" ht="13.5">
      <c r="A29" s="3" t="s">
        <v>85</v>
      </c>
      <c r="B29" s="24">
        <v>1737369</v>
      </c>
      <c r="C29" s="24">
        <v>1327497</v>
      </c>
      <c r="D29" s="24">
        <v>1298657</v>
      </c>
      <c r="E29" s="23">
        <v>1162303</v>
      </c>
      <c r="F29" s="24">
        <v>998102</v>
      </c>
      <c r="G29" s="24">
        <v>920868</v>
      </c>
      <c r="H29" s="24">
        <v>859761</v>
      </c>
      <c r="I29" s="23">
        <v>913058</v>
      </c>
      <c r="J29" s="24">
        <v>831882</v>
      </c>
      <c r="K29" s="24">
        <v>856551</v>
      </c>
      <c r="L29" s="24">
        <v>827857</v>
      </c>
      <c r="M29" s="23">
        <v>863473</v>
      </c>
      <c r="N29" s="24">
        <v>850266</v>
      </c>
      <c r="O29" s="24">
        <v>845358</v>
      </c>
      <c r="P29" s="24">
        <v>867539</v>
      </c>
      <c r="Q29" s="23">
        <v>954873</v>
      </c>
    </row>
    <row r="30" spans="1:17" ht="13.5">
      <c r="A30" s="3" t="s">
        <v>60</v>
      </c>
      <c r="B30" s="24">
        <v>118350</v>
      </c>
      <c r="C30" s="24">
        <v>148254</v>
      </c>
      <c r="D30" s="24">
        <v>162730</v>
      </c>
      <c r="E30" s="23">
        <v>158335</v>
      </c>
      <c r="F30" s="24">
        <v>200208</v>
      </c>
      <c r="G30" s="24">
        <v>213886</v>
      </c>
      <c r="H30" s="24">
        <v>212491</v>
      </c>
      <c r="I30" s="23">
        <v>205647</v>
      </c>
      <c r="J30" s="24">
        <v>263464</v>
      </c>
      <c r="K30" s="24">
        <v>300689</v>
      </c>
      <c r="L30" s="24">
        <v>303097</v>
      </c>
      <c r="M30" s="23">
        <v>291071</v>
      </c>
      <c r="N30" s="24">
        <v>298775</v>
      </c>
      <c r="O30" s="24">
        <v>288834</v>
      </c>
      <c r="P30" s="24">
        <v>300368</v>
      </c>
      <c r="Q30" s="23">
        <v>285194</v>
      </c>
    </row>
    <row r="31" spans="1:17" ht="13.5">
      <c r="A31" s="3" t="s">
        <v>91</v>
      </c>
      <c r="B31" s="24">
        <v>510000</v>
      </c>
      <c r="C31" s="24">
        <v>510000</v>
      </c>
      <c r="D31" s="24">
        <v>510000</v>
      </c>
      <c r="E31" s="23">
        <v>510000</v>
      </c>
      <c r="F31" s="24">
        <v>510000</v>
      </c>
      <c r="G31" s="24">
        <v>610000</v>
      </c>
      <c r="H31" s="24">
        <v>610000</v>
      </c>
      <c r="I31" s="23">
        <v>610000</v>
      </c>
      <c r="J31" s="24">
        <v>610000</v>
      </c>
      <c r="K31" s="24">
        <v>610000</v>
      </c>
      <c r="L31" s="24">
        <v>610000</v>
      </c>
      <c r="M31" s="23">
        <v>610000</v>
      </c>
      <c r="N31" s="24">
        <v>610000</v>
      </c>
      <c r="O31" s="24">
        <v>610000</v>
      </c>
      <c r="P31" s="24">
        <v>610000</v>
      </c>
      <c r="Q31" s="23">
        <v>610000</v>
      </c>
    </row>
    <row r="32" spans="1:17" ht="13.5">
      <c r="A32" s="3" t="s">
        <v>63</v>
      </c>
      <c r="B32" s="24">
        <v>175164</v>
      </c>
      <c r="C32" s="24">
        <v>178985</v>
      </c>
      <c r="D32" s="24">
        <v>179029</v>
      </c>
      <c r="E32" s="23">
        <v>183971</v>
      </c>
      <c r="F32" s="24">
        <v>182955</v>
      </c>
      <c r="G32" s="24">
        <v>176324</v>
      </c>
      <c r="H32" s="24">
        <v>174706</v>
      </c>
      <c r="I32" s="23">
        <v>186322</v>
      </c>
      <c r="J32" s="24">
        <v>184471</v>
      </c>
      <c r="K32" s="24">
        <v>179454</v>
      </c>
      <c r="L32" s="24">
        <v>178998</v>
      </c>
      <c r="M32" s="23">
        <v>171441</v>
      </c>
      <c r="N32" s="24">
        <v>184990</v>
      </c>
      <c r="O32" s="24">
        <v>197502</v>
      </c>
      <c r="P32" s="24">
        <v>186541</v>
      </c>
      <c r="Q32" s="23">
        <v>188847</v>
      </c>
    </row>
    <row r="33" spans="1:17" ht="13.5">
      <c r="A33" s="3" t="s">
        <v>64</v>
      </c>
      <c r="B33" s="24">
        <v>-14585</v>
      </c>
      <c r="C33" s="24">
        <v>-14482</v>
      </c>
      <c r="D33" s="24">
        <v>-1860</v>
      </c>
      <c r="E33" s="23">
        <v>-1968</v>
      </c>
      <c r="F33" s="24">
        <v>-1087</v>
      </c>
      <c r="G33" s="24">
        <v>-1026</v>
      </c>
      <c r="H33" s="24">
        <v>-1028</v>
      </c>
      <c r="I33" s="23">
        <v>-6046</v>
      </c>
      <c r="J33" s="24">
        <v>-6356</v>
      </c>
      <c r="K33" s="24">
        <v>-6345</v>
      </c>
      <c r="L33" s="24">
        <v>-6053</v>
      </c>
      <c r="M33" s="23">
        <v>-10</v>
      </c>
      <c r="N33" s="24">
        <v>-2660</v>
      </c>
      <c r="O33" s="24">
        <v>-2659</v>
      </c>
      <c r="P33" s="24">
        <v>-2954</v>
      </c>
      <c r="Q33" s="23">
        <v>-3055</v>
      </c>
    </row>
    <row r="34" spans="1:17" ht="13.5">
      <c r="A34" s="3" t="s">
        <v>93</v>
      </c>
      <c r="B34" s="24">
        <v>2526298</v>
      </c>
      <c r="C34" s="24">
        <v>2150255</v>
      </c>
      <c r="D34" s="24">
        <v>2148556</v>
      </c>
      <c r="E34" s="23">
        <v>2012641</v>
      </c>
      <c r="F34" s="24">
        <v>1890179</v>
      </c>
      <c r="G34" s="24">
        <v>1920053</v>
      </c>
      <c r="H34" s="24">
        <v>1855931</v>
      </c>
      <c r="I34" s="23">
        <v>1911521</v>
      </c>
      <c r="J34" s="24">
        <v>1883461</v>
      </c>
      <c r="K34" s="24">
        <v>1940348</v>
      </c>
      <c r="L34" s="24">
        <v>1913899</v>
      </c>
      <c r="M34" s="23">
        <v>1940371</v>
      </c>
      <c r="N34" s="24">
        <v>1941371</v>
      </c>
      <c r="O34" s="24">
        <v>1939035</v>
      </c>
      <c r="P34" s="24">
        <v>1961494</v>
      </c>
      <c r="Q34" s="23">
        <v>2041257</v>
      </c>
    </row>
    <row r="35" spans="1:17" ht="13.5">
      <c r="A35" s="2" t="s">
        <v>94</v>
      </c>
      <c r="B35" s="24">
        <v>5008139</v>
      </c>
      <c r="C35" s="24">
        <v>4673191</v>
      </c>
      <c r="D35" s="24">
        <v>4713103</v>
      </c>
      <c r="E35" s="23">
        <v>4616482</v>
      </c>
      <c r="F35" s="24">
        <v>4521246</v>
      </c>
      <c r="G35" s="24">
        <v>4585769</v>
      </c>
      <c r="H35" s="24">
        <v>4554077</v>
      </c>
      <c r="I35" s="23">
        <v>4655392</v>
      </c>
      <c r="J35" s="24">
        <v>4655223</v>
      </c>
      <c r="K35" s="24">
        <v>4718486</v>
      </c>
      <c r="L35" s="24">
        <v>4725950</v>
      </c>
      <c r="M35" s="23">
        <v>4774705</v>
      </c>
      <c r="N35" s="24">
        <v>4798463</v>
      </c>
      <c r="O35" s="24">
        <v>4805642</v>
      </c>
      <c r="P35" s="24">
        <v>4832977</v>
      </c>
      <c r="Q35" s="23">
        <v>4958071</v>
      </c>
    </row>
    <row r="36" spans="1:17" ht="14.25" thickBot="1">
      <c r="A36" s="5" t="s">
        <v>95</v>
      </c>
      <c r="B36" s="26">
        <v>16054391</v>
      </c>
      <c r="C36" s="26">
        <v>14762823</v>
      </c>
      <c r="D36" s="26">
        <v>14697117</v>
      </c>
      <c r="E36" s="25">
        <v>15389756</v>
      </c>
      <c r="F36" s="26">
        <v>14763009</v>
      </c>
      <c r="G36" s="26">
        <v>14413156</v>
      </c>
      <c r="H36" s="26">
        <v>13386043</v>
      </c>
      <c r="I36" s="25">
        <v>14154633</v>
      </c>
      <c r="J36" s="26">
        <v>13724771</v>
      </c>
      <c r="K36" s="26">
        <v>13332310</v>
      </c>
      <c r="L36" s="26">
        <v>12782482</v>
      </c>
      <c r="M36" s="25">
        <v>13715822</v>
      </c>
      <c r="N36" s="26">
        <v>13383274</v>
      </c>
      <c r="O36" s="26">
        <v>12542175</v>
      </c>
      <c r="P36" s="26">
        <v>11801351</v>
      </c>
      <c r="Q36" s="25">
        <v>12519455</v>
      </c>
    </row>
    <row r="37" spans="1:17" ht="14.25" thickTop="1">
      <c r="A37" s="2" t="s">
        <v>2</v>
      </c>
      <c r="B37" s="24">
        <v>3621253</v>
      </c>
      <c r="C37" s="24">
        <v>2882341</v>
      </c>
      <c r="D37" s="24">
        <v>2747734</v>
      </c>
      <c r="E37" s="23">
        <v>3422198</v>
      </c>
      <c r="F37" s="24">
        <v>3251499</v>
      </c>
      <c r="G37" s="24">
        <v>2969835</v>
      </c>
      <c r="H37" s="24">
        <v>2596777</v>
      </c>
      <c r="I37" s="23">
        <v>3003735</v>
      </c>
      <c r="J37" s="24">
        <v>2825766</v>
      </c>
      <c r="K37" s="24">
        <v>2375272</v>
      </c>
      <c r="L37" s="24">
        <v>2220115</v>
      </c>
      <c r="M37" s="23">
        <v>2571883</v>
      </c>
      <c r="N37" s="24">
        <v>2583072</v>
      </c>
      <c r="O37" s="24">
        <v>2117179</v>
      </c>
      <c r="P37" s="24">
        <v>1641995</v>
      </c>
      <c r="Q37" s="23">
        <v>2019170</v>
      </c>
    </row>
    <row r="38" spans="1:17" ht="13.5">
      <c r="A38" s="2" t="s">
        <v>98</v>
      </c>
      <c r="B38" s="24">
        <v>1750000</v>
      </c>
      <c r="C38" s="24">
        <v>1550000</v>
      </c>
      <c r="D38" s="24">
        <v>1850000</v>
      </c>
      <c r="E38" s="23">
        <v>1450000</v>
      </c>
      <c r="F38" s="24">
        <v>1450000</v>
      </c>
      <c r="G38" s="24">
        <v>1450000</v>
      </c>
      <c r="H38" s="24">
        <v>1450000</v>
      </c>
      <c r="I38" s="23">
        <v>1450000</v>
      </c>
      <c r="J38" s="24">
        <v>1450000</v>
      </c>
      <c r="K38" s="24">
        <v>1450000</v>
      </c>
      <c r="L38" s="24">
        <v>1450000</v>
      </c>
      <c r="M38" s="23">
        <v>1400000</v>
      </c>
      <c r="N38" s="24">
        <v>1400000</v>
      </c>
      <c r="O38" s="24">
        <v>1400000</v>
      </c>
      <c r="P38" s="24">
        <v>1400000</v>
      </c>
      <c r="Q38" s="23">
        <v>1369500</v>
      </c>
    </row>
    <row r="39" spans="1:17" ht="13.5">
      <c r="A39" s="2" t="s">
        <v>100</v>
      </c>
      <c r="B39" s="24">
        <v>203272</v>
      </c>
      <c r="C39" s="24">
        <v>203272</v>
      </c>
      <c r="D39" s="24">
        <v>134158</v>
      </c>
      <c r="E39" s="23">
        <v>85457</v>
      </c>
      <c r="F39" s="24">
        <v>86756</v>
      </c>
      <c r="G39" s="24">
        <v>88055</v>
      </c>
      <c r="H39" s="24">
        <v>45612</v>
      </c>
      <c r="I39" s="23">
        <v>115612</v>
      </c>
      <c r="J39" s="24">
        <v>115965</v>
      </c>
      <c r="K39" s="24">
        <v>102170</v>
      </c>
      <c r="L39" s="24">
        <v>88667</v>
      </c>
      <c r="M39" s="23">
        <v>21664</v>
      </c>
      <c r="N39" s="24">
        <v>74308</v>
      </c>
      <c r="O39" s="24">
        <v>76100</v>
      </c>
      <c r="P39" s="24">
        <v>80000</v>
      </c>
      <c r="Q39" s="23">
        <v>150000</v>
      </c>
    </row>
    <row r="40" spans="1:17" ht="13.5">
      <c r="A40" s="2" t="s">
        <v>99</v>
      </c>
      <c r="B40" s="24">
        <v>68800</v>
      </c>
      <c r="C40" s="24">
        <v>68800</v>
      </c>
      <c r="D40" s="24">
        <v>68800</v>
      </c>
      <c r="E40" s="23">
        <v>68800</v>
      </c>
      <c r="F40" s="24">
        <v>68800</v>
      </c>
      <c r="G40" s="24">
        <v>68800</v>
      </c>
      <c r="H40" s="24">
        <v>68800</v>
      </c>
      <c r="I40" s="23">
        <v>68800</v>
      </c>
      <c r="J40" s="24">
        <v>68800</v>
      </c>
      <c r="K40" s="24">
        <v>68800</v>
      </c>
      <c r="L40" s="24">
        <v>214400</v>
      </c>
      <c r="M40" s="23">
        <v>228800</v>
      </c>
      <c r="N40" s="24">
        <v>200000</v>
      </c>
      <c r="O40" s="24">
        <v>200000</v>
      </c>
      <c r="P40" s="24"/>
      <c r="Q40" s="23">
        <v>70000</v>
      </c>
    </row>
    <row r="41" spans="1:17" ht="13.5">
      <c r="A41" s="2" t="s">
        <v>101</v>
      </c>
      <c r="B41" s="24">
        <v>22088</v>
      </c>
      <c r="C41" s="24">
        <v>22088</v>
      </c>
      <c r="D41" s="24">
        <v>22088</v>
      </c>
      <c r="E41" s="23">
        <v>22088</v>
      </c>
      <c r="F41" s="24">
        <v>23915</v>
      </c>
      <c r="G41" s="24">
        <v>29378</v>
      </c>
      <c r="H41" s="24">
        <v>34819</v>
      </c>
      <c r="I41" s="23">
        <v>34510</v>
      </c>
      <c r="J41" s="24">
        <v>38078</v>
      </c>
      <c r="K41" s="24">
        <v>37985</v>
      </c>
      <c r="L41" s="24">
        <v>38498</v>
      </c>
      <c r="M41" s="23">
        <v>31181</v>
      </c>
      <c r="N41" s="24">
        <v>34193</v>
      </c>
      <c r="O41" s="24">
        <v>69404</v>
      </c>
      <c r="P41" s="24">
        <v>99443</v>
      </c>
      <c r="Q41" s="23">
        <v>134982</v>
      </c>
    </row>
    <row r="42" spans="1:17" ht="13.5">
      <c r="A42" s="2" t="s">
        <v>104</v>
      </c>
      <c r="B42" s="24">
        <v>221536</v>
      </c>
      <c r="C42" s="24">
        <v>176401</v>
      </c>
      <c r="D42" s="24">
        <v>69516</v>
      </c>
      <c r="E42" s="23">
        <v>157777</v>
      </c>
      <c r="F42" s="24">
        <v>158837</v>
      </c>
      <c r="G42" s="24">
        <v>141924</v>
      </c>
      <c r="H42" s="24">
        <v>51929</v>
      </c>
      <c r="I42" s="23">
        <v>67740</v>
      </c>
      <c r="J42" s="24">
        <v>137763</v>
      </c>
      <c r="K42" s="24">
        <v>131436</v>
      </c>
      <c r="L42" s="24">
        <v>64363</v>
      </c>
      <c r="M42" s="23">
        <v>308498</v>
      </c>
      <c r="N42" s="24">
        <v>188766</v>
      </c>
      <c r="O42" s="24">
        <v>76217</v>
      </c>
      <c r="P42" s="24">
        <v>5057</v>
      </c>
      <c r="Q42" s="23">
        <v>35820</v>
      </c>
    </row>
    <row r="43" spans="1:17" ht="13.5">
      <c r="A43" s="2" t="s">
        <v>63</v>
      </c>
      <c r="B43" s="24">
        <v>939106</v>
      </c>
      <c r="C43" s="24">
        <v>870669</v>
      </c>
      <c r="D43" s="24">
        <v>880624</v>
      </c>
      <c r="E43" s="23">
        <v>1045989</v>
      </c>
      <c r="F43" s="24">
        <v>780242</v>
      </c>
      <c r="G43" s="24">
        <v>873960</v>
      </c>
      <c r="H43" s="24">
        <v>740066</v>
      </c>
      <c r="I43" s="23">
        <v>141881</v>
      </c>
      <c r="J43" s="24">
        <v>779911</v>
      </c>
      <c r="K43" s="24">
        <v>763871</v>
      </c>
      <c r="L43" s="24">
        <v>622820</v>
      </c>
      <c r="M43" s="23">
        <v>136578</v>
      </c>
      <c r="N43" s="24">
        <v>689879</v>
      </c>
      <c r="O43" s="24">
        <v>692565</v>
      </c>
      <c r="P43" s="24">
        <v>559127</v>
      </c>
      <c r="Q43" s="23">
        <v>669092</v>
      </c>
    </row>
    <row r="44" spans="1:17" ht="13.5">
      <c r="A44" s="2" t="s">
        <v>108</v>
      </c>
      <c r="B44" s="24">
        <v>6826057</v>
      </c>
      <c r="C44" s="24">
        <v>5773572</v>
      </c>
      <c r="D44" s="24">
        <v>5772921</v>
      </c>
      <c r="E44" s="23">
        <v>6252311</v>
      </c>
      <c r="F44" s="24">
        <v>5820050</v>
      </c>
      <c r="G44" s="24">
        <v>5621953</v>
      </c>
      <c r="H44" s="24">
        <v>4988004</v>
      </c>
      <c r="I44" s="23">
        <v>5772362</v>
      </c>
      <c r="J44" s="24">
        <v>5416284</v>
      </c>
      <c r="K44" s="24">
        <v>4929536</v>
      </c>
      <c r="L44" s="24">
        <v>4698864</v>
      </c>
      <c r="M44" s="23">
        <v>5471894</v>
      </c>
      <c r="N44" s="24">
        <v>5170220</v>
      </c>
      <c r="O44" s="24">
        <v>4631466</v>
      </c>
      <c r="P44" s="24">
        <v>3785623</v>
      </c>
      <c r="Q44" s="23">
        <v>4448565</v>
      </c>
    </row>
    <row r="45" spans="1:17" ht="13.5">
      <c r="A45" s="2" t="s">
        <v>109</v>
      </c>
      <c r="B45" s="24">
        <v>164800</v>
      </c>
      <c r="C45" s="24">
        <v>179200</v>
      </c>
      <c r="D45" s="24">
        <v>199200</v>
      </c>
      <c r="E45" s="23">
        <v>213600</v>
      </c>
      <c r="F45" s="24">
        <v>233600</v>
      </c>
      <c r="G45" s="24">
        <v>248000</v>
      </c>
      <c r="H45" s="24">
        <v>268000</v>
      </c>
      <c r="I45" s="23">
        <v>282400</v>
      </c>
      <c r="J45" s="24">
        <v>302400</v>
      </c>
      <c r="K45" s="24">
        <v>316800</v>
      </c>
      <c r="L45" s="24">
        <v>171200</v>
      </c>
      <c r="M45" s="23">
        <v>171200</v>
      </c>
      <c r="N45" s="24">
        <v>200000</v>
      </c>
      <c r="O45" s="24"/>
      <c r="P45" s="24">
        <v>200000</v>
      </c>
      <c r="Q45" s="23">
        <v>200000</v>
      </c>
    </row>
    <row r="46" spans="1:17" ht="13.5">
      <c r="A46" s="2" t="s">
        <v>110</v>
      </c>
      <c r="B46" s="24">
        <v>349694</v>
      </c>
      <c r="C46" s="24">
        <v>328012</v>
      </c>
      <c r="D46" s="24">
        <v>411330</v>
      </c>
      <c r="E46" s="23">
        <v>489648</v>
      </c>
      <c r="F46" s="24">
        <v>502966</v>
      </c>
      <c r="G46" s="24">
        <v>531284</v>
      </c>
      <c r="H46" s="24">
        <v>277630</v>
      </c>
      <c r="I46" s="23">
        <v>226533</v>
      </c>
      <c r="J46" s="24">
        <v>230436</v>
      </c>
      <c r="K46" s="24">
        <v>249339</v>
      </c>
      <c r="L46" s="24">
        <v>118242</v>
      </c>
      <c r="M46" s="23">
        <v>192145</v>
      </c>
      <c r="N46" s="24">
        <v>146401</v>
      </c>
      <c r="O46" s="24">
        <v>151509</v>
      </c>
      <c r="P46" s="24">
        <v>162309</v>
      </c>
      <c r="Q46" s="23">
        <v>99809</v>
      </c>
    </row>
    <row r="47" spans="1:17" ht="13.5">
      <c r="A47" s="2" t="s">
        <v>111</v>
      </c>
      <c r="B47" s="24">
        <v>458687</v>
      </c>
      <c r="C47" s="24">
        <v>473871</v>
      </c>
      <c r="D47" s="24">
        <v>479438</v>
      </c>
      <c r="E47" s="23">
        <v>476911</v>
      </c>
      <c r="F47" s="24">
        <v>469320</v>
      </c>
      <c r="G47" s="24">
        <v>472796</v>
      </c>
      <c r="H47" s="24">
        <v>470550</v>
      </c>
      <c r="I47" s="23">
        <v>466987</v>
      </c>
      <c r="J47" s="24">
        <v>466699</v>
      </c>
      <c r="K47" s="24">
        <v>472684</v>
      </c>
      <c r="L47" s="24">
        <v>488061</v>
      </c>
      <c r="M47" s="23">
        <v>494637</v>
      </c>
      <c r="N47" s="24">
        <v>501501</v>
      </c>
      <c r="O47" s="24">
        <v>500119</v>
      </c>
      <c r="P47" s="24">
        <v>506095</v>
      </c>
      <c r="Q47" s="23">
        <v>513578</v>
      </c>
    </row>
    <row r="48" spans="1:17" ht="13.5">
      <c r="A48" s="2" t="s">
        <v>112</v>
      </c>
      <c r="B48" s="24">
        <v>104279</v>
      </c>
      <c r="C48" s="24">
        <v>96319</v>
      </c>
      <c r="D48" s="24">
        <v>91857</v>
      </c>
      <c r="E48" s="23">
        <v>218937</v>
      </c>
      <c r="F48" s="24">
        <v>188111</v>
      </c>
      <c r="G48" s="24">
        <v>183567</v>
      </c>
      <c r="H48" s="24">
        <v>179047</v>
      </c>
      <c r="I48" s="23">
        <v>179632</v>
      </c>
      <c r="J48" s="24">
        <v>171934</v>
      </c>
      <c r="K48" s="24">
        <v>166088</v>
      </c>
      <c r="L48" s="24">
        <v>160522</v>
      </c>
      <c r="M48" s="23">
        <v>236130</v>
      </c>
      <c r="N48" s="24">
        <v>242475</v>
      </c>
      <c r="O48" s="24">
        <v>236887</v>
      </c>
      <c r="P48" s="24">
        <v>231551</v>
      </c>
      <c r="Q48" s="23">
        <v>226768</v>
      </c>
    </row>
    <row r="49" spans="1:17" ht="13.5">
      <c r="A49" s="2" t="s">
        <v>63</v>
      </c>
      <c r="B49" s="24">
        <v>117351</v>
      </c>
      <c r="C49" s="24">
        <v>121652</v>
      </c>
      <c r="D49" s="24">
        <v>125687</v>
      </c>
      <c r="E49" s="23">
        <v>130669</v>
      </c>
      <c r="F49" s="24">
        <v>134499</v>
      </c>
      <c r="G49" s="24">
        <v>138459</v>
      </c>
      <c r="H49" s="24">
        <v>142350</v>
      </c>
      <c r="I49" s="23">
        <v>64910</v>
      </c>
      <c r="J49" s="24">
        <v>128812</v>
      </c>
      <c r="K49" s="24">
        <v>138185</v>
      </c>
      <c r="L49" s="24">
        <v>144889</v>
      </c>
      <c r="M49" s="23">
        <v>59890</v>
      </c>
      <c r="N49" s="24">
        <v>126462</v>
      </c>
      <c r="O49" s="24">
        <v>115481</v>
      </c>
      <c r="P49" s="24">
        <v>86482</v>
      </c>
      <c r="Q49" s="23">
        <v>43785</v>
      </c>
    </row>
    <row r="50" spans="1:17" ht="13.5">
      <c r="A50" s="2" t="s">
        <v>115</v>
      </c>
      <c r="B50" s="24">
        <v>1194813</v>
      </c>
      <c r="C50" s="24">
        <v>1199055</v>
      </c>
      <c r="D50" s="24">
        <v>1307513</v>
      </c>
      <c r="E50" s="23">
        <v>1529766</v>
      </c>
      <c r="F50" s="24">
        <v>1528496</v>
      </c>
      <c r="G50" s="24">
        <v>1574107</v>
      </c>
      <c r="H50" s="24">
        <v>1337577</v>
      </c>
      <c r="I50" s="23">
        <v>1278704</v>
      </c>
      <c r="J50" s="24">
        <v>1300281</v>
      </c>
      <c r="K50" s="24">
        <v>1343096</v>
      </c>
      <c r="L50" s="24">
        <v>1082914</v>
      </c>
      <c r="M50" s="23">
        <v>1214217</v>
      </c>
      <c r="N50" s="24">
        <v>1216840</v>
      </c>
      <c r="O50" s="24">
        <v>1003997</v>
      </c>
      <c r="P50" s="24">
        <v>1186437</v>
      </c>
      <c r="Q50" s="23">
        <v>1125042</v>
      </c>
    </row>
    <row r="51" spans="1:17" ht="14.25" thickBot="1">
      <c r="A51" s="5" t="s">
        <v>116</v>
      </c>
      <c r="B51" s="26">
        <v>8020870</v>
      </c>
      <c r="C51" s="26">
        <v>6972628</v>
      </c>
      <c r="D51" s="26">
        <v>7080435</v>
      </c>
      <c r="E51" s="25">
        <v>7782077</v>
      </c>
      <c r="F51" s="26">
        <v>7348547</v>
      </c>
      <c r="G51" s="26">
        <v>7196061</v>
      </c>
      <c r="H51" s="26">
        <v>6325582</v>
      </c>
      <c r="I51" s="25">
        <v>7051066</v>
      </c>
      <c r="J51" s="26">
        <v>6716566</v>
      </c>
      <c r="K51" s="26">
        <v>6272633</v>
      </c>
      <c r="L51" s="26">
        <v>5781779</v>
      </c>
      <c r="M51" s="25">
        <v>6686111</v>
      </c>
      <c r="N51" s="26">
        <v>6387061</v>
      </c>
      <c r="O51" s="26">
        <v>5635464</v>
      </c>
      <c r="P51" s="26">
        <v>4972060</v>
      </c>
      <c r="Q51" s="25">
        <v>5573607</v>
      </c>
    </row>
    <row r="52" spans="1:17" ht="14.25" thickTop="1">
      <c r="A52" s="2" t="s">
        <v>117</v>
      </c>
      <c r="B52" s="24">
        <v>1394100</v>
      </c>
      <c r="C52" s="24">
        <v>1394100</v>
      </c>
      <c r="D52" s="24">
        <v>1394100</v>
      </c>
      <c r="E52" s="23">
        <v>1394100</v>
      </c>
      <c r="F52" s="24">
        <v>1394100</v>
      </c>
      <c r="G52" s="24">
        <v>1394100</v>
      </c>
      <c r="H52" s="24">
        <v>1394100</v>
      </c>
      <c r="I52" s="23">
        <v>1394100</v>
      </c>
      <c r="J52" s="24">
        <v>1394100</v>
      </c>
      <c r="K52" s="24">
        <v>1394100</v>
      </c>
      <c r="L52" s="24">
        <v>1394100</v>
      </c>
      <c r="M52" s="23">
        <v>1394100</v>
      </c>
      <c r="N52" s="24">
        <v>1394100</v>
      </c>
      <c r="O52" s="24">
        <v>1394100</v>
      </c>
      <c r="P52" s="24">
        <v>1394100</v>
      </c>
      <c r="Q52" s="23">
        <v>1394100</v>
      </c>
    </row>
    <row r="53" spans="1:17" ht="13.5">
      <c r="A53" s="2" t="s">
        <v>119</v>
      </c>
      <c r="B53" s="24">
        <v>1092160</v>
      </c>
      <c r="C53" s="24">
        <v>1092160</v>
      </c>
      <c r="D53" s="24">
        <v>1092160</v>
      </c>
      <c r="E53" s="23">
        <v>1092160</v>
      </c>
      <c r="F53" s="24">
        <v>1092160</v>
      </c>
      <c r="G53" s="24">
        <v>1092160</v>
      </c>
      <c r="H53" s="24">
        <v>1092160</v>
      </c>
      <c r="I53" s="23">
        <v>1092160</v>
      </c>
      <c r="J53" s="24">
        <v>1092160</v>
      </c>
      <c r="K53" s="24">
        <v>1092160</v>
      </c>
      <c r="L53" s="24">
        <v>1092160</v>
      </c>
      <c r="M53" s="23">
        <v>1092160</v>
      </c>
      <c r="N53" s="24">
        <v>1092160</v>
      </c>
      <c r="O53" s="24">
        <v>1092160</v>
      </c>
      <c r="P53" s="24">
        <v>1092160</v>
      </c>
      <c r="Q53" s="23">
        <v>1092160</v>
      </c>
    </row>
    <row r="54" spans="1:17" ht="13.5">
      <c r="A54" s="2" t="s">
        <v>123</v>
      </c>
      <c r="B54" s="24">
        <v>5507262</v>
      </c>
      <c r="C54" s="24">
        <v>5320974</v>
      </c>
      <c r="D54" s="24">
        <v>5178089</v>
      </c>
      <c r="E54" s="23">
        <v>5171824</v>
      </c>
      <c r="F54" s="24">
        <v>5097229</v>
      </c>
      <c r="G54" s="24">
        <v>4962621</v>
      </c>
      <c r="H54" s="24">
        <v>4831129</v>
      </c>
      <c r="I54" s="23">
        <v>4835390</v>
      </c>
      <c r="J54" s="24">
        <v>4827851</v>
      </c>
      <c r="K54" s="24">
        <v>4728919</v>
      </c>
      <c r="L54" s="24">
        <v>4669407</v>
      </c>
      <c r="M54" s="23">
        <v>4674340</v>
      </c>
      <c r="N54" s="24">
        <v>4638097</v>
      </c>
      <c r="O54" s="24">
        <v>4544456</v>
      </c>
      <c r="P54" s="24">
        <v>4482678</v>
      </c>
      <c r="Q54" s="23">
        <v>4558116</v>
      </c>
    </row>
    <row r="55" spans="1:17" ht="13.5">
      <c r="A55" s="2" t="s">
        <v>124</v>
      </c>
      <c r="B55" s="24">
        <v>-192238</v>
      </c>
      <c r="C55" s="24">
        <v>-207345</v>
      </c>
      <c r="D55" s="24">
        <v>-216566</v>
      </c>
      <c r="E55" s="23">
        <v>-223426</v>
      </c>
      <c r="F55" s="24">
        <v>-230198</v>
      </c>
      <c r="G55" s="24">
        <v>-238976</v>
      </c>
      <c r="H55" s="24">
        <v>-248286</v>
      </c>
      <c r="I55" s="23">
        <v>-255636</v>
      </c>
      <c r="J55" s="24">
        <v>-261464</v>
      </c>
      <c r="K55" s="24">
        <v>-118264</v>
      </c>
      <c r="L55" s="24">
        <v>-117221</v>
      </c>
      <c r="M55" s="23">
        <v>-117132</v>
      </c>
      <c r="N55" s="24">
        <v>-117006</v>
      </c>
      <c r="O55" s="24">
        <v>-116859</v>
      </c>
      <c r="P55" s="24">
        <v>-116821</v>
      </c>
      <c r="Q55" s="23">
        <v>-116340</v>
      </c>
    </row>
    <row r="56" spans="1:17" ht="13.5">
      <c r="A56" s="2" t="s">
        <v>125</v>
      </c>
      <c r="B56" s="24">
        <v>7801283</v>
      </c>
      <c r="C56" s="24">
        <v>7599888</v>
      </c>
      <c r="D56" s="24">
        <v>7447782</v>
      </c>
      <c r="E56" s="23">
        <v>7434658</v>
      </c>
      <c r="F56" s="24">
        <v>7353290</v>
      </c>
      <c r="G56" s="24">
        <v>7209904</v>
      </c>
      <c r="H56" s="24">
        <v>7069102</v>
      </c>
      <c r="I56" s="23">
        <v>7066014</v>
      </c>
      <c r="J56" s="24">
        <v>7052646</v>
      </c>
      <c r="K56" s="24">
        <v>7096914</v>
      </c>
      <c r="L56" s="24">
        <v>7038446</v>
      </c>
      <c r="M56" s="23">
        <v>7043467</v>
      </c>
      <c r="N56" s="24">
        <v>7007351</v>
      </c>
      <c r="O56" s="24">
        <v>6913857</v>
      </c>
      <c r="P56" s="24">
        <v>6852116</v>
      </c>
      <c r="Q56" s="23">
        <v>6928036</v>
      </c>
    </row>
    <row r="57" spans="1:17" ht="13.5">
      <c r="A57" s="2" t="s">
        <v>126</v>
      </c>
      <c r="B57" s="24">
        <v>222524</v>
      </c>
      <c r="C57" s="24">
        <v>181498</v>
      </c>
      <c r="D57" s="24">
        <v>159069</v>
      </c>
      <c r="E57" s="23">
        <v>163379</v>
      </c>
      <c r="F57" s="24">
        <v>54898</v>
      </c>
      <c r="G57" s="24">
        <v>3218</v>
      </c>
      <c r="H57" s="24">
        <v>-9785</v>
      </c>
      <c r="I57" s="23">
        <v>37159</v>
      </c>
      <c r="J57" s="24">
        <v>-45851</v>
      </c>
      <c r="K57" s="24">
        <v>-38123</v>
      </c>
      <c r="L57" s="24">
        <v>-39027</v>
      </c>
      <c r="M57" s="23">
        <v>-14775</v>
      </c>
      <c r="N57" s="24">
        <v>-11138</v>
      </c>
      <c r="O57" s="24">
        <v>-7146</v>
      </c>
      <c r="P57" s="24">
        <v>-22825</v>
      </c>
      <c r="Q57" s="23">
        <v>17810</v>
      </c>
    </row>
    <row r="58" spans="1:17" ht="13.5">
      <c r="A58" s="2" t="s">
        <v>127</v>
      </c>
      <c r="B58" s="24">
        <v>222524</v>
      </c>
      <c r="C58" s="24">
        <v>181498</v>
      </c>
      <c r="D58" s="24">
        <v>159069</v>
      </c>
      <c r="E58" s="23">
        <v>163379</v>
      </c>
      <c r="F58" s="24">
        <v>54898</v>
      </c>
      <c r="G58" s="24">
        <v>3218</v>
      </c>
      <c r="H58" s="24">
        <v>-9785</v>
      </c>
      <c r="I58" s="23">
        <v>37159</v>
      </c>
      <c r="J58" s="24">
        <v>-45851</v>
      </c>
      <c r="K58" s="24">
        <v>-38123</v>
      </c>
      <c r="L58" s="24">
        <v>-39027</v>
      </c>
      <c r="M58" s="23">
        <v>-14775</v>
      </c>
      <c r="N58" s="24">
        <v>-11138</v>
      </c>
      <c r="O58" s="24">
        <v>-7146</v>
      </c>
      <c r="P58" s="24">
        <v>-22825</v>
      </c>
      <c r="Q58" s="23">
        <v>17810</v>
      </c>
    </row>
    <row r="59" spans="1:17" ht="13.5">
      <c r="A59" s="6" t="s">
        <v>3</v>
      </c>
      <c r="B59" s="24">
        <v>9712</v>
      </c>
      <c r="C59" s="24">
        <v>8808</v>
      </c>
      <c r="D59" s="24">
        <v>9830</v>
      </c>
      <c r="E59" s="23">
        <v>9640</v>
      </c>
      <c r="F59" s="24">
        <v>6273</v>
      </c>
      <c r="G59" s="24">
        <v>3971</v>
      </c>
      <c r="H59" s="24">
        <v>1143</v>
      </c>
      <c r="I59" s="23">
        <v>393</v>
      </c>
      <c r="J59" s="24">
        <v>1409</v>
      </c>
      <c r="K59" s="24">
        <v>885</v>
      </c>
      <c r="L59" s="24">
        <v>1284</v>
      </c>
      <c r="M59" s="23">
        <v>1018</v>
      </c>
      <c r="N59" s="24"/>
      <c r="O59" s="24"/>
      <c r="P59" s="24"/>
      <c r="Q59" s="23"/>
    </row>
    <row r="60" spans="1:17" ht="13.5">
      <c r="A60" s="6" t="s">
        <v>128</v>
      </c>
      <c r="B60" s="24">
        <v>8033520</v>
      </c>
      <c r="C60" s="24">
        <v>7790195</v>
      </c>
      <c r="D60" s="24">
        <v>7616682</v>
      </c>
      <c r="E60" s="23">
        <v>7607678</v>
      </c>
      <c r="F60" s="24">
        <v>7414462</v>
      </c>
      <c r="G60" s="24">
        <v>7217095</v>
      </c>
      <c r="H60" s="24">
        <v>7060461</v>
      </c>
      <c r="I60" s="23">
        <v>7103567</v>
      </c>
      <c r="J60" s="24">
        <v>7008205</v>
      </c>
      <c r="K60" s="24">
        <v>7059677</v>
      </c>
      <c r="L60" s="24">
        <v>7000702</v>
      </c>
      <c r="M60" s="23">
        <v>7029710</v>
      </c>
      <c r="N60" s="24">
        <v>6996212</v>
      </c>
      <c r="O60" s="24">
        <v>6906710</v>
      </c>
      <c r="P60" s="24">
        <v>6829291</v>
      </c>
      <c r="Q60" s="23">
        <v>6945847</v>
      </c>
    </row>
    <row r="61" spans="1:17" ht="14.25" thickBot="1">
      <c r="A61" s="7" t="s">
        <v>129</v>
      </c>
      <c r="B61" s="24">
        <v>16054391</v>
      </c>
      <c r="C61" s="24">
        <v>14762823</v>
      </c>
      <c r="D61" s="24">
        <v>14697117</v>
      </c>
      <c r="E61" s="23">
        <v>15389756</v>
      </c>
      <c r="F61" s="24">
        <v>14763009</v>
      </c>
      <c r="G61" s="24">
        <v>14413156</v>
      </c>
      <c r="H61" s="24">
        <v>13386043</v>
      </c>
      <c r="I61" s="23">
        <v>14154633</v>
      </c>
      <c r="J61" s="24">
        <v>13724771</v>
      </c>
      <c r="K61" s="24">
        <v>13332310</v>
      </c>
      <c r="L61" s="24">
        <v>12782482</v>
      </c>
      <c r="M61" s="23">
        <v>13715822</v>
      </c>
      <c r="N61" s="24">
        <v>13383274</v>
      </c>
      <c r="O61" s="24">
        <v>12542175</v>
      </c>
      <c r="P61" s="24">
        <v>11801351</v>
      </c>
      <c r="Q61" s="23">
        <v>12519455</v>
      </c>
    </row>
    <row r="62" spans="1:17" ht="14.25" thickTop="1">
      <c r="A62" s="8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</row>
    <row r="64" ht="13.5">
      <c r="A64" s="20" t="s">
        <v>134</v>
      </c>
    </row>
    <row r="65" ht="13.5">
      <c r="A65" s="20" t="s">
        <v>135</v>
      </c>
    </row>
  </sheetData>
  <mergeCells count="1">
    <mergeCell ref="B6:Q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2:M66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13" width="17.625" style="0" customWidth="1"/>
  </cols>
  <sheetData>
    <row r="1" ht="14.25" thickBot="1"/>
    <row r="2" spans="1:13" ht="14.25" thickTop="1">
      <c r="A2" s="10" t="s">
        <v>130</v>
      </c>
      <c r="B2" s="14">
        <v>7953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14.25" thickBot="1">
      <c r="A3" s="11" t="s">
        <v>131</v>
      </c>
      <c r="B3" s="1" t="s">
        <v>132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4.25" thickTop="1">
      <c r="A4" s="10" t="s">
        <v>22</v>
      </c>
      <c r="B4" s="15" t="str">
        <f>HYPERLINK("http://www.kabupro.jp/mark/20130627/S000DP7B.htm","有価証券報告書")</f>
        <v>有価証券報告書</v>
      </c>
      <c r="C4" s="15" t="str">
        <f>HYPERLINK("http://www.kabupro.jp/mark/20130627/S000DP7B.htm","有価証券報告書")</f>
        <v>有価証券報告書</v>
      </c>
      <c r="D4" s="15" t="str">
        <f>HYPERLINK("http://www.kabupro.jp/mark/20120628/S000B90Z.htm","有価証券報告書")</f>
        <v>有価証券報告書</v>
      </c>
      <c r="E4" s="15" t="str">
        <f>HYPERLINK("http://www.kabupro.jp/mark/20110629/S0008OB5.htm","有価証券報告書")</f>
        <v>有価証券報告書</v>
      </c>
      <c r="F4" s="15" t="str">
        <f>HYPERLINK("http://www.kabupro.jp/mark/20110210/S0007Q78.htm","四半期報告書")</f>
        <v>四半期報告書</v>
      </c>
      <c r="G4" s="15" t="str">
        <f>HYPERLINK("http://www.kabupro.jp/mark/20101115/S00077NQ.htm","四半期報告書")</f>
        <v>四半期報告書</v>
      </c>
      <c r="H4" s="15" t="str">
        <f>HYPERLINK("http://www.kabupro.jp/mark/20100812/S0006LGL.htm","四半期報告書")</f>
        <v>四半期報告書</v>
      </c>
      <c r="I4" s="15" t="str">
        <f>HYPERLINK("http://www.kabupro.jp/mark/20090626/S0003J5O.htm","有価証券報告書")</f>
        <v>有価証券報告書</v>
      </c>
      <c r="J4" s="15" t="str">
        <f>HYPERLINK("http://www.kabupro.jp/mark/20100212/S000547W.htm","四半期報告書")</f>
        <v>四半期報告書</v>
      </c>
      <c r="K4" s="15" t="str">
        <f>HYPERLINK("http://www.kabupro.jp/mark/20091113/S0004HEC.htm","四半期報告書")</f>
        <v>四半期報告書</v>
      </c>
      <c r="L4" s="15" t="str">
        <f>HYPERLINK("http://www.kabupro.jp/mark/20090811/S0003U6W.htm","四半期報告書")</f>
        <v>四半期報告書</v>
      </c>
      <c r="M4" s="15" t="str">
        <f>HYPERLINK("http://www.kabupro.jp/mark/20090626/S0003J5O.htm","有価証券報告書")</f>
        <v>有価証券報告書</v>
      </c>
    </row>
    <row r="5" spans="1:13" ht="14.25" thickBot="1">
      <c r="A5" s="11" t="s">
        <v>23</v>
      </c>
      <c r="B5" s="1" t="s">
        <v>29</v>
      </c>
      <c r="C5" s="1" t="s">
        <v>29</v>
      </c>
      <c r="D5" s="1" t="s">
        <v>33</v>
      </c>
      <c r="E5" s="1" t="s">
        <v>35</v>
      </c>
      <c r="F5" s="1" t="s">
        <v>137</v>
      </c>
      <c r="G5" s="1" t="s">
        <v>139</v>
      </c>
      <c r="H5" s="1" t="s">
        <v>140</v>
      </c>
      <c r="I5" s="1" t="s">
        <v>51</v>
      </c>
      <c r="J5" s="1" t="s">
        <v>37</v>
      </c>
      <c r="K5" s="1" t="s">
        <v>40</v>
      </c>
      <c r="L5" s="1" t="s">
        <v>42</v>
      </c>
      <c r="M5" s="1" t="s">
        <v>51</v>
      </c>
    </row>
    <row r="6" spans="1:13" ht="15" thickBot="1" thickTop="1">
      <c r="A6" s="10" t="s">
        <v>24</v>
      </c>
      <c r="B6" s="18" t="s">
        <v>225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3" ht="14.25" thickTop="1">
      <c r="A7" s="12" t="s">
        <v>25</v>
      </c>
      <c r="B7" s="16" t="s">
        <v>30</v>
      </c>
      <c r="C7" s="16" t="s">
        <v>30</v>
      </c>
      <c r="D7" s="16" t="s">
        <v>30</v>
      </c>
      <c r="E7" s="16" t="s">
        <v>30</v>
      </c>
      <c r="F7" s="14" t="s">
        <v>138</v>
      </c>
      <c r="G7" s="14" t="s">
        <v>138</v>
      </c>
      <c r="H7" s="14" t="s">
        <v>138</v>
      </c>
      <c r="I7" s="16" t="s">
        <v>30</v>
      </c>
      <c r="J7" s="14" t="s">
        <v>138</v>
      </c>
      <c r="K7" s="14" t="s">
        <v>138</v>
      </c>
      <c r="L7" s="14" t="s">
        <v>138</v>
      </c>
      <c r="M7" s="16" t="s">
        <v>30</v>
      </c>
    </row>
    <row r="8" spans="1:13" ht="13.5">
      <c r="A8" s="13" t="s">
        <v>26</v>
      </c>
      <c r="B8" s="17" t="s">
        <v>178</v>
      </c>
      <c r="C8" s="17" t="s">
        <v>179</v>
      </c>
      <c r="D8" s="17" t="s">
        <v>180</v>
      </c>
      <c r="E8" s="17" t="s">
        <v>136</v>
      </c>
      <c r="F8" s="1" t="s">
        <v>136</v>
      </c>
      <c r="G8" s="1" t="s">
        <v>136</v>
      </c>
      <c r="H8" s="1" t="s">
        <v>136</v>
      </c>
      <c r="I8" s="17" t="s">
        <v>141</v>
      </c>
      <c r="J8" s="1" t="s">
        <v>141</v>
      </c>
      <c r="K8" s="1" t="s">
        <v>141</v>
      </c>
      <c r="L8" s="1" t="s">
        <v>141</v>
      </c>
      <c r="M8" s="17" t="s">
        <v>142</v>
      </c>
    </row>
    <row r="9" spans="1:13" ht="13.5">
      <c r="A9" s="13" t="s">
        <v>27</v>
      </c>
      <c r="B9" s="17" t="s">
        <v>31</v>
      </c>
      <c r="C9" s="17" t="s">
        <v>32</v>
      </c>
      <c r="D9" s="17" t="s">
        <v>34</v>
      </c>
      <c r="E9" s="17" t="s">
        <v>36</v>
      </c>
      <c r="F9" s="1" t="s">
        <v>39</v>
      </c>
      <c r="G9" s="1" t="s">
        <v>41</v>
      </c>
      <c r="H9" s="1" t="s">
        <v>43</v>
      </c>
      <c r="I9" s="17" t="s">
        <v>44</v>
      </c>
      <c r="J9" s="1" t="s">
        <v>46</v>
      </c>
      <c r="K9" s="1" t="s">
        <v>48</v>
      </c>
      <c r="L9" s="1" t="s">
        <v>50</v>
      </c>
      <c r="M9" s="17" t="s">
        <v>52</v>
      </c>
    </row>
    <row r="10" spans="1:13" ht="14.25" thickBot="1">
      <c r="A10" s="13" t="s">
        <v>28</v>
      </c>
      <c r="B10" s="17" t="s">
        <v>54</v>
      </c>
      <c r="C10" s="17" t="s">
        <v>54</v>
      </c>
      <c r="D10" s="17" t="s">
        <v>54</v>
      </c>
      <c r="E10" s="17" t="s">
        <v>54</v>
      </c>
      <c r="F10" s="1" t="s">
        <v>54</v>
      </c>
      <c r="G10" s="1" t="s">
        <v>54</v>
      </c>
      <c r="H10" s="1" t="s">
        <v>54</v>
      </c>
      <c r="I10" s="17" t="s">
        <v>54</v>
      </c>
      <c r="J10" s="1" t="s">
        <v>54</v>
      </c>
      <c r="K10" s="1" t="s">
        <v>54</v>
      </c>
      <c r="L10" s="1" t="s">
        <v>54</v>
      </c>
      <c r="M10" s="17" t="s">
        <v>54</v>
      </c>
    </row>
    <row r="11" spans="1:13" ht="14.25" thickTop="1">
      <c r="A11" s="28" t="s">
        <v>181</v>
      </c>
      <c r="B11" s="21">
        <v>9568105</v>
      </c>
      <c r="C11" s="21">
        <v>9427514</v>
      </c>
      <c r="D11" s="21">
        <v>8809911</v>
      </c>
      <c r="E11" s="21">
        <v>8162149</v>
      </c>
      <c r="F11" s="22"/>
      <c r="G11" s="22"/>
      <c r="H11" s="22"/>
      <c r="I11" s="21">
        <v>9243320</v>
      </c>
      <c r="J11" s="22"/>
      <c r="K11" s="22"/>
      <c r="L11" s="22"/>
      <c r="M11" s="21">
        <v>9262123</v>
      </c>
    </row>
    <row r="12" spans="1:13" ht="13.5">
      <c r="A12" s="6" t="s">
        <v>182</v>
      </c>
      <c r="B12" s="23">
        <v>109950</v>
      </c>
      <c r="C12" s="23">
        <v>79429</v>
      </c>
      <c r="D12" s="23">
        <v>82096</v>
      </c>
      <c r="E12" s="23">
        <v>111593</v>
      </c>
      <c r="F12" s="24"/>
      <c r="G12" s="24"/>
      <c r="H12" s="24"/>
      <c r="I12" s="23">
        <v>205926</v>
      </c>
      <c r="J12" s="24"/>
      <c r="K12" s="24"/>
      <c r="L12" s="24"/>
      <c r="M12" s="23">
        <v>113151</v>
      </c>
    </row>
    <row r="13" spans="1:13" ht="13.5">
      <c r="A13" s="6" t="s">
        <v>183</v>
      </c>
      <c r="B13" s="23">
        <v>9319074</v>
      </c>
      <c r="C13" s="23">
        <v>8636369</v>
      </c>
      <c r="D13" s="23">
        <v>7418427</v>
      </c>
      <c r="E13" s="23">
        <v>6774900</v>
      </c>
      <c r="F13" s="24"/>
      <c r="G13" s="24"/>
      <c r="H13" s="24"/>
      <c r="I13" s="23">
        <v>5962269</v>
      </c>
      <c r="J13" s="24"/>
      <c r="K13" s="24"/>
      <c r="L13" s="24"/>
      <c r="M13" s="23">
        <v>5204440</v>
      </c>
    </row>
    <row r="14" spans="1:13" ht="13.5">
      <c r="A14" s="6" t="s">
        <v>184</v>
      </c>
      <c r="B14" s="23">
        <v>18997130</v>
      </c>
      <c r="C14" s="23">
        <v>18143313</v>
      </c>
      <c r="D14" s="23">
        <v>16310435</v>
      </c>
      <c r="E14" s="23">
        <v>15048644</v>
      </c>
      <c r="F14" s="24">
        <v>11357037</v>
      </c>
      <c r="G14" s="24">
        <v>7231929</v>
      </c>
      <c r="H14" s="24">
        <v>3404890</v>
      </c>
      <c r="I14" s="23">
        <v>15411516</v>
      </c>
      <c r="J14" s="24">
        <v>11835775</v>
      </c>
      <c r="K14" s="24">
        <v>7741691</v>
      </c>
      <c r="L14" s="24">
        <v>3594601</v>
      </c>
      <c r="M14" s="23">
        <v>14579716</v>
      </c>
    </row>
    <row r="15" spans="1:13" ht="13.5">
      <c r="A15" s="6" t="s">
        <v>185</v>
      </c>
      <c r="B15" s="23">
        <v>463426</v>
      </c>
      <c r="C15" s="23">
        <v>429080</v>
      </c>
      <c r="D15" s="23">
        <v>422318</v>
      </c>
      <c r="E15" s="23">
        <v>463025</v>
      </c>
      <c r="F15" s="24"/>
      <c r="G15" s="24"/>
      <c r="H15" s="24"/>
      <c r="I15" s="23">
        <v>443546</v>
      </c>
      <c r="J15" s="24"/>
      <c r="K15" s="24"/>
      <c r="L15" s="24"/>
      <c r="M15" s="23">
        <v>419498</v>
      </c>
    </row>
    <row r="16" spans="1:13" ht="13.5">
      <c r="A16" s="6" t="s">
        <v>186</v>
      </c>
      <c r="B16" s="23">
        <v>7301085</v>
      </c>
      <c r="C16" s="23">
        <v>7041839</v>
      </c>
      <c r="D16" s="23">
        <v>6475952</v>
      </c>
      <c r="E16" s="23">
        <v>6006844</v>
      </c>
      <c r="F16" s="24"/>
      <c r="G16" s="24"/>
      <c r="H16" s="24"/>
      <c r="I16" s="23">
        <v>7060236</v>
      </c>
      <c r="J16" s="24"/>
      <c r="K16" s="24"/>
      <c r="L16" s="24"/>
      <c r="M16" s="23">
        <v>6547127</v>
      </c>
    </row>
    <row r="17" spans="1:13" ht="13.5">
      <c r="A17" s="6" t="s">
        <v>187</v>
      </c>
      <c r="B17" s="23">
        <v>83926</v>
      </c>
      <c r="C17" s="23">
        <v>55200</v>
      </c>
      <c r="D17" s="23">
        <v>69149</v>
      </c>
      <c r="E17" s="23">
        <v>74207</v>
      </c>
      <c r="F17" s="24"/>
      <c r="G17" s="24"/>
      <c r="H17" s="24"/>
      <c r="I17" s="23">
        <v>276826</v>
      </c>
      <c r="J17" s="24"/>
      <c r="K17" s="24"/>
      <c r="L17" s="24"/>
      <c r="M17" s="23">
        <v>210824</v>
      </c>
    </row>
    <row r="18" spans="1:13" ht="13.5">
      <c r="A18" s="6" t="s">
        <v>188</v>
      </c>
      <c r="B18" s="23">
        <v>6775922</v>
      </c>
      <c r="C18" s="23">
        <v>6374409</v>
      </c>
      <c r="D18" s="23">
        <v>5419327</v>
      </c>
      <c r="E18" s="23">
        <v>5037826</v>
      </c>
      <c r="F18" s="24"/>
      <c r="G18" s="24"/>
      <c r="H18" s="24"/>
      <c r="I18" s="23">
        <v>4510440</v>
      </c>
      <c r="J18" s="24"/>
      <c r="K18" s="24"/>
      <c r="L18" s="24"/>
      <c r="M18" s="23">
        <v>3858308</v>
      </c>
    </row>
    <row r="19" spans="1:13" ht="13.5">
      <c r="A19" s="6" t="s">
        <v>189</v>
      </c>
      <c r="B19" s="23">
        <v>14624360</v>
      </c>
      <c r="C19" s="23">
        <v>13900530</v>
      </c>
      <c r="D19" s="23"/>
      <c r="E19" s="23"/>
      <c r="F19" s="24"/>
      <c r="G19" s="24"/>
      <c r="H19" s="24"/>
      <c r="I19" s="23">
        <v>12291049</v>
      </c>
      <c r="J19" s="24"/>
      <c r="K19" s="24"/>
      <c r="L19" s="24"/>
      <c r="M19" s="23">
        <v>11035758</v>
      </c>
    </row>
    <row r="20" spans="1:13" ht="13.5">
      <c r="A20" s="6" t="s">
        <v>190</v>
      </c>
      <c r="B20" s="23">
        <v>548103</v>
      </c>
      <c r="C20" s="23">
        <v>463426</v>
      </c>
      <c r="D20" s="23">
        <v>429080</v>
      </c>
      <c r="E20" s="23">
        <v>422318</v>
      </c>
      <c r="F20" s="24"/>
      <c r="G20" s="24"/>
      <c r="H20" s="24"/>
      <c r="I20" s="23">
        <v>463025</v>
      </c>
      <c r="J20" s="24"/>
      <c r="K20" s="24"/>
      <c r="L20" s="24"/>
      <c r="M20" s="23">
        <v>443546</v>
      </c>
    </row>
    <row r="21" spans="1:13" ht="13.5">
      <c r="A21" s="6" t="s">
        <v>191</v>
      </c>
      <c r="B21" s="23">
        <v>11731</v>
      </c>
      <c r="C21" s="23">
        <v>9490</v>
      </c>
      <c r="D21" s="23">
        <v>70076</v>
      </c>
      <c r="E21" s="23">
        <v>126210</v>
      </c>
      <c r="F21" s="24"/>
      <c r="G21" s="24"/>
      <c r="H21" s="24"/>
      <c r="I21" s="23">
        <v>271129</v>
      </c>
      <c r="J21" s="24"/>
      <c r="K21" s="24"/>
      <c r="L21" s="24"/>
      <c r="M21" s="23">
        <v>264132</v>
      </c>
    </row>
    <row r="22" spans="1:13" ht="13.5">
      <c r="A22" s="6" t="s">
        <v>192</v>
      </c>
      <c r="B22" s="23">
        <v>14064525</v>
      </c>
      <c r="C22" s="23">
        <v>13427613</v>
      </c>
      <c r="D22" s="23">
        <v>11887591</v>
      </c>
      <c r="E22" s="23">
        <v>11033375</v>
      </c>
      <c r="F22" s="24">
        <v>8316597</v>
      </c>
      <c r="G22" s="24">
        <v>5294342</v>
      </c>
      <c r="H22" s="24">
        <v>2506060</v>
      </c>
      <c r="I22" s="23">
        <v>11556894</v>
      </c>
      <c r="J22" s="24">
        <v>8883432</v>
      </c>
      <c r="K22" s="24">
        <v>5723331</v>
      </c>
      <c r="L22" s="24">
        <v>2561837</v>
      </c>
      <c r="M22" s="23">
        <v>10328079</v>
      </c>
    </row>
    <row r="23" spans="1:13" ht="13.5">
      <c r="A23" s="7" t="s">
        <v>193</v>
      </c>
      <c r="B23" s="23">
        <v>4932604</v>
      </c>
      <c r="C23" s="23">
        <v>4715700</v>
      </c>
      <c r="D23" s="23">
        <v>4422844</v>
      </c>
      <c r="E23" s="23">
        <v>4015268</v>
      </c>
      <c r="F23" s="24">
        <v>3040440</v>
      </c>
      <c r="G23" s="24">
        <v>1937587</v>
      </c>
      <c r="H23" s="24">
        <v>898829</v>
      </c>
      <c r="I23" s="23">
        <v>3854621</v>
      </c>
      <c r="J23" s="24">
        <v>2952343</v>
      </c>
      <c r="K23" s="24">
        <v>2018359</v>
      </c>
      <c r="L23" s="24">
        <v>1032764</v>
      </c>
      <c r="M23" s="23">
        <v>4251636</v>
      </c>
    </row>
    <row r="24" spans="1:13" ht="13.5">
      <c r="A24" s="6" t="s">
        <v>194</v>
      </c>
      <c r="B24" s="23">
        <v>706121</v>
      </c>
      <c r="C24" s="23">
        <v>631043</v>
      </c>
      <c r="D24" s="23">
        <v>576099</v>
      </c>
      <c r="E24" s="23">
        <v>542865</v>
      </c>
      <c r="F24" s="24"/>
      <c r="G24" s="24"/>
      <c r="H24" s="24"/>
      <c r="I24" s="23">
        <v>608645</v>
      </c>
      <c r="J24" s="24"/>
      <c r="K24" s="24"/>
      <c r="L24" s="24"/>
      <c r="M24" s="23">
        <v>610245</v>
      </c>
    </row>
    <row r="25" spans="1:13" ht="13.5">
      <c r="A25" s="6" t="s">
        <v>195</v>
      </c>
      <c r="B25" s="23">
        <v>304998</v>
      </c>
      <c r="C25" s="23">
        <v>263857</v>
      </c>
      <c r="D25" s="23">
        <v>235293</v>
      </c>
      <c r="E25" s="23">
        <v>245387</v>
      </c>
      <c r="F25" s="24"/>
      <c r="G25" s="24"/>
      <c r="H25" s="24"/>
      <c r="I25" s="23">
        <v>276903</v>
      </c>
      <c r="J25" s="24"/>
      <c r="K25" s="24"/>
      <c r="L25" s="24"/>
      <c r="M25" s="23">
        <v>264700</v>
      </c>
    </row>
    <row r="26" spans="1:13" ht="13.5">
      <c r="A26" s="6" t="s">
        <v>196</v>
      </c>
      <c r="B26" s="23"/>
      <c r="C26" s="23">
        <v>2931</v>
      </c>
      <c r="D26" s="23"/>
      <c r="E26" s="23">
        <v>2964</v>
      </c>
      <c r="F26" s="24"/>
      <c r="G26" s="24"/>
      <c r="H26" s="24"/>
      <c r="I26" s="23">
        <v>10065</v>
      </c>
      <c r="J26" s="24"/>
      <c r="K26" s="24"/>
      <c r="L26" s="24"/>
      <c r="M26" s="23">
        <v>10363</v>
      </c>
    </row>
    <row r="27" spans="1:13" ht="13.5">
      <c r="A27" s="6" t="s">
        <v>197</v>
      </c>
      <c r="B27" s="23">
        <v>122529</v>
      </c>
      <c r="C27" s="23">
        <v>134083</v>
      </c>
      <c r="D27" s="23">
        <v>156375</v>
      </c>
      <c r="E27" s="23">
        <v>117791</v>
      </c>
      <c r="F27" s="24"/>
      <c r="G27" s="24"/>
      <c r="H27" s="24"/>
      <c r="I27" s="23">
        <v>154884</v>
      </c>
      <c r="J27" s="24"/>
      <c r="K27" s="24"/>
      <c r="L27" s="24"/>
      <c r="M27" s="23">
        <v>158773</v>
      </c>
    </row>
    <row r="28" spans="1:13" ht="13.5">
      <c r="A28" s="6" t="s">
        <v>198</v>
      </c>
      <c r="B28" s="23">
        <v>1522308</v>
      </c>
      <c r="C28" s="23">
        <v>1513771</v>
      </c>
      <c r="D28" s="23">
        <v>1421494</v>
      </c>
      <c r="E28" s="23">
        <v>1255379</v>
      </c>
      <c r="F28" s="24"/>
      <c r="G28" s="24"/>
      <c r="H28" s="24"/>
      <c r="I28" s="23">
        <v>1193339</v>
      </c>
      <c r="J28" s="24"/>
      <c r="K28" s="24"/>
      <c r="L28" s="24"/>
      <c r="M28" s="23">
        <v>1189594</v>
      </c>
    </row>
    <row r="29" spans="1:13" ht="13.5">
      <c r="A29" s="6" t="s">
        <v>199</v>
      </c>
      <c r="B29" s="23">
        <v>219742</v>
      </c>
      <c r="C29" s="23">
        <v>231900</v>
      </c>
      <c r="D29" s="23">
        <v>201962</v>
      </c>
      <c r="E29" s="23"/>
      <c r="F29" s="24"/>
      <c r="G29" s="24"/>
      <c r="H29" s="24"/>
      <c r="I29" s="23"/>
      <c r="J29" s="24"/>
      <c r="K29" s="24"/>
      <c r="L29" s="24"/>
      <c r="M29" s="23"/>
    </row>
    <row r="30" spans="1:13" ht="13.5">
      <c r="A30" s="6" t="s">
        <v>200</v>
      </c>
      <c r="B30" s="23">
        <v>46408</v>
      </c>
      <c r="C30" s="23">
        <v>46324</v>
      </c>
      <c r="D30" s="23">
        <v>42029</v>
      </c>
      <c r="E30" s="23">
        <v>41917</v>
      </c>
      <c r="F30" s="24"/>
      <c r="G30" s="24"/>
      <c r="H30" s="24"/>
      <c r="I30" s="23">
        <v>38420</v>
      </c>
      <c r="J30" s="24"/>
      <c r="K30" s="24"/>
      <c r="L30" s="24"/>
      <c r="M30" s="23">
        <v>68924</v>
      </c>
    </row>
    <row r="31" spans="1:13" ht="13.5">
      <c r="A31" s="6" t="s">
        <v>201</v>
      </c>
      <c r="B31" s="23">
        <v>44457</v>
      </c>
      <c r="C31" s="23">
        <v>24707</v>
      </c>
      <c r="D31" s="23">
        <v>21789</v>
      </c>
      <c r="E31" s="23">
        <v>59016</v>
      </c>
      <c r="F31" s="24"/>
      <c r="G31" s="24"/>
      <c r="H31" s="24"/>
      <c r="I31" s="23">
        <v>28492</v>
      </c>
      <c r="J31" s="24"/>
      <c r="K31" s="24"/>
      <c r="L31" s="24"/>
      <c r="M31" s="23"/>
    </row>
    <row r="32" spans="1:13" ht="13.5">
      <c r="A32" s="6" t="s">
        <v>144</v>
      </c>
      <c r="B32" s="23">
        <v>37115</v>
      </c>
      <c r="C32" s="23">
        <v>38449</v>
      </c>
      <c r="D32" s="23">
        <v>42413</v>
      </c>
      <c r="E32" s="23">
        <v>44655</v>
      </c>
      <c r="F32" s="24"/>
      <c r="G32" s="24"/>
      <c r="H32" s="24"/>
      <c r="I32" s="23">
        <v>42481</v>
      </c>
      <c r="J32" s="24"/>
      <c r="K32" s="24"/>
      <c r="L32" s="24"/>
      <c r="M32" s="23">
        <v>45113</v>
      </c>
    </row>
    <row r="33" spans="1:13" ht="13.5">
      <c r="A33" s="6" t="s">
        <v>63</v>
      </c>
      <c r="B33" s="23">
        <v>1313331</v>
      </c>
      <c r="C33" s="23">
        <v>1270270</v>
      </c>
      <c r="D33" s="23">
        <v>1204834</v>
      </c>
      <c r="E33" s="23">
        <v>1385335</v>
      </c>
      <c r="F33" s="24"/>
      <c r="G33" s="24"/>
      <c r="H33" s="24"/>
      <c r="I33" s="23">
        <v>1468750</v>
      </c>
      <c r="J33" s="24"/>
      <c r="K33" s="24"/>
      <c r="L33" s="24"/>
      <c r="M33" s="23">
        <v>1575272</v>
      </c>
    </row>
    <row r="34" spans="1:13" ht="13.5">
      <c r="A34" s="6" t="s">
        <v>202</v>
      </c>
      <c r="B34" s="23">
        <v>4317011</v>
      </c>
      <c r="C34" s="23">
        <v>4157340</v>
      </c>
      <c r="D34" s="23">
        <v>3902290</v>
      </c>
      <c r="E34" s="23">
        <v>3695314</v>
      </c>
      <c r="F34" s="24">
        <v>2744639</v>
      </c>
      <c r="G34" s="24">
        <v>1824635</v>
      </c>
      <c r="H34" s="24">
        <v>905835</v>
      </c>
      <c r="I34" s="23">
        <v>3821982</v>
      </c>
      <c r="J34" s="24">
        <v>2993014</v>
      </c>
      <c r="K34" s="24">
        <v>2002381</v>
      </c>
      <c r="L34" s="24">
        <v>997817</v>
      </c>
      <c r="M34" s="23">
        <v>3922987</v>
      </c>
    </row>
    <row r="35" spans="1:13" ht="14.25" thickBot="1">
      <c r="A35" s="29" t="s">
        <v>203</v>
      </c>
      <c r="B35" s="25">
        <v>615593</v>
      </c>
      <c r="C35" s="25">
        <v>558360</v>
      </c>
      <c r="D35" s="25">
        <v>520553</v>
      </c>
      <c r="E35" s="25">
        <v>319954</v>
      </c>
      <c r="F35" s="26">
        <v>295800</v>
      </c>
      <c r="G35" s="26">
        <v>112951</v>
      </c>
      <c r="H35" s="26">
        <v>-7005</v>
      </c>
      <c r="I35" s="25">
        <v>32639</v>
      </c>
      <c r="J35" s="26">
        <v>-40671</v>
      </c>
      <c r="K35" s="26">
        <v>15977</v>
      </c>
      <c r="L35" s="26">
        <v>34947</v>
      </c>
      <c r="M35" s="25">
        <v>328649</v>
      </c>
    </row>
    <row r="36" spans="1:13" ht="14.25" thickTop="1">
      <c r="A36" s="6" t="s">
        <v>204</v>
      </c>
      <c r="B36" s="23">
        <v>5310</v>
      </c>
      <c r="C36" s="23">
        <v>6212</v>
      </c>
      <c r="D36" s="23">
        <v>6201</v>
      </c>
      <c r="E36" s="23">
        <v>6314</v>
      </c>
      <c r="F36" s="24">
        <v>4779</v>
      </c>
      <c r="G36" s="24">
        <v>3136</v>
      </c>
      <c r="H36" s="24">
        <v>1999</v>
      </c>
      <c r="I36" s="23">
        <v>6474</v>
      </c>
      <c r="J36" s="24">
        <v>5382</v>
      </c>
      <c r="K36" s="24">
        <v>3937</v>
      </c>
      <c r="L36" s="24">
        <v>1003</v>
      </c>
      <c r="M36" s="23">
        <v>8323</v>
      </c>
    </row>
    <row r="37" spans="1:13" ht="13.5">
      <c r="A37" s="6" t="s">
        <v>205</v>
      </c>
      <c r="B37" s="23">
        <v>16275</v>
      </c>
      <c r="C37" s="23">
        <v>14607</v>
      </c>
      <c r="D37" s="23">
        <v>13386</v>
      </c>
      <c r="E37" s="23">
        <v>13096</v>
      </c>
      <c r="F37" s="24">
        <v>12781</v>
      </c>
      <c r="G37" s="24">
        <v>7279</v>
      </c>
      <c r="H37" s="24">
        <v>6991</v>
      </c>
      <c r="I37" s="23">
        <v>15036</v>
      </c>
      <c r="J37" s="24">
        <v>14703</v>
      </c>
      <c r="K37" s="24">
        <v>8198</v>
      </c>
      <c r="L37" s="24">
        <v>7894</v>
      </c>
      <c r="M37" s="23">
        <v>15626</v>
      </c>
    </row>
    <row r="38" spans="1:13" ht="13.5">
      <c r="A38" s="6" t="s">
        <v>206</v>
      </c>
      <c r="B38" s="23">
        <v>1897</v>
      </c>
      <c r="C38" s="23">
        <v>1971</v>
      </c>
      <c r="D38" s="23">
        <v>1901</v>
      </c>
      <c r="E38" s="23">
        <v>1919</v>
      </c>
      <c r="F38" s="24"/>
      <c r="G38" s="24"/>
      <c r="H38" s="24"/>
      <c r="I38" s="23">
        <v>3818</v>
      </c>
      <c r="J38" s="24"/>
      <c r="K38" s="24"/>
      <c r="L38" s="24"/>
      <c r="M38" s="23">
        <v>5989</v>
      </c>
    </row>
    <row r="39" spans="1:13" ht="13.5">
      <c r="A39" s="6" t="s">
        <v>207</v>
      </c>
      <c r="B39" s="23">
        <v>7526</v>
      </c>
      <c r="C39" s="23">
        <v>7472</v>
      </c>
      <c r="D39" s="23">
        <v>6954</v>
      </c>
      <c r="E39" s="23">
        <v>7817</v>
      </c>
      <c r="F39" s="24"/>
      <c r="G39" s="24"/>
      <c r="H39" s="24"/>
      <c r="I39" s="23">
        <v>6865</v>
      </c>
      <c r="J39" s="24"/>
      <c r="K39" s="24"/>
      <c r="L39" s="24"/>
      <c r="M39" s="23">
        <v>6278</v>
      </c>
    </row>
    <row r="40" spans="1:13" ht="13.5">
      <c r="A40" s="6" t="s">
        <v>208</v>
      </c>
      <c r="B40" s="23">
        <v>13188</v>
      </c>
      <c r="C40" s="23">
        <v>13188</v>
      </c>
      <c r="D40" s="23">
        <v>9357</v>
      </c>
      <c r="E40" s="23"/>
      <c r="F40" s="24"/>
      <c r="G40" s="24"/>
      <c r="H40" s="24"/>
      <c r="I40" s="23"/>
      <c r="J40" s="24"/>
      <c r="K40" s="24"/>
      <c r="L40" s="24"/>
      <c r="M40" s="23"/>
    </row>
    <row r="41" spans="1:13" ht="13.5">
      <c r="A41" s="6" t="s">
        <v>63</v>
      </c>
      <c r="B41" s="23">
        <v>18766</v>
      </c>
      <c r="C41" s="23">
        <v>19382</v>
      </c>
      <c r="D41" s="23">
        <v>15244</v>
      </c>
      <c r="E41" s="23">
        <v>23801</v>
      </c>
      <c r="F41" s="24">
        <v>21142</v>
      </c>
      <c r="G41" s="24">
        <v>10553</v>
      </c>
      <c r="H41" s="24">
        <v>3661</v>
      </c>
      <c r="I41" s="23">
        <v>17262</v>
      </c>
      <c r="J41" s="24">
        <v>29397</v>
      </c>
      <c r="K41" s="24">
        <v>16459</v>
      </c>
      <c r="L41" s="24">
        <v>5180</v>
      </c>
      <c r="M41" s="23">
        <v>9404</v>
      </c>
    </row>
    <row r="42" spans="1:13" ht="13.5">
      <c r="A42" s="6" t="s">
        <v>209</v>
      </c>
      <c r="B42" s="23">
        <v>62964</v>
      </c>
      <c r="C42" s="23">
        <v>62834</v>
      </c>
      <c r="D42" s="23">
        <v>58388</v>
      </c>
      <c r="E42" s="23">
        <v>84673</v>
      </c>
      <c r="F42" s="24">
        <v>69578</v>
      </c>
      <c r="G42" s="24">
        <v>25591</v>
      </c>
      <c r="H42" s="24">
        <v>15100</v>
      </c>
      <c r="I42" s="23">
        <v>55623</v>
      </c>
      <c r="J42" s="24">
        <v>49482</v>
      </c>
      <c r="K42" s="24">
        <v>28594</v>
      </c>
      <c r="L42" s="24">
        <v>14078</v>
      </c>
      <c r="M42" s="23">
        <v>68470</v>
      </c>
    </row>
    <row r="43" spans="1:13" ht="13.5">
      <c r="A43" s="6" t="s">
        <v>149</v>
      </c>
      <c r="B43" s="23">
        <v>14478</v>
      </c>
      <c r="C43" s="23">
        <v>11782</v>
      </c>
      <c r="D43" s="23">
        <v>12588</v>
      </c>
      <c r="E43" s="23">
        <v>13416</v>
      </c>
      <c r="F43" s="24">
        <v>12042</v>
      </c>
      <c r="G43" s="24">
        <v>8283</v>
      </c>
      <c r="H43" s="24">
        <v>4181</v>
      </c>
      <c r="I43" s="23">
        <v>14075</v>
      </c>
      <c r="J43" s="24">
        <v>12177</v>
      </c>
      <c r="K43" s="24">
        <v>10305</v>
      </c>
      <c r="L43" s="24">
        <v>5257</v>
      </c>
      <c r="M43" s="23">
        <v>20870</v>
      </c>
    </row>
    <row r="44" spans="1:13" ht="13.5">
      <c r="A44" s="6" t="s">
        <v>150</v>
      </c>
      <c r="B44" s="23">
        <v>2324</v>
      </c>
      <c r="C44" s="23">
        <v>3541</v>
      </c>
      <c r="D44" s="23">
        <v>3428</v>
      </c>
      <c r="E44" s="23">
        <v>3215</v>
      </c>
      <c r="F44" s="24"/>
      <c r="G44" s="24"/>
      <c r="H44" s="24"/>
      <c r="I44" s="23">
        <v>3306</v>
      </c>
      <c r="J44" s="24"/>
      <c r="K44" s="24"/>
      <c r="L44" s="24"/>
      <c r="M44" s="23"/>
    </row>
    <row r="45" spans="1:13" ht="13.5">
      <c r="A45" s="6" t="s">
        <v>210</v>
      </c>
      <c r="B45" s="23"/>
      <c r="C45" s="23">
        <v>5217</v>
      </c>
      <c r="D45" s="23">
        <v>3617</v>
      </c>
      <c r="E45" s="23"/>
      <c r="F45" s="24"/>
      <c r="G45" s="24"/>
      <c r="H45" s="24"/>
      <c r="I45" s="23"/>
      <c r="J45" s="24"/>
      <c r="K45" s="24"/>
      <c r="L45" s="24"/>
      <c r="M45" s="23"/>
    </row>
    <row r="46" spans="1:13" ht="13.5">
      <c r="A46" s="6" t="s">
        <v>211</v>
      </c>
      <c r="B46" s="23">
        <v>10823</v>
      </c>
      <c r="C46" s="23">
        <v>9379</v>
      </c>
      <c r="D46" s="23">
        <v>8499</v>
      </c>
      <c r="E46" s="23">
        <v>6996</v>
      </c>
      <c r="F46" s="24">
        <v>5116</v>
      </c>
      <c r="G46" s="24">
        <v>3104</v>
      </c>
      <c r="H46" s="24">
        <v>1320</v>
      </c>
      <c r="I46" s="23">
        <v>7477</v>
      </c>
      <c r="J46" s="24">
        <v>5787</v>
      </c>
      <c r="K46" s="24">
        <v>3658</v>
      </c>
      <c r="L46" s="24">
        <v>1601</v>
      </c>
      <c r="M46" s="23">
        <v>6833</v>
      </c>
    </row>
    <row r="47" spans="1:13" ht="13.5">
      <c r="A47" s="6" t="s">
        <v>144</v>
      </c>
      <c r="B47" s="23">
        <v>5660</v>
      </c>
      <c r="C47" s="23">
        <v>7816</v>
      </c>
      <c r="D47" s="23">
        <v>8088</v>
      </c>
      <c r="E47" s="23"/>
      <c r="F47" s="24"/>
      <c r="G47" s="24"/>
      <c r="H47" s="24"/>
      <c r="I47" s="23"/>
      <c r="J47" s="24"/>
      <c r="K47" s="24"/>
      <c r="L47" s="24"/>
      <c r="M47" s="23"/>
    </row>
    <row r="48" spans="1:13" ht="13.5">
      <c r="A48" s="6" t="s">
        <v>63</v>
      </c>
      <c r="B48" s="23">
        <v>11645</v>
      </c>
      <c r="C48" s="23">
        <v>916</v>
      </c>
      <c r="D48" s="23">
        <v>1691</v>
      </c>
      <c r="E48" s="23">
        <v>5391</v>
      </c>
      <c r="F48" s="24">
        <v>2116</v>
      </c>
      <c r="G48" s="24">
        <v>1646</v>
      </c>
      <c r="H48" s="24">
        <v>859</v>
      </c>
      <c r="I48" s="23">
        <v>1881</v>
      </c>
      <c r="J48" s="24">
        <v>1542</v>
      </c>
      <c r="K48" s="24">
        <v>938</v>
      </c>
      <c r="L48" s="24">
        <v>564</v>
      </c>
      <c r="M48" s="23">
        <v>7139</v>
      </c>
    </row>
    <row r="49" spans="1:13" ht="13.5">
      <c r="A49" s="6" t="s">
        <v>212</v>
      </c>
      <c r="B49" s="23">
        <v>44933</v>
      </c>
      <c r="C49" s="23">
        <v>38654</v>
      </c>
      <c r="D49" s="23">
        <v>37914</v>
      </c>
      <c r="E49" s="23">
        <v>29020</v>
      </c>
      <c r="F49" s="24">
        <v>19275</v>
      </c>
      <c r="G49" s="24">
        <v>13033</v>
      </c>
      <c r="H49" s="24">
        <v>6361</v>
      </c>
      <c r="I49" s="23">
        <v>26741</v>
      </c>
      <c r="J49" s="24">
        <v>19506</v>
      </c>
      <c r="K49" s="24">
        <v>14902</v>
      </c>
      <c r="L49" s="24">
        <v>7423</v>
      </c>
      <c r="M49" s="23">
        <v>34843</v>
      </c>
    </row>
    <row r="50" spans="1:13" ht="14.25" thickBot="1">
      <c r="A50" s="29" t="s">
        <v>213</v>
      </c>
      <c r="B50" s="25">
        <v>633624</v>
      </c>
      <c r="C50" s="25">
        <v>582539</v>
      </c>
      <c r="D50" s="25">
        <v>541027</v>
      </c>
      <c r="E50" s="25">
        <v>375607</v>
      </c>
      <c r="F50" s="26">
        <v>346102</v>
      </c>
      <c r="G50" s="26">
        <v>125509</v>
      </c>
      <c r="H50" s="26">
        <v>1734</v>
      </c>
      <c r="I50" s="25">
        <v>61521</v>
      </c>
      <c r="J50" s="26">
        <v>-10695</v>
      </c>
      <c r="K50" s="26">
        <v>29669</v>
      </c>
      <c r="L50" s="26">
        <v>41602</v>
      </c>
      <c r="M50" s="25">
        <v>362275</v>
      </c>
    </row>
    <row r="51" spans="1:13" ht="14.25" thickTop="1">
      <c r="A51" s="6" t="s">
        <v>214</v>
      </c>
      <c r="B51" s="23">
        <v>2254</v>
      </c>
      <c r="C51" s="23">
        <v>3135</v>
      </c>
      <c r="D51" s="23"/>
      <c r="E51" s="23"/>
      <c r="F51" s="24"/>
      <c r="G51" s="24"/>
      <c r="H51" s="24"/>
      <c r="I51" s="23">
        <v>14695</v>
      </c>
      <c r="J51" s="24">
        <v>14695</v>
      </c>
      <c r="K51" s="24">
        <v>14695</v>
      </c>
      <c r="L51" s="24"/>
      <c r="M51" s="23"/>
    </row>
    <row r="52" spans="1:13" ht="13.5">
      <c r="A52" s="6" t="s">
        <v>215</v>
      </c>
      <c r="B52" s="23"/>
      <c r="C52" s="23">
        <v>23</v>
      </c>
      <c r="D52" s="23">
        <v>1660</v>
      </c>
      <c r="E52" s="23">
        <v>97</v>
      </c>
      <c r="F52" s="24"/>
      <c r="G52" s="24"/>
      <c r="H52" s="24"/>
      <c r="I52" s="23"/>
      <c r="J52" s="24"/>
      <c r="K52" s="24"/>
      <c r="L52" s="24"/>
      <c r="M52" s="23">
        <v>18780</v>
      </c>
    </row>
    <row r="53" spans="1:13" ht="13.5">
      <c r="A53" s="6" t="s">
        <v>216</v>
      </c>
      <c r="B53" s="23">
        <v>2254</v>
      </c>
      <c r="C53" s="23">
        <v>3159</v>
      </c>
      <c r="D53" s="23">
        <v>19964</v>
      </c>
      <c r="E53" s="23">
        <v>97</v>
      </c>
      <c r="F53" s="24"/>
      <c r="G53" s="24">
        <v>872</v>
      </c>
      <c r="H53" s="24">
        <v>3580</v>
      </c>
      <c r="I53" s="23">
        <v>14695</v>
      </c>
      <c r="J53" s="24">
        <v>14695</v>
      </c>
      <c r="K53" s="24">
        <v>14695</v>
      </c>
      <c r="L53" s="24">
        <v>2057</v>
      </c>
      <c r="M53" s="23">
        <v>19364</v>
      </c>
    </row>
    <row r="54" spans="1:13" ht="13.5">
      <c r="A54" s="6" t="s">
        <v>217</v>
      </c>
      <c r="B54" s="23">
        <v>4461</v>
      </c>
      <c r="C54" s="23">
        <v>2484</v>
      </c>
      <c r="D54" s="23">
        <v>1629</v>
      </c>
      <c r="E54" s="23">
        <v>4139</v>
      </c>
      <c r="F54" s="24"/>
      <c r="G54" s="24"/>
      <c r="H54" s="24"/>
      <c r="I54" s="23">
        <v>15895</v>
      </c>
      <c r="J54" s="24"/>
      <c r="K54" s="24"/>
      <c r="L54" s="24"/>
      <c r="M54" s="23">
        <v>15550</v>
      </c>
    </row>
    <row r="55" spans="1:13" ht="13.5">
      <c r="A55" s="6" t="s">
        <v>218</v>
      </c>
      <c r="B55" s="23">
        <v>339</v>
      </c>
      <c r="C55" s="23">
        <v>42315</v>
      </c>
      <c r="D55" s="23">
        <v>49093</v>
      </c>
      <c r="E55" s="23">
        <v>45580</v>
      </c>
      <c r="F55" s="24">
        <v>48580</v>
      </c>
      <c r="G55" s="24">
        <v>40145</v>
      </c>
      <c r="H55" s="24"/>
      <c r="I55" s="23">
        <v>83627</v>
      </c>
      <c r="J55" s="24">
        <v>84741</v>
      </c>
      <c r="K55" s="24">
        <v>60855</v>
      </c>
      <c r="L55" s="24">
        <v>22357</v>
      </c>
      <c r="M55" s="23"/>
    </row>
    <row r="56" spans="1:13" ht="13.5">
      <c r="A56" s="6" t="s">
        <v>219</v>
      </c>
      <c r="B56" s="23"/>
      <c r="C56" s="23">
        <v>1548</v>
      </c>
      <c r="D56" s="23"/>
      <c r="E56" s="23"/>
      <c r="F56" s="24"/>
      <c r="G56" s="24"/>
      <c r="H56" s="24"/>
      <c r="I56" s="23"/>
      <c r="J56" s="24"/>
      <c r="K56" s="24"/>
      <c r="L56" s="24"/>
      <c r="M56" s="23"/>
    </row>
    <row r="57" spans="1:13" ht="13.5">
      <c r="A57" s="6" t="s">
        <v>220</v>
      </c>
      <c r="B57" s="23">
        <v>4800</v>
      </c>
      <c r="C57" s="23">
        <v>46348</v>
      </c>
      <c r="D57" s="23">
        <v>70028</v>
      </c>
      <c r="E57" s="23">
        <v>137423</v>
      </c>
      <c r="F57" s="24">
        <v>139451</v>
      </c>
      <c r="G57" s="24">
        <v>131011</v>
      </c>
      <c r="H57" s="24">
        <v>87821</v>
      </c>
      <c r="I57" s="23">
        <v>202522</v>
      </c>
      <c r="J57" s="24">
        <v>112828</v>
      </c>
      <c r="K57" s="24">
        <v>83398</v>
      </c>
      <c r="L57" s="24">
        <v>38757</v>
      </c>
      <c r="M57" s="23">
        <v>15684</v>
      </c>
    </row>
    <row r="58" spans="1:13" ht="13.5">
      <c r="A58" s="7" t="s">
        <v>143</v>
      </c>
      <c r="B58" s="23">
        <v>631078</v>
      </c>
      <c r="C58" s="23">
        <v>539350</v>
      </c>
      <c r="D58" s="23">
        <v>490964</v>
      </c>
      <c r="E58" s="23">
        <v>238280</v>
      </c>
      <c r="F58" s="24">
        <v>206651</v>
      </c>
      <c r="G58" s="24">
        <v>-4629</v>
      </c>
      <c r="H58" s="24">
        <v>-82506</v>
      </c>
      <c r="I58" s="23">
        <v>-126305</v>
      </c>
      <c r="J58" s="24">
        <v>-108828</v>
      </c>
      <c r="K58" s="24">
        <v>-39033</v>
      </c>
      <c r="L58" s="24">
        <v>4901</v>
      </c>
      <c r="M58" s="23">
        <v>365956</v>
      </c>
    </row>
    <row r="59" spans="1:13" ht="13.5">
      <c r="A59" s="7" t="s">
        <v>221</v>
      </c>
      <c r="B59" s="23">
        <v>253077</v>
      </c>
      <c r="C59" s="23">
        <v>210914</v>
      </c>
      <c r="D59" s="23">
        <v>302194</v>
      </c>
      <c r="E59" s="23">
        <v>28048</v>
      </c>
      <c r="F59" s="24"/>
      <c r="G59" s="24"/>
      <c r="H59" s="24"/>
      <c r="I59" s="23">
        <v>26220</v>
      </c>
      <c r="J59" s="24"/>
      <c r="K59" s="24"/>
      <c r="L59" s="24"/>
      <c r="M59" s="23">
        <v>110064</v>
      </c>
    </row>
    <row r="60" spans="1:13" ht="13.5">
      <c r="A60" s="7" t="s">
        <v>222</v>
      </c>
      <c r="B60" s="23">
        <v>-14394</v>
      </c>
      <c r="C60" s="23">
        <v>60559</v>
      </c>
      <c r="D60" s="23">
        <v>-39534</v>
      </c>
      <c r="E60" s="23">
        <v>137890</v>
      </c>
      <c r="F60" s="24"/>
      <c r="G60" s="24"/>
      <c r="H60" s="24"/>
      <c r="I60" s="23">
        <v>26489</v>
      </c>
      <c r="J60" s="24"/>
      <c r="K60" s="24"/>
      <c r="L60" s="24"/>
      <c r="M60" s="23">
        <v>50517</v>
      </c>
    </row>
    <row r="61" spans="1:13" ht="13.5">
      <c r="A61" s="7" t="s">
        <v>223</v>
      </c>
      <c r="B61" s="23">
        <v>238682</v>
      </c>
      <c r="C61" s="23">
        <v>271473</v>
      </c>
      <c r="D61" s="23">
        <v>262659</v>
      </c>
      <c r="E61" s="23">
        <v>165938</v>
      </c>
      <c r="F61" s="24">
        <v>114281</v>
      </c>
      <c r="G61" s="24">
        <v>9690</v>
      </c>
      <c r="H61" s="24">
        <v>-29566</v>
      </c>
      <c r="I61" s="23">
        <v>52709</v>
      </c>
      <c r="J61" s="24">
        <v>61405</v>
      </c>
      <c r="K61" s="24">
        <v>29237</v>
      </c>
      <c r="L61" s="24">
        <v>2363</v>
      </c>
      <c r="M61" s="23">
        <v>160582</v>
      </c>
    </row>
    <row r="62" spans="1:13" ht="14.25" thickBot="1">
      <c r="A62" s="7" t="s">
        <v>224</v>
      </c>
      <c r="B62" s="23">
        <v>392395</v>
      </c>
      <c r="C62" s="23">
        <v>267876</v>
      </c>
      <c r="D62" s="23">
        <v>228304</v>
      </c>
      <c r="E62" s="23">
        <v>72342</v>
      </c>
      <c r="F62" s="24">
        <v>92369</v>
      </c>
      <c r="G62" s="24">
        <v>-14319</v>
      </c>
      <c r="H62" s="24">
        <v>-52940</v>
      </c>
      <c r="I62" s="23">
        <v>-179014</v>
      </c>
      <c r="J62" s="24">
        <v>-170234</v>
      </c>
      <c r="K62" s="24">
        <v>-68271</v>
      </c>
      <c r="L62" s="24">
        <v>2538</v>
      </c>
      <c r="M62" s="23">
        <v>205374</v>
      </c>
    </row>
    <row r="63" spans="1:13" ht="14.25" thickTop="1">
      <c r="A63" s="8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</row>
    <row r="65" ht="13.5">
      <c r="A65" s="20" t="s">
        <v>134</v>
      </c>
    </row>
    <row r="66" ht="13.5">
      <c r="A66" s="20" t="s">
        <v>135</v>
      </c>
    </row>
  </sheetData>
  <mergeCells count="1">
    <mergeCell ref="B6:M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2:J51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10" width="17.625" style="0" customWidth="1"/>
  </cols>
  <sheetData>
    <row r="1" ht="14.25" thickBot="1"/>
    <row r="2" spans="1:10" ht="14.25" thickTop="1">
      <c r="A2" s="10" t="s">
        <v>130</v>
      </c>
      <c r="B2" s="14">
        <v>7953</v>
      </c>
      <c r="C2" s="14"/>
      <c r="D2" s="14"/>
      <c r="E2" s="14"/>
      <c r="F2" s="14"/>
      <c r="G2" s="14"/>
      <c r="H2" s="14"/>
      <c r="I2" s="14"/>
      <c r="J2" s="14"/>
    </row>
    <row r="3" spans="1:10" ht="14.25" thickBot="1">
      <c r="A3" s="11" t="s">
        <v>131</v>
      </c>
      <c r="B3" s="1" t="s">
        <v>132</v>
      </c>
      <c r="C3" s="1"/>
      <c r="D3" s="1"/>
      <c r="E3" s="1"/>
      <c r="F3" s="1"/>
      <c r="G3" s="1"/>
      <c r="H3" s="1"/>
      <c r="I3" s="1"/>
      <c r="J3" s="1"/>
    </row>
    <row r="4" spans="1:10" ht="14.25" thickTop="1">
      <c r="A4" s="10" t="s">
        <v>22</v>
      </c>
      <c r="B4" s="15" t="str">
        <f>HYPERLINK("http://www.kabupro.jp/mark/20110629/S0008OB5.htm","有価証券報告書")</f>
        <v>有価証券報告書</v>
      </c>
      <c r="C4" s="15" t="str">
        <f>HYPERLINK("http://www.kabupro.jp/mark/20110210/S0007Q78.htm","四半期報告書")</f>
        <v>四半期報告書</v>
      </c>
      <c r="D4" s="15" t="str">
        <f>HYPERLINK("http://www.kabupro.jp/mark/20101115/S00077NQ.htm","四半期報告書")</f>
        <v>四半期報告書</v>
      </c>
      <c r="E4" s="15" t="str">
        <f>HYPERLINK("http://www.kabupro.jp/mark/20100812/S0006LGL.htm","四半期報告書")</f>
        <v>四半期報告書</v>
      </c>
      <c r="F4" s="15" t="str">
        <f>HYPERLINK("http://www.kabupro.jp/mark/20090626/S0003J5O.htm","有価証券報告書")</f>
        <v>有価証券報告書</v>
      </c>
      <c r="G4" s="15" t="str">
        <f>HYPERLINK("http://www.kabupro.jp/mark/20100212/S000547W.htm","四半期報告書")</f>
        <v>四半期報告書</v>
      </c>
      <c r="H4" s="15" t="str">
        <f>HYPERLINK("http://www.kabupro.jp/mark/20091113/S0004HEC.htm","四半期報告書")</f>
        <v>四半期報告書</v>
      </c>
      <c r="I4" s="15" t="str">
        <f>HYPERLINK("http://www.kabupro.jp/mark/20090811/S0003U6W.htm","四半期報告書")</f>
        <v>四半期報告書</v>
      </c>
      <c r="J4" s="15" t="str">
        <f>HYPERLINK("http://www.kabupro.jp/mark/20090626/S0003J5O.htm","有価証券報告書")</f>
        <v>有価証券報告書</v>
      </c>
    </row>
    <row r="5" spans="1:10" ht="14.25" thickBot="1">
      <c r="A5" s="11" t="s">
        <v>23</v>
      </c>
      <c r="B5" s="1" t="s">
        <v>35</v>
      </c>
      <c r="C5" s="1" t="s">
        <v>137</v>
      </c>
      <c r="D5" s="1" t="s">
        <v>139</v>
      </c>
      <c r="E5" s="1" t="s">
        <v>140</v>
      </c>
      <c r="F5" s="1" t="s">
        <v>51</v>
      </c>
      <c r="G5" s="1" t="s">
        <v>37</v>
      </c>
      <c r="H5" s="1" t="s">
        <v>40</v>
      </c>
      <c r="I5" s="1" t="s">
        <v>42</v>
      </c>
      <c r="J5" s="1" t="s">
        <v>51</v>
      </c>
    </row>
    <row r="6" spans="1:10" ht="15" thickBot="1" thickTop="1">
      <c r="A6" s="10" t="s">
        <v>24</v>
      </c>
      <c r="B6" s="18" t="s">
        <v>177</v>
      </c>
      <c r="C6" s="19"/>
      <c r="D6" s="19"/>
      <c r="E6" s="19"/>
      <c r="F6" s="19"/>
      <c r="G6" s="19"/>
      <c r="H6" s="19"/>
      <c r="I6" s="19"/>
      <c r="J6" s="19"/>
    </row>
    <row r="7" spans="1:10" ht="14.25" thickTop="1">
      <c r="A7" s="12" t="s">
        <v>25</v>
      </c>
      <c r="B7" s="16" t="s">
        <v>30</v>
      </c>
      <c r="C7" s="14" t="s">
        <v>138</v>
      </c>
      <c r="D7" s="14" t="s">
        <v>138</v>
      </c>
      <c r="E7" s="14" t="s">
        <v>138</v>
      </c>
      <c r="F7" s="16" t="s">
        <v>30</v>
      </c>
      <c r="G7" s="14" t="s">
        <v>138</v>
      </c>
      <c r="H7" s="14" t="s">
        <v>138</v>
      </c>
      <c r="I7" s="14" t="s">
        <v>138</v>
      </c>
      <c r="J7" s="16" t="s">
        <v>30</v>
      </c>
    </row>
    <row r="8" spans="1:10" ht="13.5">
      <c r="A8" s="13" t="s">
        <v>26</v>
      </c>
      <c r="B8" s="17" t="s">
        <v>136</v>
      </c>
      <c r="C8" s="1" t="s">
        <v>136</v>
      </c>
      <c r="D8" s="1" t="s">
        <v>136</v>
      </c>
      <c r="E8" s="1" t="s">
        <v>136</v>
      </c>
      <c r="F8" s="17" t="s">
        <v>141</v>
      </c>
      <c r="G8" s="1" t="s">
        <v>141</v>
      </c>
      <c r="H8" s="1" t="s">
        <v>141</v>
      </c>
      <c r="I8" s="1" t="s">
        <v>141</v>
      </c>
      <c r="J8" s="17" t="s">
        <v>142</v>
      </c>
    </row>
    <row r="9" spans="1:10" ht="13.5">
      <c r="A9" s="13" t="s">
        <v>27</v>
      </c>
      <c r="B9" s="17" t="s">
        <v>36</v>
      </c>
      <c r="C9" s="1" t="s">
        <v>39</v>
      </c>
      <c r="D9" s="1" t="s">
        <v>41</v>
      </c>
      <c r="E9" s="1" t="s">
        <v>43</v>
      </c>
      <c r="F9" s="17" t="s">
        <v>44</v>
      </c>
      <c r="G9" s="1" t="s">
        <v>46</v>
      </c>
      <c r="H9" s="1" t="s">
        <v>48</v>
      </c>
      <c r="I9" s="1" t="s">
        <v>50</v>
      </c>
      <c r="J9" s="17" t="s">
        <v>52</v>
      </c>
    </row>
    <row r="10" spans="1:10" ht="14.25" thickBot="1">
      <c r="A10" s="13" t="s">
        <v>28</v>
      </c>
      <c r="B10" s="17" t="s">
        <v>54</v>
      </c>
      <c r="C10" s="1" t="s">
        <v>54</v>
      </c>
      <c r="D10" s="1" t="s">
        <v>54</v>
      </c>
      <c r="E10" s="1" t="s">
        <v>54</v>
      </c>
      <c r="F10" s="17" t="s">
        <v>54</v>
      </c>
      <c r="G10" s="1" t="s">
        <v>54</v>
      </c>
      <c r="H10" s="1" t="s">
        <v>54</v>
      </c>
      <c r="I10" s="1" t="s">
        <v>54</v>
      </c>
      <c r="J10" s="17" t="s">
        <v>54</v>
      </c>
    </row>
    <row r="11" spans="1:10" ht="14.25" thickTop="1">
      <c r="A11" s="28" t="s">
        <v>143</v>
      </c>
      <c r="B11" s="21">
        <v>238280</v>
      </c>
      <c r="C11" s="22">
        <v>206651</v>
      </c>
      <c r="D11" s="22">
        <v>-4629</v>
      </c>
      <c r="E11" s="22">
        <v>-82506</v>
      </c>
      <c r="F11" s="21">
        <v>-126305</v>
      </c>
      <c r="G11" s="22">
        <v>-108828</v>
      </c>
      <c r="H11" s="22">
        <v>-39033</v>
      </c>
      <c r="I11" s="22">
        <v>4901</v>
      </c>
      <c r="J11" s="21">
        <v>365956</v>
      </c>
    </row>
    <row r="12" spans="1:10" ht="13.5">
      <c r="A12" s="6" t="s">
        <v>144</v>
      </c>
      <c r="B12" s="23">
        <v>260086</v>
      </c>
      <c r="C12" s="24">
        <v>192724</v>
      </c>
      <c r="D12" s="24">
        <v>127646</v>
      </c>
      <c r="E12" s="24">
        <v>62792</v>
      </c>
      <c r="F12" s="23">
        <v>248162</v>
      </c>
      <c r="G12" s="24">
        <v>174813</v>
      </c>
      <c r="H12" s="24">
        <v>114433</v>
      </c>
      <c r="I12" s="24">
        <v>56600</v>
      </c>
      <c r="J12" s="23">
        <v>257589</v>
      </c>
    </row>
    <row r="13" spans="1:10" ht="13.5">
      <c r="A13" s="6" t="s">
        <v>145</v>
      </c>
      <c r="B13" s="23">
        <v>-13974</v>
      </c>
      <c r="C13" s="24"/>
      <c r="D13" s="24"/>
      <c r="E13" s="24"/>
      <c r="F13" s="23">
        <v>-21174</v>
      </c>
      <c r="G13" s="24"/>
      <c r="H13" s="24"/>
      <c r="I13" s="24"/>
      <c r="J13" s="23">
        <v>41287</v>
      </c>
    </row>
    <row r="14" spans="1:10" ht="13.5">
      <c r="A14" s="6" t="s">
        <v>146</v>
      </c>
      <c r="B14" s="23">
        <v>-433032</v>
      </c>
      <c r="C14" s="24">
        <v>-471066</v>
      </c>
      <c r="D14" s="24">
        <v>-478423</v>
      </c>
      <c r="E14" s="24">
        <v>-485781</v>
      </c>
      <c r="F14" s="23">
        <v>110114</v>
      </c>
      <c r="G14" s="24"/>
      <c r="H14" s="24"/>
      <c r="I14" s="24"/>
      <c r="J14" s="23">
        <v>15328</v>
      </c>
    </row>
    <row r="15" spans="1:10" ht="13.5">
      <c r="A15" s="6" t="s">
        <v>147</v>
      </c>
      <c r="B15" s="23">
        <v>-12523</v>
      </c>
      <c r="C15" s="24">
        <v>-1170</v>
      </c>
      <c r="D15" s="24">
        <v>-2845</v>
      </c>
      <c r="E15" s="24">
        <v>-3992</v>
      </c>
      <c r="F15" s="23">
        <v>979</v>
      </c>
      <c r="G15" s="24">
        <v>4127</v>
      </c>
      <c r="H15" s="24">
        <v>829</v>
      </c>
      <c r="I15" s="24">
        <v>-2057</v>
      </c>
      <c r="J15" s="23">
        <v>-1009</v>
      </c>
    </row>
    <row r="16" spans="1:10" ht="13.5">
      <c r="A16" s="6" t="s">
        <v>148</v>
      </c>
      <c r="B16" s="23">
        <v>-19411</v>
      </c>
      <c r="C16" s="24">
        <v>-17561</v>
      </c>
      <c r="D16" s="24">
        <v>-10415</v>
      </c>
      <c r="E16" s="24">
        <v>-8990</v>
      </c>
      <c r="F16" s="23">
        <v>-21511</v>
      </c>
      <c r="G16" s="24">
        <v>-20085</v>
      </c>
      <c r="H16" s="24">
        <v>-12135</v>
      </c>
      <c r="I16" s="24">
        <v>-8897</v>
      </c>
      <c r="J16" s="23">
        <v>-23950</v>
      </c>
    </row>
    <row r="17" spans="1:10" ht="13.5">
      <c r="A17" s="6" t="s">
        <v>149</v>
      </c>
      <c r="B17" s="23">
        <v>13416</v>
      </c>
      <c r="C17" s="24">
        <v>12042</v>
      </c>
      <c r="D17" s="24">
        <v>8283</v>
      </c>
      <c r="E17" s="24">
        <v>4181</v>
      </c>
      <c r="F17" s="23">
        <v>14075</v>
      </c>
      <c r="G17" s="24">
        <v>12177</v>
      </c>
      <c r="H17" s="24">
        <v>10305</v>
      </c>
      <c r="I17" s="24">
        <v>5257</v>
      </c>
      <c r="J17" s="23">
        <v>20870</v>
      </c>
    </row>
    <row r="18" spans="1:10" ht="13.5">
      <c r="A18" s="6" t="s">
        <v>150</v>
      </c>
      <c r="B18" s="23">
        <v>3215</v>
      </c>
      <c r="C18" s="24"/>
      <c r="D18" s="24"/>
      <c r="E18" s="24"/>
      <c r="F18" s="23">
        <v>3306</v>
      </c>
      <c r="G18" s="24"/>
      <c r="H18" s="24"/>
      <c r="I18" s="24"/>
      <c r="J18" s="23">
        <v>3401</v>
      </c>
    </row>
    <row r="19" spans="1:10" ht="13.5">
      <c r="A19" s="6" t="s">
        <v>151</v>
      </c>
      <c r="B19" s="23">
        <v>-97</v>
      </c>
      <c r="C19" s="24"/>
      <c r="D19" s="24"/>
      <c r="E19" s="24"/>
      <c r="F19" s="23"/>
      <c r="G19" s="24"/>
      <c r="H19" s="24"/>
      <c r="I19" s="24"/>
      <c r="J19" s="23">
        <v>-18780</v>
      </c>
    </row>
    <row r="20" spans="1:10" ht="13.5">
      <c r="A20" s="6" t="s">
        <v>152</v>
      </c>
      <c r="B20" s="23">
        <v>45580</v>
      </c>
      <c r="C20" s="24">
        <v>48580</v>
      </c>
      <c r="D20" s="24">
        <v>40145</v>
      </c>
      <c r="E20" s="24"/>
      <c r="F20" s="23">
        <v>83627</v>
      </c>
      <c r="G20" s="24">
        <v>84741</v>
      </c>
      <c r="H20" s="24">
        <v>60855</v>
      </c>
      <c r="I20" s="24"/>
      <c r="J20" s="23"/>
    </row>
    <row r="21" spans="1:10" ht="13.5">
      <c r="A21" s="6" t="s">
        <v>153</v>
      </c>
      <c r="B21" s="23">
        <v>4193</v>
      </c>
      <c r="C21" s="24"/>
      <c r="D21" s="24"/>
      <c r="E21" s="24"/>
      <c r="F21" s="23">
        <v>1323</v>
      </c>
      <c r="G21" s="24"/>
      <c r="H21" s="24"/>
      <c r="I21" s="24"/>
      <c r="J21" s="23">
        <v>15684</v>
      </c>
    </row>
    <row r="22" spans="1:10" ht="13.5">
      <c r="A22" s="6" t="s">
        <v>154</v>
      </c>
      <c r="B22" s="23">
        <v>371564</v>
      </c>
      <c r="C22" s="24">
        <v>-201335</v>
      </c>
      <c r="D22" s="24">
        <v>234188</v>
      </c>
      <c r="E22" s="24">
        <v>604418</v>
      </c>
      <c r="F22" s="23">
        <v>77117</v>
      </c>
      <c r="G22" s="24">
        <v>-466134</v>
      </c>
      <c r="H22" s="24">
        <v>-111070</v>
      </c>
      <c r="I22" s="24">
        <v>371653</v>
      </c>
      <c r="J22" s="23">
        <v>296295</v>
      </c>
    </row>
    <row r="23" spans="1:10" ht="13.5">
      <c r="A23" s="6" t="s">
        <v>155</v>
      </c>
      <c r="B23" s="23">
        <v>65865</v>
      </c>
      <c r="C23" s="24">
        <v>35092</v>
      </c>
      <c r="D23" s="24">
        <v>84065</v>
      </c>
      <c r="E23" s="24">
        <v>-27021</v>
      </c>
      <c r="F23" s="23">
        <v>-72679</v>
      </c>
      <c r="G23" s="24">
        <v>-61700</v>
      </c>
      <c r="H23" s="24">
        <v>-29877</v>
      </c>
      <c r="I23" s="24">
        <v>-44097</v>
      </c>
      <c r="J23" s="23">
        <v>4375</v>
      </c>
    </row>
    <row r="24" spans="1:10" ht="13.5">
      <c r="A24" s="6" t="s">
        <v>156</v>
      </c>
      <c r="B24" s="23">
        <v>-39150</v>
      </c>
      <c r="C24" s="24">
        <v>237994</v>
      </c>
      <c r="D24" s="24">
        <v>-46805</v>
      </c>
      <c r="E24" s="24">
        <v>-455249</v>
      </c>
      <c r="F24" s="23">
        <v>-81289</v>
      </c>
      <c r="G24" s="24">
        <v>442778</v>
      </c>
      <c r="H24" s="24">
        <v>166049</v>
      </c>
      <c r="I24" s="24">
        <v>-263283</v>
      </c>
      <c r="J24" s="23">
        <v>-569868</v>
      </c>
    </row>
    <row r="25" spans="1:10" ht="13.5">
      <c r="A25" s="6" t="s">
        <v>157</v>
      </c>
      <c r="B25" s="23">
        <v>89211</v>
      </c>
      <c r="C25" s="24"/>
      <c r="D25" s="24"/>
      <c r="E25" s="24"/>
      <c r="F25" s="23">
        <v>-107478</v>
      </c>
      <c r="G25" s="24"/>
      <c r="H25" s="24"/>
      <c r="I25" s="24"/>
      <c r="J25" s="23">
        <v>-124602</v>
      </c>
    </row>
    <row r="26" spans="1:10" ht="13.5">
      <c r="A26" s="6" t="s">
        <v>63</v>
      </c>
      <c r="B26" s="23">
        <v>150104</v>
      </c>
      <c r="C26" s="24">
        <v>210009</v>
      </c>
      <c r="D26" s="24">
        <v>131926</v>
      </c>
      <c r="E26" s="24">
        <v>212978</v>
      </c>
      <c r="F26" s="23">
        <v>-22504</v>
      </c>
      <c r="G26" s="24">
        <v>-128128</v>
      </c>
      <c r="H26" s="24">
        <v>-63508</v>
      </c>
      <c r="I26" s="24">
        <v>-53482</v>
      </c>
      <c r="J26" s="23">
        <v>-172432</v>
      </c>
    </row>
    <row r="27" spans="1:10" ht="13.5">
      <c r="A27" s="6" t="s">
        <v>158</v>
      </c>
      <c r="B27" s="23">
        <v>723329</v>
      </c>
      <c r="C27" s="24">
        <v>252015</v>
      </c>
      <c r="D27" s="24">
        <v>83190</v>
      </c>
      <c r="E27" s="24">
        <v>-179054</v>
      </c>
      <c r="F27" s="23">
        <v>85203</v>
      </c>
      <c r="G27" s="24">
        <v>-80812</v>
      </c>
      <c r="H27" s="24">
        <v>82227</v>
      </c>
      <c r="I27" s="24">
        <v>81770</v>
      </c>
      <c r="J27" s="23">
        <v>98430</v>
      </c>
    </row>
    <row r="28" spans="1:10" ht="13.5">
      <c r="A28" s="6" t="s">
        <v>159</v>
      </c>
      <c r="B28" s="23">
        <v>19223</v>
      </c>
      <c r="C28" s="24">
        <v>16140</v>
      </c>
      <c r="D28" s="24">
        <v>10371</v>
      </c>
      <c r="E28" s="24">
        <v>7633</v>
      </c>
      <c r="F28" s="23">
        <v>33530</v>
      </c>
      <c r="G28" s="24">
        <v>30442</v>
      </c>
      <c r="H28" s="24">
        <v>23567</v>
      </c>
      <c r="I28" s="24">
        <v>20315</v>
      </c>
      <c r="J28" s="23">
        <v>24349</v>
      </c>
    </row>
    <row r="29" spans="1:10" ht="13.5">
      <c r="A29" s="6" t="s">
        <v>160</v>
      </c>
      <c r="B29" s="23">
        <v>-16597</v>
      </c>
      <c r="C29" s="24">
        <v>-12641</v>
      </c>
      <c r="D29" s="24">
        <v>-8259</v>
      </c>
      <c r="E29" s="24">
        <v>-4785</v>
      </c>
      <c r="F29" s="23">
        <v>-17346</v>
      </c>
      <c r="G29" s="24">
        <v>-14975</v>
      </c>
      <c r="H29" s="24">
        <v>-10281</v>
      </c>
      <c r="I29" s="24">
        <v>-5799</v>
      </c>
      <c r="J29" s="23">
        <v>-24431</v>
      </c>
    </row>
    <row r="30" spans="1:10" ht="13.5">
      <c r="A30" s="6" t="s">
        <v>161</v>
      </c>
      <c r="B30" s="23">
        <v>30139</v>
      </c>
      <c r="C30" s="24">
        <v>30710</v>
      </c>
      <c r="D30" s="24">
        <v>31172</v>
      </c>
      <c r="E30" s="24">
        <v>-13618</v>
      </c>
      <c r="F30" s="23">
        <v>54735</v>
      </c>
      <c r="G30" s="24">
        <v>55085</v>
      </c>
      <c r="H30" s="24">
        <v>111714</v>
      </c>
      <c r="I30" s="24">
        <v>-16266</v>
      </c>
      <c r="J30" s="23">
        <v>-349372</v>
      </c>
    </row>
    <row r="31" spans="1:10" ht="14.25" thickBot="1">
      <c r="A31" s="5" t="s">
        <v>162</v>
      </c>
      <c r="B31" s="25">
        <v>756094</v>
      </c>
      <c r="C31" s="26">
        <v>286224</v>
      </c>
      <c r="D31" s="26">
        <v>116474</v>
      </c>
      <c r="E31" s="26">
        <v>-189824</v>
      </c>
      <c r="F31" s="25">
        <v>140888</v>
      </c>
      <c r="G31" s="26">
        <v>-25494</v>
      </c>
      <c r="H31" s="26">
        <v>191992</v>
      </c>
      <c r="I31" s="26">
        <v>64785</v>
      </c>
      <c r="J31" s="25">
        <v>-251024</v>
      </c>
    </row>
    <row r="32" spans="1:10" ht="14.25" thickTop="1">
      <c r="A32" s="6" t="s">
        <v>163</v>
      </c>
      <c r="B32" s="23">
        <v>22899</v>
      </c>
      <c r="C32" s="24">
        <v>37899</v>
      </c>
      <c r="D32" s="24">
        <v>46762</v>
      </c>
      <c r="E32" s="24">
        <v>46770</v>
      </c>
      <c r="F32" s="23">
        <v>-65690</v>
      </c>
      <c r="G32" s="24"/>
      <c r="H32" s="24"/>
      <c r="I32" s="24"/>
      <c r="J32" s="23"/>
    </row>
    <row r="33" spans="1:10" ht="13.5">
      <c r="A33" s="6" t="s">
        <v>164</v>
      </c>
      <c r="B33" s="23">
        <v>-58498</v>
      </c>
      <c r="C33" s="24"/>
      <c r="D33" s="24"/>
      <c r="E33" s="24"/>
      <c r="F33" s="23">
        <v>-111759</v>
      </c>
      <c r="G33" s="24"/>
      <c r="H33" s="24"/>
      <c r="I33" s="24"/>
      <c r="J33" s="23">
        <v>-193667</v>
      </c>
    </row>
    <row r="34" spans="1:10" ht="13.5">
      <c r="A34" s="6" t="s">
        <v>165</v>
      </c>
      <c r="B34" s="23">
        <v>20</v>
      </c>
      <c r="C34" s="24"/>
      <c r="D34" s="24"/>
      <c r="E34" s="24"/>
      <c r="F34" s="23">
        <v>19843</v>
      </c>
      <c r="G34" s="24"/>
      <c r="H34" s="24"/>
      <c r="I34" s="24"/>
      <c r="J34" s="23">
        <v>358</v>
      </c>
    </row>
    <row r="35" spans="1:10" ht="13.5">
      <c r="A35" s="6" t="s">
        <v>166</v>
      </c>
      <c r="B35" s="23">
        <v>-55372</v>
      </c>
      <c r="C35" s="24"/>
      <c r="D35" s="24"/>
      <c r="E35" s="24"/>
      <c r="F35" s="23"/>
      <c r="G35" s="24"/>
      <c r="H35" s="24"/>
      <c r="I35" s="24"/>
      <c r="J35" s="23"/>
    </row>
    <row r="36" spans="1:10" ht="13.5">
      <c r="A36" s="6" t="s">
        <v>63</v>
      </c>
      <c r="B36" s="23">
        <v>-9079</v>
      </c>
      <c r="C36" s="24">
        <v>-32453</v>
      </c>
      <c r="D36" s="24">
        <v>-4631</v>
      </c>
      <c r="E36" s="24">
        <v>-7756</v>
      </c>
      <c r="F36" s="23">
        <v>-15350</v>
      </c>
      <c r="G36" s="24">
        <v>-7332</v>
      </c>
      <c r="H36" s="24">
        <v>-4389</v>
      </c>
      <c r="I36" s="24">
        <v>-5762</v>
      </c>
      <c r="J36" s="23">
        <v>-3599</v>
      </c>
    </row>
    <row r="37" spans="1:10" ht="14.25" thickBot="1">
      <c r="A37" s="5" t="s">
        <v>167</v>
      </c>
      <c r="B37" s="25">
        <v>-100030</v>
      </c>
      <c r="C37" s="26">
        <v>-50933</v>
      </c>
      <c r="D37" s="26">
        <v>-13427</v>
      </c>
      <c r="E37" s="26">
        <v>33077</v>
      </c>
      <c r="F37" s="25">
        <v>-208219</v>
      </c>
      <c r="G37" s="26">
        <v>-124872</v>
      </c>
      <c r="H37" s="26">
        <v>-175210</v>
      </c>
      <c r="I37" s="26">
        <v>-34264</v>
      </c>
      <c r="J37" s="25">
        <v>-645698</v>
      </c>
    </row>
    <row r="38" spans="1:10" ht="14.25" thickTop="1">
      <c r="A38" s="6" t="s">
        <v>168</v>
      </c>
      <c r="B38" s="23">
        <v>100000</v>
      </c>
      <c r="C38" s="24">
        <v>200000</v>
      </c>
      <c r="D38" s="24">
        <v>100000</v>
      </c>
      <c r="E38" s="24"/>
      <c r="F38" s="23"/>
      <c r="G38" s="24"/>
      <c r="H38" s="24"/>
      <c r="I38" s="24"/>
      <c r="J38" s="23">
        <v>300000</v>
      </c>
    </row>
    <row r="39" spans="1:10" ht="13.5">
      <c r="A39" s="6" t="s">
        <v>169</v>
      </c>
      <c r="B39" s="23">
        <v>-20000</v>
      </c>
      <c r="C39" s="24">
        <v>-20000</v>
      </c>
      <c r="D39" s="24">
        <v>-10000</v>
      </c>
      <c r="E39" s="24">
        <v>-10000</v>
      </c>
      <c r="F39" s="23">
        <v>-20000</v>
      </c>
      <c r="G39" s="24">
        <v>-20000</v>
      </c>
      <c r="H39" s="24">
        <v>-10000</v>
      </c>
      <c r="I39" s="24">
        <v>-10000</v>
      </c>
      <c r="J39" s="23">
        <v>-20000</v>
      </c>
    </row>
    <row r="40" spans="1:10" ht="13.5">
      <c r="A40" s="6" t="s">
        <v>170</v>
      </c>
      <c r="B40" s="23">
        <v>-24378</v>
      </c>
      <c r="C40" s="24">
        <v>-24132</v>
      </c>
      <c r="D40" s="24">
        <v>-24132</v>
      </c>
      <c r="E40" s="24">
        <v>-653</v>
      </c>
      <c r="F40" s="23">
        <v>-1552</v>
      </c>
      <c r="G40" s="24">
        <v>-1114</v>
      </c>
      <c r="H40" s="24">
        <v>-644</v>
      </c>
      <c r="I40" s="24">
        <v>-291</v>
      </c>
      <c r="J40" s="23">
        <v>-1519</v>
      </c>
    </row>
    <row r="41" spans="1:10" ht="13.5">
      <c r="A41" s="6" t="s">
        <v>171</v>
      </c>
      <c r="B41" s="23">
        <v>-148117</v>
      </c>
      <c r="C41" s="24">
        <v>-108101</v>
      </c>
      <c r="D41" s="24">
        <v>-71562</v>
      </c>
      <c r="E41" s="24">
        <v>-35629</v>
      </c>
      <c r="F41" s="23">
        <v>-45399</v>
      </c>
      <c r="G41" s="24"/>
      <c r="H41" s="24"/>
      <c r="I41" s="24"/>
      <c r="J41" s="23"/>
    </row>
    <row r="42" spans="1:10" ht="13.5">
      <c r="A42" s="6" t="s">
        <v>172</v>
      </c>
      <c r="B42" s="23">
        <v>-94817</v>
      </c>
      <c r="C42" s="24">
        <v>-93031</v>
      </c>
      <c r="D42" s="24">
        <v>-52822</v>
      </c>
      <c r="E42" s="24">
        <v>-49956</v>
      </c>
      <c r="F42" s="23">
        <v>-95033</v>
      </c>
      <c r="G42" s="24">
        <v>-93791</v>
      </c>
      <c r="H42" s="24">
        <v>-53028</v>
      </c>
      <c r="I42" s="24">
        <v>-50632</v>
      </c>
      <c r="J42" s="23">
        <v>-106947</v>
      </c>
    </row>
    <row r="43" spans="1:10" ht="14.25" thickBot="1">
      <c r="A43" s="5" t="s">
        <v>173</v>
      </c>
      <c r="B43" s="25">
        <v>-187313</v>
      </c>
      <c r="C43" s="26">
        <v>-45264</v>
      </c>
      <c r="D43" s="26">
        <v>-58517</v>
      </c>
      <c r="E43" s="26">
        <v>-96239</v>
      </c>
      <c r="F43" s="25">
        <v>-161985</v>
      </c>
      <c r="G43" s="26">
        <v>-14906</v>
      </c>
      <c r="H43" s="26">
        <v>-63673</v>
      </c>
      <c r="I43" s="26">
        <v>-60924</v>
      </c>
      <c r="J43" s="25">
        <v>-178466</v>
      </c>
    </row>
    <row r="44" spans="1:10" ht="14.25" thickTop="1">
      <c r="A44" s="7" t="s">
        <v>174</v>
      </c>
      <c r="B44" s="23">
        <v>-509</v>
      </c>
      <c r="C44" s="24">
        <v>-225</v>
      </c>
      <c r="D44" s="24">
        <v>-416</v>
      </c>
      <c r="E44" s="24">
        <v>-64</v>
      </c>
      <c r="F44" s="23">
        <v>138</v>
      </c>
      <c r="G44" s="24">
        <v>-9</v>
      </c>
      <c r="H44" s="24">
        <v>3</v>
      </c>
      <c r="I44" s="24">
        <v>69</v>
      </c>
      <c r="J44" s="23">
        <v>-18</v>
      </c>
    </row>
    <row r="45" spans="1:10" ht="13.5">
      <c r="A45" s="7" t="s">
        <v>175</v>
      </c>
      <c r="B45" s="23">
        <v>468241</v>
      </c>
      <c r="C45" s="24">
        <v>189800</v>
      </c>
      <c r="D45" s="24">
        <v>44113</v>
      </c>
      <c r="E45" s="24">
        <v>-253050</v>
      </c>
      <c r="F45" s="23">
        <v>-229177</v>
      </c>
      <c r="G45" s="24">
        <v>-165273</v>
      </c>
      <c r="H45" s="24">
        <v>-46887</v>
      </c>
      <c r="I45" s="24">
        <v>-30333</v>
      </c>
      <c r="J45" s="23">
        <v>-1075207</v>
      </c>
    </row>
    <row r="46" spans="1:10" ht="13.5">
      <c r="A46" s="7" t="s">
        <v>176</v>
      </c>
      <c r="B46" s="23">
        <v>1599431</v>
      </c>
      <c r="C46" s="24">
        <v>1599431</v>
      </c>
      <c r="D46" s="24">
        <v>1599431</v>
      </c>
      <c r="E46" s="24">
        <v>1599431</v>
      </c>
      <c r="F46" s="23">
        <v>1828609</v>
      </c>
      <c r="G46" s="24">
        <v>1828609</v>
      </c>
      <c r="H46" s="24">
        <v>1828609</v>
      </c>
      <c r="I46" s="24">
        <v>1828609</v>
      </c>
      <c r="J46" s="23">
        <v>2903816</v>
      </c>
    </row>
    <row r="47" spans="1:10" ht="14.25" thickBot="1">
      <c r="A47" s="7" t="s">
        <v>176</v>
      </c>
      <c r="B47" s="23">
        <v>2067672</v>
      </c>
      <c r="C47" s="24">
        <v>1789231</v>
      </c>
      <c r="D47" s="24">
        <v>1643544</v>
      </c>
      <c r="E47" s="24">
        <v>1346380</v>
      </c>
      <c r="F47" s="23">
        <v>1599431</v>
      </c>
      <c r="G47" s="24">
        <v>1663335</v>
      </c>
      <c r="H47" s="24">
        <v>1781721</v>
      </c>
      <c r="I47" s="24">
        <v>1798275</v>
      </c>
      <c r="J47" s="23">
        <v>1828609</v>
      </c>
    </row>
    <row r="48" spans="1:10" ht="14.25" thickTop="1">
      <c r="A48" s="8"/>
      <c r="B48" s="27"/>
      <c r="C48" s="27"/>
      <c r="D48" s="27"/>
      <c r="E48" s="27"/>
      <c r="F48" s="27"/>
      <c r="G48" s="27"/>
      <c r="H48" s="27"/>
      <c r="I48" s="27"/>
      <c r="J48" s="27"/>
    </row>
    <row r="50" ht="13.5">
      <c r="A50" s="20" t="s">
        <v>134</v>
      </c>
    </row>
    <row r="51" ht="13.5">
      <c r="A51" s="20" t="s">
        <v>135</v>
      </c>
    </row>
  </sheetData>
  <mergeCells count="1">
    <mergeCell ref="B6:J6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2:M101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13" width="17.625" style="0" customWidth="1"/>
  </cols>
  <sheetData>
    <row r="1" ht="14.25" thickBot="1"/>
    <row r="2" spans="1:13" ht="14.25" thickTop="1">
      <c r="A2" s="10" t="s">
        <v>130</v>
      </c>
      <c r="B2" s="14">
        <v>7953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14.25" thickBot="1">
      <c r="A3" s="11" t="s">
        <v>131</v>
      </c>
      <c r="B3" s="1" t="s">
        <v>132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4.25" thickTop="1">
      <c r="A4" s="10" t="s">
        <v>22</v>
      </c>
      <c r="B4" s="15" t="str">
        <f>HYPERLINK("http://www.kabupro.jp/mark/20130627/S000DP7B.htm","有価証券報告書")</f>
        <v>有価証券報告書</v>
      </c>
      <c r="C4" s="15" t="str">
        <f>HYPERLINK("http://www.kabupro.jp/mark/20130627/S000DP7B.htm","有価証券報告書")</f>
        <v>有価証券報告書</v>
      </c>
      <c r="D4" s="15" t="str">
        <f>HYPERLINK("http://www.kabupro.jp/mark/20120628/S000B90Z.htm","有価証券報告書")</f>
        <v>有価証券報告書</v>
      </c>
      <c r="E4" s="15" t="str">
        <f>HYPERLINK("http://www.kabupro.jp/mark/20110629/S0008OB5.htm","有価証券報告書")</f>
        <v>有価証券報告書</v>
      </c>
      <c r="F4" s="15" t="str">
        <f>HYPERLINK("http://www.kabupro.jp/mark/20100212/S000547W.htm","四半期報告書")</f>
        <v>四半期報告書</v>
      </c>
      <c r="G4" s="15" t="str">
        <f>HYPERLINK("http://www.kabupro.jp/mark/20091113/S0004HEC.htm","四半期報告書")</f>
        <v>四半期報告書</v>
      </c>
      <c r="H4" s="15" t="str">
        <f>HYPERLINK("http://www.kabupro.jp/mark/20090811/S0003U6W.htm","四半期報告書")</f>
        <v>四半期報告書</v>
      </c>
      <c r="I4" s="15" t="str">
        <f>HYPERLINK("http://www.kabupro.jp/mark/20100212/S000547W.htm","四半期報告書")</f>
        <v>四半期報告書</v>
      </c>
      <c r="J4" s="15" t="str">
        <f>HYPERLINK("http://www.kabupro.jp/mark/20090213/S0002HM0.htm","四半期報告書")</f>
        <v>四半期報告書</v>
      </c>
      <c r="K4" s="15" t="str">
        <f>HYPERLINK("http://www.kabupro.jp/mark/20081114/S0001T06.htm","四半期報告書")</f>
        <v>四半期報告書</v>
      </c>
      <c r="L4" s="15" t="str">
        <f>HYPERLINK("http://www.kabupro.jp/mark/20080812/S000126T.htm","四半期報告書")</f>
        <v>四半期報告書</v>
      </c>
      <c r="M4" s="15" t="str">
        <f>HYPERLINK("http://www.kabupro.jp/mark/20090626/S0003J5O.htm","有価証券報告書")</f>
        <v>有価証券報告書</v>
      </c>
    </row>
    <row r="5" spans="1:13" ht="14.25" thickBot="1">
      <c r="A5" s="11" t="s">
        <v>23</v>
      </c>
      <c r="B5" s="1" t="s">
        <v>29</v>
      </c>
      <c r="C5" s="1" t="s">
        <v>29</v>
      </c>
      <c r="D5" s="1" t="s">
        <v>33</v>
      </c>
      <c r="E5" s="1" t="s">
        <v>35</v>
      </c>
      <c r="F5" s="1" t="s">
        <v>37</v>
      </c>
      <c r="G5" s="1" t="s">
        <v>40</v>
      </c>
      <c r="H5" s="1" t="s">
        <v>42</v>
      </c>
      <c r="I5" s="1" t="s">
        <v>37</v>
      </c>
      <c r="J5" s="1" t="s">
        <v>45</v>
      </c>
      <c r="K5" s="1" t="s">
        <v>47</v>
      </c>
      <c r="L5" s="1" t="s">
        <v>49</v>
      </c>
      <c r="M5" s="1" t="s">
        <v>51</v>
      </c>
    </row>
    <row r="6" spans="1:13" ht="15" thickBot="1" thickTop="1">
      <c r="A6" s="10" t="s">
        <v>24</v>
      </c>
      <c r="B6" s="18" t="s">
        <v>133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3" ht="14.25" thickTop="1">
      <c r="A7" s="12" t="s">
        <v>25</v>
      </c>
      <c r="B7" s="16" t="s">
        <v>30</v>
      </c>
      <c r="C7" s="16" t="s">
        <v>30</v>
      </c>
      <c r="D7" s="16" t="s">
        <v>30</v>
      </c>
      <c r="E7" s="16" t="s">
        <v>30</v>
      </c>
      <c r="F7" s="14" t="s">
        <v>38</v>
      </c>
      <c r="G7" s="14" t="s">
        <v>38</v>
      </c>
      <c r="H7" s="14" t="s">
        <v>38</v>
      </c>
      <c r="I7" s="16" t="s">
        <v>30</v>
      </c>
      <c r="J7" s="14" t="s">
        <v>38</v>
      </c>
      <c r="K7" s="14" t="s">
        <v>38</v>
      </c>
      <c r="L7" s="14" t="s">
        <v>38</v>
      </c>
      <c r="M7" s="16" t="s">
        <v>30</v>
      </c>
    </row>
    <row r="8" spans="1:13" ht="13.5">
      <c r="A8" s="13" t="s">
        <v>26</v>
      </c>
      <c r="B8" s="17"/>
      <c r="C8" s="17"/>
      <c r="D8" s="17"/>
      <c r="E8" s="17"/>
      <c r="F8" s="1"/>
      <c r="G8" s="1"/>
      <c r="H8" s="1"/>
      <c r="I8" s="17"/>
      <c r="J8" s="1"/>
      <c r="K8" s="1"/>
      <c r="L8" s="1"/>
      <c r="M8" s="17"/>
    </row>
    <row r="9" spans="1:13" ht="13.5">
      <c r="A9" s="13" t="s">
        <v>27</v>
      </c>
      <c r="B9" s="17" t="s">
        <v>31</v>
      </c>
      <c r="C9" s="17" t="s">
        <v>32</v>
      </c>
      <c r="D9" s="17" t="s">
        <v>34</v>
      </c>
      <c r="E9" s="17" t="s">
        <v>36</v>
      </c>
      <c r="F9" s="1" t="s">
        <v>39</v>
      </c>
      <c r="G9" s="1" t="s">
        <v>41</v>
      </c>
      <c r="H9" s="1" t="s">
        <v>43</v>
      </c>
      <c r="I9" s="17" t="s">
        <v>44</v>
      </c>
      <c r="J9" s="1" t="s">
        <v>46</v>
      </c>
      <c r="K9" s="1" t="s">
        <v>48</v>
      </c>
      <c r="L9" s="1" t="s">
        <v>50</v>
      </c>
      <c r="M9" s="17" t="s">
        <v>52</v>
      </c>
    </row>
    <row r="10" spans="1:13" ht="14.25" thickBot="1">
      <c r="A10" s="13" t="s">
        <v>28</v>
      </c>
      <c r="B10" s="17" t="s">
        <v>54</v>
      </c>
      <c r="C10" s="17" t="s">
        <v>54</v>
      </c>
      <c r="D10" s="17" t="s">
        <v>54</v>
      </c>
      <c r="E10" s="17" t="s">
        <v>54</v>
      </c>
      <c r="F10" s="1" t="s">
        <v>54</v>
      </c>
      <c r="G10" s="1" t="s">
        <v>54</v>
      </c>
      <c r="H10" s="1" t="s">
        <v>54</v>
      </c>
      <c r="I10" s="17" t="s">
        <v>54</v>
      </c>
      <c r="J10" s="1" t="s">
        <v>54</v>
      </c>
      <c r="K10" s="1" t="s">
        <v>54</v>
      </c>
      <c r="L10" s="1" t="s">
        <v>54</v>
      </c>
      <c r="M10" s="17" t="s">
        <v>54</v>
      </c>
    </row>
    <row r="11" spans="1:13" ht="14.25" thickTop="1">
      <c r="A11" s="9" t="s">
        <v>53</v>
      </c>
      <c r="B11" s="21">
        <v>3838003</v>
      </c>
      <c r="C11" s="21">
        <v>2641162</v>
      </c>
      <c r="D11" s="21">
        <v>2715930</v>
      </c>
      <c r="E11" s="21">
        <v>2369672</v>
      </c>
      <c r="F11" s="22">
        <v>2076231</v>
      </c>
      <c r="G11" s="22">
        <v>1921681</v>
      </c>
      <c r="H11" s="22">
        <v>1624509</v>
      </c>
      <c r="I11" s="21">
        <v>1924330</v>
      </c>
      <c r="J11" s="22">
        <v>1938234</v>
      </c>
      <c r="K11" s="22">
        <v>2066122</v>
      </c>
      <c r="L11" s="22">
        <v>2068600</v>
      </c>
      <c r="M11" s="21">
        <v>2087818</v>
      </c>
    </row>
    <row r="12" spans="1:13" ht="13.5">
      <c r="A12" s="2" t="s">
        <v>55</v>
      </c>
      <c r="B12" s="23">
        <v>2074899</v>
      </c>
      <c r="C12" s="23">
        <v>2620111</v>
      </c>
      <c r="D12" s="23">
        <v>2041672</v>
      </c>
      <c r="E12" s="23">
        <v>1779100</v>
      </c>
      <c r="F12" s="24"/>
      <c r="G12" s="24"/>
      <c r="H12" s="24"/>
      <c r="I12" s="23"/>
      <c r="J12" s="24"/>
      <c r="K12" s="24"/>
      <c r="L12" s="24"/>
      <c r="M12" s="23">
        <v>2216294</v>
      </c>
    </row>
    <row r="13" spans="1:13" ht="13.5">
      <c r="A13" s="2" t="s">
        <v>56</v>
      </c>
      <c r="B13" s="23">
        <v>2965163</v>
      </c>
      <c r="C13" s="23">
        <v>2740448</v>
      </c>
      <c r="D13" s="23">
        <v>2783543</v>
      </c>
      <c r="E13" s="23">
        <v>2249129</v>
      </c>
      <c r="F13" s="24"/>
      <c r="G13" s="24"/>
      <c r="H13" s="24"/>
      <c r="I13" s="23"/>
      <c r="J13" s="24"/>
      <c r="K13" s="24"/>
      <c r="L13" s="24"/>
      <c r="M13" s="23">
        <v>2252593</v>
      </c>
    </row>
    <row r="14" spans="1:13" ht="13.5">
      <c r="A14" s="2" t="s">
        <v>57</v>
      </c>
      <c r="B14" s="23">
        <v>548103</v>
      </c>
      <c r="C14" s="23">
        <v>463426</v>
      </c>
      <c r="D14" s="23">
        <v>429080</v>
      </c>
      <c r="E14" s="23">
        <v>422318</v>
      </c>
      <c r="F14" s="24">
        <v>452521</v>
      </c>
      <c r="G14" s="24">
        <v>410289</v>
      </c>
      <c r="H14" s="24">
        <v>474414</v>
      </c>
      <c r="I14" s="23">
        <v>463025</v>
      </c>
      <c r="J14" s="24"/>
      <c r="K14" s="24"/>
      <c r="L14" s="24"/>
      <c r="M14" s="23"/>
    </row>
    <row r="15" spans="1:13" ht="13.5">
      <c r="A15" s="2" t="s">
        <v>58</v>
      </c>
      <c r="B15" s="23">
        <v>166159</v>
      </c>
      <c r="C15" s="23">
        <v>175166</v>
      </c>
      <c r="D15" s="23">
        <v>160298</v>
      </c>
      <c r="E15" s="23">
        <v>152442</v>
      </c>
      <c r="F15" s="24">
        <v>128101</v>
      </c>
      <c r="G15" s="24">
        <v>135870</v>
      </c>
      <c r="H15" s="24">
        <v>149426</v>
      </c>
      <c r="I15" s="23">
        <v>145038</v>
      </c>
      <c r="J15" s="24">
        <v>132795</v>
      </c>
      <c r="K15" s="24">
        <v>144483</v>
      </c>
      <c r="L15" s="24">
        <v>141989</v>
      </c>
      <c r="M15" s="23">
        <v>128382</v>
      </c>
    </row>
    <row r="16" spans="1:13" ht="13.5">
      <c r="A16" s="2" t="s">
        <v>59</v>
      </c>
      <c r="B16" s="23">
        <v>255326</v>
      </c>
      <c r="C16" s="23">
        <v>233320</v>
      </c>
      <c r="D16" s="23">
        <v>244239</v>
      </c>
      <c r="E16" s="23">
        <v>216281</v>
      </c>
      <c r="F16" s="24">
        <v>241191</v>
      </c>
      <c r="G16" s="24">
        <v>226681</v>
      </c>
      <c r="H16" s="24">
        <v>260088</v>
      </c>
      <c r="I16" s="23">
        <v>248843</v>
      </c>
      <c r="J16" s="24"/>
      <c r="K16" s="24"/>
      <c r="L16" s="24"/>
      <c r="M16" s="23"/>
    </row>
    <row r="17" spans="1:13" ht="13.5">
      <c r="A17" s="2" t="s">
        <v>60</v>
      </c>
      <c r="B17" s="23">
        <v>192695</v>
      </c>
      <c r="C17" s="23">
        <v>169924</v>
      </c>
      <c r="D17" s="23">
        <v>157920</v>
      </c>
      <c r="E17" s="23">
        <v>117543</v>
      </c>
      <c r="F17" s="24"/>
      <c r="G17" s="24"/>
      <c r="H17" s="24"/>
      <c r="I17" s="23"/>
      <c r="J17" s="24"/>
      <c r="K17" s="24"/>
      <c r="L17" s="24"/>
      <c r="M17" s="23">
        <v>91385</v>
      </c>
    </row>
    <row r="18" spans="1:13" ht="13.5">
      <c r="A18" s="2" t="s">
        <v>61</v>
      </c>
      <c r="B18" s="23">
        <v>370511</v>
      </c>
      <c r="C18" s="23">
        <v>219573</v>
      </c>
      <c r="D18" s="23">
        <v>189798</v>
      </c>
      <c r="E18" s="23">
        <v>151950</v>
      </c>
      <c r="F18" s="24"/>
      <c r="G18" s="24"/>
      <c r="H18" s="24"/>
      <c r="I18" s="23"/>
      <c r="J18" s="24"/>
      <c r="K18" s="24"/>
      <c r="L18" s="24"/>
      <c r="M18" s="23">
        <v>190584</v>
      </c>
    </row>
    <row r="19" spans="1:13" ht="13.5">
      <c r="A19" s="2" t="s">
        <v>62</v>
      </c>
      <c r="B19" s="23"/>
      <c r="C19" s="23">
        <v>6000</v>
      </c>
      <c r="D19" s="23"/>
      <c r="E19" s="23"/>
      <c r="F19" s="24"/>
      <c r="G19" s="24"/>
      <c r="H19" s="24"/>
      <c r="I19" s="23"/>
      <c r="J19" s="24"/>
      <c r="K19" s="24"/>
      <c r="L19" s="24"/>
      <c r="M19" s="23"/>
    </row>
    <row r="20" spans="1:13" ht="13.5">
      <c r="A20" s="2" t="s">
        <v>63</v>
      </c>
      <c r="B20" s="23">
        <v>36575</v>
      </c>
      <c r="C20" s="23">
        <v>26126</v>
      </c>
      <c r="D20" s="23">
        <v>22117</v>
      </c>
      <c r="E20" s="23">
        <v>22146</v>
      </c>
      <c r="F20" s="24">
        <v>250509</v>
      </c>
      <c r="G20" s="24">
        <v>290541</v>
      </c>
      <c r="H20" s="24">
        <v>255528</v>
      </c>
      <c r="I20" s="23">
        <v>322945</v>
      </c>
      <c r="J20" s="24">
        <v>599297</v>
      </c>
      <c r="K20" s="24">
        <v>387486</v>
      </c>
      <c r="L20" s="24">
        <v>357795</v>
      </c>
      <c r="M20" s="23">
        <v>20936</v>
      </c>
    </row>
    <row r="21" spans="1:13" ht="13.5">
      <c r="A21" s="2" t="s">
        <v>64</v>
      </c>
      <c r="B21" s="23">
        <v>-7463</v>
      </c>
      <c r="C21" s="23">
        <v>-8857</v>
      </c>
      <c r="D21" s="23">
        <v>-11054</v>
      </c>
      <c r="E21" s="23">
        <v>-28078</v>
      </c>
      <c r="F21" s="24">
        <v>-31814</v>
      </c>
      <c r="G21" s="24">
        <v>-29403</v>
      </c>
      <c r="H21" s="24">
        <v>-26989</v>
      </c>
      <c r="I21" s="23">
        <v>-30871</v>
      </c>
      <c r="J21" s="24">
        <v>-35166</v>
      </c>
      <c r="K21" s="24">
        <v>-32147</v>
      </c>
      <c r="L21" s="24">
        <v>-29241</v>
      </c>
      <c r="M21" s="23">
        <v>-31611</v>
      </c>
    </row>
    <row r="22" spans="1:13" ht="13.5">
      <c r="A22" s="2" t="s">
        <v>65</v>
      </c>
      <c r="B22" s="23">
        <v>10439975</v>
      </c>
      <c r="C22" s="23">
        <v>9286403</v>
      </c>
      <c r="D22" s="23">
        <v>8733546</v>
      </c>
      <c r="E22" s="23">
        <v>7452505</v>
      </c>
      <c r="F22" s="24">
        <v>7710252</v>
      </c>
      <c r="G22" s="24">
        <v>7112913</v>
      </c>
      <c r="H22" s="24">
        <v>6566770</v>
      </c>
      <c r="I22" s="23">
        <v>7507403</v>
      </c>
      <c r="J22" s="24">
        <v>8252872</v>
      </c>
      <c r="K22" s="24">
        <v>7756209</v>
      </c>
      <c r="L22" s="24">
        <v>7389334</v>
      </c>
      <c r="M22" s="23">
        <v>7717540</v>
      </c>
    </row>
    <row r="23" spans="1:13" ht="13.5">
      <c r="A23" s="3" t="s">
        <v>66</v>
      </c>
      <c r="B23" s="23">
        <v>2442750</v>
      </c>
      <c r="C23" s="23">
        <v>2440252</v>
      </c>
      <c r="D23" s="23">
        <v>2394443</v>
      </c>
      <c r="E23" s="23">
        <v>2382835</v>
      </c>
      <c r="F23" s="24"/>
      <c r="G23" s="24"/>
      <c r="H23" s="24"/>
      <c r="I23" s="23"/>
      <c r="J23" s="24"/>
      <c r="K23" s="24"/>
      <c r="L23" s="24"/>
      <c r="M23" s="23">
        <v>2309308</v>
      </c>
    </row>
    <row r="24" spans="1:13" ht="13.5">
      <c r="A24" s="4" t="s">
        <v>67</v>
      </c>
      <c r="B24" s="23">
        <v>-1840330</v>
      </c>
      <c r="C24" s="23">
        <v>-1786393</v>
      </c>
      <c r="D24" s="23">
        <v>-1721968</v>
      </c>
      <c r="E24" s="23">
        <v>-1666191</v>
      </c>
      <c r="F24" s="24"/>
      <c r="G24" s="24"/>
      <c r="H24" s="24"/>
      <c r="I24" s="23"/>
      <c r="J24" s="24"/>
      <c r="K24" s="24"/>
      <c r="L24" s="24"/>
      <c r="M24" s="23">
        <v>-1552049</v>
      </c>
    </row>
    <row r="25" spans="1:13" ht="13.5">
      <c r="A25" s="4" t="s">
        <v>68</v>
      </c>
      <c r="B25" s="23">
        <v>602419</v>
      </c>
      <c r="C25" s="23">
        <v>653858</v>
      </c>
      <c r="D25" s="23">
        <v>672474</v>
      </c>
      <c r="E25" s="23">
        <v>716644</v>
      </c>
      <c r="F25" s="24">
        <v>673053</v>
      </c>
      <c r="G25" s="24">
        <v>687301</v>
      </c>
      <c r="H25" s="24">
        <v>701433</v>
      </c>
      <c r="I25" s="23">
        <v>716738</v>
      </c>
      <c r="J25" s="24">
        <v>735820</v>
      </c>
      <c r="K25" s="24">
        <v>731876</v>
      </c>
      <c r="L25" s="24">
        <v>746431</v>
      </c>
      <c r="M25" s="23">
        <v>757259</v>
      </c>
    </row>
    <row r="26" spans="1:13" ht="13.5">
      <c r="A26" s="3" t="s">
        <v>69</v>
      </c>
      <c r="B26" s="23">
        <v>148945</v>
      </c>
      <c r="C26" s="23">
        <v>149155</v>
      </c>
      <c r="D26" s="23">
        <v>149155</v>
      </c>
      <c r="E26" s="23">
        <v>149240</v>
      </c>
      <c r="F26" s="24"/>
      <c r="G26" s="24"/>
      <c r="H26" s="24"/>
      <c r="I26" s="23"/>
      <c r="J26" s="24"/>
      <c r="K26" s="24"/>
      <c r="L26" s="24"/>
      <c r="M26" s="23">
        <v>130906</v>
      </c>
    </row>
    <row r="27" spans="1:13" ht="13.5">
      <c r="A27" s="4" t="s">
        <v>67</v>
      </c>
      <c r="B27" s="23">
        <v>-128350</v>
      </c>
      <c r="C27" s="23">
        <v>-125329</v>
      </c>
      <c r="D27" s="23">
        <v>-121209</v>
      </c>
      <c r="E27" s="23">
        <v>-116685</v>
      </c>
      <c r="F27" s="24"/>
      <c r="G27" s="24"/>
      <c r="H27" s="24"/>
      <c r="I27" s="23"/>
      <c r="J27" s="24"/>
      <c r="K27" s="24"/>
      <c r="L27" s="24"/>
      <c r="M27" s="23">
        <v>-109843</v>
      </c>
    </row>
    <row r="28" spans="1:13" ht="13.5">
      <c r="A28" s="4" t="s">
        <v>70</v>
      </c>
      <c r="B28" s="23">
        <v>20594</v>
      </c>
      <c r="C28" s="23">
        <v>23825</v>
      </c>
      <c r="D28" s="23">
        <v>27945</v>
      </c>
      <c r="E28" s="23">
        <v>32554</v>
      </c>
      <c r="F28" s="24"/>
      <c r="G28" s="24"/>
      <c r="H28" s="24"/>
      <c r="I28" s="23"/>
      <c r="J28" s="24"/>
      <c r="K28" s="24"/>
      <c r="L28" s="24"/>
      <c r="M28" s="23">
        <v>21062</v>
      </c>
    </row>
    <row r="29" spans="1:13" ht="13.5">
      <c r="A29" s="3" t="s">
        <v>71</v>
      </c>
      <c r="B29" s="23">
        <v>2164418</v>
      </c>
      <c r="C29" s="23">
        <v>2150811</v>
      </c>
      <c r="D29" s="23">
        <v>2134383</v>
      </c>
      <c r="E29" s="23">
        <v>2144154</v>
      </c>
      <c r="F29" s="24"/>
      <c r="G29" s="24"/>
      <c r="H29" s="24"/>
      <c r="I29" s="23"/>
      <c r="J29" s="24"/>
      <c r="K29" s="24"/>
      <c r="L29" s="24"/>
      <c r="M29" s="23">
        <v>2316934</v>
      </c>
    </row>
    <row r="30" spans="1:13" ht="13.5">
      <c r="A30" s="4" t="s">
        <v>67</v>
      </c>
      <c r="B30" s="23">
        <v>-2048207</v>
      </c>
      <c r="C30" s="23">
        <v>-2014310</v>
      </c>
      <c r="D30" s="23">
        <v>-1978790</v>
      </c>
      <c r="E30" s="23">
        <v>-1997773</v>
      </c>
      <c r="F30" s="24"/>
      <c r="G30" s="24"/>
      <c r="H30" s="24"/>
      <c r="I30" s="23"/>
      <c r="J30" s="24"/>
      <c r="K30" s="24"/>
      <c r="L30" s="24"/>
      <c r="M30" s="23">
        <v>-2095732</v>
      </c>
    </row>
    <row r="31" spans="1:13" ht="13.5">
      <c r="A31" s="4" t="s">
        <v>72</v>
      </c>
      <c r="B31" s="23">
        <v>116210</v>
      </c>
      <c r="C31" s="23">
        <v>136500</v>
      </c>
      <c r="D31" s="23">
        <v>155593</v>
      </c>
      <c r="E31" s="23">
        <v>146381</v>
      </c>
      <c r="F31" s="24">
        <v>161466</v>
      </c>
      <c r="G31" s="24">
        <v>166298</v>
      </c>
      <c r="H31" s="24">
        <v>175272</v>
      </c>
      <c r="I31" s="23">
        <v>188355</v>
      </c>
      <c r="J31" s="24">
        <v>204281</v>
      </c>
      <c r="K31" s="24">
        <v>213827</v>
      </c>
      <c r="L31" s="24">
        <v>215252</v>
      </c>
      <c r="M31" s="23">
        <v>221202</v>
      </c>
    </row>
    <row r="32" spans="1:13" ht="13.5">
      <c r="A32" s="3" t="s">
        <v>73</v>
      </c>
      <c r="B32" s="23">
        <v>4978</v>
      </c>
      <c r="C32" s="23">
        <v>5328</v>
      </c>
      <c r="D32" s="23">
        <v>35849</v>
      </c>
      <c r="E32" s="23">
        <v>37299</v>
      </c>
      <c r="F32" s="24"/>
      <c r="G32" s="24"/>
      <c r="H32" s="24"/>
      <c r="I32" s="23"/>
      <c r="J32" s="24"/>
      <c r="K32" s="24"/>
      <c r="L32" s="24"/>
      <c r="M32" s="23">
        <v>50215</v>
      </c>
    </row>
    <row r="33" spans="1:13" ht="13.5">
      <c r="A33" s="4" t="s">
        <v>67</v>
      </c>
      <c r="B33" s="23">
        <v>-4965</v>
      </c>
      <c r="C33" s="23">
        <v>-5283</v>
      </c>
      <c r="D33" s="23">
        <v>-35374</v>
      </c>
      <c r="E33" s="23">
        <v>-36279</v>
      </c>
      <c r="F33" s="24"/>
      <c r="G33" s="24"/>
      <c r="H33" s="24"/>
      <c r="I33" s="23"/>
      <c r="J33" s="24"/>
      <c r="K33" s="24"/>
      <c r="L33" s="24"/>
      <c r="M33" s="23"/>
    </row>
    <row r="34" spans="1:13" ht="13.5">
      <c r="A34" s="4" t="s">
        <v>74</v>
      </c>
      <c r="B34" s="23">
        <v>13</v>
      </c>
      <c r="C34" s="23">
        <v>45</v>
      </c>
      <c r="D34" s="23">
        <v>475</v>
      </c>
      <c r="E34" s="23">
        <v>1020</v>
      </c>
      <c r="F34" s="24"/>
      <c r="G34" s="24"/>
      <c r="H34" s="24"/>
      <c r="I34" s="23"/>
      <c r="J34" s="24"/>
      <c r="K34" s="24"/>
      <c r="L34" s="24"/>
      <c r="M34" s="23">
        <v>2059</v>
      </c>
    </row>
    <row r="35" spans="1:13" ht="13.5">
      <c r="A35" s="3" t="s">
        <v>75</v>
      </c>
      <c r="B35" s="23">
        <v>438462</v>
      </c>
      <c r="C35" s="23">
        <v>424219</v>
      </c>
      <c r="D35" s="23">
        <v>418684</v>
      </c>
      <c r="E35" s="23">
        <v>419899</v>
      </c>
      <c r="F35" s="24"/>
      <c r="G35" s="24"/>
      <c r="H35" s="24"/>
      <c r="I35" s="23"/>
      <c r="J35" s="24"/>
      <c r="K35" s="24"/>
      <c r="L35" s="24"/>
      <c r="M35" s="23">
        <v>456926</v>
      </c>
    </row>
    <row r="36" spans="1:13" ht="13.5">
      <c r="A36" s="4" t="s">
        <v>67</v>
      </c>
      <c r="B36" s="23">
        <v>-394729</v>
      </c>
      <c r="C36" s="23">
        <v>-383324</v>
      </c>
      <c r="D36" s="23">
        <v>-383470</v>
      </c>
      <c r="E36" s="23">
        <v>-367356</v>
      </c>
      <c r="F36" s="24"/>
      <c r="G36" s="24"/>
      <c r="H36" s="24"/>
      <c r="I36" s="23"/>
      <c r="J36" s="24"/>
      <c r="K36" s="24"/>
      <c r="L36" s="24"/>
      <c r="M36" s="23"/>
    </row>
    <row r="37" spans="1:13" ht="13.5">
      <c r="A37" s="4" t="s">
        <v>76</v>
      </c>
      <c r="B37" s="23">
        <v>43733</v>
      </c>
      <c r="C37" s="23">
        <v>40894</v>
      </c>
      <c r="D37" s="23">
        <v>35213</v>
      </c>
      <c r="E37" s="23">
        <v>52542</v>
      </c>
      <c r="F37" s="24"/>
      <c r="G37" s="24"/>
      <c r="H37" s="24"/>
      <c r="I37" s="23"/>
      <c r="J37" s="24"/>
      <c r="K37" s="24"/>
      <c r="L37" s="24"/>
      <c r="M37" s="23">
        <v>86524</v>
      </c>
    </row>
    <row r="38" spans="1:13" ht="13.5">
      <c r="A38" s="3" t="s">
        <v>77</v>
      </c>
      <c r="B38" s="23">
        <v>1473931</v>
      </c>
      <c r="C38" s="23">
        <v>1473931</v>
      </c>
      <c r="D38" s="23">
        <v>1473931</v>
      </c>
      <c r="E38" s="23">
        <v>1417931</v>
      </c>
      <c r="F38" s="24">
        <v>1417931</v>
      </c>
      <c r="G38" s="24">
        <v>1417931</v>
      </c>
      <c r="H38" s="24">
        <v>1417931</v>
      </c>
      <c r="I38" s="23">
        <v>1417931</v>
      </c>
      <c r="J38" s="24">
        <v>1417931</v>
      </c>
      <c r="K38" s="24">
        <v>1417931</v>
      </c>
      <c r="L38" s="24">
        <v>1417931</v>
      </c>
      <c r="M38" s="23">
        <v>1417931</v>
      </c>
    </row>
    <row r="39" spans="1:13" ht="13.5">
      <c r="A39" s="3" t="s">
        <v>78</v>
      </c>
      <c r="B39" s="23">
        <v>330970</v>
      </c>
      <c r="C39" s="23">
        <v>330970</v>
      </c>
      <c r="D39" s="23">
        <v>330970</v>
      </c>
      <c r="E39" s="23">
        <v>291544</v>
      </c>
      <c r="F39" s="24"/>
      <c r="G39" s="24"/>
      <c r="H39" s="24"/>
      <c r="I39" s="23"/>
      <c r="J39" s="24"/>
      <c r="K39" s="24"/>
      <c r="L39" s="24"/>
      <c r="M39" s="23"/>
    </row>
    <row r="40" spans="1:13" ht="13.5">
      <c r="A40" s="4" t="s">
        <v>67</v>
      </c>
      <c r="B40" s="23">
        <v>-169262</v>
      </c>
      <c r="C40" s="23">
        <v>-127066</v>
      </c>
      <c r="D40" s="23">
        <v>-84871</v>
      </c>
      <c r="E40" s="23">
        <v>-45550</v>
      </c>
      <c r="F40" s="24"/>
      <c r="G40" s="24"/>
      <c r="H40" s="24"/>
      <c r="I40" s="23"/>
      <c r="J40" s="24"/>
      <c r="K40" s="24"/>
      <c r="L40" s="24"/>
      <c r="M40" s="23"/>
    </row>
    <row r="41" spans="1:13" ht="13.5">
      <c r="A41" s="4" t="s">
        <v>78</v>
      </c>
      <c r="B41" s="23">
        <v>161708</v>
      </c>
      <c r="C41" s="23">
        <v>203903</v>
      </c>
      <c r="D41" s="23">
        <v>246098</v>
      </c>
      <c r="E41" s="23">
        <v>245993</v>
      </c>
      <c r="F41" s="24"/>
      <c r="G41" s="24"/>
      <c r="H41" s="24"/>
      <c r="I41" s="23"/>
      <c r="J41" s="24"/>
      <c r="K41" s="24"/>
      <c r="L41" s="24"/>
      <c r="M41" s="23"/>
    </row>
    <row r="42" spans="1:13" ht="13.5">
      <c r="A42" s="3" t="s">
        <v>79</v>
      </c>
      <c r="B42" s="23"/>
      <c r="C42" s="23">
        <v>10935</v>
      </c>
      <c r="D42" s="23">
        <v>19372</v>
      </c>
      <c r="E42" s="23"/>
      <c r="F42" s="24"/>
      <c r="G42" s="24"/>
      <c r="H42" s="24"/>
      <c r="I42" s="23"/>
      <c r="J42" s="24"/>
      <c r="K42" s="24"/>
      <c r="L42" s="24"/>
      <c r="M42" s="23">
        <v>5295</v>
      </c>
    </row>
    <row r="43" spans="1:13" ht="13.5">
      <c r="A43" s="3" t="s">
        <v>80</v>
      </c>
      <c r="B43" s="23">
        <v>2418610</v>
      </c>
      <c r="C43" s="23">
        <v>2543894</v>
      </c>
      <c r="D43" s="23">
        <v>2631105</v>
      </c>
      <c r="E43" s="23">
        <v>2613067</v>
      </c>
      <c r="F43" s="24">
        <v>2616660</v>
      </c>
      <c r="G43" s="24">
        <v>2652810</v>
      </c>
      <c r="H43" s="24">
        <v>2664623</v>
      </c>
      <c r="I43" s="23">
        <v>2697571</v>
      </c>
      <c r="J43" s="24">
        <v>2470672</v>
      </c>
      <c r="K43" s="24">
        <v>2567828</v>
      </c>
      <c r="L43" s="24">
        <v>2492198</v>
      </c>
      <c r="M43" s="23">
        <v>2511334</v>
      </c>
    </row>
    <row r="44" spans="1:13" ht="13.5">
      <c r="A44" s="3" t="s">
        <v>81</v>
      </c>
      <c r="B44" s="23">
        <v>48187</v>
      </c>
      <c r="C44" s="23">
        <v>29649</v>
      </c>
      <c r="D44" s="23">
        <v>42399</v>
      </c>
      <c r="E44" s="23">
        <v>63051</v>
      </c>
      <c r="F44" s="24"/>
      <c r="G44" s="24"/>
      <c r="H44" s="24"/>
      <c r="I44" s="23"/>
      <c r="J44" s="24"/>
      <c r="K44" s="24"/>
      <c r="L44" s="24"/>
      <c r="M44" s="23">
        <v>176521</v>
      </c>
    </row>
    <row r="45" spans="1:13" ht="13.5">
      <c r="A45" s="3" t="s">
        <v>82</v>
      </c>
      <c r="B45" s="23">
        <v>12497</v>
      </c>
      <c r="C45" s="23">
        <v>12497</v>
      </c>
      <c r="D45" s="23">
        <v>12497</v>
      </c>
      <c r="E45" s="23">
        <v>12497</v>
      </c>
      <c r="F45" s="24"/>
      <c r="G45" s="24"/>
      <c r="H45" s="24"/>
      <c r="I45" s="23"/>
      <c r="J45" s="24"/>
      <c r="K45" s="24"/>
      <c r="L45" s="24"/>
      <c r="M45" s="23">
        <v>12497</v>
      </c>
    </row>
    <row r="46" spans="1:13" ht="13.5">
      <c r="A46" s="3" t="s">
        <v>83</v>
      </c>
      <c r="B46" s="23"/>
      <c r="C46" s="23">
        <v>28791</v>
      </c>
      <c r="D46" s="23"/>
      <c r="E46" s="23">
        <v>7350</v>
      </c>
      <c r="F46" s="24"/>
      <c r="G46" s="24"/>
      <c r="H46" s="24"/>
      <c r="I46" s="23"/>
      <c r="J46" s="24"/>
      <c r="K46" s="24"/>
      <c r="L46" s="24"/>
      <c r="M46" s="23"/>
    </row>
    <row r="47" spans="1:13" ht="13.5">
      <c r="A47" s="3" t="s">
        <v>84</v>
      </c>
      <c r="B47" s="23">
        <v>60684</v>
      </c>
      <c r="C47" s="23">
        <v>70937</v>
      </c>
      <c r="D47" s="23">
        <v>54896</v>
      </c>
      <c r="E47" s="23">
        <v>82898</v>
      </c>
      <c r="F47" s="24">
        <v>98817</v>
      </c>
      <c r="G47" s="24">
        <v>114737</v>
      </c>
      <c r="H47" s="24">
        <v>121014</v>
      </c>
      <c r="I47" s="23">
        <v>134239</v>
      </c>
      <c r="J47" s="24">
        <v>148911</v>
      </c>
      <c r="K47" s="24">
        <v>164970</v>
      </c>
      <c r="L47" s="24">
        <v>172276</v>
      </c>
      <c r="M47" s="23">
        <v>189056</v>
      </c>
    </row>
    <row r="48" spans="1:13" ht="13.5">
      <c r="A48" s="3" t="s">
        <v>85</v>
      </c>
      <c r="B48" s="23">
        <v>1145945</v>
      </c>
      <c r="C48" s="23">
        <v>899278</v>
      </c>
      <c r="D48" s="23">
        <v>851769</v>
      </c>
      <c r="E48" s="23">
        <v>952328</v>
      </c>
      <c r="F48" s="24"/>
      <c r="G48" s="24"/>
      <c r="H48" s="24"/>
      <c r="I48" s="23"/>
      <c r="J48" s="24"/>
      <c r="K48" s="24"/>
      <c r="L48" s="24"/>
      <c r="M48" s="23">
        <v>1080528</v>
      </c>
    </row>
    <row r="49" spans="1:13" ht="13.5">
      <c r="A49" s="3" t="s">
        <v>86</v>
      </c>
      <c r="B49" s="23">
        <v>67657</v>
      </c>
      <c r="C49" s="23">
        <v>67657</v>
      </c>
      <c r="D49" s="23">
        <v>66025</v>
      </c>
      <c r="E49" s="23">
        <v>55372</v>
      </c>
      <c r="F49" s="24"/>
      <c r="G49" s="24"/>
      <c r="H49" s="24"/>
      <c r="I49" s="23"/>
      <c r="J49" s="24"/>
      <c r="K49" s="24"/>
      <c r="L49" s="24"/>
      <c r="M49" s="23"/>
    </row>
    <row r="50" spans="1:13" ht="13.5">
      <c r="A50" s="3" t="s">
        <v>87</v>
      </c>
      <c r="B50" s="23">
        <v>16830</v>
      </c>
      <c r="C50" s="23">
        <v>16830</v>
      </c>
      <c r="D50" s="23">
        <v>16830</v>
      </c>
      <c r="E50" s="23">
        <v>16830</v>
      </c>
      <c r="F50" s="24"/>
      <c r="G50" s="24"/>
      <c r="H50" s="24"/>
      <c r="I50" s="23"/>
      <c r="J50" s="24"/>
      <c r="K50" s="24"/>
      <c r="L50" s="24"/>
      <c r="M50" s="23">
        <v>16830</v>
      </c>
    </row>
    <row r="51" spans="1:13" ht="13.5">
      <c r="A51" s="3" t="s">
        <v>88</v>
      </c>
      <c r="B51" s="23">
        <v>1663</v>
      </c>
      <c r="C51" s="23">
        <v>2540</v>
      </c>
      <c r="D51" s="23">
        <v>4395</v>
      </c>
      <c r="E51" s="23">
        <v>5397</v>
      </c>
      <c r="F51" s="24"/>
      <c r="G51" s="24"/>
      <c r="H51" s="24"/>
      <c r="I51" s="23"/>
      <c r="J51" s="24"/>
      <c r="K51" s="24"/>
      <c r="L51" s="24"/>
      <c r="M51" s="23">
        <v>4033</v>
      </c>
    </row>
    <row r="52" spans="1:13" ht="13.5">
      <c r="A52" s="3" t="s">
        <v>89</v>
      </c>
      <c r="B52" s="23">
        <v>1036</v>
      </c>
      <c r="C52" s="23">
        <v>5134</v>
      </c>
      <c r="D52" s="23">
        <v>1</v>
      </c>
      <c r="E52" s="23">
        <v>2727</v>
      </c>
      <c r="F52" s="24"/>
      <c r="G52" s="24"/>
      <c r="H52" s="24"/>
      <c r="I52" s="23"/>
      <c r="J52" s="24"/>
      <c r="K52" s="24"/>
      <c r="L52" s="24"/>
      <c r="M52" s="23">
        <v>10751</v>
      </c>
    </row>
    <row r="53" spans="1:13" ht="13.5">
      <c r="A53" s="3" t="s">
        <v>90</v>
      </c>
      <c r="B53" s="23">
        <v>6905</v>
      </c>
      <c r="C53" s="23">
        <v>7938</v>
      </c>
      <c r="D53" s="23">
        <v>1763</v>
      </c>
      <c r="E53" s="23">
        <v>878</v>
      </c>
      <c r="F53" s="24"/>
      <c r="G53" s="24"/>
      <c r="H53" s="24"/>
      <c r="I53" s="23"/>
      <c r="J53" s="24"/>
      <c r="K53" s="24"/>
      <c r="L53" s="24"/>
      <c r="M53" s="23">
        <v>1024</v>
      </c>
    </row>
    <row r="54" spans="1:13" ht="13.5">
      <c r="A54" s="3" t="s">
        <v>60</v>
      </c>
      <c r="B54" s="23">
        <v>158335</v>
      </c>
      <c r="C54" s="23">
        <v>205647</v>
      </c>
      <c r="D54" s="23">
        <v>291071</v>
      </c>
      <c r="E54" s="23">
        <v>285194</v>
      </c>
      <c r="F54" s="24"/>
      <c r="G54" s="24"/>
      <c r="H54" s="24"/>
      <c r="I54" s="23"/>
      <c r="J54" s="24"/>
      <c r="K54" s="24"/>
      <c r="L54" s="24"/>
      <c r="M54" s="23">
        <v>460534</v>
      </c>
    </row>
    <row r="55" spans="1:13" ht="13.5">
      <c r="A55" s="3" t="s">
        <v>91</v>
      </c>
      <c r="B55" s="23">
        <v>510000</v>
      </c>
      <c r="C55" s="23">
        <v>610000</v>
      </c>
      <c r="D55" s="23">
        <v>610000</v>
      </c>
      <c r="E55" s="23">
        <v>610000</v>
      </c>
      <c r="F55" s="24"/>
      <c r="G55" s="24"/>
      <c r="H55" s="24"/>
      <c r="I55" s="23"/>
      <c r="J55" s="24"/>
      <c r="K55" s="24"/>
      <c r="L55" s="24"/>
      <c r="M55" s="23">
        <v>610000</v>
      </c>
    </row>
    <row r="56" spans="1:13" ht="13.5">
      <c r="A56" s="3" t="s">
        <v>92</v>
      </c>
      <c r="B56" s="23">
        <v>79594</v>
      </c>
      <c r="C56" s="23">
        <v>79699</v>
      </c>
      <c r="D56" s="23">
        <v>82666</v>
      </c>
      <c r="E56" s="23">
        <v>102167</v>
      </c>
      <c r="F56" s="24"/>
      <c r="G56" s="24"/>
      <c r="H56" s="24"/>
      <c r="I56" s="23"/>
      <c r="J56" s="24"/>
      <c r="K56" s="24"/>
      <c r="L56" s="24"/>
      <c r="M56" s="23">
        <v>82921</v>
      </c>
    </row>
    <row r="57" spans="1:13" ht="13.5">
      <c r="A57" s="3" t="s">
        <v>63</v>
      </c>
      <c r="B57" s="23">
        <v>75593</v>
      </c>
      <c r="C57" s="23">
        <v>74148</v>
      </c>
      <c r="D57" s="23">
        <v>66385</v>
      </c>
      <c r="E57" s="23">
        <v>61594</v>
      </c>
      <c r="F57" s="24">
        <v>2213831</v>
      </c>
      <c r="G57" s="24">
        <v>2203196</v>
      </c>
      <c r="H57" s="24">
        <v>2257812</v>
      </c>
      <c r="I57" s="23">
        <v>2204795</v>
      </c>
      <c r="J57" s="24">
        <v>2227072</v>
      </c>
      <c r="K57" s="24">
        <v>2317085</v>
      </c>
      <c r="L57" s="24">
        <v>2399923</v>
      </c>
      <c r="M57" s="23">
        <v>63431</v>
      </c>
    </row>
    <row r="58" spans="1:13" ht="13.5">
      <c r="A58" s="3" t="s">
        <v>64</v>
      </c>
      <c r="B58" s="23">
        <v>-1946</v>
      </c>
      <c r="C58" s="23">
        <v>-6046</v>
      </c>
      <c r="D58" s="23">
        <v>-10</v>
      </c>
      <c r="E58" s="23">
        <v>-2763</v>
      </c>
      <c r="F58" s="24">
        <v>-10380</v>
      </c>
      <c r="G58" s="24">
        <v>-11116</v>
      </c>
      <c r="H58" s="24">
        <v>-12382</v>
      </c>
      <c r="I58" s="23">
        <v>-12494</v>
      </c>
      <c r="J58" s="24">
        <v>-11347</v>
      </c>
      <c r="K58" s="24">
        <v>-11068</v>
      </c>
      <c r="L58" s="24">
        <v>-11087</v>
      </c>
      <c r="M58" s="23">
        <v>-10775</v>
      </c>
    </row>
    <row r="59" spans="1:13" ht="13.5">
      <c r="A59" s="3" t="s">
        <v>93</v>
      </c>
      <c r="B59" s="23">
        <v>2061613</v>
      </c>
      <c r="C59" s="23">
        <v>1962828</v>
      </c>
      <c r="D59" s="23">
        <v>1990897</v>
      </c>
      <c r="E59" s="23">
        <v>2089728</v>
      </c>
      <c r="F59" s="24">
        <v>2203451</v>
      </c>
      <c r="G59" s="24">
        <v>2192080</v>
      </c>
      <c r="H59" s="24">
        <v>2245429</v>
      </c>
      <c r="I59" s="23">
        <v>2192301</v>
      </c>
      <c r="J59" s="24">
        <v>2215724</v>
      </c>
      <c r="K59" s="24">
        <v>2306016</v>
      </c>
      <c r="L59" s="24">
        <v>2388836</v>
      </c>
      <c r="M59" s="23">
        <v>2319280</v>
      </c>
    </row>
    <row r="60" spans="1:13" ht="13.5">
      <c r="A60" s="2" t="s">
        <v>94</v>
      </c>
      <c r="B60" s="23">
        <v>4540908</v>
      </c>
      <c r="C60" s="23">
        <v>4577660</v>
      </c>
      <c r="D60" s="23">
        <v>4676899</v>
      </c>
      <c r="E60" s="23">
        <v>4785694</v>
      </c>
      <c r="F60" s="24">
        <v>4918929</v>
      </c>
      <c r="G60" s="24">
        <v>4959628</v>
      </c>
      <c r="H60" s="24">
        <v>5031067</v>
      </c>
      <c r="I60" s="23">
        <v>5024112</v>
      </c>
      <c r="J60" s="24">
        <v>4835308</v>
      </c>
      <c r="K60" s="24">
        <v>5038815</v>
      </c>
      <c r="L60" s="24">
        <v>5053312</v>
      </c>
      <c r="M60" s="23">
        <v>5019671</v>
      </c>
    </row>
    <row r="61" spans="1:13" ht="14.25" thickBot="1">
      <c r="A61" s="5" t="s">
        <v>95</v>
      </c>
      <c r="B61" s="25">
        <v>14980884</v>
      </c>
      <c r="C61" s="25">
        <v>13864064</v>
      </c>
      <c r="D61" s="25">
        <v>13410446</v>
      </c>
      <c r="E61" s="25">
        <v>12238200</v>
      </c>
      <c r="F61" s="26">
        <v>12629182</v>
      </c>
      <c r="G61" s="26">
        <v>12072541</v>
      </c>
      <c r="H61" s="26">
        <v>11597838</v>
      </c>
      <c r="I61" s="25">
        <v>12531516</v>
      </c>
      <c r="J61" s="26">
        <v>13088180</v>
      </c>
      <c r="K61" s="26">
        <v>12795024</v>
      </c>
      <c r="L61" s="26">
        <v>12442647</v>
      </c>
      <c r="M61" s="25">
        <v>12737211</v>
      </c>
    </row>
    <row r="62" spans="1:13" ht="14.25" thickTop="1">
      <c r="A62" s="2" t="s">
        <v>96</v>
      </c>
      <c r="B62" s="23">
        <v>5679</v>
      </c>
      <c r="C62" s="23">
        <v>29409</v>
      </c>
      <c r="D62" s="23">
        <v>50936</v>
      </c>
      <c r="E62" s="23">
        <v>8358</v>
      </c>
      <c r="F62" s="24"/>
      <c r="G62" s="24"/>
      <c r="H62" s="24"/>
      <c r="I62" s="23"/>
      <c r="J62" s="24"/>
      <c r="K62" s="24"/>
      <c r="L62" s="24"/>
      <c r="M62" s="23"/>
    </row>
    <row r="63" spans="1:13" ht="13.5">
      <c r="A63" s="2" t="s">
        <v>97</v>
      </c>
      <c r="B63" s="23">
        <v>3237271</v>
      </c>
      <c r="C63" s="23">
        <v>2862114</v>
      </c>
      <c r="D63" s="23">
        <v>2417430</v>
      </c>
      <c r="E63" s="23">
        <v>1952738</v>
      </c>
      <c r="F63" s="24"/>
      <c r="G63" s="24"/>
      <c r="H63" s="24"/>
      <c r="I63" s="23"/>
      <c r="J63" s="24"/>
      <c r="K63" s="24"/>
      <c r="L63" s="24"/>
      <c r="M63" s="23">
        <v>2081536</v>
      </c>
    </row>
    <row r="64" spans="1:13" ht="13.5">
      <c r="A64" s="2" t="s">
        <v>98</v>
      </c>
      <c r="B64" s="23">
        <v>1350000</v>
      </c>
      <c r="C64" s="23">
        <v>1350000</v>
      </c>
      <c r="D64" s="23">
        <v>1300000</v>
      </c>
      <c r="E64" s="23">
        <v>1300000</v>
      </c>
      <c r="F64" s="24">
        <v>1470000</v>
      </c>
      <c r="G64" s="24">
        <v>1370000</v>
      </c>
      <c r="H64" s="24">
        <v>1270000</v>
      </c>
      <c r="I64" s="23">
        <v>1200000</v>
      </c>
      <c r="J64" s="24">
        <v>1300000</v>
      </c>
      <c r="K64" s="24">
        <v>1200000</v>
      </c>
      <c r="L64" s="24">
        <v>1200000</v>
      </c>
      <c r="M64" s="23">
        <v>1200000</v>
      </c>
    </row>
    <row r="65" spans="1:13" ht="13.5">
      <c r="A65" s="2" t="s">
        <v>99</v>
      </c>
      <c r="B65" s="23">
        <v>68800</v>
      </c>
      <c r="C65" s="23">
        <v>68800</v>
      </c>
      <c r="D65" s="23">
        <v>228800</v>
      </c>
      <c r="E65" s="23">
        <v>70000</v>
      </c>
      <c r="F65" s="24"/>
      <c r="G65" s="24"/>
      <c r="H65" s="24"/>
      <c r="I65" s="23"/>
      <c r="J65" s="24"/>
      <c r="K65" s="24"/>
      <c r="L65" s="24"/>
      <c r="M65" s="23">
        <v>20000</v>
      </c>
    </row>
    <row r="66" spans="1:13" ht="13.5">
      <c r="A66" s="2" t="s">
        <v>100</v>
      </c>
      <c r="B66" s="23">
        <v>72856</v>
      </c>
      <c r="C66" s="23">
        <v>100000</v>
      </c>
      <c r="D66" s="23"/>
      <c r="E66" s="23">
        <v>120000</v>
      </c>
      <c r="F66" s="24"/>
      <c r="G66" s="24"/>
      <c r="H66" s="24"/>
      <c r="I66" s="23"/>
      <c r="J66" s="24"/>
      <c r="K66" s="24"/>
      <c r="L66" s="24"/>
      <c r="M66" s="23">
        <v>70000</v>
      </c>
    </row>
    <row r="67" spans="1:13" ht="13.5">
      <c r="A67" s="2" t="s">
        <v>101</v>
      </c>
      <c r="B67" s="23">
        <v>22088</v>
      </c>
      <c r="C67" s="23">
        <v>34510</v>
      </c>
      <c r="D67" s="23">
        <v>31181</v>
      </c>
      <c r="E67" s="23">
        <v>134982</v>
      </c>
      <c r="F67" s="24"/>
      <c r="G67" s="24"/>
      <c r="H67" s="24"/>
      <c r="I67" s="23"/>
      <c r="J67" s="24"/>
      <c r="K67" s="24"/>
      <c r="L67" s="24"/>
      <c r="M67" s="23"/>
    </row>
    <row r="68" spans="1:13" ht="13.5">
      <c r="A68" s="2" t="s">
        <v>102</v>
      </c>
      <c r="B68" s="23">
        <v>13274</v>
      </c>
      <c r="C68" s="23">
        <v>23422</v>
      </c>
      <c r="D68" s="23">
        <v>38691</v>
      </c>
      <c r="E68" s="23">
        <v>3296</v>
      </c>
      <c r="F68" s="24"/>
      <c r="G68" s="24"/>
      <c r="H68" s="24"/>
      <c r="I68" s="23"/>
      <c r="J68" s="24"/>
      <c r="K68" s="24"/>
      <c r="L68" s="24"/>
      <c r="M68" s="23">
        <v>12503</v>
      </c>
    </row>
    <row r="69" spans="1:13" ht="13.5">
      <c r="A69" s="2" t="s">
        <v>103</v>
      </c>
      <c r="B69" s="23">
        <v>827212</v>
      </c>
      <c r="C69" s="23">
        <v>890159</v>
      </c>
      <c r="D69" s="23">
        <v>773882</v>
      </c>
      <c r="E69" s="23">
        <v>523549</v>
      </c>
      <c r="F69" s="24"/>
      <c r="G69" s="24"/>
      <c r="H69" s="24"/>
      <c r="I69" s="23"/>
      <c r="J69" s="24"/>
      <c r="K69" s="24"/>
      <c r="L69" s="24"/>
      <c r="M69" s="23">
        <v>541745</v>
      </c>
    </row>
    <row r="70" spans="1:13" ht="13.5">
      <c r="A70" s="2" t="s">
        <v>104</v>
      </c>
      <c r="B70" s="23">
        <v>157598</v>
      </c>
      <c r="C70" s="23">
        <v>67559</v>
      </c>
      <c r="D70" s="23">
        <v>308315</v>
      </c>
      <c r="E70" s="23">
        <v>35636</v>
      </c>
      <c r="F70" s="24">
        <v>121102</v>
      </c>
      <c r="G70" s="24">
        <v>21187</v>
      </c>
      <c r="H70" s="24"/>
      <c r="I70" s="23">
        <v>19383</v>
      </c>
      <c r="J70" s="24"/>
      <c r="K70" s="24">
        <v>35795</v>
      </c>
      <c r="L70" s="24"/>
      <c r="M70" s="23"/>
    </row>
    <row r="71" spans="1:13" ht="13.5">
      <c r="A71" s="2" t="s">
        <v>105</v>
      </c>
      <c r="B71" s="23">
        <v>28995</v>
      </c>
      <c r="C71" s="23">
        <v>40114</v>
      </c>
      <c r="D71" s="23">
        <v>40810</v>
      </c>
      <c r="E71" s="23">
        <v>80392</v>
      </c>
      <c r="F71" s="24"/>
      <c r="G71" s="24"/>
      <c r="H71" s="24"/>
      <c r="I71" s="23"/>
      <c r="J71" s="24"/>
      <c r="K71" s="24"/>
      <c r="L71" s="24"/>
      <c r="M71" s="23">
        <v>26850</v>
      </c>
    </row>
    <row r="72" spans="1:13" ht="13.5">
      <c r="A72" s="2" t="s">
        <v>106</v>
      </c>
      <c r="B72" s="23">
        <v>29198</v>
      </c>
      <c r="C72" s="23">
        <v>6362</v>
      </c>
      <c r="D72" s="23">
        <v>7215</v>
      </c>
      <c r="E72" s="23">
        <v>1674</v>
      </c>
      <c r="F72" s="24"/>
      <c r="G72" s="24"/>
      <c r="H72" s="24"/>
      <c r="I72" s="23"/>
      <c r="J72" s="24"/>
      <c r="K72" s="24"/>
      <c r="L72" s="24"/>
      <c r="M72" s="23">
        <v>7814</v>
      </c>
    </row>
    <row r="73" spans="1:13" ht="13.5">
      <c r="A73" s="2" t="s">
        <v>107</v>
      </c>
      <c r="B73" s="23">
        <v>125253</v>
      </c>
      <c r="C73" s="23">
        <v>54781</v>
      </c>
      <c r="D73" s="23">
        <v>35848</v>
      </c>
      <c r="E73" s="23">
        <v>33589</v>
      </c>
      <c r="F73" s="24"/>
      <c r="G73" s="24"/>
      <c r="H73" s="24"/>
      <c r="I73" s="23"/>
      <c r="J73" s="24"/>
      <c r="K73" s="24"/>
      <c r="L73" s="24"/>
      <c r="M73" s="23">
        <v>34762</v>
      </c>
    </row>
    <row r="74" spans="1:13" ht="13.5">
      <c r="A74" s="2" t="s">
        <v>63</v>
      </c>
      <c r="B74" s="23">
        <v>238</v>
      </c>
      <c r="C74" s="23">
        <v>2428</v>
      </c>
      <c r="D74" s="23">
        <v>380</v>
      </c>
      <c r="E74" s="23">
        <v>14345</v>
      </c>
      <c r="F74" s="24">
        <v>849843</v>
      </c>
      <c r="G74" s="24">
        <v>806599</v>
      </c>
      <c r="H74" s="24">
        <v>830269</v>
      </c>
      <c r="I74" s="23">
        <v>646343</v>
      </c>
      <c r="J74" s="24">
        <v>755695</v>
      </c>
      <c r="K74" s="24">
        <v>613179</v>
      </c>
      <c r="L74" s="24">
        <v>599783</v>
      </c>
      <c r="M74" s="23">
        <v>205</v>
      </c>
    </row>
    <row r="75" spans="1:13" ht="13.5">
      <c r="A75" s="2" t="s">
        <v>108</v>
      </c>
      <c r="B75" s="23">
        <v>5938465</v>
      </c>
      <c r="C75" s="23">
        <v>5529664</v>
      </c>
      <c r="D75" s="23">
        <v>5233492</v>
      </c>
      <c r="E75" s="23">
        <v>4278563</v>
      </c>
      <c r="F75" s="24">
        <v>4679187</v>
      </c>
      <c r="G75" s="24">
        <v>4151228</v>
      </c>
      <c r="H75" s="24">
        <v>3645266</v>
      </c>
      <c r="I75" s="23">
        <v>3865974</v>
      </c>
      <c r="J75" s="24">
        <v>4580010</v>
      </c>
      <c r="K75" s="24">
        <v>4096561</v>
      </c>
      <c r="L75" s="24">
        <v>3618036</v>
      </c>
      <c r="M75" s="23">
        <v>3995419</v>
      </c>
    </row>
    <row r="76" spans="1:13" ht="13.5">
      <c r="A76" s="2" t="s">
        <v>109</v>
      </c>
      <c r="B76" s="23">
        <v>213600</v>
      </c>
      <c r="C76" s="23">
        <v>282400</v>
      </c>
      <c r="D76" s="23">
        <v>171200</v>
      </c>
      <c r="E76" s="23">
        <v>200000</v>
      </c>
      <c r="F76" s="24">
        <v>200000</v>
      </c>
      <c r="G76" s="24">
        <v>200000</v>
      </c>
      <c r="H76" s="24">
        <v>200000</v>
      </c>
      <c r="I76" s="23">
        <v>270000</v>
      </c>
      <c r="J76" s="24">
        <v>270000</v>
      </c>
      <c r="K76" s="24">
        <v>280000</v>
      </c>
      <c r="L76" s="24">
        <v>280000</v>
      </c>
      <c r="M76" s="23">
        <v>290000</v>
      </c>
    </row>
    <row r="77" spans="1:13" ht="13.5">
      <c r="A77" s="2" t="s">
        <v>110</v>
      </c>
      <c r="B77" s="23">
        <v>445716</v>
      </c>
      <c r="C77" s="23">
        <v>170000</v>
      </c>
      <c r="D77" s="23">
        <v>120000</v>
      </c>
      <c r="E77" s="23"/>
      <c r="F77" s="24">
        <v>50000</v>
      </c>
      <c r="G77" s="24">
        <v>50000</v>
      </c>
      <c r="H77" s="24">
        <v>50000</v>
      </c>
      <c r="I77" s="23">
        <v>120000</v>
      </c>
      <c r="J77" s="24">
        <v>120000</v>
      </c>
      <c r="K77" s="24">
        <v>120000</v>
      </c>
      <c r="L77" s="24">
        <v>120000</v>
      </c>
      <c r="M77" s="23">
        <v>50000</v>
      </c>
    </row>
    <row r="78" spans="1:13" ht="13.5">
      <c r="A78" s="2" t="s">
        <v>101</v>
      </c>
      <c r="B78" s="23">
        <v>44944</v>
      </c>
      <c r="C78" s="23">
        <v>44131</v>
      </c>
      <c r="D78" s="23">
        <v>46104</v>
      </c>
      <c r="E78" s="23">
        <v>41099</v>
      </c>
      <c r="F78" s="24"/>
      <c r="G78" s="24"/>
      <c r="H78" s="24"/>
      <c r="I78" s="23"/>
      <c r="J78" s="24"/>
      <c r="K78" s="24"/>
      <c r="L78" s="24"/>
      <c r="M78" s="23"/>
    </row>
    <row r="79" spans="1:13" ht="13.5">
      <c r="A79" s="2" t="s">
        <v>111</v>
      </c>
      <c r="B79" s="23">
        <v>475601</v>
      </c>
      <c r="C79" s="23">
        <v>466056</v>
      </c>
      <c r="D79" s="23">
        <v>493764</v>
      </c>
      <c r="E79" s="23">
        <v>512935</v>
      </c>
      <c r="F79" s="24">
        <v>518615</v>
      </c>
      <c r="G79" s="24">
        <v>518656</v>
      </c>
      <c r="H79" s="24">
        <v>533070</v>
      </c>
      <c r="I79" s="23">
        <v>526909</v>
      </c>
      <c r="J79" s="24">
        <v>532357</v>
      </c>
      <c r="K79" s="24">
        <v>540203</v>
      </c>
      <c r="L79" s="24">
        <v>554191</v>
      </c>
      <c r="M79" s="23">
        <v>548083</v>
      </c>
    </row>
    <row r="80" spans="1:13" ht="13.5">
      <c r="A80" s="2" t="s">
        <v>112</v>
      </c>
      <c r="B80" s="23">
        <v>218937</v>
      </c>
      <c r="C80" s="23">
        <v>179632</v>
      </c>
      <c r="D80" s="23">
        <v>236130</v>
      </c>
      <c r="E80" s="23">
        <v>215968</v>
      </c>
      <c r="F80" s="24">
        <v>177934</v>
      </c>
      <c r="G80" s="24">
        <v>170577</v>
      </c>
      <c r="H80" s="24">
        <v>163220</v>
      </c>
      <c r="I80" s="23">
        <v>649001</v>
      </c>
      <c r="J80" s="24">
        <v>554236</v>
      </c>
      <c r="K80" s="24">
        <v>547113</v>
      </c>
      <c r="L80" s="24">
        <v>546010</v>
      </c>
      <c r="M80" s="23">
        <v>538887</v>
      </c>
    </row>
    <row r="81" spans="1:13" ht="13.5">
      <c r="A81" s="2" t="s">
        <v>113</v>
      </c>
      <c r="B81" s="23">
        <v>63640</v>
      </c>
      <c r="C81" s="23">
        <v>57324</v>
      </c>
      <c r="D81" s="23">
        <v>50647</v>
      </c>
      <c r="E81" s="23">
        <v>43785</v>
      </c>
      <c r="F81" s="24"/>
      <c r="G81" s="24"/>
      <c r="H81" s="24"/>
      <c r="I81" s="23"/>
      <c r="J81" s="24"/>
      <c r="K81" s="24"/>
      <c r="L81" s="24"/>
      <c r="M81" s="23">
        <v>27693</v>
      </c>
    </row>
    <row r="82" spans="1:13" ht="13.5">
      <c r="A82" s="2" t="s">
        <v>114</v>
      </c>
      <c r="B82" s="23">
        <v>11885</v>
      </c>
      <c r="C82" s="23">
        <v>11885</v>
      </c>
      <c r="D82" s="23">
        <v>11885</v>
      </c>
      <c r="E82" s="23"/>
      <c r="F82" s="24"/>
      <c r="G82" s="24"/>
      <c r="H82" s="24"/>
      <c r="I82" s="23"/>
      <c r="J82" s="24"/>
      <c r="K82" s="24"/>
      <c r="L82" s="24"/>
      <c r="M82" s="23"/>
    </row>
    <row r="83" spans="1:13" ht="13.5">
      <c r="A83" s="2" t="s">
        <v>115</v>
      </c>
      <c r="B83" s="23">
        <v>1474324</v>
      </c>
      <c r="C83" s="23">
        <v>1211430</v>
      </c>
      <c r="D83" s="23">
        <v>1129734</v>
      </c>
      <c r="E83" s="23">
        <v>1013789</v>
      </c>
      <c r="F83" s="24">
        <v>995094</v>
      </c>
      <c r="G83" s="24">
        <v>1023253</v>
      </c>
      <c r="H83" s="24">
        <v>1056900</v>
      </c>
      <c r="I83" s="23">
        <v>1710320</v>
      </c>
      <c r="J83" s="24">
        <v>1510829</v>
      </c>
      <c r="K83" s="24">
        <v>1521290</v>
      </c>
      <c r="L83" s="24">
        <v>1532198</v>
      </c>
      <c r="M83" s="23">
        <v>1454664</v>
      </c>
    </row>
    <row r="84" spans="1:13" ht="14.25" thickBot="1">
      <c r="A84" s="5" t="s">
        <v>116</v>
      </c>
      <c r="B84" s="25">
        <v>7412790</v>
      </c>
      <c r="C84" s="25">
        <v>6741094</v>
      </c>
      <c r="D84" s="25">
        <v>6363226</v>
      </c>
      <c r="E84" s="25">
        <v>5292353</v>
      </c>
      <c r="F84" s="26">
        <v>5674281</v>
      </c>
      <c r="G84" s="26">
        <v>5174482</v>
      </c>
      <c r="H84" s="26">
        <v>4702166</v>
      </c>
      <c r="I84" s="25">
        <v>5576295</v>
      </c>
      <c r="J84" s="26">
        <v>6090840</v>
      </c>
      <c r="K84" s="26">
        <v>5617852</v>
      </c>
      <c r="L84" s="26">
        <v>5150235</v>
      </c>
      <c r="M84" s="25">
        <v>5450083</v>
      </c>
    </row>
    <row r="85" spans="1:13" ht="14.25" thickTop="1">
      <c r="A85" s="2" t="s">
        <v>117</v>
      </c>
      <c r="B85" s="23">
        <v>1394100</v>
      </c>
      <c r="C85" s="23">
        <v>1394100</v>
      </c>
      <c r="D85" s="23">
        <v>1394100</v>
      </c>
      <c r="E85" s="23">
        <v>1394100</v>
      </c>
      <c r="F85" s="24">
        <v>1394100</v>
      </c>
      <c r="G85" s="24">
        <v>1394100</v>
      </c>
      <c r="H85" s="24">
        <v>1394100</v>
      </c>
      <c r="I85" s="23">
        <v>1394100</v>
      </c>
      <c r="J85" s="24">
        <v>1394100</v>
      </c>
      <c r="K85" s="24">
        <v>1394100</v>
      </c>
      <c r="L85" s="24">
        <v>1394100</v>
      </c>
      <c r="M85" s="23">
        <v>1394100</v>
      </c>
    </row>
    <row r="86" spans="1:13" ht="13.5">
      <c r="A86" s="3" t="s">
        <v>118</v>
      </c>
      <c r="B86" s="23">
        <v>1092160</v>
      </c>
      <c r="C86" s="23">
        <v>1092160</v>
      </c>
      <c r="D86" s="23">
        <v>1092160</v>
      </c>
      <c r="E86" s="23">
        <v>1092160</v>
      </c>
      <c r="F86" s="24"/>
      <c r="G86" s="24"/>
      <c r="H86" s="24"/>
      <c r="I86" s="23"/>
      <c r="J86" s="24"/>
      <c r="K86" s="24"/>
      <c r="L86" s="24"/>
      <c r="M86" s="23">
        <v>1092160</v>
      </c>
    </row>
    <row r="87" spans="1:13" ht="13.5">
      <c r="A87" s="3" t="s">
        <v>119</v>
      </c>
      <c r="B87" s="23">
        <v>1092160</v>
      </c>
      <c r="C87" s="23">
        <v>1092160</v>
      </c>
      <c r="D87" s="23">
        <v>1092160</v>
      </c>
      <c r="E87" s="23">
        <v>1092160</v>
      </c>
      <c r="F87" s="24">
        <v>1092160</v>
      </c>
      <c r="G87" s="24">
        <v>1092160</v>
      </c>
      <c r="H87" s="24">
        <v>1092160</v>
      </c>
      <c r="I87" s="23">
        <v>1092160</v>
      </c>
      <c r="J87" s="24">
        <v>1092160</v>
      </c>
      <c r="K87" s="24">
        <v>1092160</v>
      </c>
      <c r="L87" s="24">
        <v>1092160</v>
      </c>
      <c r="M87" s="23">
        <v>1092160</v>
      </c>
    </row>
    <row r="88" spans="1:13" ht="13.5">
      <c r="A88" s="3" t="s">
        <v>120</v>
      </c>
      <c r="B88" s="23">
        <v>348525</v>
      </c>
      <c r="C88" s="23">
        <v>348525</v>
      </c>
      <c r="D88" s="23">
        <v>348525</v>
      </c>
      <c r="E88" s="23">
        <v>348525</v>
      </c>
      <c r="F88" s="24"/>
      <c r="G88" s="24"/>
      <c r="H88" s="24"/>
      <c r="I88" s="23"/>
      <c r="J88" s="24"/>
      <c r="K88" s="24"/>
      <c r="L88" s="24"/>
      <c r="M88" s="23">
        <v>348525</v>
      </c>
    </row>
    <row r="89" spans="1:13" ht="13.5">
      <c r="A89" s="4" t="s">
        <v>121</v>
      </c>
      <c r="B89" s="23">
        <v>3780000</v>
      </c>
      <c r="C89" s="23">
        <v>3780000</v>
      </c>
      <c r="D89" s="23">
        <v>3780000</v>
      </c>
      <c r="E89" s="23">
        <v>3780000</v>
      </c>
      <c r="F89" s="24"/>
      <c r="G89" s="24"/>
      <c r="H89" s="24"/>
      <c r="I89" s="23"/>
      <c r="J89" s="24"/>
      <c r="K89" s="24"/>
      <c r="L89" s="24"/>
      <c r="M89" s="23">
        <v>3780000</v>
      </c>
    </row>
    <row r="90" spans="1:13" ht="13.5">
      <c r="A90" s="4" t="s">
        <v>122</v>
      </c>
      <c r="B90" s="23">
        <v>1014099</v>
      </c>
      <c r="C90" s="23">
        <v>726548</v>
      </c>
      <c r="D90" s="23">
        <v>563520</v>
      </c>
      <c r="E90" s="23">
        <v>429591</v>
      </c>
      <c r="F90" s="24"/>
      <c r="G90" s="24"/>
      <c r="H90" s="24"/>
      <c r="I90" s="23"/>
      <c r="J90" s="24"/>
      <c r="K90" s="24"/>
      <c r="L90" s="24"/>
      <c r="M90" s="23">
        <v>725934</v>
      </c>
    </row>
    <row r="91" spans="1:13" ht="13.5">
      <c r="A91" s="3" t="s">
        <v>123</v>
      </c>
      <c r="B91" s="23">
        <v>5142624</v>
      </c>
      <c r="C91" s="23">
        <v>4855073</v>
      </c>
      <c r="D91" s="23">
        <v>4692045</v>
      </c>
      <c r="E91" s="23">
        <v>4558116</v>
      </c>
      <c r="F91" s="24">
        <v>4578144</v>
      </c>
      <c r="G91" s="24">
        <v>4513404</v>
      </c>
      <c r="H91" s="24">
        <v>4474783</v>
      </c>
      <c r="I91" s="23">
        <v>4580472</v>
      </c>
      <c r="J91" s="24">
        <v>4589252</v>
      </c>
      <c r="K91" s="24">
        <v>4733423</v>
      </c>
      <c r="L91" s="24">
        <v>4804233</v>
      </c>
      <c r="M91" s="23">
        <v>4854459</v>
      </c>
    </row>
    <row r="92" spans="1:13" ht="13.5">
      <c r="A92" s="2" t="s">
        <v>124</v>
      </c>
      <c r="B92" s="23">
        <v>-223426</v>
      </c>
      <c r="C92" s="23">
        <v>-255636</v>
      </c>
      <c r="D92" s="23">
        <v>-117132</v>
      </c>
      <c r="E92" s="23">
        <v>-116340</v>
      </c>
      <c r="F92" s="24">
        <v>-116094</v>
      </c>
      <c r="G92" s="24">
        <v>-116094</v>
      </c>
      <c r="H92" s="24">
        <v>-92615</v>
      </c>
      <c r="I92" s="23">
        <v>-91962</v>
      </c>
      <c r="J92" s="24">
        <v>-91524</v>
      </c>
      <c r="K92" s="24">
        <v>-91054</v>
      </c>
      <c r="L92" s="24">
        <v>-90701</v>
      </c>
      <c r="M92" s="23">
        <v>-90409</v>
      </c>
    </row>
    <row r="93" spans="1:13" ht="13.5">
      <c r="A93" s="2" t="s">
        <v>125</v>
      </c>
      <c r="B93" s="23">
        <v>7405457</v>
      </c>
      <c r="C93" s="23">
        <v>7085697</v>
      </c>
      <c r="D93" s="23">
        <v>7061172</v>
      </c>
      <c r="E93" s="23">
        <v>6928036</v>
      </c>
      <c r="F93" s="24">
        <v>6948309</v>
      </c>
      <c r="G93" s="24">
        <v>6883570</v>
      </c>
      <c r="H93" s="24">
        <v>6868428</v>
      </c>
      <c r="I93" s="23">
        <v>6974770</v>
      </c>
      <c r="J93" s="24">
        <v>6983988</v>
      </c>
      <c r="K93" s="24">
        <v>7128628</v>
      </c>
      <c r="L93" s="24">
        <v>7199791</v>
      </c>
      <c r="M93" s="23">
        <v>7250310</v>
      </c>
    </row>
    <row r="94" spans="1:13" ht="13.5">
      <c r="A94" s="2" t="s">
        <v>126</v>
      </c>
      <c r="B94" s="23">
        <v>162635</v>
      </c>
      <c r="C94" s="23">
        <v>37272</v>
      </c>
      <c r="D94" s="23">
        <v>-13952</v>
      </c>
      <c r="E94" s="23">
        <v>17810</v>
      </c>
      <c r="F94" s="24">
        <v>6591</v>
      </c>
      <c r="G94" s="24">
        <v>14489</v>
      </c>
      <c r="H94" s="24">
        <v>27243</v>
      </c>
      <c r="I94" s="23">
        <v>-19549</v>
      </c>
      <c r="J94" s="24">
        <v>13351</v>
      </c>
      <c r="K94" s="24">
        <v>48544</v>
      </c>
      <c r="L94" s="24">
        <v>92620</v>
      </c>
      <c r="M94" s="23">
        <v>36817</v>
      </c>
    </row>
    <row r="95" spans="1:13" ht="13.5">
      <c r="A95" s="2" t="s">
        <v>127</v>
      </c>
      <c r="B95" s="23">
        <v>162635</v>
      </c>
      <c r="C95" s="23">
        <v>37272</v>
      </c>
      <c r="D95" s="23">
        <v>-13952</v>
      </c>
      <c r="E95" s="23">
        <v>17810</v>
      </c>
      <c r="F95" s="24">
        <v>6591</v>
      </c>
      <c r="G95" s="24">
        <v>14489</v>
      </c>
      <c r="H95" s="24">
        <v>27243</v>
      </c>
      <c r="I95" s="23">
        <v>-19549</v>
      </c>
      <c r="J95" s="24">
        <v>13351</v>
      </c>
      <c r="K95" s="24">
        <v>48544</v>
      </c>
      <c r="L95" s="24">
        <v>92620</v>
      </c>
      <c r="M95" s="23">
        <v>36817</v>
      </c>
    </row>
    <row r="96" spans="1:13" ht="13.5">
      <c r="A96" s="6" t="s">
        <v>128</v>
      </c>
      <c r="B96" s="23">
        <v>7568093</v>
      </c>
      <c r="C96" s="23">
        <v>7122969</v>
      </c>
      <c r="D96" s="23">
        <v>7047220</v>
      </c>
      <c r="E96" s="23">
        <v>6945847</v>
      </c>
      <c r="F96" s="24">
        <v>6954901</v>
      </c>
      <c r="G96" s="24">
        <v>6898059</v>
      </c>
      <c r="H96" s="24">
        <v>6895672</v>
      </c>
      <c r="I96" s="23">
        <v>6955221</v>
      </c>
      <c r="J96" s="24">
        <v>6997340</v>
      </c>
      <c r="K96" s="24">
        <v>7177172</v>
      </c>
      <c r="L96" s="24">
        <v>7292411</v>
      </c>
      <c r="M96" s="23">
        <v>7287127</v>
      </c>
    </row>
    <row r="97" spans="1:13" ht="14.25" thickBot="1">
      <c r="A97" s="7" t="s">
        <v>129</v>
      </c>
      <c r="B97" s="23">
        <v>14980884</v>
      </c>
      <c r="C97" s="23">
        <v>13864064</v>
      </c>
      <c r="D97" s="23">
        <v>13410446</v>
      </c>
      <c r="E97" s="23">
        <v>12238200</v>
      </c>
      <c r="F97" s="24">
        <v>12629182</v>
      </c>
      <c r="G97" s="24">
        <v>12072541</v>
      </c>
      <c r="H97" s="24">
        <v>11597838</v>
      </c>
      <c r="I97" s="23">
        <v>12531516</v>
      </c>
      <c r="J97" s="24">
        <v>13088180</v>
      </c>
      <c r="K97" s="24">
        <v>12795024</v>
      </c>
      <c r="L97" s="24">
        <v>12442647</v>
      </c>
      <c r="M97" s="23">
        <v>12737211</v>
      </c>
    </row>
    <row r="98" spans="1:13" ht="14.25" thickTop="1">
      <c r="A98" s="8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</row>
    <row r="100" ht="13.5">
      <c r="A100" s="20" t="s">
        <v>134</v>
      </c>
    </row>
    <row r="101" ht="13.5">
      <c r="A101" s="20" t="s">
        <v>135</v>
      </c>
    </row>
  </sheetData>
  <mergeCells count="1">
    <mergeCell ref="B6:M6"/>
  </mergeCells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udam</dc:creator>
  <cp:keywords/>
  <dc:description/>
  <cp:lastModifiedBy>udam</cp:lastModifiedBy>
  <dcterms:created xsi:type="dcterms:W3CDTF">2014-02-12T01:17:31Z</dcterms:created>
  <dcterms:modified xsi:type="dcterms:W3CDTF">2014-02-12T01:17:41Z</dcterms:modified>
  <cp:category/>
  <cp:version/>
  <cp:contentType/>
  <cp:contentStatus/>
</cp:coreProperties>
</file>