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<sst xmlns="http://schemas.openxmlformats.org/spreadsheetml/2006/main" count="763" uniqueCount="349">
  <si>
    <t>短期借入金の純増減額（△は減少）</t>
  </si>
  <si>
    <t>配当金の支払額</t>
  </si>
  <si>
    <t>その他</t>
  </si>
  <si>
    <t>連結・キャッシュフロー計算書</t>
  </si>
  <si>
    <t>生命保険配当金</t>
  </si>
  <si>
    <t>為替差益</t>
  </si>
  <si>
    <t>その他</t>
  </si>
  <si>
    <t>売上割引</t>
  </si>
  <si>
    <t>株式交付費</t>
  </si>
  <si>
    <t>補助金収入</t>
  </si>
  <si>
    <t>特別利益</t>
  </si>
  <si>
    <t>固定資産除却損</t>
  </si>
  <si>
    <t>特別損失</t>
  </si>
  <si>
    <t>少数株主損益調整前四半期純利益</t>
  </si>
  <si>
    <t>賃貸事業等売上高</t>
  </si>
  <si>
    <t>連結・損益計算書</t>
  </si>
  <si>
    <t>長期未払金の増減額（△は減少）</t>
  </si>
  <si>
    <t>未払費用の増減額（△は減少）</t>
  </si>
  <si>
    <t>未収消費税等の増減額（△は増加）</t>
  </si>
  <si>
    <t>未払消費税等の増減額（△は減少）</t>
  </si>
  <si>
    <t>破産更生債権等の増減額（△は増加）</t>
  </si>
  <si>
    <t>受入保証金の増減額（△は減少）</t>
  </si>
  <si>
    <t>その他の支出</t>
  </si>
  <si>
    <t>小計</t>
  </si>
  <si>
    <t>利息及び配当金の受取額</t>
  </si>
  <si>
    <t>利息の支払額</t>
  </si>
  <si>
    <t>災害損失の支払額</t>
  </si>
  <si>
    <t>本社移転費用の支払額</t>
  </si>
  <si>
    <t>法人税等の支払額</t>
  </si>
  <si>
    <t>営業活動によるキャッシュ・フロー</t>
  </si>
  <si>
    <t>定期預金の払戻による収入</t>
  </si>
  <si>
    <t>定期預金の預入による支出</t>
  </si>
  <si>
    <t>有価証券の売却及び償還による収入</t>
  </si>
  <si>
    <t>投資有価証券の取得による支出</t>
  </si>
  <si>
    <t>有形固定資産の取得による支出</t>
  </si>
  <si>
    <t>有形固定資産の売却による収入</t>
  </si>
  <si>
    <t>有形固定資産の除却による支出</t>
  </si>
  <si>
    <t>無形固定資産の取得による支出</t>
  </si>
  <si>
    <t>リース物件の取得等による支出</t>
  </si>
  <si>
    <t>リース物件の売却等による収入</t>
  </si>
  <si>
    <t>補助金の受取額</t>
  </si>
  <si>
    <t>差入保証金の回収による収入</t>
  </si>
  <si>
    <t>差入保証金の差入による支出</t>
  </si>
  <si>
    <t>その他</t>
  </si>
  <si>
    <t>投資活動によるキャッシュ・フロー</t>
  </si>
  <si>
    <t>短期借入金の純増減額（△は減少）</t>
  </si>
  <si>
    <t>短期借入れによる収入</t>
  </si>
  <si>
    <t>長期借入れによる収入</t>
  </si>
  <si>
    <t>長期借入れによる収入</t>
  </si>
  <si>
    <t>長期借入金の返済による支出</t>
  </si>
  <si>
    <t>株式の発行による収入</t>
  </si>
  <si>
    <t>株式公開費用の支出</t>
  </si>
  <si>
    <t>配当金の支払額</t>
  </si>
  <si>
    <t>自己株式の取得による支出</t>
  </si>
  <si>
    <t>財務活動によるキャッシュ・フロー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</si>
  <si>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</si>
  <si>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</si>
  <si>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</si>
  <si>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現金及び現金同等物の増減額（△は減少）</t>
  </si>
  <si>
    <t>現金及び現金同等物の残高</t>
  </si>
  <si>
    <t>個別・キャッシュフロー計算書</t>
  </si>
  <si>
    <t>2012/10/01</t>
  </si>
  <si>
    <t>製品売上高</t>
  </si>
  <si>
    <t>商品売上高</t>
  </si>
  <si>
    <t>売上高</t>
  </si>
  <si>
    <t>売上高</t>
  </si>
  <si>
    <t>商品及び製品期首たな卸高</t>
  </si>
  <si>
    <t>当期商品仕入高</t>
  </si>
  <si>
    <t>他勘定受入高</t>
  </si>
  <si>
    <t>当期製品製造原価</t>
  </si>
  <si>
    <t>合計</t>
  </si>
  <si>
    <t>商品及び製品期末たな卸高</t>
  </si>
  <si>
    <t>他勘定振替高</t>
  </si>
  <si>
    <t>売上原価</t>
  </si>
  <si>
    <t>売上原価</t>
  </si>
  <si>
    <t>売上総利益</t>
  </si>
  <si>
    <t>返品調整引当金戻入額</t>
  </si>
  <si>
    <t>返品調整引当金繰入額</t>
  </si>
  <si>
    <t>差引売上総利益</t>
  </si>
  <si>
    <t>販売促進費</t>
  </si>
  <si>
    <t>販売手数料</t>
  </si>
  <si>
    <t>荷造運搬費</t>
  </si>
  <si>
    <t>交際費</t>
  </si>
  <si>
    <t>役員報酬</t>
  </si>
  <si>
    <t>給料及び賞与</t>
  </si>
  <si>
    <t>（うち賞与引当金繰入額）</t>
  </si>
  <si>
    <t>役員賞与引当金繰入額</t>
  </si>
  <si>
    <t>退職給付引当金繰入額</t>
  </si>
  <si>
    <t>貸倒引当金繰入額</t>
  </si>
  <si>
    <t>（うち退職給付費用）</t>
  </si>
  <si>
    <t>（うち役員退職慰労引当金繰入額）</t>
  </si>
  <si>
    <t>福利厚生費</t>
  </si>
  <si>
    <t>旅費及び交通費</t>
  </si>
  <si>
    <t>賃借料</t>
  </si>
  <si>
    <t>研究開発費</t>
  </si>
  <si>
    <t>販売費・一般管理費</t>
  </si>
  <si>
    <t>営業利益</t>
  </si>
  <si>
    <t>受取利息</t>
  </si>
  <si>
    <t>有価証券利息</t>
  </si>
  <si>
    <t>受取配当金</t>
  </si>
  <si>
    <t>為替差益</t>
  </si>
  <si>
    <t>生命保険配当金</t>
  </si>
  <si>
    <t>受取手数料</t>
  </si>
  <si>
    <t>受取補償金</t>
  </si>
  <si>
    <t>業務受託料</t>
  </si>
  <si>
    <t>雑収益</t>
  </si>
  <si>
    <t>営業外収益</t>
  </si>
  <si>
    <t>営業外収益</t>
  </si>
  <si>
    <t>為替差損</t>
  </si>
  <si>
    <t>売上割引</t>
  </si>
  <si>
    <t>支払手数料</t>
  </si>
  <si>
    <t>支払補償費</t>
  </si>
  <si>
    <t>雑損失</t>
  </si>
  <si>
    <t>営業外費用</t>
  </si>
  <si>
    <t>経常利益</t>
  </si>
  <si>
    <t>共同開発費用分担金</t>
  </si>
  <si>
    <t>固定資産売却益</t>
  </si>
  <si>
    <t>特別利益</t>
  </si>
  <si>
    <t>固定資産売却損</t>
  </si>
  <si>
    <t>退職給付費用</t>
  </si>
  <si>
    <t>投資有価証券評価損</t>
  </si>
  <si>
    <t>たな卸資産評価損</t>
  </si>
  <si>
    <t>たな卸資産廃棄損</t>
  </si>
  <si>
    <t>災害による損失</t>
  </si>
  <si>
    <t>和解金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</si>
  <si>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</si>
  <si>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</si>
  <si>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</si>
  <si>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</si>
  <si>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</si>
  <si>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</si>
  <si>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2014/08/11</t>
  </si>
  <si>
    <t>2014/06/30</t>
  </si>
  <si>
    <t>2014/05/15</t>
  </si>
  <si>
    <t>2014/03/31</t>
  </si>
  <si>
    <t>2014/02/14</t>
  </si>
  <si>
    <t>2013/12/31</t>
  </si>
  <si>
    <t>2013/08/12</t>
  </si>
  <si>
    <t>2013/06/30</t>
  </si>
  <si>
    <t>2013/05/15</t>
  </si>
  <si>
    <t>2013/03/31</t>
  </si>
  <si>
    <t>2013/02/14</t>
  </si>
  <si>
    <t>2012/12/31</t>
  </si>
  <si>
    <t>受取手形及び営業未収入金</t>
  </si>
  <si>
    <t>建物及び構築物（純額）</t>
  </si>
  <si>
    <t>機械装置及び運搬具（純額）</t>
  </si>
  <si>
    <t>建設仮勘定</t>
  </si>
  <si>
    <t>繰延税金資産</t>
  </si>
  <si>
    <t>支払手形及び買掛金</t>
  </si>
  <si>
    <t>長期借入金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</si>
  <si>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</si>
  <si>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</si>
  <si>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</si>
  <si>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</si>
  <si>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</si>
  <si>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</si>
  <si>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2013/10/01</t>
  </si>
  <si>
    <t>のれん償却額</t>
  </si>
  <si>
    <t>売上債権の増減額（△は増加）</t>
  </si>
  <si>
    <t>その他</t>
  </si>
  <si>
    <t>法人税等の支払額</t>
  </si>
  <si>
    <t>有形固定資産の取得による支出</t>
  </si>
  <si>
    <t>無形固定資産の取得による支出</t>
  </si>
  <si>
    <t>連結の範囲の変更を伴う子会社株式の取得による収入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</si>
  <si>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</si>
  <si>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</si>
  <si>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</si>
  <si>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</si>
  <si>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</si>
  <si>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</si>
  <si>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</si>
  <si>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2013/12/20</t>
  </si>
  <si>
    <t>通期</t>
  </si>
  <si>
    <t>2013/09/30</t>
  </si>
  <si>
    <t>2012/09/30</t>
  </si>
  <si>
    <t>2012/08/10</t>
  </si>
  <si>
    <t>四半期</t>
  </si>
  <si>
    <t>2012/06/30</t>
  </si>
  <si>
    <t>2012/05/11</t>
  </si>
  <si>
    <t>2012/03/31</t>
  </si>
  <si>
    <t>2012/02/10</t>
  </si>
  <si>
    <t>2011/12/31</t>
  </si>
  <si>
    <t>2012/12/21</t>
  </si>
  <si>
    <t>2011/09/30</t>
  </si>
  <si>
    <t>2011/08/11</t>
  </si>
  <si>
    <t>2011/06/30</t>
  </si>
  <si>
    <t>2011/05/13</t>
  </si>
  <si>
    <t>2011/03/31</t>
  </si>
  <si>
    <t>2011/02/14</t>
  </si>
  <si>
    <t>2010/12/31</t>
  </si>
  <si>
    <t>2011/12/22</t>
  </si>
  <si>
    <t>2010/09/30</t>
  </si>
  <si>
    <t>2010/08/13</t>
  </si>
  <si>
    <t>2010/06/30</t>
  </si>
  <si>
    <t>2010/05/14</t>
  </si>
  <si>
    <t>2010/03/31</t>
  </si>
  <si>
    <t>2010/02/15</t>
  </si>
  <si>
    <t>2009/12/31</t>
  </si>
  <si>
    <t>2010/12/21</t>
  </si>
  <si>
    <t>2009/09/30</t>
  </si>
  <si>
    <t>2009/08/14</t>
  </si>
  <si>
    <t>2009/06/30</t>
  </si>
  <si>
    <t>2009/05/15</t>
  </si>
  <si>
    <t>2009/03/31</t>
  </si>
  <si>
    <t>2009/02/13</t>
  </si>
  <si>
    <t>2008/12/31</t>
  </si>
  <si>
    <t>2009/12/21</t>
  </si>
  <si>
    <t>2008/09/30</t>
  </si>
  <si>
    <t>現金及び預金</t>
  </si>
  <si>
    <t>百万円</t>
  </si>
  <si>
    <t>千円</t>
  </si>
  <si>
    <t>受取手形</t>
  </si>
  <si>
    <t>売掛金</t>
  </si>
  <si>
    <t>有価証券</t>
  </si>
  <si>
    <t>有価証券</t>
  </si>
  <si>
    <t>商品</t>
  </si>
  <si>
    <t>製品</t>
  </si>
  <si>
    <t>商品及び製品</t>
  </si>
  <si>
    <t>仕掛品</t>
  </si>
  <si>
    <t>原材料</t>
  </si>
  <si>
    <t>貯蔵品</t>
  </si>
  <si>
    <t>原材料及び貯蔵品</t>
  </si>
  <si>
    <t>前渡金</t>
  </si>
  <si>
    <t>前払費用</t>
  </si>
  <si>
    <t>繰延税金資産</t>
  </si>
  <si>
    <t>未収入金</t>
  </si>
  <si>
    <t>未収消費税等</t>
  </si>
  <si>
    <t>未収収益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</si>
  <si>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</si>
  <si>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</si>
  <si>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</si>
  <si>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</si>
  <si>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</si>
  <si>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</si>
  <si>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</si>
  <si>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</si>
  <si>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</si>
  <si>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</si>
  <si>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</si>
  <si>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</si>
  <si>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</si>
  <si>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</si>
  <si>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</si>
  <si>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</si>
  <si>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</si>
  <si>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</si>
  <si>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その他（純額）</t>
  </si>
  <si>
    <t>有形固定資産</t>
  </si>
  <si>
    <t>のれん</t>
  </si>
  <si>
    <t>商標権</t>
  </si>
  <si>
    <t>販売権</t>
  </si>
  <si>
    <t>ソフトウエア</t>
  </si>
  <si>
    <t>電話加入権</t>
  </si>
  <si>
    <t>無形固定資産</t>
  </si>
  <si>
    <t>無形固定資産</t>
  </si>
  <si>
    <t>投資有価証券</t>
  </si>
  <si>
    <t>関係会社株式</t>
  </si>
  <si>
    <t>出資金</t>
  </si>
  <si>
    <t>破産更生債権等</t>
  </si>
  <si>
    <t>長期前払費用</t>
  </si>
  <si>
    <t>繰延税金資産</t>
  </si>
  <si>
    <t>差入保証金</t>
  </si>
  <si>
    <t>保険積立金</t>
  </si>
  <si>
    <t>長期性預金</t>
  </si>
  <si>
    <t>投資その他の資産</t>
  </si>
  <si>
    <t>固定資産</t>
  </si>
  <si>
    <t>株式交付費</t>
  </si>
  <si>
    <t>株式交付費</t>
  </si>
  <si>
    <t>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</si>
  <si>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</si>
  <si>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</si>
  <si>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</si>
  <si>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</si>
  <si>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</si>
  <si>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</si>
  <si>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</si>
  <si>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</si>
  <si>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</si>
  <si>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預り金</t>
  </si>
  <si>
    <t>為替予約</t>
  </si>
  <si>
    <t>賞与引当金</t>
  </si>
  <si>
    <t>未払役員賞与</t>
  </si>
  <si>
    <t>返品調整引当金</t>
  </si>
  <si>
    <t>設備関係支払手形</t>
  </si>
  <si>
    <t>流動負債</t>
  </si>
  <si>
    <t>長期借入金</t>
  </si>
  <si>
    <t>受入保証金</t>
  </si>
  <si>
    <t>退職給付引当金</t>
  </si>
  <si>
    <t>長期未払金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</si>
  <si>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</si>
  <si>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</si>
  <si>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</si>
  <si>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</si>
  <si>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</si>
  <si>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</si>
  <si>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</si>
  <si>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</si>
  <si>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</si>
  <si>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</si>
  <si>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</si>
  <si>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</si>
  <si>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</si>
  <si>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</si>
  <si>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</si>
  <si>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</si>
  <si>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</si>
  <si>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</si>
  <si>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</si>
  <si>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</si>
  <si>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富士製薬工業株式会社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</si>
  <si>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</si>
  <si>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</si>
  <si>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</si>
  <si>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2011/10/01</t>
  </si>
  <si>
    <t>累積四半期</t>
  </si>
  <si>
    <t>2010/10/01</t>
  </si>
  <si>
    <t>2009/10/01</t>
  </si>
  <si>
    <t>2008/10/01</t>
  </si>
  <si>
    <t>2007/10/01</t>
  </si>
  <si>
    <t>税引前四半期純利益</t>
  </si>
  <si>
    <t>減価償却費</t>
  </si>
  <si>
    <t>減損損失</t>
  </si>
  <si>
    <t>退職給付引当金の増減額（△は減少）</t>
  </si>
  <si>
    <t>役員退職慰労引当金の増減額（△は減少）</t>
  </si>
  <si>
    <t>貸倒引当金の増減額（△は減少）</t>
  </si>
  <si>
    <t>賞与引当金の増減額（△は減少）</t>
  </si>
  <si>
    <t>役員賞与引当金の増減額（△は減少）</t>
  </si>
  <si>
    <t>返品調整引当金の増減額（△は減少）</t>
  </si>
  <si>
    <t>受取利息及び受取配当金</t>
  </si>
  <si>
    <t>固定資産売却損益（△は益）</t>
  </si>
  <si>
    <t>固定資産除却損</t>
  </si>
  <si>
    <t>固定資産除却損</t>
  </si>
  <si>
    <t>補助金収入</t>
  </si>
  <si>
    <t>固定資産圧縮損</t>
  </si>
  <si>
    <t>支払利息</t>
  </si>
  <si>
    <t>為替差損益（△は益）</t>
  </si>
  <si>
    <t>為替差損益（△は益）</t>
  </si>
  <si>
    <t>株式公開費用</t>
  </si>
  <si>
    <t>投資有価証券評価損益（△は益）</t>
  </si>
  <si>
    <t>災害損失</t>
  </si>
  <si>
    <t>本社移転費用</t>
  </si>
  <si>
    <t>資産除去債務会計基準の適用に伴う影響額</t>
  </si>
  <si>
    <t>売上債権の増減額（△は増加）</t>
  </si>
  <si>
    <t>たな卸資産の増減額（△は増加）</t>
  </si>
  <si>
    <t>未収入金の増減額（△は増加）</t>
  </si>
  <si>
    <t>前払費用の増減額（△は増加）</t>
  </si>
  <si>
    <t>長期前払費用の増減額（△は増加）</t>
  </si>
  <si>
    <t>仕入債務の増減額（△は減少）</t>
  </si>
  <si>
    <t>未払金の増減額（△は減少）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</si>
</sst>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H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307</v>
      </c>
      <c r="B2" s="14">
        <v>4554</v>
      </c>
      <c r="C2" s="14"/>
      <c r="D2" s="14"/>
      <c r="E2" s="14"/>
      <c r="F2" s="14"/>
      <c r="G2" s="14"/>
      <c r="H2" s="14"/>
    </row>
    <row r="3" spans="1:8" ht="14.25" thickBot="1">
      <c r="A3" s="11" t="s">
        <v>308</v>
      </c>
      <c r="B3" s="1" t="s">
        <v>309</v>
      </c>
      <c r="C3" s="1"/>
      <c r="D3" s="1"/>
      <c r="E3" s="1"/>
      <c r="F3" s="1"/>
      <c r="G3" s="1"/>
      <c r="H3" s="1"/>
    </row>
    <row r="4" spans="1:8" ht="14.25" thickTop="1">
      <c r="A4" s="10" t="s">
        <v>164</v>
      </c>
      <c r="B4" s="15" t="str">
        <f>HYPERLINK("http://www.kabupro.jp/mark/20140811/S1002S0A.htm","四半期報告書")</f>
        <v>四半期報告書</v>
      </c>
      <c r="C4" s="15" t="str">
        <f>HYPERLINK("http://www.kabupro.jp/mark/20140515/S1001SE7.htm","四半期報告書")</f>
        <v>四半期報告書</v>
      </c>
      <c r="D4" s="15" t="str">
        <f>HYPERLINK("http://www.kabupro.jp/mark/20140214/S10017G8.htm","四半期報告書")</f>
        <v>四半期報告書</v>
      </c>
      <c r="E4" s="15" t="str">
        <f>HYPERLINK("http://www.kabupro.jp/mark/20131220/S1000S4K.htm","有価証券報告書")</f>
        <v>有価証券報告書</v>
      </c>
      <c r="F4" s="15" t="str">
        <f>HYPERLINK("http://www.kabupro.jp/mark/20140811/S1002S0A.htm","四半期報告書")</f>
        <v>四半期報告書</v>
      </c>
      <c r="G4" s="15" t="str">
        <f>HYPERLINK("http://www.kabupro.jp/mark/20140515/S1001SE7.htm","四半期報告書")</f>
        <v>四半期報告書</v>
      </c>
      <c r="H4" s="15" t="str">
        <f>HYPERLINK("http://www.kabupro.jp/mark/20140214/S10017G8.htm","四半期報告書")</f>
        <v>四半期報告書</v>
      </c>
    </row>
    <row r="5" spans="1:8" ht="14.25" thickBot="1">
      <c r="A5" s="11" t="s">
        <v>165</v>
      </c>
      <c r="B5" s="1" t="s">
        <v>131</v>
      </c>
      <c r="C5" s="1" t="s">
        <v>133</v>
      </c>
      <c r="D5" s="1" t="s">
        <v>135</v>
      </c>
      <c r="E5" s="1" t="s">
        <v>171</v>
      </c>
      <c r="F5" s="1" t="s">
        <v>131</v>
      </c>
      <c r="G5" s="1" t="s">
        <v>133</v>
      </c>
      <c r="H5" s="1" t="s">
        <v>135</v>
      </c>
    </row>
    <row r="6" spans="1:8" ht="15" thickBot="1" thickTop="1">
      <c r="A6" s="10" t="s">
        <v>166</v>
      </c>
      <c r="B6" s="18" t="s">
        <v>15</v>
      </c>
      <c r="C6" s="19"/>
      <c r="D6" s="19"/>
      <c r="E6" s="19"/>
      <c r="F6" s="19"/>
      <c r="G6" s="19"/>
      <c r="H6" s="19"/>
    </row>
    <row r="7" spans="1:8" ht="14.25" thickTop="1">
      <c r="A7" s="12" t="s">
        <v>167</v>
      </c>
      <c r="B7" s="14" t="s">
        <v>314</v>
      </c>
      <c r="C7" s="14" t="s">
        <v>314</v>
      </c>
      <c r="D7" s="14" t="s">
        <v>314</v>
      </c>
      <c r="E7" s="16" t="s">
        <v>172</v>
      </c>
      <c r="F7" s="14" t="s">
        <v>314</v>
      </c>
      <c r="G7" s="14" t="s">
        <v>314</v>
      </c>
      <c r="H7" s="14" t="s">
        <v>314</v>
      </c>
    </row>
    <row r="8" spans="1:8" ht="13.5">
      <c r="A8" s="13" t="s">
        <v>168</v>
      </c>
      <c r="B8" s="1" t="s">
        <v>156</v>
      </c>
      <c r="C8" s="1" t="s">
        <v>156</v>
      </c>
      <c r="D8" s="1" t="s">
        <v>156</v>
      </c>
      <c r="E8" s="17" t="s">
        <v>61</v>
      </c>
      <c r="F8" s="1" t="s">
        <v>61</v>
      </c>
      <c r="G8" s="1" t="s">
        <v>61</v>
      </c>
      <c r="H8" s="1" t="s">
        <v>61</v>
      </c>
    </row>
    <row r="9" spans="1:8" ht="13.5">
      <c r="A9" s="13" t="s">
        <v>169</v>
      </c>
      <c r="B9" s="1" t="s">
        <v>132</v>
      </c>
      <c r="C9" s="1" t="s">
        <v>134</v>
      </c>
      <c r="D9" s="1" t="s">
        <v>136</v>
      </c>
      <c r="E9" s="17" t="s">
        <v>173</v>
      </c>
      <c r="F9" s="1" t="s">
        <v>138</v>
      </c>
      <c r="G9" s="1" t="s">
        <v>140</v>
      </c>
      <c r="H9" s="1" t="s">
        <v>142</v>
      </c>
    </row>
    <row r="10" spans="1:8" ht="14.25" thickBot="1">
      <c r="A10" s="13" t="s">
        <v>170</v>
      </c>
      <c r="B10" s="1" t="s">
        <v>209</v>
      </c>
      <c r="C10" s="1" t="s">
        <v>209</v>
      </c>
      <c r="D10" s="1" t="s">
        <v>209</v>
      </c>
      <c r="E10" s="17" t="s">
        <v>209</v>
      </c>
      <c r="F10" s="1" t="s">
        <v>209</v>
      </c>
      <c r="G10" s="1" t="s">
        <v>209</v>
      </c>
      <c r="H10" s="1" t="s">
        <v>209</v>
      </c>
    </row>
    <row r="11" spans="1:8" ht="14.25" thickTop="1">
      <c r="A11" s="30" t="s">
        <v>64</v>
      </c>
      <c r="B11" s="22">
        <v>20961</v>
      </c>
      <c r="C11" s="22">
        <v>14178</v>
      </c>
      <c r="D11" s="22">
        <v>6904</v>
      </c>
      <c r="E11" s="21">
        <v>25174</v>
      </c>
      <c r="F11" s="22">
        <v>18026</v>
      </c>
      <c r="G11" s="22">
        <v>11996</v>
      </c>
      <c r="H11" s="22">
        <v>5978</v>
      </c>
    </row>
    <row r="12" spans="1:8" ht="13.5">
      <c r="A12" s="7" t="s">
        <v>73</v>
      </c>
      <c r="B12" s="24">
        <v>12129</v>
      </c>
      <c r="C12" s="24">
        <v>8126</v>
      </c>
      <c r="D12" s="24">
        <v>3915</v>
      </c>
      <c r="E12" s="23">
        <v>14233</v>
      </c>
      <c r="F12" s="24">
        <v>10235</v>
      </c>
      <c r="G12" s="24">
        <v>6752</v>
      </c>
      <c r="H12" s="24">
        <v>3277</v>
      </c>
    </row>
    <row r="13" spans="1:8" ht="13.5">
      <c r="A13" s="7" t="s">
        <v>75</v>
      </c>
      <c r="B13" s="24">
        <v>8831</v>
      </c>
      <c r="C13" s="24">
        <v>6051</v>
      </c>
      <c r="D13" s="24">
        <v>2989</v>
      </c>
      <c r="E13" s="23">
        <v>10941</v>
      </c>
      <c r="F13" s="24">
        <v>7790</v>
      </c>
      <c r="G13" s="24">
        <v>5243</v>
      </c>
      <c r="H13" s="24">
        <v>2701</v>
      </c>
    </row>
    <row r="14" spans="1:8" ht="13.5">
      <c r="A14" s="7" t="s">
        <v>95</v>
      </c>
      <c r="B14" s="24">
        <v>6617</v>
      </c>
      <c r="C14" s="24">
        <v>4490</v>
      </c>
      <c r="D14" s="24">
        <v>2159</v>
      </c>
      <c r="E14" s="23">
        <v>7679</v>
      </c>
      <c r="F14" s="24">
        <v>5577</v>
      </c>
      <c r="G14" s="24">
        <v>3634</v>
      </c>
      <c r="H14" s="24">
        <v>1841</v>
      </c>
    </row>
    <row r="15" spans="1:8" ht="14.25" thickBot="1">
      <c r="A15" s="29" t="s">
        <v>96</v>
      </c>
      <c r="B15" s="26">
        <v>2214</v>
      </c>
      <c r="C15" s="26">
        <v>1561</v>
      </c>
      <c r="D15" s="26">
        <v>829</v>
      </c>
      <c r="E15" s="25">
        <v>3261</v>
      </c>
      <c r="F15" s="26">
        <v>2213</v>
      </c>
      <c r="G15" s="26">
        <v>1609</v>
      </c>
      <c r="H15" s="26">
        <v>859</v>
      </c>
    </row>
    <row r="16" spans="1:8" ht="14.25" thickTop="1">
      <c r="A16" s="6" t="s">
        <v>97</v>
      </c>
      <c r="B16" s="24">
        <v>1</v>
      </c>
      <c r="C16" s="24">
        <v>1</v>
      </c>
      <c r="D16" s="24">
        <v>0</v>
      </c>
      <c r="E16" s="23"/>
      <c r="F16" s="24">
        <v>8</v>
      </c>
      <c r="G16" s="24">
        <v>8</v>
      </c>
      <c r="H16" s="24">
        <v>8</v>
      </c>
    </row>
    <row r="17" spans="1:8" ht="13.5">
      <c r="A17" s="6" t="s">
        <v>4</v>
      </c>
      <c r="B17" s="24">
        <v>4</v>
      </c>
      <c r="C17" s="24"/>
      <c r="D17" s="24"/>
      <c r="E17" s="23"/>
      <c r="F17" s="24">
        <v>3</v>
      </c>
      <c r="G17" s="24"/>
      <c r="H17" s="24"/>
    </row>
    <row r="18" spans="1:8" ht="13.5">
      <c r="A18" s="6" t="s">
        <v>5</v>
      </c>
      <c r="B18" s="24">
        <v>68</v>
      </c>
      <c r="C18" s="24">
        <v>63</v>
      </c>
      <c r="D18" s="24">
        <v>82</v>
      </c>
      <c r="E18" s="23">
        <v>116</v>
      </c>
      <c r="F18" s="24">
        <v>118</v>
      </c>
      <c r="G18" s="24">
        <v>122</v>
      </c>
      <c r="H18" s="24">
        <v>108</v>
      </c>
    </row>
    <row r="19" spans="1:8" ht="13.5">
      <c r="A19" s="6" t="s">
        <v>102</v>
      </c>
      <c r="B19" s="24">
        <v>0</v>
      </c>
      <c r="C19" s="24">
        <v>0</v>
      </c>
      <c r="D19" s="24">
        <v>0</v>
      </c>
      <c r="E19" s="23"/>
      <c r="F19" s="24">
        <v>2</v>
      </c>
      <c r="G19" s="24">
        <v>2</v>
      </c>
      <c r="H19" s="24">
        <v>0</v>
      </c>
    </row>
    <row r="20" spans="1:8" ht="13.5">
      <c r="A20" s="6" t="s">
        <v>103</v>
      </c>
      <c r="B20" s="24">
        <v>1</v>
      </c>
      <c r="C20" s="24">
        <v>1</v>
      </c>
      <c r="D20" s="24">
        <v>0</v>
      </c>
      <c r="E20" s="23"/>
      <c r="F20" s="24">
        <v>1</v>
      </c>
      <c r="G20" s="24">
        <v>1</v>
      </c>
      <c r="H20" s="24">
        <v>0</v>
      </c>
    </row>
    <row r="21" spans="1:8" ht="13.5">
      <c r="A21" s="6" t="s">
        <v>104</v>
      </c>
      <c r="B21" s="24">
        <v>5</v>
      </c>
      <c r="C21" s="24">
        <v>5</v>
      </c>
      <c r="D21" s="24"/>
      <c r="E21" s="23">
        <v>9</v>
      </c>
      <c r="F21" s="24">
        <v>6</v>
      </c>
      <c r="G21" s="24">
        <v>6</v>
      </c>
      <c r="H21" s="24"/>
    </row>
    <row r="22" spans="1:8" ht="13.5">
      <c r="A22" s="6" t="s">
        <v>6</v>
      </c>
      <c r="B22" s="24">
        <v>39</v>
      </c>
      <c r="C22" s="24">
        <v>21</v>
      </c>
      <c r="D22" s="24">
        <v>7</v>
      </c>
      <c r="E22" s="23">
        <v>49</v>
      </c>
      <c r="F22" s="24">
        <v>23</v>
      </c>
      <c r="G22" s="24">
        <v>14</v>
      </c>
      <c r="H22" s="24">
        <v>1</v>
      </c>
    </row>
    <row r="23" spans="1:8" ht="13.5">
      <c r="A23" s="6" t="s">
        <v>106</v>
      </c>
      <c r="B23" s="24">
        <v>121</v>
      </c>
      <c r="C23" s="24">
        <v>93</v>
      </c>
      <c r="D23" s="24">
        <v>92</v>
      </c>
      <c r="E23" s="23">
        <v>175</v>
      </c>
      <c r="F23" s="24">
        <v>166</v>
      </c>
      <c r="G23" s="24">
        <v>155</v>
      </c>
      <c r="H23" s="24">
        <v>119</v>
      </c>
    </row>
    <row r="24" spans="1:8" ht="13.5">
      <c r="A24" s="6" t="s">
        <v>334</v>
      </c>
      <c r="B24" s="24">
        <v>36</v>
      </c>
      <c r="C24" s="24">
        <v>25</v>
      </c>
      <c r="D24" s="24">
        <v>12</v>
      </c>
      <c r="E24" s="23">
        <v>55</v>
      </c>
      <c r="F24" s="24">
        <v>43</v>
      </c>
      <c r="G24" s="24">
        <v>27</v>
      </c>
      <c r="H24" s="24">
        <v>8</v>
      </c>
    </row>
    <row r="25" spans="1:8" ht="13.5">
      <c r="A25" s="6" t="s">
        <v>7</v>
      </c>
      <c r="B25" s="24">
        <v>4</v>
      </c>
      <c r="C25" s="24">
        <v>2</v>
      </c>
      <c r="D25" s="24">
        <v>0</v>
      </c>
      <c r="E25" s="23"/>
      <c r="F25" s="24">
        <v>3</v>
      </c>
      <c r="G25" s="24">
        <v>2</v>
      </c>
      <c r="H25" s="24">
        <v>1</v>
      </c>
    </row>
    <row r="26" spans="1:8" ht="13.5">
      <c r="A26" s="6" t="s">
        <v>8</v>
      </c>
      <c r="B26" s="24">
        <v>13</v>
      </c>
      <c r="C26" s="24"/>
      <c r="D26" s="24"/>
      <c r="E26" s="23"/>
      <c r="F26" s="24"/>
      <c r="G26" s="24"/>
      <c r="H26" s="24"/>
    </row>
    <row r="27" spans="1:8" ht="13.5">
      <c r="A27" s="6" t="s">
        <v>228</v>
      </c>
      <c r="B27" s="24">
        <v>1</v>
      </c>
      <c r="C27" s="24">
        <v>0</v>
      </c>
      <c r="D27" s="24">
        <v>0</v>
      </c>
      <c r="E27" s="23">
        <v>6</v>
      </c>
      <c r="F27" s="24">
        <v>1</v>
      </c>
      <c r="G27" s="24">
        <v>0</v>
      </c>
      <c r="H27" s="24">
        <v>0</v>
      </c>
    </row>
    <row r="28" spans="1:8" ht="13.5">
      <c r="A28" s="6" t="s">
        <v>113</v>
      </c>
      <c r="B28" s="24">
        <v>55</v>
      </c>
      <c r="C28" s="24">
        <v>28</v>
      </c>
      <c r="D28" s="24">
        <v>14</v>
      </c>
      <c r="E28" s="23">
        <v>61</v>
      </c>
      <c r="F28" s="24">
        <v>47</v>
      </c>
      <c r="G28" s="24">
        <v>30</v>
      </c>
      <c r="H28" s="24">
        <v>10</v>
      </c>
    </row>
    <row r="29" spans="1:8" ht="14.25" thickBot="1">
      <c r="A29" s="29" t="s">
        <v>114</v>
      </c>
      <c r="B29" s="26">
        <v>2280</v>
      </c>
      <c r="C29" s="26">
        <v>1625</v>
      </c>
      <c r="D29" s="26">
        <v>907</v>
      </c>
      <c r="E29" s="25">
        <v>3376</v>
      </c>
      <c r="F29" s="26">
        <v>2332</v>
      </c>
      <c r="G29" s="26">
        <v>1734</v>
      </c>
      <c r="H29" s="26">
        <v>968</v>
      </c>
    </row>
    <row r="30" spans="1:8" ht="14.25" thickTop="1">
      <c r="A30" s="6" t="s">
        <v>9</v>
      </c>
      <c r="B30" s="24">
        <v>76</v>
      </c>
      <c r="C30" s="24">
        <v>76</v>
      </c>
      <c r="D30" s="24"/>
      <c r="E30" s="23">
        <v>39</v>
      </c>
      <c r="F30" s="24"/>
      <c r="G30" s="24"/>
      <c r="H30" s="24"/>
    </row>
    <row r="31" spans="1:8" ht="13.5">
      <c r="A31" s="6" t="s">
        <v>10</v>
      </c>
      <c r="B31" s="24">
        <v>76</v>
      </c>
      <c r="C31" s="24">
        <v>76</v>
      </c>
      <c r="D31" s="24"/>
      <c r="E31" s="23">
        <v>39</v>
      </c>
      <c r="F31" s="24"/>
      <c r="G31" s="24"/>
      <c r="H31" s="24"/>
    </row>
    <row r="32" spans="1:8" ht="13.5">
      <c r="A32" s="6" t="s">
        <v>11</v>
      </c>
      <c r="B32" s="24">
        <v>0</v>
      </c>
      <c r="C32" s="24">
        <v>0</v>
      </c>
      <c r="D32" s="24"/>
      <c r="E32" s="23">
        <v>49</v>
      </c>
      <c r="F32" s="24">
        <v>49</v>
      </c>
      <c r="G32" s="24">
        <v>3</v>
      </c>
      <c r="H32" s="24"/>
    </row>
    <row r="33" spans="1:8" ht="13.5">
      <c r="A33" s="6" t="s">
        <v>333</v>
      </c>
      <c r="B33" s="24">
        <v>43</v>
      </c>
      <c r="C33" s="24">
        <v>43</v>
      </c>
      <c r="D33" s="24"/>
      <c r="E33" s="23">
        <v>33</v>
      </c>
      <c r="F33" s="24"/>
      <c r="G33" s="24"/>
      <c r="H33" s="24"/>
    </row>
    <row r="34" spans="1:8" ht="13.5">
      <c r="A34" s="6" t="s">
        <v>12</v>
      </c>
      <c r="B34" s="24">
        <v>44</v>
      </c>
      <c r="C34" s="24">
        <v>43</v>
      </c>
      <c r="D34" s="24"/>
      <c r="E34" s="23">
        <v>82</v>
      </c>
      <c r="F34" s="24">
        <v>49</v>
      </c>
      <c r="G34" s="24">
        <v>3</v>
      </c>
      <c r="H34" s="24"/>
    </row>
    <row r="35" spans="1:8" ht="13.5">
      <c r="A35" s="7" t="s">
        <v>319</v>
      </c>
      <c r="B35" s="24">
        <v>2312</v>
      </c>
      <c r="C35" s="24">
        <v>1658</v>
      </c>
      <c r="D35" s="24">
        <v>907</v>
      </c>
      <c r="E35" s="23">
        <v>3332</v>
      </c>
      <c r="F35" s="24">
        <v>2283</v>
      </c>
      <c r="G35" s="24">
        <v>1730</v>
      </c>
      <c r="H35" s="24">
        <v>968</v>
      </c>
    </row>
    <row r="36" spans="1:8" ht="13.5">
      <c r="A36" s="7" t="s">
        <v>126</v>
      </c>
      <c r="B36" s="24">
        <v>676</v>
      </c>
      <c r="C36" s="24">
        <v>489</v>
      </c>
      <c r="D36" s="24">
        <v>63</v>
      </c>
      <c r="E36" s="23">
        <v>1379</v>
      </c>
      <c r="F36" s="24">
        <v>762</v>
      </c>
      <c r="G36" s="24">
        <v>580</v>
      </c>
      <c r="H36" s="24">
        <v>157</v>
      </c>
    </row>
    <row r="37" spans="1:8" ht="13.5">
      <c r="A37" s="7" t="s">
        <v>127</v>
      </c>
      <c r="B37" s="24">
        <v>183</v>
      </c>
      <c r="C37" s="24">
        <v>166</v>
      </c>
      <c r="D37" s="24">
        <v>300</v>
      </c>
      <c r="E37" s="23">
        <v>-115</v>
      </c>
      <c r="F37" s="24">
        <v>95</v>
      </c>
      <c r="G37" s="24">
        <v>62</v>
      </c>
      <c r="H37" s="24">
        <v>197</v>
      </c>
    </row>
    <row r="38" spans="1:8" ht="13.5">
      <c r="A38" s="7" t="s">
        <v>128</v>
      </c>
      <c r="B38" s="24">
        <v>860</v>
      </c>
      <c r="C38" s="24">
        <v>655</v>
      </c>
      <c r="D38" s="24">
        <v>364</v>
      </c>
      <c r="E38" s="23">
        <v>1264</v>
      </c>
      <c r="F38" s="24">
        <v>857</v>
      </c>
      <c r="G38" s="24">
        <v>642</v>
      </c>
      <c r="H38" s="24">
        <v>355</v>
      </c>
    </row>
    <row r="39" spans="1:8" ht="13.5">
      <c r="A39" s="7" t="s">
        <v>13</v>
      </c>
      <c r="B39" s="24">
        <v>1451</v>
      </c>
      <c r="C39" s="24">
        <v>1002</v>
      </c>
      <c r="D39" s="24">
        <v>543</v>
      </c>
      <c r="E39" s="23">
        <v>2068</v>
      </c>
      <c r="F39" s="24">
        <v>1425</v>
      </c>
      <c r="G39" s="24">
        <v>1088</v>
      </c>
      <c r="H39" s="24">
        <v>612</v>
      </c>
    </row>
    <row r="40" spans="1:8" ht="13.5">
      <c r="A40" s="7" t="s">
        <v>14</v>
      </c>
      <c r="B40" s="24">
        <v>0</v>
      </c>
      <c r="C40" s="24">
        <v>0</v>
      </c>
      <c r="D40" s="24">
        <v>0</v>
      </c>
      <c r="E40" s="23">
        <v>0</v>
      </c>
      <c r="F40" s="24">
        <v>0</v>
      </c>
      <c r="G40" s="24">
        <v>0</v>
      </c>
      <c r="H40" s="24"/>
    </row>
    <row r="41" spans="1:8" ht="14.25" thickBot="1">
      <c r="A41" s="7" t="s">
        <v>129</v>
      </c>
      <c r="B41" s="24">
        <v>1451</v>
      </c>
      <c r="C41" s="24">
        <v>1002</v>
      </c>
      <c r="D41" s="24">
        <v>543</v>
      </c>
      <c r="E41" s="23">
        <v>2068</v>
      </c>
      <c r="F41" s="24">
        <v>1425</v>
      </c>
      <c r="G41" s="24">
        <v>1088</v>
      </c>
      <c r="H41" s="24">
        <v>612</v>
      </c>
    </row>
    <row r="42" spans="1:8" ht="14.25" thickTop="1">
      <c r="A42" s="8"/>
      <c r="B42" s="27"/>
      <c r="C42" s="27"/>
      <c r="D42" s="27"/>
      <c r="E42" s="27"/>
      <c r="F42" s="27"/>
      <c r="G42" s="27"/>
      <c r="H42" s="27"/>
    </row>
    <row r="44" ht="13.5">
      <c r="A44" s="20" t="s">
        <v>311</v>
      </c>
    </row>
    <row r="45" ht="13.5">
      <c r="A45" s="20" t="s">
        <v>312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D4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307</v>
      </c>
      <c r="B2" s="14">
        <v>4554</v>
      </c>
      <c r="C2" s="14"/>
      <c r="D2" s="14"/>
    </row>
    <row r="3" spans="1:4" ht="14.25" thickBot="1">
      <c r="A3" s="11" t="s">
        <v>308</v>
      </c>
      <c r="B3" s="1" t="s">
        <v>309</v>
      </c>
      <c r="C3" s="1"/>
      <c r="D3" s="1"/>
    </row>
    <row r="4" spans="1:4" ht="14.25" thickTop="1">
      <c r="A4" s="10" t="s">
        <v>164</v>
      </c>
      <c r="B4" s="15" t="str">
        <f>HYPERLINK("http://www.kabupro.jp/mark/20140515/S1001SE7.htm","四半期報告書")</f>
        <v>四半期報告書</v>
      </c>
      <c r="C4" s="15" t="str">
        <f>HYPERLINK("http://www.kabupro.jp/mark/20131220/S1000S4K.htm","有価証券報告書")</f>
        <v>有価証券報告書</v>
      </c>
      <c r="D4" s="15" t="str">
        <f>HYPERLINK("http://www.kabupro.jp/mark/20140515/S1001SE7.htm","四半期報告書")</f>
        <v>四半期報告書</v>
      </c>
    </row>
    <row r="5" spans="1:4" ht="14.25" thickBot="1">
      <c r="A5" s="11" t="s">
        <v>165</v>
      </c>
      <c r="B5" s="1" t="s">
        <v>133</v>
      </c>
      <c r="C5" s="1" t="s">
        <v>171</v>
      </c>
      <c r="D5" s="1" t="s">
        <v>133</v>
      </c>
    </row>
    <row r="6" spans="1:4" ht="15" thickBot="1" thickTop="1">
      <c r="A6" s="10" t="s">
        <v>166</v>
      </c>
      <c r="B6" s="18" t="s">
        <v>3</v>
      </c>
      <c r="C6" s="19"/>
      <c r="D6" s="19"/>
    </row>
    <row r="7" spans="1:4" ht="14.25" thickTop="1">
      <c r="A7" s="12" t="s">
        <v>167</v>
      </c>
      <c r="B7" s="14" t="s">
        <v>314</v>
      </c>
      <c r="C7" s="16" t="s">
        <v>172</v>
      </c>
      <c r="D7" s="14" t="s">
        <v>314</v>
      </c>
    </row>
    <row r="8" spans="1:4" ht="13.5">
      <c r="A8" s="13" t="s">
        <v>168</v>
      </c>
      <c r="B8" s="1" t="s">
        <v>156</v>
      </c>
      <c r="C8" s="17" t="s">
        <v>61</v>
      </c>
      <c r="D8" s="1" t="s">
        <v>61</v>
      </c>
    </row>
    <row r="9" spans="1:4" ht="13.5">
      <c r="A9" s="13" t="s">
        <v>169</v>
      </c>
      <c r="B9" s="1" t="s">
        <v>134</v>
      </c>
      <c r="C9" s="17" t="s">
        <v>173</v>
      </c>
      <c r="D9" s="1" t="s">
        <v>140</v>
      </c>
    </row>
    <row r="10" spans="1:4" ht="14.25" thickBot="1">
      <c r="A10" s="13" t="s">
        <v>170</v>
      </c>
      <c r="B10" s="1" t="s">
        <v>209</v>
      </c>
      <c r="C10" s="17" t="s">
        <v>209</v>
      </c>
      <c r="D10" s="1" t="s">
        <v>209</v>
      </c>
    </row>
    <row r="11" spans="1:4" ht="14.25" thickTop="1">
      <c r="A11" s="28" t="s">
        <v>319</v>
      </c>
      <c r="B11" s="22">
        <v>1658</v>
      </c>
      <c r="C11" s="21">
        <v>3332</v>
      </c>
      <c r="D11" s="22">
        <v>1730</v>
      </c>
    </row>
    <row r="12" spans="1:4" ht="13.5">
      <c r="A12" s="6" t="s">
        <v>320</v>
      </c>
      <c r="B12" s="24">
        <v>633</v>
      </c>
      <c r="C12" s="23">
        <v>1206</v>
      </c>
      <c r="D12" s="24">
        <v>587</v>
      </c>
    </row>
    <row r="13" spans="1:4" ht="13.5">
      <c r="A13" s="6" t="s">
        <v>157</v>
      </c>
      <c r="B13" s="24">
        <v>138</v>
      </c>
      <c r="C13" s="23">
        <v>207</v>
      </c>
      <c r="D13" s="24">
        <v>68</v>
      </c>
    </row>
    <row r="14" spans="1:4" ht="13.5">
      <c r="A14" s="6" t="s">
        <v>324</v>
      </c>
      <c r="B14" s="24">
        <v>-7</v>
      </c>
      <c r="C14" s="23">
        <v>-2</v>
      </c>
      <c r="D14" s="24">
        <v>0</v>
      </c>
    </row>
    <row r="15" spans="1:4" ht="13.5">
      <c r="A15" s="6" t="s">
        <v>325</v>
      </c>
      <c r="B15" s="24">
        <v>-273</v>
      </c>
      <c r="C15" s="23">
        <v>265</v>
      </c>
      <c r="D15" s="24">
        <v>-53</v>
      </c>
    </row>
    <row r="16" spans="1:4" ht="13.5">
      <c r="A16" s="6" t="s">
        <v>326</v>
      </c>
      <c r="B16" s="24">
        <v>-10</v>
      </c>
      <c r="C16" s="23">
        <v>7</v>
      </c>
      <c r="D16" s="24">
        <v>-4</v>
      </c>
    </row>
    <row r="17" spans="1:4" ht="13.5">
      <c r="A17" s="6" t="s">
        <v>322</v>
      </c>
      <c r="B17" s="24">
        <v>40</v>
      </c>
      <c r="C17" s="23">
        <v>64</v>
      </c>
      <c r="D17" s="24">
        <v>50</v>
      </c>
    </row>
    <row r="18" spans="1:4" ht="13.5">
      <c r="A18" s="6" t="s">
        <v>328</v>
      </c>
      <c r="B18" s="24">
        <v>-1</v>
      </c>
      <c r="C18" s="23">
        <v>-9</v>
      </c>
      <c r="D18" s="24">
        <v>-8</v>
      </c>
    </row>
    <row r="19" spans="1:4" ht="13.5">
      <c r="A19" s="6" t="s">
        <v>334</v>
      </c>
      <c r="B19" s="24">
        <v>25</v>
      </c>
      <c r="C19" s="23">
        <v>55</v>
      </c>
      <c r="D19" s="24">
        <v>27</v>
      </c>
    </row>
    <row r="20" spans="1:4" ht="13.5">
      <c r="A20" s="6" t="s">
        <v>335</v>
      </c>
      <c r="B20" s="24">
        <v>-63</v>
      </c>
      <c r="C20" s="23">
        <v>-116</v>
      </c>
      <c r="D20" s="24">
        <v>-125</v>
      </c>
    </row>
    <row r="21" spans="1:4" ht="13.5">
      <c r="A21" s="6" t="s">
        <v>158</v>
      </c>
      <c r="B21" s="24">
        <v>-1087</v>
      </c>
      <c r="C21" s="23">
        <v>809</v>
      </c>
      <c r="D21" s="24">
        <v>604</v>
      </c>
    </row>
    <row r="22" spans="1:4" ht="13.5">
      <c r="A22" s="6" t="s">
        <v>343</v>
      </c>
      <c r="B22" s="24">
        <v>-1385</v>
      </c>
      <c r="C22" s="23">
        <v>546</v>
      </c>
      <c r="D22" s="24">
        <v>-393</v>
      </c>
    </row>
    <row r="23" spans="1:4" ht="13.5">
      <c r="A23" s="6" t="s">
        <v>347</v>
      </c>
      <c r="B23" s="24">
        <v>2356</v>
      </c>
      <c r="C23" s="23">
        <v>-1320</v>
      </c>
      <c r="D23" s="24">
        <v>-785</v>
      </c>
    </row>
    <row r="24" spans="1:4" ht="13.5">
      <c r="A24" s="6" t="s">
        <v>159</v>
      </c>
      <c r="B24" s="24">
        <v>454</v>
      </c>
      <c r="C24" s="23">
        <v>0</v>
      </c>
      <c r="D24" s="24">
        <v>96</v>
      </c>
    </row>
    <row r="25" spans="1:4" ht="13.5">
      <c r="A25" s="6" t="s">
        <v>23</v>
      </c>
      <c r="B25" s="24">
        <v>2478</v>
      </c>
      <c r="C25" s="23">
        <v>5048</v>
      </c>
      <c r="D25" s="24">
        <v>1794</v>
      </c>
    </row>
    <row r="26" spans="1:4" ht="13.5">
      <c r="A26" s="6" t="s">
        <v>24</v>
      </c>
      <c r="B26" s="24">
        <v>1</v>
      </c>
      <c r="C26" s="23">
        <v>10</v>
      </c>
      <c r="D26" s="24">
        <v>8</v>
      </c>
    </row>
    <row r="27" spans="1:4" ht="13.5">
      <c r="A27" s="6" t="s">
        <v>25</v>
      </c>
      <c r="B27" s="24">
        <v>-32</v>
      </c>
      <c r="C27" s="23">
        <v>-61</v>
      </c>
      <c r="D27" s="24">
        <v>-28</v>
      </c>
    </row>
    <row r="28" spans="1:4" ht="13.5">
      <c r="A28" s="6" t="s">
        <v>160</v>
      </c>
      <c r="B28" s="24">
        <v>-873</v>
      </c>
      <c r="C28" s="23">
        <v>-1366</v>
      </c>
      <c r="D28" s="24">
        <v>-861</v>
      </c>
    </row>
    <row r="29" spans="1:4" ht="14.25" thickBot="1">
      <c r="A29" s="5" t="s">
        <v>29</v>
      </c>
      <c r="B29" s="26">
        <v>1573</v>
      </c>
      <c r="C29" s="25">
        <v>3630</v>
      </c>
      <c r="D29" s="26">
        <v>913</v>
      </c>
    </row>
    <row r="30" spans="1:4" ht="14.25" thickTop="1">
      <c r="A30" s="6" t="s">
        <v>161</v>
      </c>
      <c r="B30" s="24">
        <v>-418</v>
      </c>
      <c r="C30" s="23">
        <v>-2779</v>
      </c>
      <c r="D30" s="24">
        <v>-2110</v>
      </c>
    </row>
    <row r="31" spans="1:4" ht="13.5">
      <c r="A31" s="6" t="s">
        <v>162</v>
      </c>
      <c r="B31" s="24">
        <v>-792</v>
      </c>
      <c r="C31" s="23">
        <v>-547</v>
      </c>
      <c r="D31" s="24">
        <v>-372</v>
      </c>
    </row>
    <row r="32" spans="1:4" ht="13.5">
      <c r="A32" s="6" t="s">
        <v>163</v>
      </c>
      <c r="B32" s="24"/>
      <c r="C32" s="23">
        <v>-3386</v>
      </c>
      <c r="D32" s="24">
        <v>-3386</v>
      </c>
    </row>
    <row r="33" spans="1:4" ht="13.5">
      <c r="A33" s="6" t="s">
        <v>43</v>
      </c>
      <c r="B33" s="24"/>
      <c r="C33" s="23">
        <v>72</v>
      </c>
      <c r="D33" s="24">
        <v>80</v>
      </c>
    </row>
    <row r="34" spans="1:4" ht="14.25" thickBot="1">
      <c r="A34" s="5" t="s">
        <v>44</v>
      </c>
      <c r="B34" s="26">
        <v>-1211</v>
      </c>
      <c r="C34" s="25">
        <v>-6601</v>
      </c>
      <c r="D34" s="26">
        <v>-5788</v>
      </c>
    </row>
    <row r="35" spans="1:4" ht="14.25" thickTop="1">
      <c r="A35" s="6" t="s">
        <v>0</v>
      </c>
      <c r="B35" s="24"/>
      <c r="C35" s="23"/>
      <c r="D35" s="24">
        <v>-1000</v>
      </c>
    </row>
    <row r="36" spans="1:4" ht="13.5">
      <c r="A36" s="6" t="s">
        <v>47</v>
      </c>
      <c r="B36" s="24"/>
      <c r="C36" s="23">
        <v>5850</v>
      </c>
      <c r="D36" s="24">
        <v>5850</v>
      </c>
    </row>
    <row r="37" spans="1:4" ht="13.5">
      <c r="A37" s="6" t="s">
        <v>49</v>
      </c>
      <c r="B37" s="24">
        <v>-460</v>
      </c>
      <c r="C37" s="23">
        <v>-510</v>
      </c>
      <c r="D37" s="24">
        <v>-50</v>
      </c>
    </row>
    <row r="38" spans="1:4" ht="13.5">
      <c r="A38" s="6" t="s">
        <v>1</v>
      </c>
      <c r="B38" s="24">
        <v>-310</v>
      </c>
      <c r="C38" s="23">
        <v>-522</v>
      </c>
      <c r="D38" s="24">
        <v>-267</v>
      </c>
    </row>
    <row r="39" spans="1:4" ht="13.5">
      <c r="A39" s="6" t="s">
        <v>2</v>
      </c>
      <c r="B39" s="24">
        <v>0</v>
      </c>
      <c r="C39" s="23"/>
      <c r="D39" s="24"/>
    </row>
    <row r="40" spans="1:4" ht="14.25" thickBot="1">
      <c r="A40" s="5" t="s">
        <v>54</v>
      </c>
      <c r="B40" s="26">
        <v>-771</v>
      </c>
      <c r="C40" s="25">
        <v>3743</v>
      </c>
      <c r="D40" s="26">
        <v>4532</v>
      </c>
    </row>
    <row r="41" spans="1:4" ht="14.25" thickTop="1">
      <c r="A41" s="7" t="s">
        <v>56</v>
      </c>
      <c r="B41" s="24">
        <v>16</v>
      </c>
      <c r="C41" s="23">
        <v>71</v>
      </c>
      <c r="D41" s="24">
        <v>73</v>
      </c>
    </row>
    <row r="42" spans="1:4" ht="13.5">
      <c r="A42" s="7" t="s">
        <v>57</v>
      </c>
      <c r="B42" s="24">
        <v>-392</v>
      </c>
      <c r="C42" s="23">
        <v>844</v>
      </c>
      <c r="D42" s="24">
        <v>-269</v>
      </c>
    </row>
    <row r="43" spans="1:4" ht="13.5">
      <c r="A43" s="7" t="s">
        <v>59</v>
      </c>
      <c r="B43" s="24">
        <v>6521</v>
      </c>
      <c r="C43" s="23">
        <v>5676</v>
      </c>
      <c r="D43" s="24">
        <v>5676</v>
      </c>
    </row>
    <row r="44" spans="1:4" ht="14.25" thickBot="1">
      <c r="A44" s="7" t="s">
        <v>59</v>
      </c>
      <c r="B44" s="24">
        <v>6128</v>
      </c>
      <c r="C44" s="23">
        <v>6521</v>
      </c>
      <c r="D44" s="24">
        <v>5406</v>
      </c>
    </row>
    <row r="45" spans="1:4" ht="14.25" thickTop="1">
      <c r="A45" s="8"/>
      <c r="B45" s="27"/>
      <c r="C45" s="27"/>
      <c r="D45" s="27"/>
    </row>
    <row r="47" ht="13.5">
      <c r="A47" s="20" t="s">
        <v>311</v>
      </c>
    </row>
    <row r="48" ht="13.5">
      <c r="A48" s="20" t="s">
        <v>312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H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307</v>
      </c>
      <c r="B2" s="14">
        <v>4554</v>
      </c>
      <c r="C2" s="14"/>
      <c r="D2" s="14"/>
      <c r="E2" s="14"/>
      <c r="F2" s="14"/>
      <c r="G2" s="14"/>
      <c r="H2" s="14"/>
    </row>
    <row r="3" spans="1:8" ht="14.25" thickBot="1">
      <c r="A3" s="11" t="s">
        <v>308</v>
      </c>
      <c r="B3" s="1" t="s">
        <v>309</v>
      </c>
      <c r="C3" s="1"/>
      <c r="D3" s="1"/>
      <c r="E3" s="1"/>
      <c r="F3" s="1"/>
      <c r="G3" s="1"/>
      <c r="H3" s="1"/>
    </row>
    <row r="4" spans="1:8" ht="14.25" thickTop="1">
      <c r="A4" s="10" t="s">
        <v>164</v>
      </c>
      <c r="B4" s="15" t="str">
        <f>HYPERLINK("http://www.kabupro.jp/mark/20140811/S1002S0A.htm","四半期報告書")</f>
        <v>四半期報告書</v>
      </c>
      <c r="C4" s="15" t="str">
        <f>HYPERLINK("http://www.kabupro.jp/mark/20140515/S1001SE7.htm","四半期報告書")</f>
        <v>四半期報告書</v>
      </c>
      <c r="D4" s="15" t="str">
        <f>HYPERLINK("http://www.kabupro.jp/mark/20140214/S10017G8.htm","四半期報告書")</f>
        <v>四半期報告書</v>
      </c>
      <c r="E4" s="15" t="str">
        <f>HYPERLINK("http://www.kabupro.jp/mark/20140811/S1002S0A.htm","四半期報告書")</f>
        <v>四半期報告書</v>
      </c>
      <c r="F4" s="15" t="str">
        <f>HYPERLINK("http://www.kabupro.jp/mark/20130812/S000E9UN.htm","四半期報告書")</f>
        <v>四半期報告書</v>
      </c>
      <c r="G4" s="15" t="str">
        <f>HYPERLINK("http://www.kabupro.jp/mark/20130515/S000DE19.htm","四半期報告書")</f>
        <v>四半期報告書</v>
      </c>
      <c r="H4" s="15" t="str">
        <f>HYPERLINK("http://www.kabupro.jp/mark/20130214/S000CW3D.htm","四半期報告書")</f>
        <v>四半期報告書</v>
      </c>
    </row>
    <row r="5" spans="1:8" ht="14.25" thickBot="1">
      <c r="A5" s="11" t="s">
        <v>165</v>
      </c>
      <c r="B5" s="1" t="s">
        <v>131</v>
      </c>
      <c r="C5" s="1" t="s">
        <v>133</v>
      </c>
      <c r="D5" s="1" t="s">
        <v>135</v>
      </c>
      <c r="E5" s="1" t="s">
        <v>131</v>
      </c>
      <c r="F5" s="1" t="s">
        <v>137</v>
      </c>
      <c r="G5" s="1" t="s">
        <v>139</v>
      </c>
      <c r="H5" s="1" t="s">
        <v>141</v>
      </c>
    </row>
    <row r="6" spans="1:8" ht="15" thickBot="1" thickTop="1">
      <c r="A6" s="10" t="s">
        <v>166</v>
      </c>
      <c r="B6" s="18" t="s">
        <v>155</v>
      </c>
      <c r="C6" s="19"/>
      <c r="D6" s="19"/>
      <c r="E6" s="19"/>
      <c r="F6" s="19"/>
      <c r="G6" s="19"/>
      <c r="H6" s="19"/>
    </row>
    <row r="7" spans="1:8" ht="14.25" thickTop="1">
      <c r="A7" s="12" t="s">
        <v>167</v>
      </c>
      <c r="B7" s="14" t="s">
        <v>176</v>
      </c>
      <c r="C7" s="14" t="s">
        <v>176</v>
      </c>
      <c r="D7" s="14" t="s">
        <v>176</v>
      </c>
      <c r="E7" s="16" t="s">
        <v>172</v>
      </c>
      <c r="F7" s="14" t="s">
        <v>176</v>
      </c>
      <c r="G7" s="14" t="s">
        <v>176</v>
      </c>
      <c r="H7" s="14" t="s">
        <v>176</v>
      </c>
    </row>
    <row r="8" spans="1:8" ht="13.5">
      <c r="A8" s="13" t="s">
        <v>168</v>
      </c>
      <c r="B8" s="1"/>
      <c r="C8" s="1"/>
      <c r="D8" s="1"/>
      <c r="E8" s="17"/>
      <c r="F8" s="1"/>
      <c r="G8" s="1"/>
      <c r="H8" s="1"/>
    </row>
    <row r="9" spans="1:8" ht="13.5">
      <c r="A9" s="13" t="s">
        <v>169</v>
      </c>
      <c r="B9" s="1" t="s">
        <v>132</v>
      </c>
      <c r="C9" s="1" t="s">
        <v>134</v>
      </c>
      <c r="D9" s="1" t="s">
        <v>136</v>
      </c>
      <c r="E9" s="17" t="s">
        <v>173</v>
      </c>
      <c r="F9" s="1" t="s">
        <v>138</v>
      </c>
      <c r="G9" s="1" t="s">
        <v>140</v>
      </c>
      <c r="H9" s="1" t="s">
        <v>142</v>
      </c>
    </row>
    <row r="10" spans="1:8" ht="14.25" thickBot="1">
      <c r="A10" s="13" t="s">
        <v>170</v>
      </c>
      <c r="B10" s="1" t="s">
        <v>209</v>
      </c>
      <c r="C10" s="1" t="s">
        <v>209</v>
      </c>
      <c r="D10" s="1" t="s">
        <v>209</v>
      </c>
      <c r="E10" s="17" t="s">
        <v>209</v>
      </c>
      <c r="F10" s="1" t="s">
        <v>209</v>
      </c>
      <c r="G10" s="1" t="s">
        <v>209</v>
      </c>
      <c r="H10" s="1" t="s">
        <v>209</v>
      </c>
    </row>
    <row r="11" spans="1:8" ht="14.25" thickTop="1">
      <c r="A11" s="9" t="s">
        <v>208</v>
      </c>
      <c r="B11" s="22">
        <v>7671</v>
      </c>
      <c r="C11" s="22">
        <v>5622</v>
      </c>
      <c r="D11" s="22">
        <v>4114</v>
      </c>
      <c r="E11" s="21">
        <v>6015</v>
      </c>
      <c r="F11" s="22">
        <v>4676</v>
      </c>
      <c r="G11" s="22">
        <v>4901</v>
      </c>
      <c r="H11" s="22">
        <v>3710</v>
      </c>
    </row>
    <row r="12" spans="1:8" ht="13.5">
      <c r="A12" s="2" t="s">
        <v>143</v>
      </c>
      <c r="B12" s="24">
        <v>10858</v>
      </c>
      <c r="C12" s="24">
        <v>10792</v>
      </c>
      <c r="D12" s="24">
        <v>11288</v>
      </c>
      <c r="E12" s="23">
        <v>9697</v>
      </c>
      <c r="F12" s="24">
        <v>9428</v>
      </c>
      <c r="G12" s="24">
        <v>9910</v>
      </c>
      <c r="H12" s="24">
        <v>10660</v>
      </c>
    </row>
    <row r="13" spans="1:8" ht="13.5">
      <c r="A13" s="2" t="s">
        <v>213</v>
      </c>
      <c r="B13" s="24">
        <v>506</v>
      </c>
      <c r="C13" s="24">
        <v>506</v>
      </c>
      <c r="D13" s="24">
        <v>505</v>
      </c>
      <c r="E13" s="23">
        <v>505</v>
      </c>
      <c r="F13" s="24">
        <v>505</v>
      </c>
      <c r="G13" s="24">
        <v>505</v>
      </c>
      <c r="H13" s="24">
        <v>505</v>
      </c>
    </row>
    <row r="14" spans="1:8" ht="13.5">
      <c r="A14" s="2" t="s">
        <v>217</v>
      </c>
      <c r="B14" s="24">
        <v>3267</v>
      </c>
      <c r="C14" s="24">
        <v>2554</v>
      </c>
      <c r="D14" s="24">
        <v>2617</v>
      </c>
      <c r="E14" s="23">
        <v>2356</v>
      </c>
      <c r="F14" s="24">
        <v>2649</v>
      </c>
      <c r="G14" s="24">
        <v>2824</v>
      </c>
      <c r="H14" s="24">
        <v>2750</v>
      </c>
    </row>
    <row r="15" spans="1:8" ht="13.5">
      <c r="A15" s="2" t="s">
        <v>218</v>
      </c>
      <c r="B15" s="24">
        <v>1789</v>
      </c>
      <c r="C15" s="24">
        <v>1483</v>
      </c>
      <c r="D15" s="24">
        <v>1304</v>
      </c>
      <c r="E15" s="23">
        <v>1150</v>
      </c>
      <c r="F15" s="24">
        <v>895</v>
      </c>
      <c r="G15" s="24">
        <v>1089</v>
      </c>
      <c r="H15" s="24">
        <v>1186</v>
      </c>
    </row>
    <row r="16" spans="1:8" ht="13.5">
      <c r="A16" s="2" t="s">
        <v>221</v>
      </c>
      <c r="B16" s="24">
        <v>4252</v>
      </c>
      <c r="C16" s="24">
        <v>3894</v>
      </c>
      <c r="D16" s="24">
        <v>4019</v>
      </c>
      <c r="E16" s="23">
        <v>3030</v>
      </c>
      <c r="F16" s="24">
        <v>3359</v>
      </c>
      <c r="G16" s="24">
        <v>3580</v>
      </c>
      <c r="H16" s="24">
        <v>3454</v>
      </c>
    </row>
    <row r="17" spans="1:8" ht="13.5">
      <c r="A17" s="2" t="s">
        <v>224</v>
      </c>
      <c r="B17" s="24">
        <v>350</v>
      </c>
      <c r="C17" s="24">
        <v>408</v>
      </c>
      <c r="D17" s="24">
        <v>266</v>
      </c>
      <c r="E17" s="23">
        <v>581</v>
      </c>
      <c r="F17" s="24"/>
      <c r="G17" s="24"/>
      <c r="H17" s="24"/>
    </row>
    <row r="18" spans="1:8" ht="13.5">
      <c r="A18" s="2" t="s">
        <v>228</v>
      </c>
      <c r="B18" s="24">
        <v>529</v>
      </c>
      <c r="C18" s="24">
        <v>599</v>
      </c>
      <c r="D18" s="24">
        <v>538</v>
      </c>
      <c r="E18" s="23">
        <v>442</v>
      </c>
      <c r="F18" s="24">
        <v>751</v>
      </c>
      <c r="G18" s="24">
        <v>757</v>
      </c>
      <c r="H18" s="24">
        <v>671</v>
      </c>
    </row>
    <row r="19" spans="1:8" ht="13.5">
      <c r="A19" s="2" t="s">
        <v>230</v>
      </c>
      <c r="B19" s="24">
        <v>0</v>
      </c>
      <c r="C19" s="24">
        <v>0</v>
      </c>
      <c r="D19" s="24">
        <v>-6</v>
      </c>
      <c r="E19" s="23">
        <v>-8</v>
      </c>
      <c r="F19" s="24">
        <v>-10</v>
      </c>
      <c r="G19" s="24">
        <v>-10</v>
      </c>
      <c r="H19" s="24">
        <v>-9</v>
      </c>
    </row>
    <row r="20" spans="1:8" ht="13.5">
      <c r="A20" s="2" t="s">
        <v>231</v>
      </c>
      <c r="B20" s="24">
        <v>29226</v>
      </c>
      <c r="C20" s="24">
        <v>25861</v>
      </c>
      <c r="D20" s="24">
        <v>24648</v>
      </c>
      <c r="E20" s="23">
        <v>23772</v>
      </c>
      <c r="F20" s="24">
        <v>22254</v>
      </c>
      <c r="G20" s="24">
        <v>23558</v>
      </c>
      <c r="H20" s="24">
        <v>22929</v>
      </c>
    </row>
    <row r="21" spans="1:8" ht="13.5">
      <c r="A21" s="3" t="s">
        <v>144</v>
      </c>
      <c r="B21" s="24">
        <v>4990</v>
      </c>
      <c r="C21" s="24">
        <v>5080</v>
      </c>
      <c r="D21" s="24">
        <v>5213</v>
      </c>
      <c r="E21" s="23">
        <v>5276</v>
      </c>
      <c r="F21" s="24">
        <v>4696</v>
      </c>
      <c r="G21" s="24">
        <v>4816</v>
      </c>
      <c r="H21" s="24">
        <v>4082</v>
      </c>
    </row>
    <row r="22" spans="1:8" ht="13.5">
      <c r="A22" s="3" t="s">
        <v>145</v>
      </c>
      <c r="B22" s="24">
        <v>4139</v>
      </c>
      <c r="C22" s="24">
        <v>4067</v>
      </c>
      <c r="D22" s="24">
        <v>4112</v>
      </c>
      <c r="E22" s="23">
        <v>4154</v>
      </c>
      <c r="F22" s="24"/>
      <c r="G22" s="24"/>
      <c r="H22" s="24"/>
    </row>
    <row r="23" spans="1:8" ht="13.5">
      <c r="A23" s="3" t="s">
        <v>243</v>
      </c>
      <c r="B23" s="24">
        <v>852</v>
      </c>
      <c r="C23" s="24">
        <v>858</v>
      </c>
      <c r="D23" s="24">
        <v>861</v>
      </c>
      <c r="E23" s="23">
        <v>851</v>
      </c>
      <c r="F23" s="24"/>
      <c r="G23" s="24"/>
      <c r="H23" s="24"/>
    </row>
    <row r="24" spans="1:8" ht="13.5">
      <c r="A24" s="3" t="s">
        <v>146</v>
      </c>
      <c r="B24" s="24">
        <v>100</v>
      </c>
      <c r="C24" s="24">
        <v>66</v>
      </c>
      <c r="D24" s="24">
        <v>83</v>
      </c>
      <c r="E24" s="23">
        <v>79</v>
      </c>
      <c r="F24" s="24"/>
      <c r="G24" s="24"/>
      <c r="H24" s="24"/>
    </row>
    <row r="25" spans="1:8" ht="13.5">
      <c r="A25" s="3" t="s">
        <v>245</v>
      </c>
      <c r="B25" s="24">
        <v>125</v>
      </c>
      <c r="C25" s="24">
        <v>139</v>
      </c>
      <c r="D25" s="24">
        <v>146</v>
      </c>
      <c r="E25" s="23">
        <v>144</v>
      </c>
      <c r="F25" s="24">
        <v>5857</v>
      </c>
      <c r="G25" s="24">
        <v>5462</v>
      </c>
      <c r="H25" s="24">
        <v>5668</v>
      </c>
    </row>
    <row r="26" spans="1:8" ht="13.5">
      <c r="A26" s="3" t="s">
        <v>247</v>
      </c>
      <c r="B26" s="24">
        <v>10209</v>
      </c>
      <c r="C26" s="24">
        <v>10212</v>
      </c>
      <c r="D26" s="24">
        <v>10417</v>
      </c>
      <c r="E26" s="23">
        <v>10506</v>
      </c>
      <c r="F26" s="24">
        <v>10554</v>
      </c>
      <c r="G26" s="24">
        <v>10278</v>
      </c>
      <c r="H26" s="24">
        <v>9751</v>
      </c>
    </row>
    <row r="27" spans="1:8" ht="13.5">
      <c r="A27" s="3" t="s">
        <v>248</v>
      </c>
      <c r="B27" s="24">
        <v>2866</v>
      </c>
      <c r="C27" s="24">
        <v>2981</v>
      </c>
      <c r="D27" s="24">
        <v>3079</v>
      </c>
      <c r="E27" s="23">
        <v>3060</v>
      </c>
      <c r="F27" s="24">
        <v>3179</v>
      </c>
      <c r="G27" s="24">
        <v>3299</v>
      </c>
      <c r="H27" s="24">
        <v>2963</v>
      </c>
    </row>
    <row r="28" spans="1:8" ht="13.5">
      <c r="A28" s="3" t="s">
        <v>228</v>
      </c>
      <c r="B28" s="24">
        <v>1578</v>
      </c>
      <c r="C28" s="24">
        <v>1648</v>
      </c>
      <c r="D28" s="24">
        <v>1709</v>
      </c>
      <c r="E28" s="23">
        <v>1044</v>
      </c>
      <c r="F28" s="24">
        <v>960</v>
      </c>
      <c r="G28" s="24">
        <v>940</v>
      </c>
      <c r="H28" s="24">
        <v>991</v>
      </c>
    </row>
    <row r="29" spans="1:8" ht="13.5">
      <c r="A29" s="3" t="s">
        <v>253</v>
      </c>
      <c r="B29" s="24">
        <v>4444</v>
      </c>
      <c r="C29" s="24">
        <v>4629</v>
      </c>
      <c r="D29" s="24">
        <v>4788</v>
      </c>
      <c r="E29" s="23">
        <v>4105</v>
      </c>
      <c r="F29" s="24">
        <v>4139</v>
      </c>
      <c r="G29" s="24">
        <v>4239</v>
      </c>
      <c r="H29" s="24">
        <v>3955</v>
      </c>
    </row>
    <row r="30" spans="1:8" ht="13.5">
      <c r="A30" s="3" t="s">
        <v>255</v>
      </c>
      <c r="B30" s="24">
        <v>98</v>
      </c>
      <c r="C30" s="24">
        <v>93</v>
      </c>
      <c r="D30" s="24">
        <v>117</v>
      </c>
      <c r="E30" s="23">
        <v>165</v>
      </c>
      <c r="F30" s="24"/>
      <c r="G30" s="24"/>
      <c r="H30" s="24"/>
    </row>
    <row r="31" spans="1:8" ht="13.5">
      <c r="A31" s="3" t="s">
        <v>147</v>
      </c>
      <c r="B31" s="24">
        <v>551</v>
      </c>
      <c r="C31" s="24">
        <v>514</v>
      </c>
      <c r="D31" s="24">
        <v>514</v>
      </c>
      <c r="E31" s="23">
        <v>463</v>
      </c>
      <c r="F31" s="24"/>
      <c r="G31" s="24"/>
      <c r="H31" s="24"/>
    </row>
    <row r="32" spans="1:8" ht="13.5">
      <c r="A32" s="3" t="s">
        <v>228</v>
      </c>
      <c r="B32" s="24">
        <v>107</v>
      </c>
      <c r="C32" s="24">
        <v>101</v>
      </c>
      <c r="D32" s="24">
        <v>108</v>
      </c>
      <c r="E32" s="23">
        <v>123</v>
      </c>
      <c r="F32" s="24">
        <v>744</v>
      </c>
      <c r="G32" s="24">
        <v>756</v>
      </c>
      <c r="H32" s="24">
        <v>728</v>
      </c>
    </row>
    <row r="33" spans="1:8" ht="13.5">
      <c r="A33" s="3" t="s">
        <v>230</v>
      </c>
      <c r="B33" s="24"/>
      <c r="C33" s="24"/>
      <c r="D33" s="24"/>
      <c r="E33" s="23"/>
      <c r="F33" s="24">
        <v>0</v>
      </c>
      <c r="G33" s="24">
        <v>0</v>
      </c>
      <c r="H33" s="24">
        <v>0</v>
      </c>
    </row>
    <row r="34" spans="1:8" ht="13.5">
      <c r="A34" s="3" t="s">
        <v>264</v>
      </c>
      <c r="B34" s="24">
        <v>757</v>
      </c>
      <c r="C34" s="24">
        <v>709</v>
      </c>
      <c r="D34" s="24">
        <v>740</v>
      </c>
      <c r="E34" s="23">
        <v>753</v>
      </c>
      <c r="F34" s="24">
        <v>744</v>
      </c>
      <c r="G34" s="24">
        <v>755</v>
      </c>
      <c r="H34" s="24">
        <v>728</v>
      </c>
    </row>
    <row r="35" spans="1:8" ht="13.5">
      <c r="A35" s="2" t="s">
        <v>265</v>
      </c>
      <c r="B35" s="24">
        <v>15411</v>
      </c>
      <c r="C35" s="24">
        <v>15550</v>
      </c>
      <c r="D35" s="24">
        <v>15947</v>
      </c>
      <c r="E35" s="23">
        <v>15366</v>
      </c>
      <c r="F35" s="24">
        <v>15438</v>
      </c>
      <c r="G35" s="24">
        <v>15274</v>
      </c>
      <c r="H35" s="24">
        <v>14435</v>
      </c>
    </row>
    <row r="36" spans="1:8" ht="14.25" thickBot="1">
      <c r="A36" s="5" t="s">
        <v>268</v>
      </c>
      <c r="B36" s="26">
        <v>44637</v>
      </c>
      <c r="C36" s="26">
        <v>41412</v>
      </c>
      <c r="D36" s="26">
        <v>40596</v>
      </c>
      <c r="E36" s="25">
        <v>39138</v>
      </c>
      <c r="F36" s="26">
        <v>37693</v>
      </c>
      <c r="G36" s="26">
        <v>38833</v>
      </c>
      <c r="H36" s="26">
        <v>37364</v>
      </c>
    </row>
    <row r="37" spans="1:8" ht="14.25" thickTop="1">
      <c r="A37" s="2" t="s">
        <v>148</v>
      </c>
      <c r="B37" s="24">
        <v>6596</v>
      </c>
      <c r="C37" s="24">
        <v>5972</v>
      </c>
      <c r="D37" s="24">
        <v>6026</v>
      </c>
      <c r="E37" s="23">
        <v>3604</v>
      </c>
      <c r="F37" s="24">
        <v>3121</v>
      </c>
      <c r="G37" s="24">
        <v>4135</v>
      </c>
      <c r="H37" s="24">
        <v>5075</v>
      </c>
    </row>
    <row r="38" spans="1:8" ht="13.5">
      <c r="A38" s="2" t="s">
        <v>272</v>
      </c>
      <c r="B38" s="24">
        <v>936</v>
      </c>
      <c r="C38" s="24">
        <v>951</v>
      </c>
      <c r="D38" s="24">
        <v>1024</v>
      </c>
      <c r="E38" s="23">
        <v>933</v>
      </c>
      <c r="F38" s="24">
        <v>948</v>
      </c>
      <c r="G38" s="24">
        <v>1036</v>
      </c>
      <c r="H38" s="24">
        <v>4914</v>
      </c>
    </row>
    <row r="39" spans="1:8" ht="13.5">
      <c r="A39" s="2" t="s">
        <v>273</v>
      </c>
      <c r="B39" s="24">
        <v>921</v>
      </c>
      <c r="C39" s="24">
        <v>921</v>
      </c>
      <c r="D39" s="24">
        <v>921</v>
      </c>
      <c r="E39" s="23">
        <v>921</v>
      </c>
      <c r="F39" s="24">
        <v>921</v>
      </c>
      <c r="G39" s="24">
        <v>921</v>
      </c>
      <c r="H39" s="24">
        <v>200</v>
      </c>
    </row>
    <row r="40" spans="1:8" ht="13.5">
      <c r="A40" s="2" t="s">
        <v>276</v>
      </c>
      <c r="B40" s="24">
        <v>185</v>
      </c>
      <c r="C40" s="24">
        <v>522</v>
      </c>
      <c r="D40" s="24">
        <v>85</v>
      </c>
      <c r="E40" s="23">
        <v>899</v>
      </c>
      <c r="F40" s="24">
        <v>267</v>
      </c>
      <c r="G40" s="24">
        <v>601</v>
      </c>
      <c r="H40" s="24">
        <v>167</v>
      </c>
    </row>
    <row r="41" spans="1:8" ht="13.5">
      <c r="A41" s="2" t="s">
        <v>280</v>
      </c>
      <c r="B41" s="24">
        <v>584</v>
      </c>
      <c r="C41" s="24">
        <v>640</v>
      </c>
      <c r="D41" s="24">
        <v>321</v>
      </c>
      <c r="E41" s="23">
        <v>913</v>
      </c>
      <c r="F41" s="24">
        <v>557</v>
      </c>
      <c r="G41" s="24">
        <v>594</v>
      </c>
      <c r="H41" s="24">
        <v>304</v>
      </c>
    </row>
    <row r="42" spans="1:8" ht="13.5">
      <c r="A42" s="2" t="s">
        <v>281</v>
      </c>
      <c r="B42" s="24">
        <v>18</v>
      </c>
      <c r="C42" s="24">
        <v>14</v>
      </c>
      <c r="D42" s="24">
        <v>7</v>
      </c>
      <c r="E42" s="23">
        <v>25</v>
      </c>
      <c r="F42" s="24">
        <v>17</v>
      </c>
      <c r="G42" s="24">
        <v>12</v>
      </c>
      <c r="H42" s="24">
        <v>6</v>
      </c>
    </row>
    <row r="43" spans="1:8" ht="13.5">
      <c r="A43" s="2" t="s">
        <v>282</v>
      </c>
      <c r="B43" s="24">
        <v>15</v>
      </c>
      <c r="C43" s="24">
        <v>14</v>
      </c>
      <c r="D43" s="24">
        <v>15</v>
      </c>
      <c r="E43" s="23">
        <v>9</v>
      </c>
      <c r="F43" s="24">
        <v>8</v>
      </c>
      <c r="G43" s="24">
        <v>8</v>
      </c>
      <c r="H43" s="24">
        <v>10</v>
      </c>
    </row>
    <row r="44" spans="1:8" ht="13.5">
      <c r="A44" s="2" t="s">
        <v>229</v>
      </c>
      <c r="B44" s="24">
        <v>2034</v>
      </c>
      <c r="C44" s="24">
        <v>1827</v>
      </c>
      <c r="D44" s="24">
        <v>1716</v>
      </c>
      <c r="E44" s="23">
        <v>1610</v>
      </c>
      <c r="F44" s="24">
        <v>1852</v>
      </c>
      <c r="G44" s="24">
        <v>1486</v>
      </c>
      <c r="H44" s="24">
        <v>1787</v>
      </c>
    </row>
    <row r="45" spans="1:8" ht="13.5">
      <c r="A45" s="2" t="s">
        <v>284</v>
      </c>
      <c r="B45" s="24">
        <v>11291</v>
      </c>
      <c r="C45" s="24">
        <v>10864</v>
      </c>
      <c r="D45" s="24">
        <v>10117</v>
      </c>
      <c r="E45" s="23">
        <v>8917</v>
      </c>
      <c r="F45" s="24">
        <v>7695</v>
      </c>
      <c r="G45" s="24">
        <v>8797</v>
      </c>
      <c r="H45" s="24">
        <v>12465</v>
      </c>
    </row>
    <row r="46" spans="1:8" ht="13.5">
      <c r="A46" s="2" t="s">
        <v>149</v>
      </c>
      <c r="B46" s="24">
        <v>3876</v>
      </c>
      <c r="C46" s="24">
        <v>3957</v>
      </c>
      <c r="D46" s="24">
        <v>4337</v>
      </c>
      <c r="E46" s="23">
        <v>4417</v>
      </c>
      <c r="F46" s="24">
        <v>4798</v>
      </c>
      <c r="G46" s="24">
        <v>4878</v>
      </c>
      <c r="H46" s="24">
        <v>800</v>
      </c>
    </row>
    <row r="47" spans="1:8" ht="13.5">
      <c r="A47" s="2" t="s">
        <v>287</v>
      </c>
      <c r="B47" s="24">
        <v>1264</v>
      </c>
      <c r="C47" s="24">
        <v>1232</v>
      </c>
      <c r="D47" s="24">
        <v>1207</v>
      </c>
      <c r="E47" s="23">
        <v>1190</v>
      </c>
      <c r="F47" s="24">
        <v>1204</v>
      </c>
      <c r="G47" s="24">
        <v>1178</v>
      </c>
      <c r="H47" s="24">
        <v>1150</v>
      </c>
    </row>
    <row r="48" spans="1:8" ht="13.5">
      <c r="A48" s="2" t="s">
        <v>229</v>
      </c>
      <c r="B48" s="24">
        <v>604</v>
      </c>
      <c r="C48" s="24">
        <v>573</v>
      </c>
      <c r="D48" s="24">
        <v>553</v>
      </c>
      <c r="E48" s="23">
        <v>544</v>
      </c>
      <c r="F48" s="24">
        <v>538</v>
      </c>
      <c r="G48" s="24">
        <v>540</v>
      </c>
      <c r="H48" s="24">
        <v>506</v>
      </c>
    </row>
    <row r="49" spans="1:8" ht="13.5">
      <c r="A49" s="2" t="s">
        <v>289</v>
      </c>
      <c r="B49" s="24">
        <v>5745</v>
      </c>
      <c r="C49" s="24">
        <v>5762</v>
      </c>
      <c r="D49" s="24">
        <v>6099</v>
      </c>
      <c r="E49" s="23">
        <v>6153</v>
      </c>
      <c r="F49" s="24">
        <v>6540</v>
      </c>
      <c r="G49" s="24">
        <v>6597</v>
      </c>
      <c r="H49" s="24">
        <v>2456</v>
      </c>
    </row>
    <row r="50" spans="1:8" ht="14.25" thickBot="1">
      <c r="A50" s="5" t="s">
        <v>150</v>
      </c>
      <c r="B50" s="26">
        <v>17037</v>
      </c>
      <c r="C50" s="26">
        <v>16627</v>
      </c>
      <c r="D50" s="26">
        <v>16216</v>
      </c>
      <c r="E50" s="25">
        <v>15071</v>
      </c>
      <c r="F50" s="26">
        <v>14235</v>
      </c>
      <c r="G50" s="26">
        <v>15395</v>
      </c>
      <c r="H50" s="26">
        <v>14922</v>
      </c>
    </row>
    <row r="51" spans="1:8" ht="14.25" thickTop="1">
      <c r="A51" s="2" t="s">
        <v>291</v>
      </c>
      <c r="B51" s="24">
        <v>3799</v>
      </c>
      <c r="C51" s="24">
        <v>2447</v>
      </c>
      <c r="D51" s="24">
        <v>2447</v>
      </c>
      <c r="E51" s="23">
        <v>2447</v>
      </c>
      <c r="F51" s="24">
        <v>2447</v>
      </c>
      <c r="G51" s="24">
        <v>2447</v>
      </c>
      <c r="H51" s="24">
        <v>2447</v>
      </c>
    </row>
    <row r="52" spans="1:8" ht="13.5">
      <c r="A52" s="2" t="s">
        <v>151</v>
      </c>
      <c r="B52" s="24">
        <v>5023</v>
      </c>
      <c r="C52" s="24">
        <v>3672</v>
      </c>
      <c r="D52" s="24">
        <v>3672</v>
      </c>
      <c r="E52" s="23">
        <v>3672</v>
      </c>
      <c r="F52" s="24">
        <v>3672</v>
      </c>
      <c r="G52" s="24">
        <v>3672</v>
      </c>
      <c r="H52" s="24">
        <v>3672</v>
      </c>
    </row>
    <row r="53" spans="1:8" ht="13.5">
      <c r="A53" s="2" t="s">
        <v>298</v>
      </c>
      <c r="B53" s="24">
        <v>18385</v>
      </c>
      <c r="C53" s="24">
        <v>18217</v>
      </c>
      <c r="D53" s="24">
        <v>17758</v>
      </c>
      <c r="E53" s="23">
        <v>17525</v>
      </c>
      <c r="F53" s="24">
        <v>16882</v>
      </c>
      <c r="G53" s="24">
        <v>16799</v>
      </c>
      <c r="H53" s="24">
        <v>16324</v>
      </c>
    </row>
    <row r="54" spans="1:8" ht="13.5">
      <c r="A54" s="2" t="s">
        <v>299</v>
      </c>
      <c r="B54" s="24">
        <v>0</v>
      </c>
      <c r="C54" s="24">
        <v>0</v>
      </c>
      <c r="D54" s="24">
        <v>0</v>
      </c>
      <c r="E54" s="23">
        <v>0</v>
      </c>
      <c r="F54" s="24">
        <v>0</v>
      </c>
      <c r="G54" s="24">
        <v>0</v>
      </c>
      <c r="H54" s="24">
        <v>0</v>
      </c>
    </row>
    <row r="55" spans="1:8" ht="13.5">
      <c r="A55" s="2" t="s">
        <v>152</v>
      </c>
      <c r="B55" s="24">
        <v>27207</v>
      </c>
      <c r="C55" s="24">
        <v>24336</v>
      </c>
      <c r="D55" s="24">
        <v>23877</v>
      </c>
      <c r="E55" s="23">
        <v>23644</v>
      </c>
      <c r="F55" s="24">
        <v>23001</v>
      </c>
      <c r="G55" s="24">
        <v>22918</v>
      </c>
      <c r="H55" s="24">
        <v>22443</v>
      </c>
    </row>
    <row r="56" spans="1:8" ht="13.5">
      <c r="A56" s="2" t="s">
        <v>301</v>
      </c>
      <c r="B56" s="24">
        <v>12</v>
      </c>
      <c r="C56" s="24">
        <v>9</v>
      </c>
      <c r="D56" s="24">
        <v>24</v>
      </c>
      <c r="E56" s="23">
        <v>56</v>
      </c>
      <c r="F56" s="24">
        <v>26</v>
      </c>
      <c r="G56" s="24">
        <v>28</v>
      </c>
      <c r="H56" s="24">
        <v>-2</v>
      </c>
    </row>
    <row r="57" spans="1:8" ht="13.5">
      <c r="A57" s="2" t="s">
        <v>153</v>
      </c>
      <c r="B57" s="24">
        <v>379</v>
      </c>
      <c r="C57" s="24">
        <v>438</v>
      </c>
      <c r="D57" s="24">
        <v>476</v>
      </c>
      <c r="E57" s="23">
        <v>365</v>
      </c>
      <c r="F57" s="24">
        <v>427</v>
      </c>
      <c r="G57" s="24">
        <v>490</v>
      </c>
      <c r="H57" s="24"/>
    </row>
    <row r="58" spans="1:8" ht="13.5">
      <c r="A58" s="2" t="s">
        <v>302</v>
      </c>
      <c r="B58" s="24">
        <v>392</v>
      </c>
      <c r="C58" s="24">
        <v>447</v>
      </c>
      <c r="D58" s="24">
        <v>500</v>
      </c>
      <c r="E58" s="23">
        <v>421</v>
      </c>
      <c r="F58" s="24">
        <v>454</v>
      </c>
      <c r="G58" s="24">
        <v>518</v>
      </c>
      <c r="H58" s="24">
        <v>-2</v>
      </c>
    </row>
    <row r="59" spans="1:8" ht="13.5">
      <c r="A59" s="6" t="s">
        <v>154</v>
      </c>
      <c r="B59" s="24">
        <v>0</v>
      </c>
      <c r="C59" s="24">
        <v>0</v>
      </c>
      <c r="D59" s="24">
        <v>0</v>
      </c>
      <c r="E59" s="23">
        <v>0</v>
      </c>
      <c r="F59" s="24">
        <v>0</v>
      </c>
      <c r="G59" s="24">
        <v>0</v>
      </c>
      <c r="H59" s="24">
        <v>0</v>
      </c>
    </row>
    <row r="60" spans="1:8" ht="13.5">
      <c r="A60" s="6" t="s">
        <v>304</v>
      </c>
      <c r="B60" s="24">
        <v>27600</v>
      </c>
      <c r="C60" s="24">
        <v>24785</v>
      </c>
      <c r="D60" s="24">
        <v>24379</v>
      </c>
      <c r="E60" s="23">
        <v>24066</v>
      </c>
      <c r="F60" s="24">
        <v>23457</v>
      </c>
      <c r="G60" s="24">
        <v>23437</v>
      </c>
      <c r="H60" s="24">
        <v>22441</v>
      </c>
    </row>
    <row r="61" spans="1:8" ht="14.25" thickBot="1">
      <c r="A61" s="7" t="s">
        <v>306</v>
      </c>
      <c r="B61" s="24">
        <v>44637</v>
      </c>
      <c r="C61" s="24">
        <v>41412</v>
      </c>
      <c r="D61" s="24">
        <v>40596</v>
      </c>
      <c r="E61" s="23">
        <v>39138</v>
      </c>
      <c r="F61" s="24">
        <v>37693</v>
      </c>
      <c r="G61" s="24">
        <v>38833</v>
      </c>
      <c r="H61" s="24">
        <v>37364</v>
      </c>
    </row>
    <row r="62" spans="1:8" ht="14.25" thickTop="1">
      <c r="A62" s="8"/>
      <c r="B62" s="27"/>
      <c r="C62" s="27"/>
      <c r="D62" s="27"/>
      <c r="E62" s="27"/>
      <c r="F62" s="27"/>
      <c r="G62" s="27"/>
      <c r="H62" s="27"/>
    </row>
    <row r="64" ht="13.5">
      <c r="A64" s="20" t="s">
        <v>311</v>
      </c>
    </row>
    <row r="65" ht="13.5">
      <c r="A65" s="20" t="s">
        <v>312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S9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307</v>
      </c>
      <c r="B2" s="14">
        <v>4554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308</v>
      </c>
      <c r="B3" s="1" t="s">
        <v>309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164</v>
      </c>
      <c r="B4" s="15" t="str">
        <f>HYPERLINK("http://www.kabupro.jp/mark/20131220/S1000S4K.htm","有価証券報告書")</f>
        <v>有価証券報告書</v>
      </c>
      <c r="C4" s="15" t="str">
        <f>HYPERLINK("http://www.kabupro.jp/mark/20131220/S1000S4K.htm","有価証券報告書")</f>
        <v>有価証券報告書</v>
      </c>
      <c r="D4" s="15" t="str">
        <f>HYPERLINK("http://www.kabupro.jp/mark/20120810/S000BPJA.htm","四半期報告書")</f>
        <v>四半期報告書</v>
      </c>
      <c r="E4" s="15" t="str">
        <f>HYPERLINK("http://www.kabupro.jp/mark/20120511/S000ATLU.htm","四半期報告書")</f>
        <v>四半期報告書</v>
      </c>
      <c r="F4" s="15" t="str">
        <f>HYPERLINK("http://www.kabupro.jp/mark/20120210/S000A8Z3.htm","四半期報告書")</f>
        <v>四半期報告書</v>
      </c>
      <c r="G4" s="15" t="str">
        <f>HYPERLINK("http://www.kabupro.jp/mark/20121221/S000CIZG.htm","有価証券報告書")</f>
        <v>有価証券報告書</v>
      </c>
      <c r="H4" s="15" t="str">
        <f>HYPERLINK("http://www.kabupro.jp/mark/20120810/S000BPJA.htm","四半期報告書")</f>
        <v>四半期報告書</v>
      </c>
      <c r="I4" s="15" t="str">
        <f>HYPERLINK("http://www.kabupro.jp/mark/20120511/S000ATLU.htm","四半期報告書")</f>
        <v>四半期報告書</v>
      </c>
      <c r="J4" s="15" t="str">
        <f>HYPERLINK("http://www.kabupro.jp/mark/20120210/S000A8Z3.htm","四半期報告書")</f>
        <v>四半期報告書</v>
      </c>
      <c r="K4" s="15" t="str">
        <f>HYPERLINK("http://www.kabupro.jp/mark/20111222/S0009W97.htm","有価証券報告書")</f>
        <v>有価証券報告書</v>
      </c>
      <c r="L4" s="15" t="str">
        <f>HYPERLINK("http://www.kabupro.jp/mark/20110811/S000950J.htm","四半期報告書")</f>
        <v>四半期報告書</v>
      </c>
      <c r="M4" s="15" t="str">
        <f>HYPERLINK("http://www.kabupro.jp/mark/20110513/S0008AAE.htm","四半期報告書")</f>
        <v>四半期報告書</v>
      </c>
      <c r="N4" s="15" t="str">
        <f>HYPERLINK("http://www.kabupro.jp/mark/20110214/S0007RC6.htm","四半期報告書")</f>
        <v>四半期報告書</v>
      </c>
      <c r="O4" s="15" t="str">
        <f>HYPERLINK("http://www.kabupro.jp/mark/20101221/S0007F7O.htm","有価証券報告書")</f>
        <v>有価証券報告書</v>
      </c>
      <c r="P4" s="15" t="str">
        <f>HYPERLINK("http://www.kabupro.jp/mark/20100813/S0006M9Q.htm","四半期報告書")</f>
        <v>四半期報告書</v>
      </c>
      <c r="Q4" s="15" t="str">
        <f>HYPERLINK("http://www.kabupro.jp/mark/20100514/S0005PA8.htm","四半期報告書")</f>
        <v>四半期報告書</v>
      </c>
      <c r="R4" s="15" t="str">
        <f>HYPERLINK("http://www.kabupro.jp/mark/20100215/S00057DE.htm","四半期報告書")</f>
        <v>四半期報告書</v>
      </c>
      <c r="S4" s="15" t="str">
        <f>HYPERLINK("http://www.kabupro.jp/mark/20091221/S0004TO3.htm","有価証券報告書")</f>
        <v>有価証券報告書</v>
      </c>
    </row>
    <row r="5" spans="1:19" ht="14.25" thickBot="1">
      <c r="A5" s="11" t="s">
        <v>165</v>
      </c>
      <c r="B5" s="1" t="s">
        <v>171</v>
      </c>
      <c r="C5" s="1" t="s">
        <v>171</v>
      </c>
      <c r="D5" s="1" t="s">
        <v>175</v>
      </c>
      <c r="E5" s="1" t="s">
        <v>178</v>
      </c>
      <c r="F5" s="1" t="s">
        <v>180</v>
      </c>
      <c r="G5" s="1" t="s">
        <v>182</v>
      </c>
      <c r="H5" s="1" t="s">
        <v>175</v>
      </c>
      <c r="I5" s="1" t="s">
        <v>178</v>
      </c>
      <c r="J5" s="1" t="s">
        <v>180</v>
      </c>
      <c r="K5" s="1" t="s">
        <v>190</v>
      </c>
      <c r="L5" s="1" t="s">
        <v>184</v>
      </c>
      <c r="M5" s="1" t="s">
        <v>186</v>
      </c>
      <c r="N5" s="1" t="s">
        <v>188</v>
      </c>
      <c r="O5" s="1" t="s">
        <v>198</v>
      </c>
      <c r="P5" s="1" t="s">
        <v>192</v>
      </c>
      <c r="Q5" s="1" t="s">
        <v>194</v>
      </c>
      <c r="R5" s="1" t="s">
        <v>196</v>
      </c>
      <c r="S5" s="1" t="s">
        <v>206</v>
      </c>
    </row>
    <row r="6" spans="1:19" ht="15" thickBot="1" thickTop="1">
      <c r="A6" s="10" t="s">
        <v>166</v>
      </c>
      <c r="B6" s="18" t="s">
        <v>130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167</v>
      </c>
      <c r="B7" s="16" t="s">
        <v>172</v>
      </c>
      <c r="C7" s="16" t="s">
        <v>172</v>
      </c>
      <c r="D7" s="14" t="s">
        <v>314</v>
      </c>
      <c r="E7" s="14" t="s">
        <v>314</v>
      </c>
      <c r="F7" s="14" t="s">
        <v>314</v>
      </c>
      <c r="G7" s="16" t="s">
        <v>172</v>
      </c>
      <c r="H7" s="14" t="s">
        <v>314</v>
      </c>
      <c r="I7" s="14" t="s">
        <v>314</v>
      </c>
      <c r="J7" s="14" t="s">
        <v>314</v>
      </c>
      <c r="K7" s="16" t="s">
        <v>172</v>
      </c>
      <c r="L7" s="14" t="s">
        <v>314</v>
      </c>
      <c r="M7" s="14" t="s">
        <v>314</v>
      </c>
      <c r="N7" s="14" t="s">
        <v>314</v>
      </c>
      <c r="O7" s="16" t="s">
        <v>172</v>
      </c>
      <c r="P7" s="14" t="s">
        <v>314</v>
      </c>
      <c r="Q7" s="14" t="s">
        <v>314</v>
      </c>
      <c r="R7" s="14" t="s">
        <v>314</v>
      </c>
      <c r="S7" s="16" t="s">
        <v>172</v>
      </c>
    </row>
    <row r="8" spans="1:19" ht="13.5">
      <c r="A8" s="13" t="s">
        <v>168</v>
      </c>
      <c r="B8" s="17" t="s">
        <v>61</v>
      </c>
      <c r="C8" s="17" t="s">
        <v>313</v>
      </c>
      <c r="D8" s="1" t="s">
        <v>313</v>
      </c>
      <c r="E8" s="1" t="s">
        <v>313</v>
      </c>
      <c r="F8" s="1" t="s">
        <v>313</v>
      </c>
      <c r="G8" s="17" t="s">
        <v>315</v>
      </c>
      <c r="H8" s="1" t="s">
        <v>315</v>
      </c>
      <c r="I8" s="1" t="s">
        <v>315</v>
      </c>
      <c r="J8" s="1" t="s">
        <v>315</v>
      </c>
      <c r="K8" s="17" t="s">
        <v>316</v>
      </c>
      <c r="L8" s="1" t="s">
        <v>316</v>
      </c>
      <c r="M8" s="1" t="s">
        <v>316</v>
      </c>
      <c r="N8" s="1" t="s">
        <v>316</v>
      </c>
      <c r="O8" s="17" t="s">
        <v>317</v>
      </c>
      <c r="P8" s="1" t="s">
        <v>317</v>
      </c>
      <c r="Q8" s="1" t="s">
        <v>317</v>
      </c>
      <c r="R8" s="1" t="s">
        <v>317</v>
      </c>
      <c r="S8" s="17" t="s">
        <v>318</v>
      </c>
    </row>
    <row r="9" spans="1:19" ht="13.5">
      <c r="A9" s="13" t="s">
        <v>169</v>
      </c>
      <c r="B9" s="17" t="s">
        <v>173</v>
      </c>
      <c r="C9" s="17" t="s">
        <v>174</v>
      </c>
      <c r="D9" s="1" t="s">
        <v>177</v>
      </c>
      <c r="E9" s="1" t="s">
        <v>179</v>
      </c>
      <c r="F9" s="1" t="s">
        <v>181</v>
      </c>
      <c r="G9" s="17" t="s">
        <v>183</v>
      </c>
      <c r="H9" s="1" t="s">
        <v>185</v>
      </c>
      <c r="I9" s="1" t="s">
        <v>187</v>
      </c>
      <c r="J9" s="1" t="s">
        <v>189</v>
      </c>
      <c r="K9" s="17" t="s">
        <v>191</v>
      </c>
      <c r="L9" s="1" t="s">
        <v>193</v>
      </c>
      <c r="M9" s="1" t="s">
        <v>195</v>
      </c>
      <c r="N9" s="1" t="s">
        <v>197</v>
      </c>
      <c r="O9" s="17" t="s">
        <v>199</v>
      </c>
      <c r="P9" s="1" t="s">
        <v>201</v>
      </c>
      <c r="Q9" s="1" t="s">
        <v>203</v>
      </c>
      <c r="R9" s="1" t="s">
        <v>205</v>
      </c>
      <c r="S9" s="17" t="s">
        <v>207</v>
      </c>
    </row>
    <row r="10" spans="1:19" ht="14.25" thickBot="1">
      <c r="A10" s="13" t="s">
        <v>170</v>
      </c>
      <c r="B10" s="17" t="s">
        <v>209</v>
      </c>
      <c r="C10" s="17" t="s">
        <v>209</v>
      </c>
      <c r="D10" s="1" t="s">
        <v>210</v>
      </c>
      <c r="E10" s="1" t="s">
        <v>210</v>
      </c>
      <c r="F10" s="1" t="s">
        <v>210</v>
      </c>
      <c r="G10" s="17" t="s">
        <v>210</v>
      </c>
      <c r="H10" s="1" t="s">
        <v>210</v>
      </c>
      <c r="I10" s="1" t="s">
        <v>210</v>
      </c>
      <c r="J10" s="1" t="s">
        <v>210</v>
      </c>
      <c r="K10" s="17" t="s">
        <v>210</v>
      </c>
      <c r="L10" s="1" t="s">
        <v>210</v>
      </c>
      <c r="M10" s="1" t="s">
        <v>210</v>
      </c>
      <c r="N10" s="1" t="s">
        <v>210</v>
      </c>
      <c r="O10" s="17" t="s">
        <v>210</v>
      </c>
      <c r="P10" s="1" t="s">
        <v>210</v>
      </c>
      <c r="Q10" s="1" t="s">
        <v>210</v>
      </c>
      <c r="R10" s="1" t="s">
        <v>210</v>
      </c>
      <c r="S10" s="17" t="s">
        <v>210</v>
      </c>
    </row>
    <row r="11" spans="1:19" ht="14.25" thickTop="1">
      <c r="A11" s="28" t="s">
        <v>62</v>
      </c>
      <c r="B11" s="21">
        <v>19937</v>
      </c>
      <c r="C11" s="21">
        <v>17921</v>
      </c>
      <c r="D11" s="22"/>
      <c r="E11" s="22"/>
      <c r="F11" s="22"/>
      <c r="G11" s="21">
        <v>18296813</v>
      </c>
      <c r="H11" s="22"/>
      <c r="I11" s="22"/>
      <c r="J11" s="22"/>
      <c r="K11" s="21">
        <v>17114273</v>
      </c>
      <c r="L11" s="22"/>
      <c r="M11" s="22"/>
      <c r="N11" s="22"/>
      <c r="O11" s="21">
        <v>14769522</v>
      </c>
      <c r="P11" s="22"/>
      <c r="Q11" s="22"/>
      <c r="R11" s="22"/>
      <c r="S11" s="21">
        <v>13535519</v>
      </c>
    </row>
    <row r="12" spans="1:19" ht="13.5">
      <c r="A12" s="6" t="s">
        <v>63</v>
      </c>
      <c r="B12" s="23">
        <v>4010</v>
      </c>
      <c r="C12" s="23">
        <v>3599</v>
      </c>
      <c r="D12" s="24"/>
      <c r="E12" s="24"/>
      <c r="F12" s="24"/>
      <c r="G12" s="23">
        <v>3326999</v>
      </c>
      <c r="H12" s="24"/>
      <c r="I12" s="24"/>
      <c r="J12" s="24"/>
      <c r="K12" s="23">
        <v>2584208</v>
      </c>
      <c r="L12" s="24"/>
      <c r="M12" s="24"/>
      <c r="N12" s="24"/>
      <c r="O12" s="23">
        <v>2429253</v>
      </c>
      <c r="P12" s="24"/>
      <c r="Q12" s="24"/>
      <c r="R12" s="24"/>
      <c r="S12" s="23">
        <v>1401997</v>
      </c>
    </row>
    <row r="13" spans="1:19" ht="13.5">
      <c r="A13" s="6" t="s">
        <v>65</v>
      </c>
      <c r="B13" s="23">
        <v>23948</v>
      </c>
      <c r="C13" s="23">
        <v>21520</v>
      </c>
      <c r="D13" s="24">
        <v>15414303</v>
      </c>
      <c r="E13" s="24">
        <v>9779636</v>
      </c>
      <c r="F13" s="24">
        <v>4852370</v>
      </c>
      <c r="G13" s="23">
        <v>21623813</v>
      </c>
      <c r="H13" s="24">
        <v>15766409</v>
      </c>
      <c r="I13" s="24">
        <v>10745316</v>
      </c>
      <c r="J13" s="24">
        <v>5487647</v>
      </c>
      <c r="K13" s="23">
        <v>19698482</v>
      </c>
      <c r="L13" s="24">
        <v>14722475</v>
      </c>
      <c r="M13" s="24">
        <v>9567070</v>
      </c>
      <c r="N13" s="24">
        <v>5224111</v>
      </c>
      <c r="O13" s="23">
        <v>17198775</v>
      </c>
      <c r="P13" s="24">
        <v>12071084</v>
      </c>
      <c r="Q13" s="24">
        <v>7581604</v>
      </c>
      <c r="R13" s="24">
        <v>3908148</v>
      </c>
      <c r="S13" s="23">
        <v>14937516</v>
      </c>
    </row>
    <row r="14" spans="1:19" ht="13.5">
      <c r="A14" s="6" t="s">
        <v>66</v>
      </c>
      <c r="B14" s="23">
        <v>2276</v>
      </c>
      <c r="C14" s="23">
        <v>2153</v>
      </c>
      <c r="D14" s="24"/>
      <c r="E14" s="24"/>
      <c r="F14" s="24"/>
      <c r="G14" s="23">
        <v>1728477</v>
      </c>
      <c r="H14" s="24"/>
      <c r="I14" s="24"/>
      <c r="J14" s="24"/>
      <c r="K14" s="23">
        <v>1415259</v>
      </c>
      <c r="L14" s="24"/>
      <c r="M14" s="24"/>
      <c r="N14" s="24"/>
      <c r="O14" s="23">
        <v>1310914</v>
      </c>
      <c r="P14" s="24"/>
      <c r="Q14" s="24"/>
      <c r="R14" s="24"/>
      <c r="S14" s="23">
        <v>1183974</v>
      </c>
    </row>
    <row r="15" spans="1:19" ht="13.5">
      <c r="A15" s="6" t="s">
        <v>67</v>
      </c>
      <c r="B15" s="23">
        <v>2097</v>
      </c>
      <c r="C15" s="23">
        <v>1790</v>
      </c>
      <c r="D15" s="24"/>
      <c r="E15" s="24"/>
      <c r="F15" s="24"/>
      <c r="G15" s="23">
        <v>1461953</v>
      </c>
      <c r="H15" s="24"/>
      <c r="I15" s="24"/>
      <c r="J15" s="24"/>
      <c r="K15" s="23">
        <v>1584184</v>
      </c>
      <c r="L15" s="24"/>
      <c r="M15" s="24"/>
      <c r="N15" s="24"/>
      <c r="O15" s="23">
        <v>1154771</v>
      </c>
      <c r="P15" s="24"/>
      <c r="Q15" s="24"/>
      <c r="R15" s="24"/>
      <c r="S15" s="23">
        <v>977923</v>
      </c>
    </row>
    <row r="16" spans="1:19" ht="13.5">
      <c r="A16" s="6" t="s">
        <v>68</v>
      </c>
      <c r="B16" s="23">
        <v>-43</v>
      </c>
      <c r="C16" s="23">
        <v>91</v>
      </c>
      <c r="D16" s="24"/>
      <c r="E16" s="24"/>
      <c r="F16" s="24"/>
      <c r="G16" s="23">
        <v>-3445</v>
      </c>
      <c r="H16" s="24"/>
      <c r="I16" s="24"/>
      <c r="J16" s="24"/>
      <c r="K16" s="23">
        <v>8517</v>
      </c>
      <c r="L16" s="24"/>
      <c r="M16" s="24"/>
      <c r="N16" s="24"/>
      <c r="O16" s="23">
        <v>13689</v>
      </c>
      <c r="P16" s="24"/>
      <c r="Q16" s="24"/>
      <c r="R16" s="24"/>
      <c r="S16" s="23"/>
    </row>
    <row r="17" spans="1:19" ht="13.5">
      <c r="A17" s="6" t="s">
        <v>69</v>
      </c>
      <c r="B17" s="23">
        <v>11251</v>
      </c>
      <c r="C17" s="23">
        <v>10456</v>
      </c>
      <c r="D17" s="24"/>
      <c r="E17" s="24"/>
      <c r="F17" s="24"/>
      <c r="G17" s="23">
        <v>10298529</v>
      </c>
      <c r="H17" s="24"/>
      <c r="I17" s="24"/>
      <c r="J17" s="24"/>
      <c r="K17" s="23">
        <v>9351876</v>
      </c>
      <c r="L17" s="24"/>
      <c r="M17" s="24"/>
      <c r="N17" s="24"/>
      <c r="O17" s="23">
        <v>8430500</v>
      </c>
      <c r="P17" s="24"/>
      <c r="Q17" s="24"/>
      <c r="R17" s="24"/>
      <c r="S17" s="23">
        <v>7632599</v>
      </c>
    </row>
    <row r="18" spans="1:19" ht="13.5">
      <c r="A18" s="6" t="s">
        <v>70</v>
      </c>
      <c r="B18" s="23">
        <v>15581</v>
      </c>
      <c r="C18" s="23">
        <v>14491</v>
      </c>
      <c r="D18" s="24"/>
      <c r="E18" s="24"/>
      <c r="F18" s="24"/>
      <c r="G18" s="23">
        <v>13485515</v>
      </c>
      <c r="H18" s="24"/>
      <c r="I18" s="24"/>
      <c r="J18" s="24"/>
      <c r="K18" s="23">
        <v>12359838</v>
      </c>
      <c r="L18" s="24"/>
      <c r="M18" s="24"/>
      <c r="N18" s="24"/>
      <c r="O18" s="23">
        <v>10909875</v>
      </c>
      <c r="P18" s="24"/>
      <c r="Q18" s="24"/>
      <c r="R18" s="24"/>
      <c r="S18" s="23">
        <v>9794497</v>
      </c>
    </row>
    <row r="19" spans="1:19" ht="13.5">
      <c r="A19" s="6" t="s">
        <v>71</v>
      </c>
      <c r="B19" s="23">
        <v>2283</v>
      </c>
      <c r="C19" s="23">
        <v>2276</v>
      </c>
      <c r="D19" s="24"/>
      <c r="E19" s="24"/>
      <c r="F19" s="24"/>
      <c r="G19" s="23">
        <v>2153247</v>
      </c>
      <c r="H19" s="24"/>
      <c r="I19" s="24"/>
      <c r="J19" s="24"/>
      <c r="K19" s="23">
        <v>1728477</v>
      </c>
      <c r="L19" s="24"/>
      <c r="M19" s="24"/>
      <c r="N19" s="24"/>
      <c r="O19" s="23">
        <v>1415259</v>
      </c>
      <c r="P19" s="24"/>
      <c r="Q19" s="24"/>
      <c r="R19" s="24"/>
      <c r="S19" s="23">
        <v>1310914</v>
      </c>
    </row>
    <row r="20" spans="1:19" ht="13.5">
      <c r="A20" s="6" t="s">
        <v>72</v>
      </c>
      <c r="B20" s="23">
        <v>13</v>
      </c>
      <c r="C20" s="23">
        <v>11</v>
      </c>
      <c r="D20" s="24"/>
      <c r="E20" s="24"/>
      <c r="F20" s="24"/>
      <c r="G20" s="23">
        <v>10300</v>
      </c>
      <c r="H20" s="24"/>
      <c r="I20" s="24"/>
      <c r="J20" s="24"/>
      <c r="K20" s="23">
        <v>8794</v>
      </c>
      <c r="L20" s="24"/>
      <c r="M20" s="24"/>
      <c r="N20" s="24"/>
      <c r="O20" s="23">
        <v>93755</v>
      </c>
      <c r="P20" s="24"/>
      <c r="Q20" s="24"/>
      <c r="R20" s="24"/>
      <c r="S20" s="23">
        <v>18234</v>
      </c>
    </row>
    <row r="21" spans="1:19" ht="13.5">
      <c r="A21" s="6" t="s">
        <v>74</v>
      </c>
      <c r="B21" s="23">
        <v>13285</v>
      </c>
      <c r="C21" s="23">
        <v>12203</v>
      </c>
      <c r="D21" s="24">
        <v>8792686</v>
      </c>
      <c r="E21" s="24">
        <v>5511680</v>
      </c>
      <c r="F21" s="24">
        <v>2695438</v>
      </c>
      <c r="G21" s="23">
        <v>11321966</v>
      </c>
      <c r="H21" s="24">
        <v>8264610</v>
      </c>
      <c r="I21" s="24">
        <v>5743871</v>
      </c>
      <c r="J21" s="24">
        <v>2951422</v>
      </c>
      <c r="K21" s="23">
        <v>10622566</v>
      </c>
      <c r="L21" s="24">
        <v>7988848</v>
      </c>
      <c r="M21" s="24">
        <v>5125558</v>
      </c>
      <c r="N21" s="24">
        <v>2857438</v>
      </c>
      <c r="O21" s="23">
        <v>9400860</v>
      </c>
      <c r="P21" s="24">
        <v>6687730</v>
      </c>
      <c r="Q21" s="24">
        <v>4192737</v>
      </c>
      <c r="R21" s="24">
        <v>2164415</v>
      </c>
      <c r="S21" s="23">
        <v>8465349</v>
      </c>
    </row>
    <row r="22" spans="1:19" ht="13.5">
      <c r="A22" s="7" t="s">
        <v>75</v>
      </c>
      <c r="B22" s="23">
        <v>10663</v>
      </c>
      <c r="C22" s="23">
        <v>9316</v>
      </c>
      <c r="D22" s="24">
        <v>6621616</v>
      </c>
      <c r="E22" s="24">
        <v>4267956</v>
      </c>
      <c r="F22" s="24">
        <v>2156932</v>
      </c>
      <c r="G22" s="23">
        <v>10301846</v>
      </c>
      <c r="H22" s="24">
        <v>7501799</v>
      </c>
      <c r="I22" s="24">
        <v>5001444</v>
      </c>
      <c r="J22" s="24">
        <v>2536224</v>
      </c>
      <c r="K22" s="23">
        <v>9075915</v>
      </c>
      <c r="L22" s="24">
        <v>6733627</v>
      </c>
      <c r="M22" s="24">
        <v>4441512</v>
      </c>
      <c r="N22" s="24">
        <v>2366673</v>
      </c>
      <c r="O22" s="23">
        <v>7797915</v>
      </c>
      <c r="P22" s="24">
        <v>5383354</v>
      </c>
      <c r="Q22" s="24">
        <v>3388866</v>
      </c>
      <c r="R22" s="24">
        <v>1743732</v>
      </c>
      <c r="S22" s="23">
        <v>6472167</v>
      </c>
    </row>
    <row r="23" spans="1:19" ht="13.5">
      <c r="A23" s="7" t="s">
        <v>76</v>
      </c>
      <c r="B23" s="23">
        <v>1</v>
      </c>
      <c r="C23" s="23">
        <v>1</v>
      </c>
      <c r="D23" s="24"/>
      <c r="E23" s="24"/>
      <c r="F23" s="24"/>
      <c r="G23" s="23"/>
      <c r="H23" s="24"/>
      <c r="I23" s="24"/>
      <c r="J23" s="24"/>
      <c r="K23" s="23">
        <v>3475</v>
      </c>
      <c r="L23" s="24"/>
      <c r="M23" s="24"/>
      <c r="N23" s="24"/>
      <c r="O23" s="23"/>
      <c r="P23" s="24"/>
      <c r="Q23" s="24"/>
      <c r="R23" s="24"/>
      <c r="S23" s="23"/>
    </row>
    <row r="24" spans="1:19" ht="13.5">
      <c r="A24" s="7" t="s">
        <v>77</v>
      </c>
      <c r="B24" s="23"/>
      <c r="C24" s="23"/>
      <c r="D24" s="24"/>
      <c r="E24" s="24"/>
      <c r="F24" s="24"/>
      <c r="G24" s="23">
        <v>1856</v>
      </c>
      <c r="H24" s="24"/>
      <c r="I24" s="24"/>
      <c r="J24" s="24"/>
      <c r="K24" s="23"/>
      <c r="L24" s="24"/>
      <c r="M24" s="24"/>
      <c r="N24" s="24"/>
      <c r="O24" s="23">
        <v>2461</v>
      </c>
      <c r="P24" s="24"/>
      <c r="Q24" s="24"/>
      <c r="R24" s="24"/>
      <c r="S24" s="23">
        <v>3022</v>
      </c>
    </row>
    <row r="25" spans="1:19" ht="13.5">
      <c r="A25" s="7" t="s">
        <v>78</v>
      </c>
      <c r="B25" s="23">
        <v>10664</v>
      </c>
      <c r="C25" s="23">
        <v>9318</v>
      </c>
      <c r="D25" s="24"/>
      <c r="E25" s="24"/>
      <c r="F25" s="24"/>
      <c r="G25" s="23">
        <v>10299990</v>
      </c>
      <c r="H25" s="24"/>
      <c r="I25" s="24"/>
      <c r="J25" s="24"/>
      <c r="K25" s="23">
        <v>9079390</v>
      </c>
      <c r="L25" s="24"/>
      <c r="M25" s="24"/>
      <c r="N25" s="24"/>
      <c r="O25" s="23">
        <v>7795453</v>
      </c>
      <c r="P25" s="24"/>
      <c r="Q25" s="24"/>
      <c r="R25" s="24"/>
      <c r="S25" s="23">
        <v>6469145</v>
      </c>
    </row>
    <row r="26" spans="1:19" ht="13.5">
      <c r="A26" s="6" t="s">
        <v>79</v>
      </c>
      <c r="B26" s="23">
        <v>178</v>
      </c>
      <c r="C26" s="23">
        <v>151</v>
      </c>
      <c r="D26" s="24"/>
      <c r="E26" s="24"/>
      <c r="F26" s="24"/>
      <c r="G26" s="23">
        <v>143171</v>
      </c>
      <c r="H26" s="24"/>
      <c r="I26" s="24"/>
      <c r="J26" s="24"/>
      <c r="K26" s="23">
        <v>115489</v>
      </c>
      <c r="L26" s="24"/>
      <c r="M26" s="24"/>
      <c r="N26" s="24"/>
      <c r="O26" s="23">
        <v>132217</v>
      </c>
      <c r="P26" s="24"/>
      <c r="Q26" s="24"/>
      <c r="R26" s="24"/>
      <c r="S26" s="23">
        <v>130918</v>
      </c>
    </row>
    <row r="27" spans="1:19" ht="13.5">
      <c r="A27" s="6" t="s">
        <v>80</v>
      </c>
      <c r="B27" s="23">
        <v>1038</v>
      </c>
      <c r="C27" s="23">
        <v>878</v>
      </c>
      <c r="D27" s="24"/>
      <c r="E27" s="24"/>
      <c r="F27" s="24"/>
      <c r="G27" s="23">
        <v>825068</v>
      </c>
      <c r="H27" s="24"/>
      <c r="I27" s="24"/>
      <c r="J27" s="24"/>
      <c r="K27" s="23">
        <v>607951</v>
      </c>
      <c r="L27" s="24"/>
      <c r="M27" s="24"/>
      <c r="N27" s="24"/>
      <c r="O27" s="23">
        <v>489432</v>
      </c>
      <c r="P27" s="24"/>
      <c r="Q27" s="24"/>
      <c r="R27" s="24"/>
      <c r="S27" s="23">
        <v>300087</v>
      </c>
    </row>
    <row r="28" spans="1:19" ht="13.5">
      <c r="A28" s="6" t="s">
        <v>81</v>
      </c>
      <c r="B28" s="23">
        <v>252</v>
      </c>
      <c r="C28" s="23">
        <v>233</v>
      </c>
      <c r="D28" s="24"/>
      <c r="E28" s="24"/>
      <c r="F28" s="24"/>
      <c r="G28" s="23">
        <v>232095</v>
      </c>
      <c r="H28" s="24"/>
      <c r="I28" s="24"/>
      <c r="J28" s="24"/>
      <c r="K28" s="23">
        <v>211514</v>
      </c>
      <c r="L28" s="24"/>
      <c r="M28" s="24"/>
      <c r="N28" s="24"/>
      <c r="O28" s="23">
        <v>199230</v>
      </c>
      <c r="P28" s="24"/>
      <c r="Q28" s="24"/>
      <c r="R28" s="24"/>
      <c r="S28" s="23">
        <v>178422</v>
      </c>
    </row>
    <row r="29" spans="1:19" ht="13.5">
      <c r="A29" s="6" t="s">
        <v>82</v>
      </c>
      <c r="B29" s="23">
        <v>39</v>
      </c>
      <c r="C29" s="23">
        <v>44</v>
      </c>
      <c r="D29" s="24"/>
      <c r="E29" s="24"/>
      <c r="F29" s="24"/>
      <c r="G29" s="23">
        <v>52017</v>
      </c>
      <c r="H29" s="24"/>
      <c r="I29" s="24"/>
      <c r="J29" s="24"/>
      <c r="K29" s="23">
        <v>45398</v>
      </c>
      <c r="L29" s="24"/>
      <c r="M29" s="24"/>
      <c r="N29" s="24"/>
      <c r="O29" s="23">
        <v>53681</v>
      </c>
      <c r="P29" s="24"/>
      <c r="Q29" s="24"/>
      <c r="R29" s="24"/>
      <c r="S29" s="23">
        <v>37985</v>
      </c>
    </row>
    <row r="30" spans="1:19" ht="13.5">
      <c r="A30" s="6" t="s">
        <v>83</v>
      </c>
      <c r="B30" s="23">
        <v>65</v>
      </c>
      <c r="C30" s="23">
        <v>64</v>
      </c>
      <c r="D30" s="24"/>
      <c r="E30" s="24"/>
      <c r="F30" s="24"/>
      <c r="G30" s="23">
        <v>61350</v>
      </c>
      <c r="H30" s="24"/>
      <c r="I30" s="24"/>
      <c r="J30" s="24"/>
      <c r="K30" s="23">
        <v>61230</v>
      </c>
      <c r="L30" s="24"/>
      <c r="M30" s="24"/>
      <c r="N30" s="24"/>
      <c r="O30" s="23">
        <v>55617</v>
      </c>
      <c r="P30" s="24"/>
      <c r="Q30" s="24"/>
      <c r="R30" s="24"/>
      <c r="S30" s="23">
        <v>52735</v>
      </c>
    </row>
    <row r="31" spans="1:19" ht="13.5">
      <c r="A31" s="6" t="s">
        <v>84</v>
      </c>
      <c r="B31" s="23">
        <v>1634</v>
      </c>
      <c r="C31" s="23">
        <v>1478</v>
      </c>
      <c r="D31" s="24"/>
      <c r="E31" s="24"/>
      <c r="F31" s="24"/>
      <c r="G31" s="23">
        <v>1412769</v>
      </c>
      <c r="H31" s="24"/>
      <c r="I31" s="24"/>
      <c r="J31" s="24"/>
      <c r="K31" s="23">
        <v>1349192</v>
      </c>
      <c r="L31" s="24"/>
      <c r="M31" s="24"/>
      <c r="N31" s="24"/>
      <c r="O31" s="23">
        <v>1326626</v>
      </c>
      <c r="P31" s="24"/>
      <c r="Q31" s="24"/>
      <c r="R31" s="24"/>
      <c r="S31" s="23">
        <v>1182221</v>
      </c>
    </row>
    <row r="32" spans="1:19" ht="13.5">
      <c r="A32" s="6" t="s">
        <v>85</v>
      </c>
      <c r="B32" s="23">
        <v>539</v>
      </c>
      <c r="C32" s="23">
        <v>388</v>
      </c>
      <c r="D32" s="24"/>
      <c r="E32" s="24"/>
      <c r="F32" s="24"/>
      <c r="G32" s="23">
        <v>540962</v>
      </c>
      <c r="H32" s="24"/>
      <c r="I32" s="24"/>
      <c r="J32" s="24"/>
      <c r="K32" s="23">
        <v>502780</v>
      </c>
      <c r="L32" s="24"/>
      <c r="M32" s="24"/>
      <c r="N32" s="24"/>
      <c r="O32" s="23">
        <v>411569</v>
      </c>
      <c r="P32" s="24"/>
      <c r="Q32" s="24"/>
      <c r="R32" s="24"/>
      <c r="S32" s="23">
        <v>364265</v>
      </c>
    </row>
    <row r="33" spans="1:19" ht="13.5">
      <c r="A33" s="6" t="s">
        <v>86</v>
      </c>
      <c r="B33" s="23">
        <v>25</v>
      </c>
      <c r="C33" s="23">
        <v>17</v>
      </c>
      <c r="D33" s="24"/>
      <c r="E33" s="24"/>
      <c r="F33" s="24"/>
      <c r="G33" s="23">
        <v>30200</v>
      </c>
      <c r="H33" s="24"/>
      <c r="I33" s="24"/>
      <c r="J33" s="24"/>
      <c r="K33" s="23">
        <v>29900</v>
      </c>
      <c r="L33" s="24"/>
      <c r="M33" s="24"/>
      <c r="N33" s="24"/>
      <c r="O33" s="23">
        <v>14100</v>
      </c>
      <c r="P33" s="24"/>
      <c r="Q33" s="24"/>
      <c r="R33" s="24"/>
      <c r="S33" s="23">
        <v>15600</v>
      </c>
    </row>
    <row r="34" spans="1:19" ht="13.5">
      <c r="A34" s="6" t="s">
        <v>87</v>
      </c>
      <c r="B34" s="23"/>
      <c r="C34" s="23"/>
      <c r="D34" s="24"/>
      <c r="E34" s="24"/>
      <c r="F34" s="24"/>
      <c r="G34" s="23"/>
      <c r="H34" s="24"/>
      <c r="I34" s="24"/>
      <c r="J34" s="24"/>
      <c r="K34" s="23">
        <v>42472</v>
      </c>
      <c r="L34" s="24"/>
      <c r="M34" s="24"/>
      <c r="N34" s="24"/>
      <c r="O34" s="23">
        <v>45959</v>
      </c>
      <c r="P34" s="24"/>
      <c r="Q34" s="24"/>
      <c r="R34" s="24"/>
      <c r="S34" s="23">
        <v>39996</v>
      </c>
    </row>
    <row r="35" spans="1:19" ht="13.5">
      <c r="A35" s="6" t="s">
        <v>88</v>
      </c>
      <c r="B35" s="23">
        <v>-2</v>
      </c>
      <c r="C35" s="23">
        <v>-1</v>
      </c>
      <c r="D35" s="24"/>
      <c r="E35" s="24"/>
      <c r="F35" s="24"/>
      <c r="G35" s="23">
        <v>192</v>
      </c>
      <c r="H35" s="24"/>
      <c r="I35" s="24"/>
      <c r="J35" s="24"/>
      <c r="K35" s="23">
        <v>7973</v>
      </c>
      <c r="L35" s="24"/>
      <c r="M35" s="24"/>
      <c r="N35" s="24"/>
      <c r="O35" s="23"/>
      <c r="P35" s="24"/>
      <c r="Q35" s="24"/>
      <c r="R35" s="24"/>
      <c r="S35" s="23"/>
    </row>
    <row r="36" spans="1:19" ht="13.5">
      <c r="A36" s="6" t="s">
        <v>89</v>
      </c>
      <c r="B36" s="23">
        <v>109</v>
      </c>
      <c r="C36" s="23">
        <v>96</v>
      </c>
      <c r="D36" s="24"/>
      <c r="E36" s="24"/>
      <c r="F36" s="24"/>
      <c r="G36" s="23">
        <v>91750</v>
      </c>
      <c r="H36" s="24"/>
      <c r="I36" s="24"/>
      <c r="J36" s="24"/>
      <c r="K36" s="23"/>
      <c r="L36" s="24"/>
      <c r="M36" s="24"/>
      <c r="N36" s="24"/>
      <c r="O36" s="23"/>
      <c r="P36" s="24"/>
      <c r="Q36" s="24"/>
      <c r="R36" s="24"/>
      <c r="S36" s="23"/>
    </row>
    <row r="37" spans="1:19" ht="13.5">
      <c r="A37" s="6" t="s">
        <v>90</v>
      </c>
      <c r="B37" s="23"/>
      <c r="C37" s="23"/>
      <c r="D37" s="24"/>
      <c r="E37" s="24"/>
      <c r="F37" s="24"/>
      <c r="G37" s="23"/>
      <c r="H37" s="24"/>
      <c r="I37" s="24"/>
      <c r="J37" s="24"/>
      <c r="K37" s="23"/>
      <c r="L37" s="24"/>
      <c r="M37" s="24"/>
      <c r="N37" s="24"/>
      <c r="O37" s="23"/>
      <c r="P37" s="24"/>
      <c r="Q37" s="24"/>
      <c r="R37" s="24"/>
      <c r="S37" s="23">
        <v>473</v>
      </c>
    </row>
    <row r="38" spans="1:19" ht="13.5">
      <c r="A38" s="6" t="s">
        <v>91</v>
      </c>
      <c r="B38" s="23">
        <v>343</v>
      </c>
      <c r="C38" s="23">
        <v>311</v>
      </c>
      <c r="D38" s="24"/>
      <c r="E38" s="24"/>
      <c r="F38" s="24"/>
      <c r="G38" s="23">
        <v>283827</v>
      </c>
      <c r="H38" s="24"/>
      <c r="I38" s="24"/>
      <c r="J38" s="24"/>
      <c r="K38" s="23">
        <v>280970</v>
      </c>
      <c r="L38" s="24"/>
      <c r="M38" s="24"/>
      <c r="N38" s="24"/>
      <c r="O38" s="23">
        <v>249475</v>
      </c>
      <c r="P38" s="24"/>
      <c r="Q38" s="24"/>
      <c r="R38" s="24"/>
      <c r="S38" s="23">
        <v>252940</v>
      </c>
    </row>
    <row r="39" spans="1:19" ht="13.5">
      <c r="A39" s="6" t="s">
        <v>92</v>
      </c>
      <c r="B39" s="23">
        <v>348</v>
      </c>
      <c r="C39" s="23">
        <v>288</v>
      </c>
      <c r="D39" s="24"/>
      <c r="E39" s="24"/>
      <c r="F39" s="24"/>
      <c r="G39" s="23">
        <v>259435</v>
      </c>
      <c r="H39" s="24"/>
      <c r="I39" s="24"/>
      <c r="J39" s="24"/>
      <c r="K39" s="23">
        <v>244659</v>
      </c>
      <c r="L39" s="24"/>
      <c r="M39" s="24"/>
      <c r="N39" s="24"/>
      <c r="O39" s="23">
        <v>239870</v>
      </c>
      <c r="P39" s="24"/>
      <c r="Q39" s="24"/>
      <c r="R39" s="24"/>
      <c r="S39" s="23">
        <v>241620</v>
      </c>
    </row>
    <row r="40" spans="1:19" ht="13.5">
      <c r="A40" s="6" t="s">
        <v>93</v>
      </c>
      <c r="B40" s="23">
        <v>273</v>
      </c>
      <c r="C40" s="23">
        <v>235</v>
      </c>
      <c r="D40" s="24"/>
      <c r="E40" s="24"/>
      <c r="F40" s="24"/>
      <c r="G40" s="23">
        <v>224986</v>
      </c>
      <c r="H40" s="24"/>
      <c r="I40" s="24"/>
      <c r="J40" s="24"/>
      <c r="K40" s="23">
        <v>206986</v>
      </c>
      <c r="L40" s="24"/>
      <c r="M40" s="24"/>
      <c r="N40" s="24"/>
      <c r="O40" s="23">
        <v>210153</v>
      </c>
      <c r="P40" s="24"/>
      <c r="Q40" s="24"/>
      <c r="R40" s="24"/>
      <c r="S40" s="23">
        <v>214786</v>
      </c>
    </row>
    <row r="41" spans="1:19" ht="13.5">
      <c r="A41" s="6" t="s">
        <v>320</v>
      </c>
      <c r="B41" s="23">
        <v>241</v>
      </c>
      <c r="C41" s="23">
        <v>330</v>
      </c>
      <c r="D41" s="24"/>
      <c r="E41" s="24"/>
      <c r="F41" s="24"/>
      <c r="G41" s="23">
        <v>325418</v>
      </c>
      <c r="H41" s="24"/>
      <c r="I41" s="24"/>
      <c r="J41" s="24"/>
      <c r="K41" s="23">
        <v>321162</v>
      </c>
      <c r="L41" s="24"/>
      <c r="M41" s="24"/>
      <c r="N41" s="24"/>
      <c r="O41" s="23">
        <v>327650</v>
      </c>
      <c r="P41" s="24"/>
      <c r="Q41" s="24"/>
      <c r="R41" s="24"/>
      <c r="S41" s="23">
        <v>142344</v>
      </c>
    </row>
    <row r="42" spans="1:19" ht="13.5">
      <c r="A42" s="6" t="s">
        <v>94</v>
      </c>
      <c r="B42" s="23">
        <v>1280</v>
      </c>
      <c r="C42" s="23">
        <v>1303</v>
      </c>
      <c r="D42" s="24"/>
      <c r="E42" s="24"/>
      <c r="F42" s="24"/>
      <c r="G42" s="23">
        <v>1516407</v>
      </c>
      <c r="H42" s="24"/>
      <c r="I42" s="24"/>
      <c r="J42" s="24"/>
      <c r="K42" s="23">
        <v>1114446</v>
      </c>
      <c r="L42" s="24"/>
      <c r="M42" s="24"/>
      <c r="N42" s="24"/>
      <c r="O42" s="23">
        <v>918821</v>
      </c>
      <c r="P42" s="24"/>
      <c r="Q42" s="24"/>
      <c r="R42" s="24"/>
      <c r="S42" s="23">
        <v>625544</v>
      </c>
    </row>
    <row r="43" spans="1:19" ht="13.5">
      <c r="A43" s="6" t="s">
        <v>228</v>
      </c>
      <c r="B43" s="23">
        <v>878</v>
      </c>
      <c r="C43" s="23">
        <v>748</v>
      </c>
      <c r="D43" s="24"/>
      <c r="E43" s="24"/>
      <c r="F43" s="24"/>
      <c r="G43" s="23">
        <v>734560</v>
      </c>
      <c r="H43" s="24"/>
      <c r="I43" s="24"/>
      <c r="J43" s="24"/>
      <c r="K43" s="23">
        <v>704417</v>
      </c>
      <c r="L43" s="24"/>
      <c r="M43" s="24"/>
      <c r="N43" s="24"/>
      <c r="O43" s="23">
        <v>658885</v>
      </c>
      <c r="P43" s="24"/>
      <c r="Q43" s="24"/>
      <c r="R43" s="24"/>
      <c r="S43" s="23">
        <v>623112</v>
      </c>
    </row>
    <row r="44" spans="1:19" ht="13.5">
      <c r="A44" s="6" t="s">
        <v>95</v>
      </c>
      <c r="B44" s="23">
        <v>7247</v>
      </c>
      <c r="C44" s="23">
        <v>6571</v>
      </c>
      <c r="D44" s="24">
        <v>4910189</v>
      </c>
      <c r="E44" s="24">
        <v>3293381</v>
      </c>
      <c r="F44" s="24">
        <v>1695081</v>
      </c>
      <c r="G44" s="23">
        <v>6734212</v>
      </c>
      <c r="H44" s="24">
        <v>4912652</v>
      </c>
      <c r="I44" s="24">
        <v>3316861</v>
      </c>
      <c r="J44" s="24">
        <v>1583066</v>
      </c>
      <c r="K44" s="23">
        <v>5846546</v>
      </c>
      <c r="L44" s="24">
        <v>4250167</v>
      </c>
      <c r="M44" s="24">
        <v>2830920</v>
      </c>
      <c r="N44" s="24">
        <v>1423606</v>
      </c>
      <c r="O44" s="23">
        <v>5333291</v>
      </c>
      <c r="P44" s="24">
        <v>3834541</v>
      </c>
      <c r="Q44" s="24">
        <v>2445403</v>
      </c>
      <c r="R44" s="24">
        <v>1198703</v>
      </c>
      <c r="S44" s="23">
        <v>4403055</v>
      </c>
    </row>
    <row r="45" spans="1:19" ht="14.25" thickBot="1">
      <c r="A45" s="29" t="s">
        <v>96</v>
      </c>
      <c r="B45" s="25">
        <v>3417</v>
      </c>
      <c r="C45" s="25">
        <v>2746</v>
      </c>
      <c r="D45" s="26">
        <v>1711427</v>
      </c>
      <c r="E45" s="26">
        <v>974574</v>
      </c>
      <c r="F45" s="26">
        <v>461850</v>
      </c>
      <c r="G45" s="25">
        <v>3565777</v>
      </c>
      <c r="H45" s="26">
        <v>2589146</v>
      </c>
      <c r="I45" s="26">
        <v>1684582</v>
      </c>
      <c r="J45" s="26">
        <v>953158</v>
      </c>
      <c r="K45" s="25">
        <v>3232844</v>
      </c>
      <c r="L45" s="26">
        <v>2483459</v>
      </c>
      <c r="M45" s="26">
        <v>1610592</v>
      </c>
      <c r="N45" s="26">
        <v>943067</v>
      </c>
      <c r="O45" s="25">
        <v>2462162</v>
      </c>
      <c r="P45" s="26">
        <v>1548812</v>
      </c>
      <c r="Q45" s="26">
        <v>943463</v>
      </c>
      <c r="R45" s="26">
        <v>545028</v>
      </c>
      <c r="S45" s="25">
        <v>2066089</v>
      </c>
    </row>
    <row r="46" spans="1:19" ht="14.25" thickTop="1">
      <c r="A46" s="6" t="s">
        <v>97</v>
      </c>
      <c r="B46" s="23">
        <v>8</v>
      </c>
      <c r="C46" s="23">
        <v>0</v>
      </c>
      <c r="D46" s="24">
        <v>1407</v>
      </c>
      <c r="E46" s="24">
        <v>1005</v>
      </c>
      <c r="F46" s="24">
        <v>407</v>
      </c>
      <c r="G46" s="23">
        <v>78</v>
      </c>
      <c r="H46" s="24">
        <v>1249</v>
      </c>
      <c r="I46" s="24">
        <v>842</v>
      </c>
      <c r="J46" s="24">
        <v>415</v>
      </c>
      <c r="K46" s="23">
        <v>654</v>
      </c>
      <c r="L46" s="24">
        <v>1964</v>
      </c>
      <c r="M46" s="24">
        <v>1548</v>
      </c>
      <c r="N46" s="24">
        <v>842</v>
      </c>
      <c r="O46" s="23">
        <v>2030</v>
      </c>
      <c r="P46" s="24">
        <v>3961</v>
      </c>
      <c r="Q46" s="24">
        <v>3038</v>
      </c>
      <c r="R46" s="24">
        <v>1409</v>
      </c>
      <c r="S46" s="23">
        <v>4904</v>
      </c>
    </row>
    <row r="47" spans="1:19" ht="13.5">
      <c r="A47" s="6" t="s">
        <v>98</v>
      </c>
      <c r="B47" s="23">
        <v>0</v>
      </c>
      <c r="C47" s="23">
        <v>1</v>
      </c>
      <c r="D47" s="24"/>
      <c r="E47" s="24"/>
      <c r="F47" s="24"/>
      <c r="G47" s="23">
        <v>1640</v>
      </c>
      <c r="H47" s="24"/>
      <c r="I47" s="24"/>
      <c r="J47" s="24"/>
      <c r="K47" s="23">
        <v>1753</v>
      </c>
      <c r="L47" s="24"/>
      <c r="M47" s="24"/>
      <c r="N47" s="24"/>
      <c r="O47" s="23">
        <v>2876</v>
      </c>
      <c r="P47" s="24"/>
      <c r="Q47" s="24"/>
      <c r="R47" s="24"/>
      <c r="S47" s="23">
        <v>4676</v>
      </c>
    </row>
    <row r="48" spans="1:19" ht="13.5">
      <c r="A48" s="6" t="s">
        <v>99</v>
      </c>
      <c r="B48" s="23">
        <v>0</v>
      </c>
      <c r="C48" s="23">
        <v>0</v>
      </c>
      <c r="D48" s="24">
        <v>436</v>
      </c>
      <c r="E48" s="24">
        <v>149</v>
      </c>
      <c r="F48" s="24">
        <v>138</v>
      </c>
      <c r="G48" s="23">
        <v>434</v>
      </c>
      <c r="H48" s="24">
        <v>425</v>
      </c>
      <c r="I48" s="24">
        <v>146</v>
      </c>
      <c r="J48" s="24">
        <v>138</v>
      </c>
      <c r="K48" s="23">
        <v>410</v>
      </c>
      <c r="L48" s="24">
        <v>402</v>
      </c>
      <c r="M48" s="24">
        <v>146</v>
      </c>
      <c r="N48" s="24">
        <v>138</v>
      </c>
      <c r="O48" s="23">
        <v>410</v>
      </c>
      <c r="P48" s="24">
        <v>402</v>
      </c>
      <c r="Q48" s="24">
        <v>169</v>
      </c>
      <c r="R48" s="24">
        <v>161</v>
      </c>
      <c r="S48" s="23">
        <v>456</v>
      </c>
    </row>
    <row r="49" spans="1:19" ht="13.5">
      <c r="A49" s="6" t="s">
        <v>100</v>
      </c>
      <c r="B49" s="23">
        <v>125</v>
      </c>
      <c r="C49" s="23"/>
      <c r="D49" s="24"/>
      <c r="E49" s="24"/>
      <c r="F49" s="24"/>
      <c r="G49" s="23"/>
      <c r="H49" s="24"/>
      <c r="I49" s="24"/>
      <c r="J49" s="24"/>
      <c r="K49" s="23"/>
      <c r="L49" s="24"/>
      <c r="M49" s="24"/>
      <c r="N49" s="24"/>
      <c r="O49" s="23"/>
      <c r="P49" s="24"/>
      <c r="Q49" s="24"/>
      <c r="R49" s="24"/>
      <c r="S49" s="23"/>
    </row>
    <row r="50" spans="1:19" ht="13.5">
      <c r="A50" s="6" t="s">
        <v>101</v>
      </c>
      <c r="B50" s="23">
        <v>3</v>
      </c>
      <c r="C50" s="23">
        <v>3</v>
      </c>
      <c r="D50" s="24">
        <v>3740</v>
      </c>
      <c r="E50" s="24"/>
      <c r="F50" s="24"/>
      <c r="G50" s="23">
        <v>2479</v>
      </c>
      <c r="H50" s="24">
        <v>2479</v>
      </c>
      <c r="I50" s="24"/>
      <c r="J50" s="24"/>
      <c r="K50" s="23">
        <v>2092</v>
      </c>
      <c r="L50" s="24"/>
      <c r="M50" s="24"/>
      <c r="N50" s="24"/>
      <c r="O50" s="23"/>
      <c r="P50" s="24"/>
      <c r="Q50" s="24"/>
      <c r="R50" s="24"/>
      <c r="S50" s="23"/>
    </row>
    <row r="51" spans="1:19" ht="13.5">
      <c r="A51" s="6" t="s">
        <v>102</v>
      </c>
      <c r="B51" s="23">
        <v>3</v>
      </c>
      <c r="C51" s="23">
        <v>5</v>
      </c>
      <c r="D51" s="24">
        <v>2321</v>
      </c>
      <c r="E51" s="24">
        <v>1282</v>
      </c>
      <c r="F51" s="24"/>
      <c r="G51" s="23">
        <v>1847</v>
      </c>
      <c r="H51" s="24">
        <v>1428</v>
      </c>
      <c r="I51" s="24">
        <v>1161</v>
      </c>
      <c r="J51" s="24"/>
      <c r="K51" s="23">
        <v>2570</v>
      </c>
      <c r="L51" s="24">
        <v>2610</v>
      </c>
      <c r="M51" s="24">
        <v>1735</v>
      </c>
      <c r="N51" s="24"/>
      <c r="O51" s="23"/>
      <c r="P51" s="24"/>
      <c r="Q51" s="24"/>
      <c r="R51" s="24"/>
      <c r="S51" s="23"/>
    </row>
    <row r="52" spans="1:19" ht="13.5">
      <c r="A52" s="6" t="s">
        <v>103</v>
      </c>
      <c r="B52" s="23">
        <v>2</v>
      </c>
      <c r="C52" s="23">
        <v>5</v>
      </c>
      <c r="D52" s="24">
        <v>3626</v>
      </c>
      <c r="E52" s="24">
        <v>2706</v>
      </c>
      <c r="F52" s="24">
        <v>2328</v>
      </c>
      <c r="G52" s="23">
        <v>3657</v>
      </c>
      <c r="H52" s="24">
        <v>2420</v>
      </c>
      <c r="I52" s="24">
        <v>1265</v>
      </c>
      <c r="J52" s="24">
        <v>748</v>
      </c>
      <c r="K52" s="23">
        <v>2885</v>
      </c>
      <c r="L52" s="24"/>
      <c r="M52" s="24">
        <v>1302</v>
      </c>
      <c r="N52" s="24"/>
      <c r="O52" s="23"/>
      <c r="P52" s="24"/>
      <c r="Q52" s="24"/>
      <c r="R52" s="24"/>
      <c r="S52" s="23"/>
    </row>
    <row r="53" spans="1:19" ht="13.5">
      <c r="A53" s="6" t="s">
        <v>104</v>
      </c>
      <c r="B53" s="23">
        <v>9</v>
      </c>
      <c r="C53" s="23">
        <v>7</v>
      </c>
      <c r="D53" s="24"/>
      <c r="E53" s="24"/>
      <c r="F53" s="24">
        <v>1255</v>
      </c>
      <c r="G53" s="23">
        <v>2202</v>
      </c>
      <c r="H53" s="24"/>
      <c r="I53" s="24"/>
      <c r="J53" s="24">
        <v>26</v>
      </c>
      <c r="K53" s="23"/>
      <c r="L53" s="24"/>
      <c r="M53" s="24"/>
      <c r="N53" s="24"/>
      <c r="O53" s="23">
        <v>4418</v>
      </c>
      <c r="P53" s="24">
        <v>4338</v>
      </c>
      <c r="Q53" s="24">
        <v>4487</v>
      </c>
      <c r="R53" s="24"/>
      <c r="S53" s="23">
        <v>13261</v>
      </c>
    </row>
    <row r="54" spans="1:19" ht="13.5">
      <c r="A54" s="6" t="s">
        <v>105</v>
      </c>
      <c r="B54" s="23">
        <v>9</v>
      </c>
      <c r="C54" s="23">
        <v>7</v>
      </c>
      <c r="D54" s="24"/>
      <c r="E54" s="24"/>
      <c r="F54" s="24"/>
      <c r="G54" s="23">
        <v>4284</v>
      </c>
      <c r="H54" s="24"/>
      <c r="I54" s="24"/>
      <c r="J54" s="24"/>
      <c r="K54" s="23">
        <v>4940</v>
      </c>
      <c r="L54" s="24"/>
      <c r="M54" s="24"/>
      <c r="N54" s="24"/>
      <c r="O54" s="23">
        <v>10060</v>
      </c>
      <c r="P54" s="24"/>
      <c r="Q54" s="24"/>
      <c r="R54" s="24"/>
      <c r="S54" s="23">
        <v>9812</v>
      </c>
    </row>
    <row r="55" spans="1:19" ht="13.5">
      <c r="A55" s="6" t="s">
        <v>107</v>
      </c>
      <c r="B55" s="23">
        <v>163</v>
      </c>
      <c r="C55" s="23">
        <v>31</v>
      </c>
      <c r="D55" s="24">
        <v>17315</v>
      </c>
      <c r="E55" s="24">
        <v>8833</v>
      </c>
      <c r="F55" s="24">
        <v>5773</v>
      </c>
      <c r="G55" s="23">
        <v>16625</v>
      </c>
      <c r="H55" s="24">
        <v>13372</v>
      </c>
      <c r="I55" s="24">
        <v>6660</v>
      </c>
      <c r="J55" s="24">
        <v>3556</v>
      </c>
      <c r="K55" s="23">
        <v>15308</v>
      </c>
      <c r="L55" s="24">
        <v>11646</v>
      </c>
      <c r="M55" s="24">
        <v>6410</v>
      </c>
      <c r="N55" s="24">
        <v>3367</v>
      </c>
      <c r="O55" s="23">
        <v>19796</v>
      </c>
      <c r="P55" s="24">
        <v>15277</v>
      </c>
      <c r="Q55" s="24">
        <v>11449</v>
      </c>
      <c r="R55" s="24">
        <v>3419</v>
      </c>
      <c r="S55" s="23">
        <v>33111</v>
      </c>
    </row>
    <row r="56" spans="1:19" ht="13.5">
      <c r="A56" s="6" t="s">
        <v>334</v>
      </c>
      <c r="B56" s="23">
        <v>30</v>
      </c>
      <c r="C56" s="23">
        <v>5</v>
      </c>
      <c r="D56" s="24">
        <v>3912</v>
      </c>
      <c r="E56" s="24">
        <v>2483</v>
      </c>
      <c r="F56" s="24">
        <v>1421</v>
      </c>
      <c r="G56" s="23">
        <v>5266</v>
      </c>
      <c r="H56" s="24">
        <v>3798</v>
      </c>
      <c r="I56" s="24">
        <v>2287</v>
      </c>
      <c r="J56" s="24">
        <v>1087</v>
      </c>
      <c r="K56" s="23">
        <v>194</v>
      </c>
      <c r="L56" s="24">
        <v>145</v>
      </c>
      <c r="M56" s="24">
        <v>98</v>
      </c>
      <c r="N56" s="24">
        <v>49</v>
      </c>
      <c r="O56" s="23">
        <v>620</v>
      </c>
      <c r="P56" s="24">
        <v>469</v>
      </c>
      <c r="Q56" s="24">
        <v>312</v>
      </c>
      <c r="R56" s="24">
        <v>157</v>
      </c>
      <c r="S56" s="23">
        <v>2802</v>
      </c>
    </row>
    <row r="57" spans="1:19" ht="13.5">
      <c r="A57" s="6" t="s">
        <v>266</v>
      </c>
      <c r="B57" s="23"/>
      <c r="C57" s="23"/>
      <c r="D57" s="24"/>
      <c r="E57" s="24"/>
      <c r="F57" s="24"/>
      <c r="G57" s="23">
        <v>14227</v>
      </c>
      <c r="H57" s="24"/>
      <c r="I57" s="24"/>
      <c r="J57" s="24"/>
      <c r="K57" s="23"/>
      <c r="L57" s="24"/>
      <c r="M57" s="24"/>
      <c r="N57" s="24"/>
      <c r="O57" s="23"/>
      <c r="P57" s="24"/>
      <c r="Q57" s="24"/>
      <c r="R57" s="24"/>
      <c r="S57" s="23"/>
    </row>
    <row r="58" spans="1:19" ht="13.5">
      <c r="A58" s="6" t="s">
        <v>337</v>
      </c>
      <c r="B58" s="23"/>
      <c r="C58" s="23"/>
      <c r="D58" s="24"/>
      <c r="E58" s="24"/>
      <c r="F58" s="24"/>
      <c r="G58" s="23">
        <v>12000</v>
      </c>
      <c r="H58" s="24"/>
      <c r="I58" s="24"/>
      <c r="J58" s="24"/>
      <c r="K58" s="23"/>
      <c r="L58" s="24"/>
      <c r="M58" s="24"/>
      <c r="N58" s="24"/>
      <c r="O58" s="23"/>
      <c r="P58" s="24"/>
      <c r="Q58" s="24"/>
      <c r="R58" s="24"/>
      <c r="S58" s="23"/>
    </row>
    <row r="59" spans="1:19" ht="13.5">
      <c r="A59" s="6" t="s">
        <v>108</v>
      </c>
      <c r="B59" s="23"/>
      <c r="C59" s="23">
        <v>68</v>
      </c>
      <c r="D59" s="24"/>
      <c r="E59" s="24"/>
      <c r="F59" s="24"/>
      <c r="G59" s="23"/>
      <c r="H59" s="24"/>
      <c r="I59" s="24"/>
      <c r="J59" s="24"/>
      <c r="K59" s="23"/>
      <c r="L59" s="24"/>
      <c r="M59" s="24"/>
      <c r="N59" s="24"/>
      <c r="O59" s="23"/>
      <c r="P59" s="24"/>
      <c r="Q59" s="24"/>
      <c r="R59" s="24"/>
      <c r="S59" s="23"/>
    </row>
    <row r="60" spans="1:19" ht="13.5">
      <c r="A60" s="6" t="s">
        <v>109</v>
      </c>
      <c r="B60" s="23">
        <v>4</v>
      </c>
      <c r="C60" s="23">
        <v>4</v>
      </c>
      <c r="D60" s="24">
        <v>2758</v>
      </c>
      <c r="E60" s="24">
        <v>1961</v>
      </c>
      <c r="F60" s="24">
        <v>832</v>
      </c>
      <c r="G60" s="23">
        <v>3688</v>
      </c>
      <c r="H60" s="24">
        <v>2703</v>
      </c>
      <c r="I60" s="24">
        <v>1760</v>
      </c>
      <c r="J60" s="24">
        <v>640</v>
      </c>
      <c r="K60" s="23">
        <v>3690</v>
      </c>
      <c r="L60" s="24">
        <v>2762</v>
      </c>
      <c r="M60" s="24">
        <v>1919</v>
      </c>
      <c r="N60" s="24">
        <v>55</v>
      </c>
      <c r="O60" s="23">
        <v>2756</v>
      </c>
      <c r="P60" s="24">
        <v>1946</v>
      </c>
      <c r="Q60" s="24">
        <v>1236</v>
      </c>
      <c r="R60" s="24"/>
      <c r="S60" s="23">
        <v>2331</v>
      </c>
    </row>
    <row r="61" spans="1:19" ht="13.5">
      <c r="A61" s="6" t="s">
        <v>110</v>
      </c>
      <c r="B61" s="23"/>
      <c r="C61" s="23"/>
      <c r="D61" s="24"/>
      <c r="E61" s="24"/>
      <c r="F61" s="24"/>
      <c r="G61" s="23"/>
      <c r="H61" s="24"/>
      <c r="I61" s="24"/>
      <c r="J61" s="24"/>
      <c r="K61" s="23"/>
      <c r="L61" s="24"/>
      <c r="M61" s="24"/>
      <c r="N61" s="24"/>
      <c r="O61" s="23"/>
      <c r="P61" s="24"/>
      <c r="Q61" s="24"/>
      <c r="R61" s="24"/>
      <c r="S61" s="23">
        <v>3302</v>
      </c>
    </row>
    <row r="62" spans="1:19" ht="13.5">
      <c r="A62" s="6" t="s">
        <v>111</v>
      </c>
      <c r="B62" s="23"/>
      <c r="C62" s="23"/>
      <c r="D62" s="24"/>
      <c r="E62" s="24"/>
      <c r="F62" s="24"/>
      <c r="G62" s="23"/>
      <c r="H62" s="24"/>
      <c r="I62" s="24"/>
      <c r="J62" s="24"/>
      <c r="K62" s="23"/>
      <c r="L62" s="24"/>
      <c r="M62" s="24"/>
      <c r="N62" s="24"/>
      <c r="O62" s="23"/>
      <c r="P62" s="24"/>
      <c r="Q62" s="24"/>
      <c r="R62" s="24"/>
      <c r="S62" s="23">
        <v>1560</v>
      </c>
    </row>
    <row r="63" spans="1:19" ht="13.5">
      <c r="A63" s="6" t="s">
        <v>112</v>
      </c>
      <c r="B63" s="23">
        <v>1</v>
      </c>
      <c r="C63" s="23">
        <v>1</v>
      </c>
      <c r="D63" s="24"/>
      <c r="E63" s="24"/>
      <c r="F63" s="24"/>
      <c r="G63" s="23">
        <v>2201</v>
      </c>
      <c r="H63" s="24"/>
      <c r="I63" s="24"/>
      <c r="J63" s="24"/>
      <c r="K63" s="23">
        <v>829</v>
      </c>
      <c r="L63" s="24"/>
      <c r="M63" s="24"/>
      <c r="N63" s="24"/>
      <c r="O63" s="23">
        <v>956</v>
      </c>
      <c r="P63" s="24"/>
      <c r="Q63" s="24"/>
      <c r="R63" s="24"/>
      <c r="S63" s="23">
        <v>2210</v>
      </c>
    </row>
    <row r="64" spans="1:19" ht="13.5">
      <c r="A64" s="6" t="s">
        <v>113</v>
      </c>
      <c r="B64" s="23">
        <v>36</v>
      </c>
      <c r="C64" s="23">
        <v>79</v>
      </c>
      <c r="D64" s="24">
        <v>7815</v>
      </c>
      <c r="E64" s="24">
        <v>5411</v>
      </c>
      <c r="F64" s="24">
        <v>2722</v>
      </c>
      <c r="G64" s="23">
        <v>37384</v>
      </c>
      <c r="H64" s="24">
        <v>8095</v>
      </c>
      <c r="I64" s="24">
        <v>4516</v>
      </c>
      <c r="J64" s="24">
        <v>2094</v>
      </c>
      <c r="K64" s="23">
        <v>4714</v>
      </c>
      <c r="L64" s="24">
        <v>3576</v>
      </c>
      <c r="M64" s="24">
        <v>2546</v>
      </c>
      <c r="N64" s="24">
        <v>165</v>
      </c>
      <c r="O64" s="23">
        <v>4333</v>
      </c>
      <c r="P64" s="24">
        <v>3083</v>
      </c>
      <c r="Q64" s="24">
        <v>2111</v>
      </c>
      <c r="R64" s="24">
        <v>458</v>
      </c>
      <c r="S64" s="23">
        <v>12208</v>
      </c>
    </row>
    <row r="65" spans="1:19" ht="14.25" thickBot="1">
      <c r="A65" s="29" t="s">
        <v>114</v>
      </c>
      <c r="B65" s="25">
        <v>3544</v>
      </c>
      <c r="C65" s="25">
        <v>2698</v>
      </c>
      <c r="D65" s="26">
        <v>1720928</v>
      </c>
      <c r="E65" s="26">
        <v>977996</v>
      </c>
      <c r="F65" s="26">
        <v>464901</v>
      </c>
      <c r="G65" s="25">
        <v>3545018</v>
      </c>
      <c r="H65" s="26">
        <v>2594423</v>
      </c>
      <c r="I65" s="26">
        <v>1686726</v>
      </c>
      <c r="J65" s="26">
        <v>954620</v>
      </c>
      <c r="K65" s="25">
        <v>3243439</v>
      </c>
      <c r="L65" s="26">
        <v>2491529</v>
      </c>
      <c r="M65" s="26">
        <v>1614456</v>
      </c>
      <c r="N65" s="26">
        <v>946268</v>
      </c>
      <c r="O65" s="25">
        <v>2477624</v>
      </c>
      <c r="P65" s="26">
        <v>1561005</v>
      </c>
      <c r="Q65" s="26">
        <v>952802</v>
      </c>
      <c r="R65" s="26">
        <v>547990</v>
      </c>
      <c r="S65" s="25">
        <v>2086993</v>
      </c>
    </row>
    <row r="66" spans="1:19" ht="14.25" thickTop="1">
      <c r="A66" s="6" t="s">
        <v>332</v>
      </c>
      <c r="B66" s="23">
        <v>39</v>
      </c>
      <c r="C66" s="23">
        <v>79</v>
      </c>
      <c r="D66" s="24">
        <v>39714</v>
      </c>
      <c r="E66" s="24"/>
      <c r="F66" s="24"/>
      <c r="G66" s="23"/>
      <c r="H66" s="24"/>
      <c r="I66" s="24"/>
      <c r="J66" s="24"/>
      <c r="K66" s="23"/>
      <c r="L66" s="24"/>
      <c r="M66" s="24"/>
      <c r="N66" s="24"/>
      <c r="O66" s="23"/>
      <c r="P66" s="24"/>
      <c r="Q66" s="24"/>
      <c r="R66" s="24"/>
      <c r="S66" s="23"/>
    </row>
    <row r="67" spans="1:19" ht="13.5">
      <c r="A67" s="6" t="s">
        <v>115</v>
      </c>
      <c r="B67" s="23"/>
      <c r="C67" s="23"/>
      <c r="D67" s="24"/>
      <c r="E67" s="24"/>
      <c r="F67" s="24"/>
      <c r="G67" s="23"/>
      <c r="H67" s="24"/>
      <c r="I67" s="24"/>
      <c r="J67" s="24"/>
      <c r="K67" s="23">
        <v>40322</v>
      </c>
      <c r="L67" s="24">
        <v>40322</v>
      </c>
      <c r="M67" s="24">
        <v>40322</v>
      </c>
      <c r="N67" s="24"/>
      <c r="O67" s="23"/>
      <c r="P67" s="24"/>
      <c r="Q67" s="24"/>
      <c r="R67" s="24"/>
      <c r="S67" s="23"/>
    </row>
    <row r="68" spans="1:19" ht="13.5">
      <c r="A68" s="6" t="s">
        <v>116</v>
      </c>
      <c r="B68" s="23"/>
      <c r="C68" s="23"/>
      <c r="D68" s="24"/>
      <c r="E68" s="24"/>
      <c r="F68" s="24"/>
      <c r="G68" s="23"/>
      <c r="H68" s="24"/>
      <c r="I68" s="24"/>
      <c r="J68" s="24"/>
      <c r="K68" s="23"/>
      <c r="L68" s="24"/>
      <c r="M68" s="24"/>
      <c r="N68" s="24"/>
      <c r="O68" s="23">
        <v>32721</v>
      </c>
      <c r="P68" s="24"/>
      <c r="Q68" s="24"/>
      <c r="R68" s="24"/>
      <c r="S68" s="23"/>
    </row>
    <row r="69" spans="1:19" ht="13.5">
      <c r="A69" s="6" t="s">
        <v>228</v>
      </c>
      <c r="B69" s="23"/>
      <c r="C69" s="23"/>
      <c r="D69" s="24"/>
      <c r="E69" s="24"/>
      <c r="F69" s="24"/>
      <c r="G69" s="23"/>
      <c r="H69" s="24"/>
      <c r="I69" s="24"/>
      <c r="J69" s="24"/>
      <c r="K69" s="23"/>
      <c r="L69" s="24"/>
      <c r="M69" s="24">
        <v>125</v>
      </c>
      <c r="N69" s="24"/>
      <c r="O69" s="23"/>
      <c r="P69" s="24"/>
      <c r="Q69" s="24">
        <v>128</v>
      </c>
      <c r="R69" s="24"/>
      <c r="S69" s="23"/>
    </row>
    <row r="70" spans="1:19" ht="13.5">
      <c r="A70" s="6" t="s">
        <v>117</v>
      </c>
      <c r="B70" s="23">
        <v>39</v>
      </c>
      <c r="C70" s="23">
        <v>79</v>
      </c>
      <c r="D70" s="24">
        <v>39714</v>
      </c>
      <c r="E70" s="24"/>
      <c r="F70" s="24"/>
      <c r="G70" s="23"/>
      <c r="H70" s="24"/>
      <c r="I70" s="24"/>
      <c r="J70" s="24"/>
      <c r="K70" s="23">
        <v>40322</v>
      </c>
      <c r="L70" s="24">
        <v>40322</v>
      </c>
      <c r="M70" s="24">
        <v>40448</v>
      </c>
      <c r="N70" s="24"/>
      <c r="O70" s="23">
        <v>55107</v>
      </c>
      <c r="P70" s="24">
        <v>14128</v>
      </c>
      <c r="Q70" s="24">
        <v>14256</v>
      </c>
      <c r="R70" s="24"/>
      <c r="S70" s="23"/>
    </row>
    <row r="71" spans="1:19" ht="13.5">
      <c r="A71" s="6" t="s">
        <v>118</v>
      </c>
      <c r="B71" s="23"/>
      <c r="C71" s="23">
        <v>8</v>
      </c>
      <c r="D71" s="24">
        <v>8010</v>
      </c>
      <c r="E71" s="24">
        <v>3911</v>
      </c>
      <c r="F71" s="24"/>
      <c r="G71" s="23">
        <v>5811</v>
      </c>
      <c r="H71" s="24">
        <v>108</v>
      </c>
      <c r="I71" s="24">
        <v>108</v>
      </c>
      <c r="J71" s="24"/>
      <c r="K71" s="23"/>
      <c r="L71" s="24"/>
      <c r="M71" s="24"/>
      <c r="N71" s="24"/>
      <c r="O71" s="23"/>
      <c r="P71" s="24"/>
      <c r="Q71" s="24"/>
      <c r="R71" s="24"/>
      <c r="S71" s="23"/>
    </row>
    <row r="72" spans="1:19" ht="13.5">
      <c r="A72" s="6" t="s">
        <v>330</v>
      </c>
      <c r="B72" s="23">
        <v>49</v>
      </c>
      <c r="C72" s="23">
        <v>2</v>
      </c>
      <c r="D72" s="24">
        <v>897</v>
      </c>
      <c r="E72" s="24">
        <v>849</v>
      </c>
      <c r="F72" s="24">
        <v>24</v>
      </c>
      <c r="G72" s="23">
        <v>15597</v>
      </c>
      <c r="H72" s="24">
        <v>12837</v>
      </c>
      <c r="I72" s="24">
        <v>8057</v>
      </c>
      <c r="J72" s="24">
        <v>103</v>
      </c>
      <c r="K72" s="23">
        <v>66161</v>
      </c>
      <c r="L72" s="24">
        <v>66040</v>
      </c>
      <c r="M72" s="24">
        <v>64195</v>
      </c>
      <c r="N72" s="24">
        <v>3982</v>
      </c>
      <c r="O72" s="23">
        <v>1910</v>
      </c>
      <c r="P72" s="24">
        <v>1896</v>
      </c>
      <c r="Q72" s="24">
        <v>1242</v>
      </c>
      <c r="R72" s="24">
        <v>1116</v>
      </c>
      <c r="S72" s="23">
        <v>395</v>
      </c>
    </row>
    <row r="73" spans="1:19" ht="13.5">
      <c r="A73" s="6" t="s">
        <v>333</v>
      </c>
      <c r="B73" s="23">
        <v>33</v>
      </c>
      <c r="C73" s="23">
        <v>77</v>
      </c>
      <c r="D73" s="24">
        <v>38601</v>
      </c>
      <c r="E73" s="24"/>
      <c r="F73" s="24"/>
      <c r="G73" s="23"/>
      <c r="H73" s="24"/>
      <c r="I73" s="24"/>
      <c r="J73" s="24"/>
      <c r="K73" s="23"/>
      <c r="L73" s="24"/>
      <c r="M73" s="24"/>
      <c r="N73" s="24"/>
      <c r="O73" s="23"/>
      <c r="P73" s="24"/>
      <c r="Q73" s="24"/>
      <c r="R73" s="24"/>
      <c r="S73" s="23"/>
    </row>
    <row r="74" spans="1:19" ht="13.5">
      <c r="A74" s="6" t="s">
        <v>119</v>
      </c>
      <c r="B74" s="23"/>
      <c r="C74" s="23">
        <v>364</v>
      </c>
      <c r="D74" s="24">
        <v>364874</v>
      </c>
      <c r="E74" s="24">
        <v>364874</v>
      </c>
      <c r="F74" s="24">
        <v>364874</v>
      </c>
      <c r="G74" s="23"/>
      <c r="H74" s="24"/>
      <c r="I74" s="24"/>
      <c r="J74" s="24"/>
      <c r="K74" s="23"/>
      <c r="L74" s="24"/>
      <c r="M74" s="24"/>
      <c r="N74" s="24"/>
      <c r="O74" s="23"/>
      <c r="P74" s="24"/>
      <c r="Q74" s="24"/>
      <c r="R74" s="24"/>
      <c r="S74" s="23"/>
    </row>
    <row r="75" spans="1:19" ht="13.5">
      <c r="A75" s="6" t="s">
        <v>120</v>
      </c>
      <c r="B75" s="23"/>
      <c r="C75" s="23"/>
      <c r="D75" s="24"/>
      <c r="E75" s="24"/>
      <c r="F75" s="24"/>
      <c r="G75" s="23">
        <v>11629</v>
      </c>
      <c r="H75" s="24">
        <v>11559</v>
      </c>
      <c r="I75" s="24">
        <v>11348</v>
      </c>
      <c r="J75" s="24">
        <v>10280</v>
      </c>
      <c r="K75" s="23">
        <v>11380</v>
      </c>
      <c r="L75" s="24">
        <v>11012</v>
      </c>
      <c r="M75" s="24"/>
      <c r="N75" s="24"/>
      <c r="O75" s="23"/>
      <c r="P75" s="24"/>
      <c r="Q75" s="24"/>
      <c r="R75" s="24"/>
      <c r="S75" s="23"/>
    </row>
    <row r="76" spans="1:19" ht="13.5">
      <c r="A76" s="6" t="s">
        <v>121</v>
      </c>
      <c r="B76" s="23"/>
      <c r="C76" s="23"/>
      <c r="D76" s="24"/>
      <c r="E76" s="24"/>
      <c r="F76" s="24"/>
      <c r="G76" s="23"/>
      <c r="H76" s="24"/>
      <c r="I76" s="24"/>
      <c r="J76" s="24"/>
      <c r="K76" s="23"/>
      <c r="L76" s="24"/>
      <c r="M76" s="24"/>
      <c r="N76" s="24"/>
      <c r="O76" s="23">
        <v>54337</v>
      </c>
      <c r="P76" s="24">
        <v>54337</v>
      </c>
      <c r="Q76" s="24">
        <v>54337</v>
      </c>
      <c r="R76" s="24">
        <v>54337</v>
      </c>
      <c r="S76" s="23"/>
    </row>
    <row r="77" spans="1:19" ht="13.5">
      <c r="A77" s="6" t="s">
        <v>122</v>
      </c>
      <c r="B77" s="23"/>
      <c r="C77" s="23"/>
      <c r="D77" s="24"/>
      <c r="E77" s="24"/>
      <c r="F77" s="24"/>
      <c r="G77" s="23"/>
      <c r="H77" s="24"/>
      <c r="I77" s="24"/>
      <c r="J77" s="24"/>
      <c r="K77" s="23"/>
      <c r="L77" s="24"/>
      <c r="M77" s="24"/>
      <c r="N77" s="24"/>
      <c r="O77" s="23"/>
      <c r="P77" s="24"/>
      <c r="Q77" s="24"/>
      <c r="R77" s="24"/>
      <c r="S77" s="23">
        <v>56568</v>
      </c>
    </row>
    <row r="78" spans="1:19" ht="13.5">
      <c r="A78" s="6" t="s">
        <v>321</v>
      </c>
      <c r="B78" s="23"/>
      <c r="C78" s="23"/>
      <c r="D78" s="24"/>
      <c r="E78" s="24"/>
      <c r="F78" s="24"/>
      <c r="G78" s="23"/>
      <c r="H78" s="24"/>
      <c r="I78" s="24"/>
      <c r="J78" s="24"/>
      <c r="K78" s="23">
        <v>50000</v>
      </c>
      <c r="L78" s="24"/>
      <c r="M78" s="24"/>
      <c r="N78" s="24"/>
      <c r="O78" s="23"/>
      <c r="P78" s="24"/>
      <c r="Q78" s="24"/>
      <c r="R78" s="24"/>
      <c r="S78" s="23"/>
    </row>
    <row r="79" spans="1:19" ht="13.5">
      <c r="A79" s="6" t="s">
        <v>123</v>
      </c>
      <c r="B79" s="23"/>
      <c r="C79" s="23"/>
      <c r="D79" s="24"/>
      <c r="E79" s="24"/>
      <c r="F79" s="24"/>
      <c r="G79" s="23">
        <v>6900</v>
      </c>
      <c r="H79" s="24">
        <v>3313</v>
      </c>
      <c r="I79" s="24"/>
      <c r="J79" s="24"/>
      <c r="K79" s="23"/>
      <c r="L79" s="24"/>
      <c r="M79" s="24"/>
      <c r="N79" s="24"/>
      <c r="O79" s="23"/>
      <c r="P79" s="24"/>
      <c r="Q79" s="24"/>
      <c r="R79" s="24"/>
      <c r="S79" s="23"/>
    </row>
    <row r="80" spans="1:19" ht="13.5">
      <c r="A80" s="6" t="s">
        <v>340</v>
      </c>
      <c r="B80" s="23"/>
      <c r="C80" s="23"/>
      <c r="D80" s="24"/>
      <c r="E80" s="24"/>
      <c r="F80" s="24"/>
      <c r="G80" s="23">
        <v>7098</v>
      </c>
      <c r="H80" s="24">
        <v>5439</v>
      </c>
      <c r="I80" s="24">
        <v>5439</v>
      </c>
      <c r="J80" s="24"/>
      <c r="K80" s="23"/>
      <c r="L80" s="24"/>
      <c r="M80" s="24"/>
      <c r="N80" s="24"/>
      <c r="O80" s="23"/>
      <c r="P80" s="24"/>
      <c r="Q80" s="24"/>
      <c r="R80" s="24"/>
      <c r="S80" s="23"/>
    </row>
    <row r="81" spans="1:19" ht="13.5">
      <c r="A81" s="6" t="s">
        <v>124</v>
      </c>
      <c r="B81" s="23"/>
      <c r="C81" s="23"/>
      <c r="D81" s="24"/>
      <c r="E81" s="24"/>
      <c r="F81" s="24"/>
      <c r="G81" s="23"/>
      <c r="H81" s="24"/>
      <c r="I81" s="24"/>
      <c r="J81" s="24"/>
      <c r="K81" s="23"/>
      <c r="L81" s="24"/>
      <c r="M81" s="24"/>
      <c r="N81" s="24"/>
      <c r="O81" s="23">
        <v>6500</v>
      </c>
      <c r="P81" s="24"/>
      <c r="Q81" s="24"/>
      <c r="R81" s="24"/>
      <c r="S81" s="23"/>
    </row>
    <row r="82" spans="1:19" ht="13.5">
      <c r="A82" s="6" t="s">
        <v>228</v>
      </c>
      <c r="B82" s="23"/>
      <c r="C82" s="23"/>
      <c r="D82" s="24"/>
      <c r="E82" s="24"/>
      <c r="F82" s="24"/>
      <c r="G82" s="23"/>
      <c r="H82" s="24"/>
      <c r="I82" s="24"/>
      <c r="J82" s="24"/>
      <c r="K82" s="23"/>
      <c r="L82" s="24"/>
      <c r="M82" s="24"/>
      <c r="N82" s="24"/>
      <c r="O82" s="23">
        <v>606</v>
      </c>
      <c r="P82" s="24">
        <v>6606</v>
      </c>
      <c r="Q82" s="24">
        <v>6606</v>
      </c>
      <c r="R82" s="24">
        <v>6000</v>
      </c>
      <c r="S82" s="23"/>
    </row>
    <row r="83" spans="1:19" ht="13.5">
      <c r="A83" s="6" t="s">
        <v>125</v>
      </c>
      <c r="B83" s="23">
        <v>82</v>
      </c>
      <c r="C83" s="23">
        <v>452</v>
      </c>
      <c r="D83" s="24">
        <v>412384</v>
      </c>
      <c r="E83" s="24">
        <v>369636</v>
      </c>
      <c r="F83" s="24">
        <v>364899</v>
      </c>
      <c r="G83" s="23">
        <v>48157</v>
      </c>
      <c r="H83" s="24">
        <v>34378</v>
      </c>
      <c r="I83" s="24">
        <v>26073</v>
      </c>
      <c r="J83" s="24">
        <v>11504</v>
      </c>
      <c r="K83" s="23">
        <v>127542</v>
      </c>
      <c r="L83" s="24">
        <v>77053</v>
      </c>
      <c r="M83" s="24">
        <v>64195</v>
      </c>
      <c r="N83" s="24">
        <v>3982</v>
      </c>
      <c r="O83" s="23">
        <v>63354</v>
      </c>
      <c r="P83" s="24">
        <v>62840</v>
      </c>
      <c r="Q83" s="24">
        <v>62186</v>
      </c>
      <c r="R83" s="24">
        <v>61454</v>
      </c>
      <c r="S83" s="23">
        <v>56964</v>
      </c>
    </row>
    <row r="84" spans="1:19" ht="13.5">
      <c r="A84" s="7" t="s">
        <v>319</v>
      </c>
      <c r="B84" s="23">
        <v>3501</v>
      </c>
      <c r="C84" s="23">
        <v>2325</v>
      </c>
      <c r="D84" s="24">
        <v>1348257</v>
      </c>
      <c r="E84" s="24">
        <v>608359</v>
      </c>
      <c r="F84" s="24">
        <v>100002</v>
      </c>
      <c r="G84" s="23">
        <v>3496860</v>
      </c>
      <c r="H84" s="24">
        <v>2560044</v>
      </c>
      <c r="I84" s="24">
        <v>1660653</v>
      </c>
      <c r="J84" s="24">
        <v>943116</v>
      </c>
      <c r="K84" s="23">
        <v>3156219</v>
      </c>
      <c r="L84" s="24">
        <v>2454798</v>
      </c>
      <c r="M84" s="24">
        <v>1590709</v>
      </c>
      <c r="N84" s="24">
        <v>942286</v>
      </c>
      <c r="O84" s="23">
        <v>2469378</v>
      </c>
      <c r="P84" s="24">
        <v>1512293</v>
      </c>
      <c r="Q84" s="24">
        <v>904871</v>
      </c>
      <c r="R84" s="24">
        <v>486535</v>
      </c>
      <c r="S84" s="23">
        <v>2030028</v>
      </c>
    </row>
    <row r="85" spans="1:19" ht="13.5">
      <c r="A85" s="7" t="s">
        <v>126</v>
      </c>
      <c r="B85" s="23">
        <v>1379</v>
      </c>
      <c r="C85" s="23">
        <v>1028</v>
      </c>
      <c r="D85" s="24">
        <v>425247</v>
      </c>
      <c r="E85" s="24">
        <v>158758</v>
      </c>
      <c r="F85" s="24">
        <v>4583</v>
      </c>
      <c r="G85" s="23">
        <v>1363198</v>
      </c>
      <c r="H85" s="24">
        <v>830933</v>
      </c>
      <c r="I85" s="24">
        <v>497809</v>
      </c>
      <c r="J85" s="24">
        <v>93653</v>
      </c>
      <c r="K85" s="23">
        <v>1321903</v>
      </c>
      <c r="L85" s="24">
        <v>888535</v>
      </c>
      <c r="M85" s="24">
        <v>527366</v>
      </c>
      <c r="N85" s="24">
        <v>172817</v>
      </c>
      <c r="O85" s="23">
        <v>1066124</v>
      </c>
      <c r="P85" s="24">
        <v>520242</v>
      </c>
      <c r="Q85" s="24">
        <v>306312</v>
      </c>
      <c r="R85" s="24">
        <v>33124</v>
      </c>
      <c r="S85" s="23">
        <v>776562</v>
      </c>
    </row>
    <row r="86" spans="1:19" ht="13.5">
      <c r="A86" s="7" t="s">
        <v>127</v>
      </c>
      <c r="B86" s="23">
        <v>-120</v>
      </c>
      <c r="C86" s="23">
        <v>-73</v>
      </c>
      <c r="D86" s="24">
        <v>130279</v>
      </c>
      <c r="E86" s="24">
        <v>136105</v>
      </c>
      <c r="F86" s="24">
        <v>113312</v>
      </c>
      <c r="G86" s="23">
        <v>-71183</v>
      </c>
      <c r="H86" s="24">
        <v>125948</v>
      </c>
      <c r="I86" s="24">
        <v>122914</v>
      </c>
      <c r="J86" s="24">
        <v>287495</v>
      </c>
      <c r="K86" s="23">
        <v>-109756</v>
      </c>
      <c r="L86" s="24">
        <v>80279</v>
      </c>
      <c r="M86" s="24">
        <v>92230</v>
      </c>
      <c r="N86" s="24">
        <v>198939</v>
      </c>
      <c r="O86" s="23">
        <v>-122704</v>
      </c>
      <c r="P86" s="24">
        <v>70166</v>
      </c>
      <c r="Q86" s="24">
        <v>51480</v>
      </c>
      <c r="R86" s="24">
        <v>167858</v>
      </c>
      <c r="S86" s="23">
        <v>1751</v>
      </c>
    </row>
    <row r="87" spans="1:19" ht="13.5">
      <c r="A87" s="7" t="s">
        <v>128</v>
      </c>
      <c r="B87" s="23">
        <v>1259</v>
      </c>
      <c r="C87" s="23">
        <v>954</v>
      </c>
      <c r="D87" s="24">
        <v>555526</v>
      </c>
      <c r="E87" s="24">
        <v>294864</v>
      </c>
      <c r="F87" s="24">
        <v>117895</v>
      </c>
      <c r="G87" s="23">
        <v>1292014</v>
      </c>
      <c r="H87" s="24">
        <v>956881</v>
      </c>
      <c r="I87" s="24">
        <v>620723</v>
      </c>
      <c r="J87" s="24">
        <v>381148</v>
      </c>
      <c r="K87" s="23">
        <v>1212147</v>
      </c>
      <c r="L87" s="24">
        <v>968814</v>
      </c>
      <c r="M87" s="24">
        <v>619596</v>
      </c>
      <c r="N87" s="24">
        <v>371757</v>
      </c>
      <c r="O87" s="23">
        <v>943420</v>
      </c>
      <c r="P87" s="24">
        <v>590408</v>
      </c>
      <c r="Q87" s="24">
        <v>357792</v>
      </c>
      <c r="R87" s="24">
        <v>200982</v>
      </c>
      <c r="S87" s="23">
        <v>778314</v>
      </c>
    </row>
    <row r="88" spans="1:19" ht="14.25" thickBot="1">
      <c r="A88" s="7" t="s">
        <v>129</v>
      </c>
      <c r="B88" s="23">
        <v>2242</v>
      </c>
      <c r="C88" s="23">
        <v>1370</v>
      </c>
      <c r="D88" s="24">
        <v>792730</v>
      </c>
      <c r="E88" s="24">
        <v>313495</v>
      </c>
      <c r="F88" s="24">
        <v>-17892</v>
      </c>
      <c r="G88" s="23">
        <v>2204846</v>
      </c>
      <c r="H88" s="24">
        <v>1603163</v>
      </c>
      <c r="I88" s="24">
        <v>1039929</v>
      </c>
      <c r="J88" s="24">
        <v>561968</v>
      </c>
      <c r="K88" s="23">
        <v>1944071</v>
      </c>
      <c r="L88" s="24">
        <v>1485983</v>
      </c>
      <c r="M88" s="24">
        <v>971112</v>
      </c>
      <c r="N88" s="24">
        <v>570528</v>
      </c>
      <c r="O88" s="23">
        <v>1525958</v>
      </c>
      <c r="P88" s="24">
        <v>921885</v>
      </c>
      <c r="Q88" s="24">
        <v>547078</v>
      </c>
      <c r="R88" s="24">
        <v>285553</v>
      </c>
      <c r="S88" s="23">
        <v>1251714</v>
      </c>
    </row>
    <row r="89" spans="1:19" ht="14.25" thickTop="1">
      <c r="A89" s="8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1" ht="13.5">
      <c r="A91" s="20" t="s">
        <v>311</v>
      </c>
    </row>
    <row r="92" ht="13.5">
      <c r="A92" s="20" t="s">
        <v>312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R8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307</v>
      </c>
      <c r="B2" s="14">
        <v>4554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308</v>
      </c>
      <c r="B3" s="1" t="s">
        <v>309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164</v>
      </c>
      <c r="B4" s="15" t="str">
        <f>HYPERLINK("http://www.kabupro.jp/mark/20121221/S000CIZG.htm","有価証券報告書")</f>
        <v>有価証券報告書</v>
      </c>
      <c r="C4" s="15" t="str">
        <f>HYPERLINK("http://www.kabupro.jp/mark/20120810/S000BPJA.htm","四半期報告書")</f>
        <v>四半期報告書</v>
      </c>
      <c r="D4" s="15" t="str">
        <f>HYPERLINK("http://www.kabupro.jp/mark/20120511/S000ATLU.htm","四半期報告書")</f>
        <v>四半期報告書</v>
      </c>
      <c r="E4" s="15" t="str">
        <f>HYPERLINK("http://www.kabupro.jp/mark/20120210/S000A8Z3.htm","四半期報告書")</f>
        <v>四半期報告書</v>
      </c>
      <c r="F4" s="15" t="str">
        <f>HYPERLINK("http://www.kabupro.jp/mark/20121221/S000CIZG.htm","有価証券報告書")</f>
        <v>有価証券報告書</v>
      </c>
      <c r="G4" s="15" t="str">
        <f>HYPERLINK("http://www.kabupro.jp/mark/20120810/S000BPJA.htm","四半期報告書")</f>
        <v>四半期報告書</v>
      </c>
      <c r="H4" s="15" t="str">
        <f>HYPERLINK("http://www.kabupro.jp/mark/20120511/S000ATLU.htm","四半期報告書")</f>
        <v>四半期報告書</v>
      </c>
      <c r="I4" s="15" t="str">
        <f>HYPERLINK("http://www.kabupro.jp/mark/20120210/S000A8Z3.htm","四半期報告書")</f>
        <v>四半期報告書</v>
      </c>
      <c r="J4" s="15" t="str">
        <f>HYPERLINK("http://www.kabupro.jp/mark/20111222/S0009W97.htm","有価証券報告書")</f>
        <v>有価証券報告書</v>
      </c>
      <c r="K4" s="15" t="str">
        <f>HYPERLINK("http://www.kabupro.jp/mark/20110811/S000950J.htm","四半期報告書")</f>
        <v>四半期報告書</v>
      </c>
      <c r="L4" s="15" t="str">
        <f>HYPERLINK("http://www.kabupro.jp/mark/20110513/S0008AAE.htm","四半期報告書")</f>
        <v>四半期報告書</v>
      </c>
      <c r="M4" s="15" t="str">
        <f>HYPERLINK("http://www.kabupro.jp/mark/20110214/S0007RC6.htm","四半期報告書")</f>
        <v>四半期報告書</v>
      </c>
      <c r="N4" s="15" t="str">
        <f>HYPERLINK("http://www.kabupro.jp/mark/20101221/S0007F7O.htm","有価証券報告書")</f>
        <v>有価証券報告書</v>
      </c>
      <c r="O4" s="15" t="str">
        <f>HYPERLINK("http://www.kabupro.jp/mark/20100813/S0006M9Q.htm","四半期報告書")</f>
        <v>四半期報告書</v>
      </c>
      <c r="P4" s="15" t="str">
        <f>HYPERLINK("http://www.kabupro.jp/mark/20100514/S0005PA8.htm","四半期報告書")</f>
        <v>四半期報告書</v>
      </c>
      <c r="Q4" s="15" t="str">
        <f>HYPERLINK("http://www.kabupro.jp/mark/20100215/S00057DE.htm","四半期報告書")</f>
        <v>四半期報告書</v>
      </c>
      <c r="R4" s="15" t="str">
        <f>HYPERLINK("http://www.kabupro.jp/mark/20091221/S0004TO3.htm","有価証券報告書")</f>
        <v>有価証券報告書</v>
      </c>
    </row>
    <row r="5" spans="1:18" ht="14.25" thickBot="1">
      <c r="A5" s="11" t="s">
        <v>165</v>
      </c>
      <c r="B5" s="1" t="s">
        <v>182</v>
      </c>
      <c r="C5" s="1" t="s">
        <v>175</v>
      </c>
      <c r="D5" s="1" t="s">
        <v>178</v>
      </c>
      <c r="E5" s="1" t="s">
        <v>180</v>
      </c>
      <c r="F5" s="1" t="s">
        <v>182</v>
      </c>
      <c r="G5" s="1" t="s">
        <v>175</v>
      </c>
      <c r="H5" s="1" t="s">
        <v>178</v>
      </c>
      <c r="I5" s="1" t="s">
        <v>180</v>
      </c>
      <c r="J5" s="1" t="s">
        <v>190</v>
      </c>
      <c r="K5" s="1" t="s">
        <v>184</v>
      </c>
      <c r="L5" s="1" t="s">
        <v>186</v>
      </c>
      <c r="M5" s="1" t="s">
        <v>188</v>
      </c>
      <c r="N5" s="1" t="s">
        <v>198</v>
      </c>
      <c r="O5" s="1" t="s">
        <v>192</v>
      </c>
      <c r="P5" s="1" t="s">
        <v>194</v>
      </c>
      <c r="Q5" s="1" t="s">
        <v>196</v>
      </c>
      <c r="R5" s="1" t="s">
        <v>206</v>
      </c>
    </row>
    <row r="6" spans="1:18" ht="15" thickBot="1" thickTop="1">
      <c r="A6" s="10" t="s">
        <v>166</v>
      </c>
      <c r="B6" s="18" t="s">
        <v>60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167</v>
      </c>
      <c r="B7" s="16" t="s">
        <v>172</v>
      </c>
      <c r="C7" s="14" t="s">
        <v>314</v>
      </c>
      <c r="D7" s="14" t="s">
        <v>314</v>
      </c>
      <c r="E7" s="14" t="s">
        <v>314</v>
      </c>
      <c r="F7" s="16" t="s">
        <v>172</v>
      </c>
      <c r="G7" s="14" t="s">
        <v>314</v>
      </c>
      <c r="H7" s="14" t="s">
        <v>314</v>
      </c>
      <c r="I7" s="14" t="s">
        <v>314</v>
      </c>
      <c r="J7" s="16" t="s">
        <v>172</v>
      </c>
      <c r="K7" s="14" t="s">
        <v>314</v>
      </c>
      <c r="L7" s="14" t="s">
        <v>314</v>
      </c>
      <c r="M7" s="14" t="s">
        <v>314</v>
      </c>
      <c r="N7" s="16" t="s">
        <v>172</v>
      </c>
      <c r="O7" s="14" t="s">
        <v>314</v>
      </c>
      <c r="P7" s="14" t="s">
        <v>314</v>
      </c>
      <c r="Q7" s="14" t="s">
        <v>314</v>
      </c>
      <c r="R7" s="16" t="s">
        <v>172</v>
      </c>
    </row>
    <row r="8" spans="1:18" ht="13.5">
      <c r="A8" s="13" t="s">
        <v>168</v>
      </c>
      <c r="B8" s="17" t="s">
        <v>313</v>
      </c>
      <c r="C8" s="1" t="s">
        <v>313</v>
      </c>
      <c r="D8" s="1" t="s">
        <v>313</v>
      </c>
      <c r="E8" s="1" t="s">
        <v>313</v>
      </c>
      <c r="F8" s="17" t="s">
        <v>315</v>
      </c>
      <c r="G8" s="1" t="s">
        <v>315</v>
      </c>
      <c r="H8" s="1" t="s">
        <v>315</v>
      </c>
      <c r="I8" s="1" t="s">
        <v>315</v>
      </c>
      <c r="J8" s="17" t="s">
        <v>316</v>
      </c>
      <c r="K8" s="1" t="s">
        <v>316</v>
      </c>
      <c r="L8" s="1" t="s">
        <v>316</v>
      </c>
      <c r="M8" s="1" t="s">
        <v>316</v>
      </c>
      <c r="N8" s="17" t="s">
        <v>317</v>
      </c>
      <c r="O8" s="1" t="s">
        <v>317</v>
      </c>
      <c r="P8" s="1" t="s">
        <v>317</v>
      </c>
      <c r="Q8" s="1" t="s">
        <v>317</v>
      </c>
      <c r="R8" s="17" t="s">
        <v>318</v>
      </c>
    </row>
    <row r="9" spans="1:18" ht="13.5">
      <c r="A9" s="13" t="s">
        <v>169</v>
      </c>
      <c r="B9" s="17" t="s">
        <v>174</v>
      </c>
      <c r="C9" s="1" t="s">
        <v>177</v>
      </c>
      <c r="D9" s="1" t="s">
        <v>179</v>
      </c>
      <c r="E9" s="1" t="s">
        <v>181</v>
      </c>
      <c r="F9" s="17" t="s">
        <v>183</v>
      </c>
      <c r="G9" s="1" t="s">
        <v>185</v>
      </c>
      <c r="H9" s="1" t="s">
        <v>187</v>
      </c>
      <c r="I9" s="1" t="s">
        <v>189</v>
      </c>
      <c r="J9" s="17" t="s">
        <v>191</v>
      </c>
      <c r="K9" s="1" t="s">
        <v>193</v>
      </c>
      <c r="L9" s="1" t="s">
        <v>195</v>
      </c>
      <c r="M9" s="1" t="s">
        <v>197</v>
      </c>
      <c r="N9" s="17" t="s">
        <v>199</v>
      </c>
      <c r="O9" s="1" t="s">
        <v>201</v>
      </c>
      <c r="P9" s="1" t="s">
        <v>203</v>
      </c>
      <c r="Q9" s="1" t="s">
        <v>205</v>
      </c>
      <c r="R9" s="17" t="s">
        <v>207</v>
      </c>
    </row>
    <row r="10" spans="1:18" ht="14.25" thickBot="1">
      <c r="A10" s="13" t="s">
        <v>170</v>
      </c>
      <c r="B10" s="17" t="s">
        <v>210</v>
      </c>
      <c r="C10" s="1" t="s">
        <v>210</v>
      </c>
      <c r="D10" s="1" t="s">
        <v>210</v>
      </c>
      <c r="E10" s="1" t="s">
        <v>210</v>
      </c>
      <c r="F10" s="17" t="s">
        <v>210</v>
      </c>
      <c r="G10" s="1" t="s">
        <v>210</v>
      </c>
      <c r="H10" s="1" t="s">
        <v>210</v>
      </c>
      <c r="I10" s="1" t="s">
        <v>210</v>
      </c>
      <c r="J10" s="17" t="s">
        <v>210</v>
      </c>
      <c r="K10" s="1" t="s">
        <v>210</v>
      </c>
      <c r="L10" s="1" t="s">
        <v>210</v>
      </c>
      <c r="M10" s="1" t="s">
        <v>210</v>
      </c>
      <c r="N10" s="17" t="s">
        <v>210</v>
      </c>
      <c r="O10" s="1" t="s">
        <v>210</v>
      </c>
      <c r="P10" s="1" t="s">
        <v>210</v>
      </c>
      <c r="Q10" s="1" t="s">
        <v>210</v>
      </c>
      <c r="R10" s="17" t="s">
        <v>210</v>
      </c>
    </row>
    <row r="11" spans="1:18" ht="14.25" thickTop="1">
      <c r="A11" s="28" t="s">
        <v>319</v>
      </c>
      <c r="B11" s="21">
        <v>2325843</v>
      </c>
      <c r="C11" s="22">
        <v>1348257</v>
      </c>
      <c r="D11" s="22">
        <v>608359</v>
      </c>
      <c r="E11" s="22">
        <v>100002</v>
      </c>
      <c r="F11" s="21">
        <v>3496860</v>
      </c>
      <c r="G11" s="22">
        <v>2560044</v>
      </c>
      <c r="H11" s="22">
        <v>1660653</v>
      </c>
      <c r="I11" s="22">
        <v>943116</v>
      </c>
      <c r="J11" s="21">
        <v>3156219</v>
      </c>
      <c r="K11" s="22">
        <v>2454798</v>
      </c>
      <c r="L11" s="22">
        <v>1590709</v>
      </c>
      <c r="M11" s="22">
        <v>942286</v>
      </c>
      <c r="N11" s="21">
        <v>2469378</v>
      </c>
      <c r="O11" s="22">
        <v>1512293</v>
      </c>
      <c r="P11" s="22">
        <v>904871</v>
      </c>
      <c r="Q11" s="22">
        <v>486535</v>
      </c>
      <c r="R11" s="21">
        <v>2030028</v>
      </c>
    </row>
    <row r="12" spans="1:18" ht="13.5">
      <c r="A12" s="6" t="s">
        <v>320</v>
      </c>
      <c r="B12" s="23">
        <v>1211030</v>
      </c>
      <c r="C12" s="24">
        <v>903752</v>
      </c>
      <c r="D12" s="24">
        <v>602112</v>
      </c>
      <c r="E12" s="24">
        <v>299754</v>
      </c>
      <c r="F12" s="23">
        <v>1021006</v>
      </c>
      <c r="G12" s="24">
        <v>710628</v>
      </c>
      <c r="H12" s="24">
        <v>454480</v>
      </c>
      <c r="I12" s="24">
        <v>223551</v>
      </c>
      <c r="J12" s="23">
        <v>1026908</v>
      </c>
      <c r="K12" s="24">
        <v>758882</v>
      </c>
      <c r="L12" s="24">
        <v>492260</v>
      </c>
      <c r="M12" s="24">
        <v>232886</v>
      </c>
      <c r="N12" s="23">
        <v>952274</v>
      </c>
      <c r="O12" s="24">
        <v>690483</v>
      </c>
      <c r="P12" s="24">
        <v>444806</v>
      </c>
      <c r="Q12" s="24">
        <v>217969</v>
      </c>
      <c r="R12" s="23">
        <v>803048</v>
      </c>
    </row>
    <row r="13" spans="1:18" ht="13.5">
      <c r="A13" s="6" t="s">
        <v>321</v>
      </c>
      <c r="B13" s="23"/>
      <c r="C13" s="24"/>
      <c r="D13" s="24"/>
      <c r="E13" s="24"/>
      <c r="F13" s="23"/>
      <c r="G13" s="24"/>
      <c r="H13" s="24"/>
      <c r="I13" s="24"/>
      <c r="J13" s="23">
        <v>50000</v>
      </c>
      <c r="K13" s="24"/>
      <c r="L13" s="24"/>
      <c r="M13" s="24"/>
      <c r="N13" s="23"/>
      <c r="O13" s="24"/>
      <c r="P13" s="24"/>
      <c r="Q13" s="24"/>
      <c r="R13" s="23"/>
    </row>
    <row r="14" spans="1:18" ht="13.5">
      <c r="A14" s="6" t="s">
        <v>322</v>
      </c>
      <c r="B14" s="23">
        <v>456612</v>
      </c>
      <c r="C14" s="24">
        <v>431689</v>
      </c>
      <c r="D14" s="24">
        <v>410060</v>
      </c>
      <c r="E14" s="24">
        <v>390378</v>
      </c>
      <c r="F14" s="23">
        <v>70310</v>
      </c>
      <c r="G14" s="24">
        <v>54152</v>
      </c>
      <c r="H14" s="24">
        <v>37514</v>
      </c>
      <c r="I14" s="24">
        <v>21378</v>
      </c>
      <c r="J14" s="23">
        <v>37625</v>
      </c>
      <c r="K14" s="24">
        <v>25237</v>
      </c>
      <c r="L14" s="24">
        <v>10446</v>
      </c>
      <c r="M14" s="24">
        <v>7724</v>
      </c>
      <c r="N14" s="23">
        <v>55947</v>
      </c>
      <c r="O14" s="24">
        <v>43423</v>
      </c>
      <c r="P14" s="24">
        <v>21678</v>
      </c>
      <c r="Q14" s="24">
        <v>15240</v>
      </c>
      <c r="R14" s="23">
        <v>51069</v>
      </c>
    </row>
    <row r="15" spans="1:18" ht="13.5">
      <c r="A15" s="6" t="s">
        <v>323</v>
      </c>
      <c r="B15" s="23"/>
      <c r="C15" s="24"/>
      <c r="D15" s="24"/>
      <c r="E15" s="24"/>
      <c r="F15" s="23"/>
      <c r="G15" s="24"/>
      <c r="H15" s="24"/>
      <c r="I15" s="24"/>
      <c r="J15" s="23"/>
      <c r="K15" s="24"/>
      <c r="L15" s="24"/>
      <c r="M15" s="24"/>
      <c r="N15" s="23"/>
      <c r="O15" s="24"/>
      <c r="P15" s="24"/>
      <c r="Q15" s="24"/>
      <c r="R15" s="23">
        <v>-77110</v>
      </c>
    </row>
    <row r="16" spans="1:18" ht="13.5">
      <c r="A16" s="6" t="s">
        <v>324</v>
      </c>
      <c r="B16" s="23">
        <v>-7312</v>
      </c>
      <c r="C16" s="24">
        <v>-7401</v>
      </c>
      <c r="D16" s="24">
        <v>346</v>
      </c>
      <c r="E16" s="24">
        <v>139</v>
      </c>
      <c r="F16" s="23">
        <v>192</v>
      </c>
      <c r="G16" s="24">
        <v>118</v>
      </c>
      <c r="H16" s="24">
        <v>200</v>
      </c>
      <c r="I16" s="24">
        <v>302</v>
      </c>
      <c r="J16" s="23">
        <v>7973</v>
      </c>
      <c r="K16" s="24">
        <v>14</v>
      </c>
      <c r="L16" s="24">
        <v>-125</v>
      </c>
      <c r="M16" s="24">
        <v>250</v>
      </c>
      <c r="N16" s="23">
        <v>371</v>
      </c>
      <c r="O16" s="24">
        <v>71</v>
      </c>
      <c r="P16" s="24">
        <v>-128</v>
      </c>
      <c r="Q16" s="24">
        <v>37</v>
      </c>
      <c r="R16" s="23">
        <v>251</v>
      </c>
    </row>
    <row r="17" spans="1:18" ht="13.5">
      <c r="A17" s="6" t="s">
        <v>325</v>
      </c>
      <c r="B17" s="23">
        <v>-238431</v>
      </c>
      <c r="C17" s="24">
        <v>-447743</v>
      </c>
      <c r="D17" s="24">
        <v>-431993</v>
      </c>
      <c r="E17" s="24">
        <v>-663559</v>
      </c>
      <c r="F17" s="23">
        <v>77781</v>
      </c>
      <c r="G17" s="24">
        <v>-230852</v>
      </c>
      <c r="H17" s="24">
        <v>-255639</v>
      </c>
      <c r="I17" s="24">
        <v>-514504</v>
      </c>
      <c r="J17" s="23">
        <v>156851</v>
      </c>
      <c r="K17" s="24">
        <v>-100930</v>
      </c>
      <c r="L17" s="24">
        <v>-130952</v>
      </c>
      <c r="M17" s="24">
        <v>-368469</v>
      </c>
      <c r="N17" s="23">
        <v>80734</v>
      </c>
      <c r="O17" s="24">
        <v>-190733</v>
      </c>
      <c r="P17" s="24">
        <v>-181360</v>
      </c>
      <c r="Q17" s="24">
        <v>-361479</v>
      </c>
      <c r="R17" s="23">
        <v>-3950</v>
      </c>
    </row>
    <row r="18" spans="1:18" ht="13.5">
      <c r="A18" s="6" t="s">
        <v>326</v>
      </c>
      <c r="B18" s="23">
        <v>-12900</v>
      </c>
      <c r="C18" s="24">
        <v>-15600</v>
      </c>
      <c r="D18" s="24">
        <v>-21600</v>
      </c>
      <c r="E18" s="24">
        <v>-26100</v>
      </c>
      <c r="F18" s="23">
        <v>300</v>
      </c>
      <c r="G18" s="24">
        <v>-8000</v>
      </c>
      <c r="H18" s="24">
        <v>-14800</v>
      </c>
      <c r="I18" s="24">
        <v>-21300</v>
      </c>
      <c r="J18" s="23">
        <v>15800</v>
      </c>
      <c r="K18" s="24">
        <v>8900</v>
      </c>
      <c r="L18" s="24">
        <v>1600</v>
      </c>
      <c r="M18" s="24">
        <v>-4700</v>
      </c>
      <c r="N18" s="23">
        <v>-1500</v>
      </c>
      <c r="O18" s="24">
        <v>-1900</v>
      </c>
      <c r="P18" s="24">
        <v>-6800</v>
      </c>
      <c r="Q18" s="24">
        <v>-10600</v>
      </c>
      <c r="R18" s="23">
        <v>-1700</v>
      </c>
    </row>
    <row r="19" spans="1:18" ht="13.5">
      <c r="A19" s="6" t="s">
        <v>327</v>
      </c>
      <c r="B19" s="23">
        <v>-1648</v>
      </c>
      <c r="C19" s="24">
        <v>-1947</v>
      </c>
      <c r="D19" s="24">
        <v>-1919</v>
      </c>
      <c r="E19" s="24">
        <v>-1164</v>
      </c>
      <c r="F19" s="23">
        <v>1856</v>
      </c>
      <c r="G19" s="24">
        <v>1112</v>
      </c>
      <c r="H19" s="24">
        <v>1970</v>
      </c>
      <c r="I19" s="24">
        <v>1859</v>
      </c>
      <c r="J19" s="23">
        <v>-3475</v>
      </c>
      <c r="K19" s="24">
        <v>-3129</v>
      </c>
      <c r="L19" s="24">
        <v>-5245</v>
      </c>
      <c r="M19" s="24">
        <v>-4800</v>
      </c>
      <c r="N19" s="23">
        <v>2461</v>
      </c>
      <c r="O19" s="24">
        <v>1516</v>
      </c>
      <c r="P19" s="24">
        <v>901</v>
      </c>
      <c r="Q19" s="24">
        <v>2852</v>
      </c>
      <c r="R19" s="23">
        <v>3022</v>
      </c>
    </row>
    <row r="20" spans="1:18" ht="13.5">
      <c r="A20" s="6" t="s">
        <v>328</v>
      </c>
      <c r="B20" s="23">
        <v>-2449</v>
      </c>
      <c r="C20" s="24">
        <v>-1843</v>
      </c>
      <c r="D20" s="24">
        <v>-1155</v>
      </c>
      <c r="E20" s="24">
        <v>-545</v>
      </c>
      <c r="F20" s="23">
        <v>-2153</v>
      </c>
      <c r="G20" s="24">
        <v>-1675</v>
      </c>
      <c r="H20" s="24">
        <v>-989</v>
      </c>
      <c r="I20" s="24">
        <v>-553</v>
      </c>
      <c r="J20" s="23">
        <v>-2819</v>
      </c>
      <c r="K20" s="24">
        <v>-2366</v>
      </c>
      <c r="L20" s="24">
        <v>-1695</v>
      </c>
      <c r="M20" s="24">
        <v>-784</v>
      </c>
      <c r="N20" s="23">
        <v>-5317</v>
      </c>
      <c r="O20" s="24">
        <v>-4363</v>
      </c>
      <c r="P20" s="24">
        <v>-3208</v>
      </c>
      <c r="Q20" s="24">
        <v>-1570</v>
      </c>
      <c r="R20" s="23">
        <v>-10037</v>
      </c>
    </row>
    <row r="21" spans="1:18" ht="13.5">
      <c r="A21" s="6" t="s">
        <v>329</v>
      </c>
      <c r="B21" s="23">
        <v>8010</v>
      </c>
      <c r="C21" s="24">
        <v>8010</v>
      </c>
      <c r="D21" s="24">
        <v>3911</v>
      </c>
      <c r="E21" s="24"/>
      <c r="F21" s="23">
        <v>5811</v>
      </c>
      <c r="G21" s="24">
        <v>108</v>
      </c>
      <c r="H21" s="24">
        <v>108</v>
      </c>
      <c r="I21" s="24"/>
      <c r="J21" s="23"/>
      <c r="K21" s="24"/>
      <c r="L21" s="24"/>
      <c r="M21" s="24"/>
      <c r="N21" s="23">
        <v>-32721</v>
      </c>
      <c r="O21" s="24"/>
      <c r="P21" s="24"/>
      <c r="Q21" s="24"/>
      <c r="R21" s="23"/>
    </row>
    <row r="22" spans="1:18" ht="13.5">
      <c r="A22" s="6" t="s">
        <v>331</v>
      </c>
      <c r="B22" s="23">
        <v>2081</v>
      </c>
      <c r="C22" s="24">
        <v>897</v>
      </c>
      <c r="D22" s="24">
        <v>849</v>
      </c>
      <c r="E22" s="24">
        <v>24</v>
      </c>
      <c r="F22" s="23">
        <v>15597</v>
      </c>
      <c r="G22" s="24">
        <v>12837</v>
      </c>
      <c r="H22" s="24">
        <v>8057</v>
      </c>
      <c r="I22" s="24">
        <v>103</v>
      </c>
      <c r="J22" s="23">
        <v>66161</v>
      </c>
      <c r="K22" s="24">
        <v>66040</v>
      </c>
      <c r="L22" s="24">
        <v>64195</v>
      </c>
      <c r="M22" s="24">
        <v>3982</v>
      </c>
      <c r="N22" s="23">
        <v>1910</v>
      </c>
      <c r="O22" s="24">
        <v>1896</v>
      </c>
      <c r="P22" s="24">
        <v>1242</v>
      </c>
      <c r="Q22" s="24">
        <v>1116</v>
      </c>
      <c r="R22" s="23">
        <v>395</v>
      </c>
    </row>
    <row r="23" spans="1:18" ht="13.5">
      <c r="A23" s="6" t="s">
        <v>332</v>
      </c>
      <c r="B23" s="23">
        <v>-79428</v>
      </c>
      <c r="C23" s="24">
        <v>-39714</v>
      </c>
      <c r="D23" s="24"/>
      <c r="E23" s="24"/>
      <c r="F23" s="23"/>
      <c r="G23" s="24"/>
      <c r="H23" s="24"/>
      <c r="I23" s="24"/>
      <c r="J23" s="23"/>
      <c r="K23" s="24"/>
      <c r="L23" s="24"/>
      <c r="M23" s="24"/>
      <c r="N23" s="23"/>
      <c r="O23" s="24"/>
      <c r="P23" s="24"/>
      <c r="Q23" s="24"/>
      <c r="R23" s="23"/>
    </row>
    <row r="24" spans="1:18" ht="13.5">
      <c r="A24" s="6" t="s">
        <v>333</v>
      </c>
      <c r="B24" s="23">
        <v>77203</v>
      </c>
      <c r="C24" s="24">
        <v>38601</v>
      </c>
      <c r="D24" s="24"/>
      <c r="E24" s="24"/>
      <c r="F24" s="23"/>
      <c r="G24" s="24"/>
      <c r="H24" s="24"/>
      <c r="I24" s="24"/>
      <c r="J24" s="23"/>
      <c r="K24" s="24"/>
      <c r="L24" s="24"/>
      <c r="M24" s="24"/>
      <c r="N24" s="23"/>
      <c r="O24" s="24"/>
      <c r="P24" s="24"/>
      <c r="Q24" s="24"/>
      <c r="R24" s="23"/>
    </row>
    <row r="25" spans="1:18" ht="13.5">
      <c r="A25" s="6" t="s">
        <v>336</v>
      </c>
      <c r="B25" s="23">
        <v>68912</v>
      </c>
      <c r="C25" s="24"/>
      <c r="D25" s="24"/>
      <c r="E25" s="24"/>
      <c r="F25" s="23"/>
      <c r="G25" s="24"/>
      <c r="H25" s="24"/>
      <c r="I25" s="24"/>
      <c r="J25" s="23"/>
      <c r="K25" s="24"/>
      <c r="L25" s="24"/>
      <c r="M25" s="24"/>
      <c r="N25" s="23"/>
      <c r="O25" s="24"/>
      <c r="P25" s="24"/>
      <c r="Q25" s="24"/>
      <c r="R25" s="23"/>
    </row>
    <row r="26" spans="1:18" ht="13.5">
      <c r="A26" s="6" t="s">
        <v>267</v>
      </c>
      <c r="B26" s="23"/>
      <c r="C26" s="24"/>
      <c r="D26" s="24"/>
      <c r="E26" s="24"/>
      <c r="F26" s="23">
        <v>14227</v>
      </c>
      <c r="G26" s="24"/>
      <c r="H26" s="24"/>
      <c r="I26" s="24"/>
      <c r="J26" s="23"/>
      <c r="K26" s="24"/>
      <c r="L26" s="24"/>
      <c r="M26" s="24"/>
      <c r="N26" s="23"/>
      <c r="O26" s="24"/>
      <c r="P26" s="24"/>
      <c r="Q26" s="24"/>
      <c r="R26" s="23"/>
    </row>
    <row r="27" spans="1:18" ht="13.5">
      <c r="A27" s="6" t="s">
        <v>337</v>
      </c>
      <c r="B27" s="23"/>
      <c r="C27" s="24"/>
      <c r="D27" s="24"/>
      <c r="E27" s="24"/>
      <c r="F27" s="23">
        <v>12000</v>
      </c>
      <c r="G27" s="24"/>
      <c r="H27" s="24"/>
      <c r="I27" s="24"/>
      <c r="J27" s="23"/>
      <c r="K27" s="24"/>
      <c r="L27" s="24"/>
      <c r="M27" s="24"/>
      <c r="N27" s="23"/>
      <c r="O27" s="24"/>
      <c r="P27" s="24"/>
      <c r="Q27" s="24"/>
      <c r="R27" s="23"/>
    </row>
    <row r="28" spans="1:18" ht="13.5">
      <c r="A28" s="6" t="s">
        <v>338</v>
      </c>
      <c r="B28" s="23"/>
      <c r="C28" s="24"/>
      <c r="D28" s="24"/>
      <c r="E28" s="24"/>
      <c r="F28" s="23">
        <v>11629</v>
      </c>
      <c r="G28" s="24">
        <v>11559</v>
      </c>
      <c r="H28" s="24">
        <v>11348</v>
      </c>
      <c r="I28" s="24">
        <v>10280</v>
      </c>
      <c r="J28" s="23">
        <v>11380</v>
      </c>
      <c r="K28" s="24">
        <v>11012</v>
      </c>
      <c r="L28" s="24"/>
      <c r="M28" s="24"/>
      <c r="N28" s="23"/>
      <c r="O28" s="24"/>
      <c r="P28" s="24"/>
      <c r="Q28" s="24"/>
      <c r="R28" s="23"/>
    </row>
    <row r="29" spans="1:18" ht="13.5">
      <c r="A29" s="6" t="s">
        <v>339</v>
      </c>
      <c r="B29" s="23"/>
      <c r="C29" s="24"/>
      <c r="D29" s="24"/>
      <c r="E29" s="24"/>
      <c r="F29" s="23">
        <v>6900</v>
      </c>
      <c r="G29" s="24">
        <v>3313</v>
      </c>
      <c r="H29" s="24"/>
      <c r="I29" s="24"/>
      <c r="J29" s="23"/>
      <c r="K29" s="24"/>
      <c r="L29" s="24"/>
      <c r="M29" s="24"/>
      <c r="N29" s="23"/>
      <c r="O29" s="24"/>
      <c r="P29" s="24"/>
      <c r="Q29" s="24"/>
      <c r="R29" s="23"/>
    </row>
    <row r="30" spans="1:18" ht="13.5">
      <c r="A30" s="6" t="s">
        <v>340</v>
      </c>
      <c r="B30" s="23"/>
      <c r="C30" s="24"/>
      <c r="D30" s="24"/>
      <c r="E30" s="24"/>
      <c r="F30" s="23">
        <v>7098</v>
      </c>
      <c r="G30" s="24">
        <v>5439</v>
      </c>
      <c r="H30" s="24"/>
      <c r="I30" s="24"/>
      <c r="J30" s="23"/>
      <c r="K30" s="24"/>
      <c r="L30" s="24"/>
      <c r="M30" s="24"/>
      <c r="N30" s="23"/>
      <c r="O30" s="24"/>
      <c r="P30" s="24"/>
      <c r="Q30" s="24"/>
      <c r="R30" s="23"/>
    </row>
    <row r="31" spans="1:18" ht="13.5">
      <c r="A31" s="6" t="s">
        <v>341</v>
      </c>
      <c r="B31" s="23"/>
      <c r="C31" s="24"/>
      <c r="D31" s="24"/>
      <c r="E31" s="24"/>
      <c r="F31" s="23">
        <v>1120</v>
      </c>
      <c r="G31" s="24">
        <v>1120</v>
      </c>
      <c r="H31" s="24">
        <v>1120</v>
      </c>
      <c r="I31" s="24">
        <v>1120</v>
      </c>
      <c r="J31" s="23"/>
      <c r="K31" s="24"/>
      <c r="L31" s="24"/>
      <c r="M31" s="24"/>
      <c r="N31" s="23"/>
      <c r="O31" s="24"/>
      <c r="P31" s="24"/>
      <c r="Q31" s="24"/>
      <c r="R31" s="23"/>
    </row>
    <row r="32" spans="1:18" ht="13.5">
      <c r="A32" s="6" t="s">
        <v>342</v>
      </c>
      <c r="B32" s="23">
        <v>-1353406</v>
      </c>
      <c r="C32" s="24">
        <v>-723489</v>
      </c>
      <c r="D32" s="24">
        <v>-222535</v>
      </c>
      <c r="E32" s="24">
        <v>-419603</v>
      </c>
      <c r="F32" s="23">
        <v>-599798</v>
      </c>
      <c r="G32" s="24">
        <v>-375466</v>
      </c>
      <c r="H32" s="24">
        <v>-623438</v>
      </c>
      <c r="I32" s="24">
        <v>-930205</v>
      </c>
      <c r="J32" s="23">
        <v>-158098</v>
      </c>
      <c r="K32" s="24">
        <v>-46779</v>
      </c>
      <c r="L32" s="24">
        <v>418534</v>
      </c>
      <c r="M32" s="24">
        <v>-840054</v>
      </c>
      <c r="N32" s="23">
        <v>-1237587</v>
      </c>
      <c r="O32" s="24">
        <v>-239970</v>
      </c>
      <c r="P32" s="24">
        <v>427198</v>
      </c>
      <c r="Q32" s="24">
        <v>-123720</v>
      </c>
      <c r="R32" s="23">
        <v>-839263</v>
      </c>
    </row>
    <row r="33" spans="1:18" ht="13.5">
      <c r="A33" s="6" t="s">
        <v>343</v>
      </c>
      <c r="B33" s="23">
        <v>-1355430</v>
      </c>
      <c r="C33" s="24">
        <v>-1363621</v>
      </c>
      <c r="D33" s="24">
        <v>-1043210</v>
      </c>
      <c r="E33" s="24">
        <v>-611918</v>
      </c>
      <c r="F33" s="23">
        <v>-380023</v>
      </c>
      <c r="G33" s="24">
        <v>-387756</v>
      </c>
      <c r="H33" s="24">
        <v>-51093</v>
      </c>
      <c r="I33" s="24">
        <v>70073</v>
      </c>
      <c r="J33" s="23">
        <v>-946887</v>
      </c>
      <c r="K33" s="24">
        <v>-444666</v>
      </c>
      <c r="L33" s="24">
        <v>-736046</v>
      </c>
      <c r="M33" s="24">
        <v>-20476</v>
      </c>
      <c r="N33" s="23">
        <v>-648216</v>
      </c>
      <c r="O33" s="24">
        <v>-577697</v>
      </c>
      <c r="P33" s="24">
        <v>-386833</v>
      </c>
      <c r="Q33" s="24">
        <v>-315583</v>
      </c>
      <c r="R33" s="23">
        <v>-163671</v>
      </c>
    </row>
    <row r="34" spans="1:18" ht="13.5">
      <c r="A34" s="6" t="s">
        <v>344</v>
      </c>
      <c r="B34" s="23">
        <v>10870</v>
      </c>
      <c r="C34" s="24">
        <v>87230</v>
      </c>
      <c r="D34" s="24">
        <v>90047</v>
      </c>
      <c r="E34" s="24">
        <v>53874</v>
      </c>
      <c r="F34" s="23">
        <v>-661702</v>
      </c>
      <c r="G34" s="24">
        <v>50093</v>
      </c>
      <c r="H34" s="24">
        <v>9319</v>
      </c>
      <c r="I34" s="24">
        <v>57397</v>
      </c>
      <c r="J34" s="23">
        <v>-75967</v>
      </c>
      <c r="K34" s="24">
        <v>9757</v>
      </c>
      <c r="L34" s="24">
        <v>64499</v>
      </c>
      <c r="M34" s="24">
        <v>68859</v>
      </c>
      <c r="N34" s="23">
        <v>21799</v>
      </c>
      <c r="O34" s="24">
        <v>82480</v>
      </c>
      <c r="P34" s="24">
        <v>37951</v>
      </c>
      <c r="Q34" s="24">
        <v>21820</v>
      </c>
      <c r="R34" s="23">
        <v>-82030</v>
      </c>
    </row>
    <row r="35" spans="1:18" ht="13.5">
      <c r="A35" s="6" t="s">
        <v>345</v>
      </c>
      <c r="B35" s="23">
        <v>5447</v>
      </c>
      <c r="C35" s="24">
        <v>-34490</v>
      </c>
      <c r="D35" s="24">
        <v>-12444</v>
      </c>
      <c r="E35" s="24">
        <v>-14884</v>
      </c>
      <c r="F35" s="23">
        <v>-6432</v>
      </c>
      <c r="G35" s="24">
        <v>-45509</v>
      </c>
      <c r="H35" s="24">
        <v>-25751</v>
      </c>
      <c r="I35" s="24">
        <v>-26060</v>
      </c>
      <c r="J35" s="23">
        <v>18829</v>
      </c>
      <c r="K35" s="24">
        <v>-5457</v>
      </c>
      <c r="L35" s="24">
        <v>-12281</v>
      </c>
      <c r="M35" s="24">
        <v>-11995</v>
      </c>
      <c r="N35" s="23">
        <v>9121</v>
      </c>
      <c r="O35" s="24">
        <v>16818</v>
      </c>
      <c r="P35" s="24">
        <v>2511</v>
      </c>
      <c r="Q35" s="24">
        <v>9018</v>
      </c>
      <c r="R35" s="23">
        <v>-44407</v>
      </c>
    </row>
    <row r="36" spans="1:18" ht="13.5">
      <c r="A36" s="6" t="s">
        <v>346</v>
      </c>
      <c r="B36" s="23">
        <v>108053</v>
      </c>
      <c r="C36" s="24">
        <v>83562</v>
      </c>
      <c r="D36" s="24">
        <v>56166</v>
      </c>
      <c r="E36" s="24">
        <v>28470</v>
      </c>
      <c r="F36" s="23">
        <v>102417</v>
      </c>
      <c r="G36" s="24">
        <v>74228</v>
      </c>
      <c r="H36" s="24">
        <v>56837</v>
      </c>
      <c r="I36" s="24">
        <v>29115</v>
      </c>
      <c r="J36" s="23">
        <v>124802</v>
      </c>
      <c r="K36" s="24">
        <v>92832</v>
      </c>
      <c r="L36" s="24">
        <v>63911</v>
      </c>
      <c r="M36" s="24">
        <v>30580</v>
      </c>
      <c r="N36" s="23">
        <v>-11113</v>
      </c>
      <c r="O36" s="24">
        <v>-43497</v>
      </c>
      <c r="P36" s="24">
        <v>-67026</v>
      </c>
      <c r="Q36" s="24">
        <v>26547</v>
      </c>
      <c r="R36" s="23">
        <v>-32774</v>
      </c>
    </row>
    <row r="37" spans="1:18" ht="13.5">
      <c r="A37" s="6" t="s">
        <v>347</v>
      </c>
      <c r="B37" s="23">
        <v>572175</v>
      </c>
      <c r="C37" s="24">
        <v>1060089</v>
      </c>
      <c r="D37" s="24">
        <v>628887</v>
      </c>
      <c r="E37" s="24">
        <v>545718</v>
      </c>
      <c r="F37" s="23">
        <v>94746</v>
      </c>
      <c r="G37" s="24">
        <v>-89124</v>
      </c>
      <c r="H37" s="24">
        <v>-129232</v>
      </c>
      <c r="I37" s="24">
        <v>499314</v>
      </c>
      <c r="J37" s="23">
        <v>-213945</v>
      </c>
      <c r="K37" s="24">
        <v>-514489</v>
      </c>
      <c r="L37" s="24">
        <v>358634</v>
      </c>
      <c r="M37" s="24">
        <v>-88092</v>
      </c>
      <c r="N37" s="23">
        <v>864060</v>
      </c>
      <c r="O37" s="24">
        <v>206532</v>
      </c>
      <c r="P37" s="24">
        <v>58242</v>
      </c>
      <c r="Q37" s="24">
        <v>78035</v>
      </c>
      <c r="R37" s="23">
        <v>255972</v>
      </c>
    </row>
    <row r="38" spans="1:18" ht="13.5">
      <c r="A38" s="6" t="s">
        <v>348</v>
      </c>
      <c r="B38" s="23">
        <v>103278</v>
      </c>
      <c r="C38" s="24">
        <v>-24893</v>
      </c>
      <c r="D38" s="24">
        <v>64232</v>
      </c>
      <c r="E38" s="24">
        <v>-1939</v>
      </c>
      <c r="F38" s="23">
        <v>117305</v>
      </c>
      <c r="G38" s="24">
        <v>-37228</v>
      </c>
      <c r="H38" s="24">
        <v>215572</v>
      </c>
      <c r="I38" s="24">
        <v>286</v>
      </c>
      <c r="J38" s="23">
        <v>87523</v>
      </c>
      <c r="K38" s="24">
        <v>-2335</v>
      </c>
      <c r="L38" s="24">
        <v>-1303</v>
      </c>
      <c r="M38" s="24">
        <v>-67701</v>
      </c>
      <c r="N38" s="23">
        <v>66027</v>
      </c>
      <c r="O38" s="24">
        <v>179430</v>
      </c>
      <c r="P38" s="24">
        <v>25622</v>
      </c>
      <c r="Q38" s="24">
        <v>5031</v>
      </c>
      <c r="R38" s="23">
        <v>56496</v>
      </c>
    </row>
    <row r="39" spans="1:18" ht="13.5">
      <c r="A39" s="6" t="s">
        <v>16</v>
      </c>
      <c r="B39" s="23">
        <v>-16326</v>
      </c>
      <c r="C39" s="24">
        <v>215</v>
      </c>
      <c r="D39" s="24">
        <v>215</v>
      </c>
      <c r="E39" s="24">
        <v>215</v>
      </c>
      <c r="F39" s="23">
        <v>4316</v>
      </c>
      <c r="G39" s="24">
        <v>-12626</v>
      </c>
      <c r="H39" s="24">
        <v>-12626</v>
      </c>
      <c r="I39" s="24">
        <v>-9833</v>
      </c>
      <c r="J39" s="23">
        <v>6923</v>
      </c>
      <c r="K39" s="24">
        <v>-4135</v>
      </c>
      <c r="L39" s="24">
        <v>-4135</v>
      </c>
      <c r="M39" s="24">
        <v>42</v>
      </c>
      <c r="N39" s="23">
        <v>3647</v>
      </c>
      <c r="O39" s="24">
        <v>-1629</v>
      </c>
      <c r="P39" s="24">
        <v>-1629</v>
      </c>
      <c r="Q39" s="24">
        <v>3108</v>
      </c>
      <c r="R39" s="23">
        <v>69788</v>
      </c>
    </row>
    <row r="40" spans="1:18" ht="13.5">
      <c r="A40" s="6" t="s">
        <v>17</v>
      </c>
      <c r="B40" s="23">
        <v>-17124</v>
      </c>
      <c r="C40" s="24">
        <v>288154</v>
      </c>
      <c r="D40" s="24">
        <v>-36543</v>
      </c>
      <c r="E40" s="24">
        <v>23897</v>
      </c>
      <c r="F40" s="23">
        <v>22835</v>
      </c>
      <c r="G40" s="24">
        <v>304121</v>
      </c>
      <c r="H40" s="24">
        <v>-8885</v>
      </c>
      <c r="I40" s="24">
        <v>32160</v>
      </c>
      <c r="J40" s="23">
        <v>18890</v>
      </c>
      <c r="K40" s="24">
        <v>285851</v>
      </c>
      <c r="L40" s="24">
        <v>-5670</v>
      </c>
      <c r="M40" s="24">
        <v>39475</v>
      </c>
      <c r="N40" s="23">
        <v>-65150</v>
      </c>
      <c r="O40" s="24">
        <v>165653</v>
      </c>
      <c r="P40" s="24">
        <v>-96118</v>
      </c>
      <c r="Q40" s="24">
        <v>16700</v>
      </c>
      <c r="R40" s="23">
        <v>6207</v>
      </c>
    </row>
    <row r="41" spans="1:18" ht="13.5">
      <c r="A41" s="6" t="s">
        <v>18</v>
      </c>
      <c r="B41" s="23">
        <v>40214</v>
      </c>
      <c r="C41" s="24">
        <v>40214</v>
      </c>
      <c r="D41" s="24">
        <v>40214</v>
      </c>
      <c r="E41" s="24">
        <v>40214</v>
      </c>
      <c r="F41" s="23">
        <v>-40214</v>
      </c>
      <c r="G41" s="24"/>
      <c r="H41" s="24"/>
      <c r="I41" s="24"/>
      <c r="J41" s="23"/>
      <c r="K41" s="24"/>
      <c r="L41" s="24"/>
      <c r="M41" s="24"/>
      <c r="N41" s="23"/>
      <c r="O41" s="24"/>
      <c r="P41" s="24"/>
      <c r="Q41" s="24"/>
      <c r="R41" s="23"/>
    </row>
    <row r="42" spans="1:18" ht="13.5">
      <c r="A42" s="6" t="s">
        <v>19</v>
      </c>
      <c r="B42" s="23">
        <v>174380</v>
      </c>
      <c r="C42" s="24">
        <v>120377</v>
      </c>
      <c r="D42" s="24">
        <v>108000</v>
      </c>
      <c r="E42" s="24">
        <v>100472</v>
      </c>
      <c r="F42" s="23">
        <v>-122694</v>
      </c>
      <c r="G42" s="24">
        <v>-114849</v>
      </c>
      <c r="H42" s="24">
        <v>-35036</v>
      </c>
      <c r="I42" s="24">
        <v>-14069</v>
      </c>
      <c r="J42" s="23">
        <v>28548</v>
      </c>
      <c r="K42" s="24">
        <v>18229</v>
      </c>
      <c r="L42" s="24">
        <v>-40918</v>
      </c>
      <c r="M42" s="24">
        <v>-3113</v>
      </c>
      <c r="N42" s="23">
        <v>66908</v>
      </c>
      <c r="O42" s="24">
        <v>19235</v>
      </c>
      <c r="P42" s="24">
        <v>22142</v>
      </c>
      <c r="Q42" s="24">
        <v>32568</v>
      </c>
      <c r="R42" s="23">
        <v>-94118</v>
      </c>
    </row>
    <row r="43" spans="1:18" ht="13.5">
      <c r="A43" s="6" t="s">
        <v>20</v>
      </c>
      <c r="B43" s="23">
        <v>16505</v>
      </c>
      <c r="C43" s="24"/>
      <c r="D43" s="24"/>
      <c r="E43" s="24"/>
      <c r="F43" s="23">
        <v>1566</v>
      </c>
      <c r="G43" s="24"/>
      <c r="H43" s="24"/>
      <c r="I43" s="24"/>
      <c r="J43" s="23">
        <v>-19599</v>
      </c>
      <c r="K43" s="24"/>
      <c r="L43" s="24"/>
      <c r="M43" s="24"/>
      <c r="N43" s="23"/>
      <c r="O43" s="24"/>
      <c r="P43" s="24"/>
      <c r="Q43" s="24"/>
      <c r="R43" s="23"/>
    </row>
    <row r="44" spans="1:18" ht="13.5">
      <c r="A44" s="6" t="s">
        <v>21</v>
      </c>
      <c r="B44" s="23">
        <v>-5941</v>
      </c>
      <c r="C44" s="24"/>
      <c r="D44" s="24"/>
      <c r="E44" s="24"/>
      <c r="F44" s="23">
        <v>-3185</v>
      </c>
      <c r="G44" s="24"/>
      <c r="H44" s="24"/>
      <c r="I44" s="24"/>
      <c r="J44" s="23">
        <v>-1004</v>
      </c>
      <c r="K44" s="24"/>
      <c r="L44" s="24"/>
      <c r="M44" s="24"/>
      <c r="N44" s="23">
        <v>-14613</v>
      </c>
      <c r="O44" s="24"/>
      <c r="P44" s="24"/>
      <c r="Q44" s="24"/>
      <c r="R44" s="23">
        <v>477</v>
      </c>
    </row>
    <row r="45" spans="1:18" ht="13.5">
      <c r="A45" s="6" t="s">
        <v>22</v>
      </c>
      <c r="B45" s="23"/>
      <c r="C45" s="24"/>
      <c r="D45" s="24"/>
      <c r="E45" s="24"/>
      <c r="F45" s="23"/>
      <c r="G45" s="24"/>
      <c r="H45" s="24"/>
      <c r="I45" s="24"/>
      <c r="J45" s="23"/>
      <c r="K45" s="24"/>
      <c r="L45" s="24"/>
      <c r="M45" s="24"/>
      <c r="N45" s="23"/>
      <c r="O45" s="24">
        <v>-6000</v>
      </c>
      <c r="P45" s="24">
        <v>-6000</v>
      </c>
      <c r="Q45" s="24">
        <v>-6000</v>
      </c>
      <c r="R45" s="23"/>
    </row>
    <row r="46" spans="1:18" ht="13.5">
      <c r="A46" s="6" t="s">
        <v>228</v>
      </c>
      <c r="B46" s="23">
        <v>76616</v>
      </c>
      <c r="C46" s="24">
        <v>51125</v>
      </c>
      <c r="D46" s="24">
        <v>14480</v>
      </c>
      <c r="E46" s="24">
        <v>177863</v>
      </c>
      <c r="F46" s="23">
        <v>30557</v>
      </c>
      <c r="G46" s="24">
        <v>7624</v>
      </c>
      <c r="H46" s="24">
        <v>-31875</v>
      </c>
      <c r="I46" s="24">
        <v>160737</v>
      </c>
      <c r="J46" s="23">
        <v>-15210</v>
      </c>
      <c r="K46" s="24">
        <v>-11908</v>
      </c>
      <c r="L46" s="24">
        <v>-8986</v>
      </c>
      <c r="M46" s="24">
        <v>113839</v>
      </c>
      <c r="N46" s="23">
        <v>-21158</v>
      </c>
      <c r="O46" s="24">
        <v>-6727</v>
      </c>
      <c r="P46" s="24">
        <v>-30066</v>
      </c>
      <c r="Q46" s="24">
        <v>114002</v>
      </c>
      <c r="R46" s="23">
        <v>14427</v>
      </c>
    </row>
    <row r="47" spans="1:18" ht="13.5">
      <c r="A47" s="6" t="s">
        <v>23</v>
      </c>
      <c r="B47" s="23">
        <v>2166836</v>
      </c>
      <c r="C47" s="24">
        <v>1808692</v>
      </c>
      <c r="D47" s="24">
        <v>869394</v>
      </c>
      <c r="E47" s="24">
        <v>29905</v>
      </c>
      <c r="F47" s="23">
        <v>3300235</v>
      </c>
      <c r="G47" s="24">
        <v>2468325</v>
      </c>
      <c r="H47" s="24">
        <v>1237654</v>
      </c>
      <c r="I47" s="24">
        <v>504326</v>
      </c>
      <c r="J47" s="23">
        <v>3377430</v>
      </c>
      <c r="K47" s="24">
        <v>2613599</v>
      </c>
      <c r="L47" s="24">
        <v>2083235</v>
      </c>
      <c r="M47" s="24">
        <v>3033</v>
      </c>
      <c r="N47" s="23">
        <v>2557264</v>
      </c>
      <c r="O47" s="24">
        <v>1835262</v>
      </c>
      <c r="P47" s="24">
        <v>1156031</v>
      </c>
      <c r="Q47" s="24">
        <v>185529</v>
      </c>
      <c r="R47" s="23">
        <v>1942120</v>
      </c>
    </row>
    <row r="48" spans="1:18" ht="13.5">
      <c r="A48" s="6" t="s">
        <v>24</v>
      </c>
      <c r="B48" s="23">
        <v>2465</v>
      </c>
      <c r="C48" s="24">
        <v>1544</v>
      </c>
      <c r="D48" s="24">
        <v>1155</v>
      </c>
      <c r="E48" s="24">
        <v>242</v>
      </c>
      <c r="F48" s="23">
        <v>2149</v>
      </c>
      <c r="G48" s="24">
        <v>1375</v>
      </c>
      <c r="H48" s="24">
        <v>989</v>
      </c>
      <c r="I48" s="24">
        <v>251</v>
      </c>
      <c r="J48" s="23">
        <v>3072</v>
      </c>
      <c r="K48" s="24">
        <v>2323</v>
      </c>
      <c r="L48" s="24">
        <v>1777</v>
      </c>
      <c r="M48" s="24">
        <v>495</v>
      </c>
      <c r="N48" s="23">
        <v>8522</v>
      </c>
      <c r="O48" s="24">
        <v>4384</v>
      </c>
      <c r="P48" s="24">
        <v>3518</v>
      </c>
      <c r="Q48" s="24">
        <v>1752</v>
      </c>
      <c r="R48" s="23">
        <v>9722</v>
      </c>
    </row>
    <row r="49" spans="1:18" ht="13.5">
      <c r="A49" s="6" t="s">
        <v>25</v>
      </c>
      <c r="B49" s="23">
        <v>-8063</v>
      </c>
      <c r="C49" s="24">
        <v>-6531</v>
      </c>
      <c r="D49" s="24">
        <v>-3181</v>
      </c>
      <c r="E49" s="24">
        <v>-2369</v>
      </c>
      <c r="F49" s="23">
        <v>-9059</v>
      </c>
      <c r="G49" s="24">
        <v>-6684</v>
      </c>
      <c r="H49" s="24">
        <v>-4100</v>
      </c>
      <c r="I49" s="24">
        <v>-1964</v>
      </c>
      <c r="J49" s="23">
        <v>-3581</v>
      </c>
      <c r="K49" s="24">
        <v>-2731</v>
      </c>
      <c r="L49" s="24">
        <v>-862</v>
      </c>
      <c r="M49" s="24">
        <v>-810</v>
      </c>
      <c r="N49" s="23">
        <v>-3709</v>
      </c>
      <c r="O49" s="24">
        <v>-2373</v>
      </c>
      <c r="P49" s="24">
        <v>-1183</v>
      </c>
      <c r="Q49" s="24">
        <v>-51</v>
      </c>
      <c r="R49" s="23"/>
    </row>
    <row r="50" spans="1:18" ht="13.5">
      <c r="A50" s="6" t="s">
        <v>26</v>
      </c>
      <c r="B50" s="23"/>
      <c r="C50" s="24"/>
      <c r="D50" s="24"/>
      <c r="E50" s="24"/>
      <c r="F50" s="23">
        <v>-6900</v>
      </c>
      <c r="G50" s="24">
        <v>-3149</v>
      </c>
      <c r="H50" s="24"/>
      <c r="I50" s="24"/>
      <c r="J50" s="23"/>
      <c r="K50" s="24"/>
      <c r="L50" s="24"/>
      <c r="M50" s="24"/>
      <c r="N50" s="23"/>
      <c r="O50" s="24"/>
      <c r="P50" s="24"/>
      <c r="Q50" s="24"/>
      <c r="R50" s="23"/>
    </row>
    <row r="51" spans="1:18" ht="13.5">
      <c r="A51" s="6" t="s">
        <v>27</v>
      </c>
      <c r="B51" s="23"/>
      <c r="C51" s="24"/>
      <c r="D51" s="24"/>
      <c r="E51" s="24"/>
      <c r="F51" s="23">
        <v>-7098</v>
      </c>
      <c r="G51" s="24">
        <v>-3429</v>
      </c>
      <c r="H51" s="24"/>
      <c r="I51" s="24"/>
      <c r="J51" s="23"/>
      <c r="K51" s="24"/>
      <c r="L51" s="24"/>
      <c r="M51" s="24"/>
      <c r="N51" s="23"/>
      <c r="O51" s="24"/>
      <c r="P51" s="24"/>
      <c r="Q51" s="24"/>
      <c r="R51" s="23"/>
    </row>
    <row r="52" spans="1:18" ht="13.5">
      <c r="A52" s="6" t="s">
        <v>28</v>
      </c>
      <c r="B52" s="23">
        <v>-989559</v>
      </c>
      <c r="C52" s="24">
        <v>-988007</v>
      </c>
      <c r="D52" s="24">
        <v>-822258</v>
      </c>
      <c r="E52" s="24">
        <v>-822078</v>
      </c>
      <c r="F52" s="23">
        <v>-1325252</v>
      </c>
      <c r="G52" s="24">
        <v>-1325098</v>
      </c>
      <c r="H52" s="24">
        <v>-784245</v>
      </c>
      <c r="I52" s="24">
        <v>-784098</v>
      </c>
      <c r="J52" s="23">
        <v>-1208683</v>
      </c>
      <c r="K52" s="24">
        <v>-1209008</v>
      </c>
      <c r="L52" s="24">
        <v>-671217</v>
      </c>
      <c r="M52" s="24">
        <v>-671001</v>
      </c>
      <c r="N52" s="23">
        <v>-739332</v>
      </c>
      <c r="O52" s="24">
        <v>-739081</v>
      </c>
      <c r="P52" s="24">
        <v>-345045</v>
      </c>
      <c r="Q52" s="24">
        <v>-344693</v>
      </c>
      <c r="R52" s="23">
        <v>-999211</v>
      </c>
    </row>
    <row r="53" spans="1:18" ht="13.5">
      <c r="A53" s="6" t="s">
        <v>228</v>
      </c>
      <c r="B53" s="23"/>
      <c r="C53" s="24"/>
      <c r="D53" s="24"/>
      <c r="E53" s="24"/>
      <c r="F53" s="23"/>
      <c r="G53" s="24"/>
      <c r="H53" s="24"/>
      <c r="I53" s="24"/>
      <c r="J53" s="23"/>
      <c r="K53" s="24"/>
      <c r="L53" s="24"/>
      <c r="M53" s="24"/>
      <c r="N53" s="23">
        <v>-6000</v>
      </c>
      <c r="O53" s="24"/>
      <c r="P53" s="24"/>
      <c r="Q53" s="24"/>
      <c r="R53" s="23"/>
    </row>
    <row r="54" spans="1:18" ht="14.25" thickBot="1">
      <c r="A54" s="5" t="s">
        <v>29</v>
      </c>
      <c r="B54" s="25">
        <v>1171679</v>
      </c>
      <c r="C54" s="26">
        <v>815698</v>
      </c>
      <c r="D54" s="26">
        <v>45108</v>
      </c>
      <c r="E54" s="26">
        <v>-794298</v>
      </c>
      <c r="F54" s="25">
        <v>1954075</v>
      </c>
      <c r="G54" s="26">
        <v>1131338</v>
      </c>
      <c r="H54" s="26">
        <v>450299</v>
      </c>
      <c r="I54" s="26">
        <v>-281485</v>
      </c>
      <c r="J54" s="25">
        <v>2168237</v>
      </c>
      <c r="K54" s="26">
        <v>1404183</v>
      </c>
      <c r="L54" s="26">
        <v>1412932</v>
      </c>
      <c r="M54" s="26">
        <v>-668283</v>
      </c>
      <c r="N54" s="25">
        <v>1816744</v>
      </c>
      <c r="O54" s="26">
        <v>1092192</v>
      </c>
      <c r="P54" s="26">
        <v>807320</v>
      </c>
      <c r="Q54" s="26">
        <v>-163463</v>
      </c>
      <c r="R54" s="25">
        <v>952631</v>
      </c>
    </row>
    <row r="55" spans="1:18" ht="14.25" thickTop="1">
      <c r="A55" s="6" t="s">
        <v>30</v>
      </c>
      <c r="B55" s="23"/>
      <c r="C55" s="24"/>
      <c r="D55" s="24"/>
      <c r="E55" s="24"/>
      <c r="F55" s="23"/>
      <c r="G55" s="24"/>
      <c r="H55" s="24"/>
      <c r="I55" s="24"/>
      <c r="J55" s="23">
        <v>300000</v>
      </c>
      <c r="K55" s="24">
        <v>300000</v>
      </c>
      <c r="L55" s="24">
        <v>200000</v>
      </c>
      <c r="M55" s="24">
        <v>100000</v>
      </c>
      <c r="N55" s="23"/>
      <c r="O55" s="24"/>
      <c r="P55" s="24"/>
      <c r="Q55" s="24"/>
      <c r="R55" s="23">
        <v>200000</v>
      </c>
    </row>
    <row r="56" spans="1:18" ht="13.5">
      <c r="A56" s="6" t="s">
        <v>31</v>
      </c>
      <c r="B56" s="23"/>
      <c r="C56" s="24"/>
      <c r="D56" s="24"/>
      <c r="E56" s="24"/>
      <c r="F56" s="23"/>
      <c r="G56" s="24"/>
      <c r="H56" s="24"/>
      <c r="I56" s="24"/>
      <c r="J56" s="23"/>
      <c r="K56" s="24"/>
      <c r="L56" s="24"/>
      <c r="M56" s="24"/>
      <c r="N56" s="23">
        <v>-100000</v>
      </c>
      <c r="O56" s="24">
        <v>-100000</v>
      </c>
      <c r="P56" s="24">
        <v>-100000</v>
      </c>
      <c r="Q56" s="24"/>
      <c r="R56" s="23"/>
    </row>
    <row r="57" spans="1:18" ht="13.5">
      <c r="A57" s="6" t="s">
        <v>32</v>
      </c>
      <c r="B57" s="23">
        <v>100000</v>
      </c>
      <c r="C57" s="24"/>
      <c r="D57" s="24"/>
      <c r="E57" s="24"/>
      <c r="F57" s="23"/>
      <c r="G57" s="24"/>
      <c r="H57" s="24"/>
      <c r="I57" s="24"/>
      <c r="J57" s="23"/>
      <c r="K57" s="24"/>
      <c r="L57" s="24"/>
      <c r="M57" s="24"/>
      <c r="N57" s="23"/>
      <c r="O57" s="24"/>
      <c r="P57" s="24"/>
      <c r="Q57" s="24"/>
      <c r="R57" s="23"/>
    </row>
    <row r="58" spans="1:18" ht="13.5">
      <c r="A58" s="6" t="s">
        <v>33</v>
      </c>
      <c r="B58" s="23">
        <v>-54639</v>
      </c>
      <c r="C58" s="24">
        <v>-54639</v>
      </c>
      <c r="D58" s="24">
        <v>-639</v>
      </c>
      <c r="E58" s="24"/>
      <c r="F58" s="23"/>
      <c r="G58" s="24"/>
      <c r="H58" s="24"/>
      <c r="I58" s="24"/>
      <c r="J58" s="23"/>
      <c r="K58" s="24"/>
      <c r="L58" s="24"/>
      <c r="M58" s="24"/>
      <c r="N58" s="23"/>
      <c r="O58" s="24"/>
      <c r="P58" s="24"/>
      <c r="Q58" s="24"/>
      <c r="R58" s="23"/>
    </row>
    <row r="59" spans="1:18" ht="13.5">
      <c r="A59" s="6" t="s">
        <v>34</v>
      </c>
      <c r="B59" s="23">
        <v>-1629986</v>
      </c>
      <c r="C59" s="24">
        <v>-1108541</v>
      </c>
      <c r="D59" s="24">
        <v>-497436</v>
      </c>
      <c r="E59" s="24">
        <v>-333832</v>
      </c>
      <c r="F59" s="23">
        <v>-2499055</v>
      </c>
      <c r="G59" s="24">
        <v>-1797723</v>
      </c>
      <c r="H59" s="24">
        <v>-1678570</v>
      </c>
      <c r="I59" s="24">
        <v>-58976</v>
      </c>
      <c r="J59" s="23">
        <v>-1482595</v>
      </c>
      <c r="K59" s="24">
        <v>-802630</v>
      </c>
      <c r="L59" s="24">
        <v>-625570</v>
      </c>
      <c r="M59" s="24">
        <v>-149740</v>
      </c>
      <c r="N59" s="23">
        <v>-1288015</v>
      </c>
      <c r="O59" s="24">
        <v>-600078</v>
      </c>
      <c r="P59" s="24">
        <v>-496005</v>
      </c>
      <c r="Q59" s="24">
        <v>-112324</v>
      </c>
      <c r="R59" s="23">
        <v>-656614</v>
      </c>
    </row>
    <row r="60" spans="1:18" ht="13.5">
      <c r="A60" s="6" t="s">
        <v>35</v>
      </c>
      <c r="B60" s="23">
        <v>1725370</v>
      </c>
      <c r="C60" s="24">
        <v>1725370</v>
      </c>
      <c r="D60" s="24">
        <v>1639927</v>
      </c>
      <c r="E60" s="24">
        <v>669376</v>
      </c>
      <c r="F60" s="23">
        <v>89460</v>
      </c>
      <c r="G60" s="24"/>
      <c r="H60" s="24"/>
      <c r="I60" s="24"/>
      <c r="J60" s="23"/>
      <c r="K60" s="24"/>
      <c r="L60" s="24"/>
      <c r="M60" s="24"/>
      <c r="N60" s="23">
        <v>38683</v>
      </c>
      <c r="O60" s="24"/>
      <c r="P60" s="24"/>
      <c r="Q60" s="24"/>
      <c r="R60" s="23"/>
    </row>
    <row r="61" spans="1:18" ht="13.5">
      <c r="A61" s="6" t="s">
        <v>36</v>
      </c>
      <c r="B61" s="23"/>
      <c r="C61" s="24"/>
      <c r="D61" s="24"/>
      <c r="E61" s="24"/>
      <c r="F61" s="23">
        <v>-3612</v>
      </c>
      <c r="G61" s="24"/>
      <c r="H61" s="24"/>
      <c r="I61" s="24"/>
      <c r="J61" s="23">
        <v>-21380</v>
      </c>
      <c r="K61" s="24">
        <v>-21380</v>
      </c>
      <c r="L61" s="24">
        <v>-21380</v>
      </c>
      <c r="M61" s="24"/>
      <c r="N61" s="23"/>
      <c r="O61" s="24"/>
      <c r="P61" s="24"/>
      <c r="Q61" s="24"/>
      <c r="R61" s="23"/>
    </row>
    <row r="62" spans="1:18" ht="13.5">
      <c r="A62" s="6" t="s">
        <v>37</v>
      </c>
      <c r="B62" s="23">
        <v>-22810</v>
      </c>
      <c r="C62" s="24">
        <v>-12310</v>
      </c>
      <c r="D62" s="24">
        <v>-8930</v>
      </c>
      <c r="E62" s="24">
        <v>-3185</v>
      </c>
      <c r="F62" s="23">
        <v>-203790</v>
      </c>
      <c r="G62" s="24">
        <v>-199480</v>
      </c>
      <c r="H62" s="24">
        <v>-131773</v>
      </c>
      <c r="I62" s="24">
        <v>-52911</v>
      </c>
      <c r="J62" s="23">
        <v>-218730</v>
      </c>
      <c r="K62" s="24">
        <v>-111381</v>
      </c>
      <c r="L62" s="24">
        <v>-100622</v>
      </c>
      <c r="M62" s="24">
        <v>-55109</v>
      </c>
      <c r="N62" s="23">
        <v>-458383</v>
      </c>
      <c r="O62" s="24">
        <v>-343000</v>
      </c>
      <c r="P62" s="24">
        <v>-38352</v>
      </c>
      <c r="Q62" s="24">
        <v>-24408</v>
      </c>
      <c r="R62" s="23">
        <v>-926899</v>
      </c>
    </row>
    <row r="63" spans="1:18" ht="13.5">
      <c r="A63" s="6" t="s">
        <v>38</v>
      </c>
      <c r="B63" s="23"/>
      <c r="C63" s="24"/>
      <c r="D63" s="24"/>
      <c r="E63" s="24"/>
      <c r="F63" s="23"/>
      <c r="G63" s="24"/>
      <c r="H63" s="24"/>
      <c r="I63" s="24"/>
      <c r="J63" s="23"/>
      <c r="K63" s="24"/>
      <c r="L63" s="24"/>
      <c r="M63" s="24"/>
      <c r="N63" s="23"/>
      <c r="O63" s="24"/>
      <c r="P63" s="24"/>
      <c r="Q63" s="24"/>
      <c r="R63" s="23">
        <v>-222550</v>
      </c>
    </row>
    <row r="64" spans="1:18" ht="13.5">
      <c r="A64" s="6" t="s">
        <v>39</v>
      </c>
      <c r="B64" s="23"/>
      <c r="C64" s="24"/>
      <c r="D64" s="24"/>
      <c r="E64" s="24"/>
      <c r="F64" s="23"/>
      <c r="G64" s="24"/>
      <c r="H64" s="24"/>
      <c r="I64" s="24"/>
      <c r="J64" s="23"/>
      <c r="K64" s="24"/>
      <c r="L64" s="24"/>
      <c r="M64" s="24"/>
      <c r="N64" s="23"/>
      <c r="O64" s="24"/>
      <c r="P64" s="24"/>
      <c r="Q64" s="24"/>
      <c r="R64" s="23">
        <v>326550</v>
      </c>
    </row>
    <row r="65" spans="1:18" ht="13.5">
      <c r="A65" s="6" t="s">
        <v>40</v>
      </c>
      <c r="B65" s="23">
        <v>79428</v>
      </c>
      <c r="C65" s="24">
        <v>39714</v>
      </c>
      <c r="D65" s="24"/>
      <c r="E65" s="24"/>
      <c r="F65" s="23"/>
      <c r="G65" s="24"/>
      <c r="H65" s="24"/>
      <c r="I65" s="24"/>
      <c r="J65" s="23"/>
      <c r="K65" s="24"/>
      <c r="L65" s="24"/>
      <c r="M65" s="24"/>
      <c r="N65" s="23"/>
      <c r="O65" s="24"/>
      <c r="P65" s="24"/>
      <c r="Q65" s="24"/>
      <c r="R65" s="23"/>
    </row>
    <row r="66" spans="1:18" ht="13.5">
      <c r="A66" s="6" t="s">
        <v>41</v>
      </c>
      <c r="B66" s="23"/>
      <c r="C66" s="24"/>
      <c r="D66" s="24"/>
      <c r="E66" s="24"/>
      <c r="F66" s="23">
        <v>330000</v>
      </c>
      <c r="G66" s="24">
        <v>330000</v>
      </c>
      <c r="H66" s="24"/>
      <c r="I66" s="24"/>
      <c r="J66" s="23">
        <v>20000</v>
      </c>
      <c r="K66" s="24">
        <v>20000</v>
      </c>
      <c r="L66" s="24">
        <v>20000</v>
      </c>
      <c r="M66" s="24">
        <v>20000</v>
      </c>
      <c r="N66" s="23"/>
      <c r="O66" s="24"/>
      <c r="P66" s="24"/>
      <c r="Q66" s="24"/>
      <c r="R66" s="23"/>
    </row>
    <row r="67" spans="1:18" ht="13.5">
      <c r="A67" s="6" t="s">
        <v>42</v>
      </c>
      <c r="B67" s="23"/>
      <c r="C67" s="24"/>
      <c r="D67" s="24"/>
      <c r="E67" s="24"/>
      <c r="F67" s="23"/>
      <c r="G67" s="24"/>
      <c r="H67" s="24"/>
      <c r="I67" s="24"/>
      <c r="J67" s="23"/>
      <c r="K67" s="24"/>
      <c r="L67" s="24"/>
      <c r="M67" s="24"/>
      <c r="N67" s="23">
        <v>-50112</v>
      </c>
      <c r="O67" s="24"/>
      <c r="P67" s="24"/>
      <c r="Q67" s="24"/>
      <c r="R67" s="23">
        <v>-50112</v>
      </c>
    </row>
    <row r="68" spans="1:18" ht="13.5">
      <c r="A68" s="6" t="s">
        <v>43</v>
      </c>
      <c r="B68" s="23">
        <v>-117324</v>
      </c>
      <c r="C68" s="24">
        <v>-1284</v>
      </c>
      <c r="D68" s="24">
        <v>-856</v>
      </c>
      <c r="E68" s="24">
        <v>-428</v>
      </c>
      <c r="F68" s="23">
        <v>-1712</v>
      </c>
      <c r="G68" s="24">
        <v>-1184</v>
      </c>
      <c r="H68" s="24">
        <v>-756</v>
      </c>
      <c r="I68" s="24">
        <v>-428</v>
      </c>
      <c r="J68" s="23">
        <v>-1712</v>
      </c>
      <c r="K68" s="24">
        <v>-1284</v>
      </c>
      <c r="L68" s="24">
        <v>-856</v>
      </c>
      <c r="M68" s="24">
        <v>-428</v>
      </c>
      <c r="N68" s="23">
        <v>-1362</v>
      </c>
      <c r="O68" s="24">
        <v>-934</v>
      </c>
      <c r="P68" s="24">
        <v>-506</v>
      </c>
      <c r="Q68" s="24">
        <v>-78</v>
      </c>
      <c r="R68" s="23">
        <v>-1712</v>
      </c>
    </row>
    <row r="69" spans="1:18" ht="14.25" thickBot="1">
      <c r="A69" s="5" t="s">
        <v>44</v>
      </c>
      <c r="B69" s="25">
        <v>80036</v>
      </c>
      <c r="C69" s="26">
        <v>588307</v>
      </c>
      <c r="D69" s="26">
        <v>1132064</v>
      </c>
      <c r="E69" s="26">
        <v>331929</v>
      </c>
      <c r="F69" s="25">
        <v>-2288710</v>
      </c>
      <c r="G69" s="26">
        <v>-1668388</v>
      </c>
      <c r="H69" s="26">
        <v>-1811100</v>
      </c>
      <c r="I69" s="26">
        <v>-112315</v>
      </c>
      <c r="J69" s="25">
        <v>-1404419</v>
      </c>
      <c r="K69" s="26">
        <v>-616676</v>
      </c>
      <c r="L69" s="26">
        <v>-528430</v>
      </c>
      <c r="M69" s="26">
        <v>-85277</v>
      </c>
      <c r="N69" s="25">
        <v>-1859190</v>
      </c>
      <c r="O69" s="26">
        <v>-1044013</v>
      </c>
      <c r="P69" s="26">
        <v>-634863</v>
      </c>
      <c r="Q69" s="26">
        <v>-136811</v>
      </c>
      <c r="R69" s="25">
        <v>-1331338</v>
      </c>
    </row>
    <row r="70" spans="1:18" ht="14.25" thickTop="1">
      <c r="A70" s="6" t="s">
        <v>45</v>
      </c>
      <c r="B70" s="23">
        <v>1000000</v>
      </c>
      <c r="C70" s="24">
        <v>1000000</v>
      </c>
      <c r="D70" s="24">
        <v>1000000</v>
      </c>
      <c r="E70" s="24"/>
      <c r="F70" s="23"/>
      <c r="G70" s="24">
        <v>100000</v>
      </c>
      <c r="H70" s="24">
        <v>100000</v>
      </c>
      <c r="I70" s="24"/>
      <c r="J70" s="23"/>
      <c r="K70" s="24"/>
      <c r="L70" s="24"/>
      <c r="M70" s="24"/>
      <c r="N70" s="23"/>
      <c r="O70" s="24"/>
      <c r="P70" s="24"/>
      <c r="Q70" s="24"/>
      <c r="R70" s="23"/>
    </row>
    <row r="71" spans="1:18" ht="13.5">
      <c r="A71" s="6" t="s">
        <v>46</v>
      </c>
      <c r="B71" s="23"/>
      <c r="C71" s="24"/>
      <c r="D71" s="24"/>
      <c r="E71" s="24"/>
      <c r="F71" s="23"/>
      <c r="G71" s="24"/>
      <c r="H71" s="24"/>
      <c r="I71" s="24"/>
      <c r="J71" s="23"/>
      <c r="K71" s="24"/>
      <c r="L71" s="24"/>
      <c r="M71" s="24"/>
      <c r="N71" s="23"/>
      <c r="O71" s="24"/>
      <c r="P71" s="24"/>
      <c r="Q71" s="24"/>
      <c r="R71" s="23"/>
    </row>
    <row r="72" spans="1:18" ht="13.5">
      <c r="A72" s="6" t="s">
        <v>48</v>
      </c>
      <c r="B72" s="23"/>
      <c r="C72" s="24"/>
      <c r="D72" s="24"/>
      <c r="E72" s="24"/>
      <c r="F72" s="23">
        <v>1300000</v>
      </c>
      <c r="G72" s="24">
        <v>1300000</v>
      </c>
      <c r="H72" s="24">
        <v>1300000</v>
      </c>
      <c r="I72" s="24">
        <v>1300000</v>
      </c>
      <c r="J72" s="23"/>
      <c r="K72" s="24"/>
      <c r="L72" s="24"/>
      <c r="M72" s="24"/>
      <c r="N72" s="23"/>
      <c r="O72" s="24"/>
      <c r="P72" s="24"/>
      <c r="Q72" s="24"/>
      <c r="R72" s="23"/>
    </row>
    <row r="73" spans="1:18" ht="13.5">
      <c r="A73" s="6" t="s">
        <v>49</v>
      </c>
      <c r="B73" s="23">
        <v>-1300000</v>
      </c>
      <c r="C73" s="24">
        <v>-1300000</v>
      </c>
      <c r="D73" s="24">
        <v>-1300000</v>
      </c>
      <c r="E73" s="24"/>
      <c r="F73" s="23"/>
      <c r="G73" s="24"/>
      <c r="H73" s="24"/>
      <c r="I73" s="24"/>
      <c r="J73" s="23"/>
      <c r="K73" s="24"/>
      <c r="L73" s="24"/>
      <c r="M73" s="24"/>
      <c r="N73" s="23"/>
      <c r="O73" s="24"/>
      <c r="P73" s="24"/>
      <c r="Q73" s="24"/>
      <c r="R73" s="23"/>
    </row>
    <row r="74" spans="1:18" ht="13.5">
      <c r="A74" s="6" t="s">
        <v>50</v>
      </c>
      <c r="B74" s="23"/>
      <c r="C74" s="24"/>
      <c r="D74" s="24"/>
      <c r="E74" s="24"/>
      <c r="F74" s="23">
        <v>1646709</v>
      </c>
      <c r="G74" s="24"/>
      <c r="H74" s="24"/>
      <c r="I74" s="24"/>
      <c r="J74" s="23"/>
      <c r="K74" s="24"/>
      <c r="L74" s="24"/>
      <c r="M74" s="24"/>
      <c r="N74" s="23"/>
      <c r="O74" s="24"/>
      <c r="P74" s="24"/>
      <c r="Q74" s="24"/>
      <c r="R74" s="23"/>
    </row>
    <row r="75" spans="1:18" ht="13.5">
      <c r="A75" s="6" t="s">
        <v>51</v>
      </c>
      <c r="B75" s="23"/>
      <c r="C75" s="24"/>
      <c r="D75" s="24"/>
      <c r="E75" s="24"/>
      <c r="F75" s="23">
        <v>-12000</v>
      </c>
      <c r="G75" s="24"/>
      <c r="H75" s="24"/>
      <c r="I75" s="24"/>
      <c r="J75" s="23"/>
      <c r="K75" s="24"/>
      <c r="L75" s="24"/>
      <c r="M75" s="24"/>
      <c r="N75" s="23"/>
      <c r="O75" s="24"/>
      <c r="P75" s="24"/>
      <c r="Q75" s="24"/>
      <c r="R75" s="23"/>
    </row>
    <row r="76" spans="1:18" ht="13.5">
      <c r="A76" s="6" t="s">
        <v>52</v>
      </c>
      <c r="B76" s="23">
        <v>-535935</v>
      </c>
      <c r="C76" s="24">
        <v>-532039</v>
      </c>
      <c r="D76" s="24">
        <v>-281665</v>
      </c>
      <c r="E76" s="24">
        <v>-254735</v>
      </c>
      <c r="F76" s="23">
        <v>-437041</v>
      </c>
      <c r="G76" s="24">
        <v>-434608</v>
      </c>
      <c r="H76" s="24">
        <v>-218274</v>
      </c>
      <c r="I76" s="24">
        <v>-205597</v>
      </c>
      <c r="J76" s="23">
        <v>-334338</v>
      </c>
      <c r="K76" s="24">
        <v>-332432</v>
      </c>
      <c r="L76" s="24">
        <v>-167204</v>
      </c>
      <c r="M76" s="24">
        <v>-160944</v>
      </c>
      <c r="N76" s="23">
        <v>-270512</v>
      </c>
      <c r="O76" s="24">
        <v>-268487</v>
      </c>
      <c r="P76" s="24">
        <v>-128980</v>
      </c>
      <c r="Q76" s="24">
        <v>-123377</v>
      </c>
      <c r="R76" s="23">
        <v>-283492</v>
      </c>
    </row>
    <row r="77" spans="1:18" ht="13.5">
      <c r="A77" s="6" t="s">
        <v>53</v>
      </c>
      <c r="B77" s="23"/>
      <c r="C77" s="24"/>
      <c r="D77" s="24"/>
      <c r="E77" s="24"/>
      <c r="F77" s="23">
        <v>-74</v>
      </c>
      <c r="G77" s="24"/>
      <c r="H77" s="24"/>
      <c r="I77" s="24"/>
      <c r="J77" s="23"/>
      <c r="K77" s="24"/>
      <c r="L77" s="24"/>
      <c r="M77" s="24"/>
      <c r="N77" s="23"/>
      <c r="O77" s="24"/>
      <c r="P77" s="24"/>
      <c r="Q77" s="24"/>
      <c r="R77" s="23"/>
    </row>
    <row r="78" spans="1:18" ht="14.25" thickBot="1">
      <c r="A78" s="5" t="s">
        <v>55</v>
      </c>
      <c r="B78" s="25">
        <v>-835935</v>
      </c>
      <c r="C78" s="26">
        <v>-832039</v>
      </c>
      <c r="D78" s="26">
        <v>-581665</v>
      </c>
      <c r="E78" s="26">
        <v>-254735</v>
      </c>
      <c r="F78" s="25">
        <v>2497594</v>
      </c>
      <c r="G78" s="26">
        <v>965391</v>
      </c>
      <c r="H78" s="26">
        <v>1181725</v>
      </c>
      <c r="I78" s="26">
        <v>1094402</v>
      </c>
      <c r="J78" s="25">
        <v>-334338</v>
      </c>
      <c r="K78" s="26">
        <v>-332432</v>
      </c>
      <c r="L78" s="26">
        <v>-167204</v>
      </c>
      <c r="M78" s="26">
        <v>-160944</v>
      </c>
      <c r="N78" s="25">
        <v>-270512</v>
      </c>
      <c r="O78" s="26">
        <v>-268487</v>
      </c>
      <c r="P78" s="26">
        <v>-128980</v>
      </c>
      <c r="Q78" s="26">
        <v>-123377</v>
      </c>
      <c r="R78" s="25">
        <v>-283492</v>
      </c>
    </row>
    <row r="79" spans="1:18" ht="14.25" thickTop="1">
      <c r="A79" s="7" t="s">
        <v>58</v>
      </c>
      <c r="B79" s="23">
        <v>415780</v>
      </c>
      <c r="C79" s="24">
        <v>571967</v>
      </c>
      <c r="D79" s="24">
        <v>595506</v>
      </c>
      <c r="E79" s="24">
        <v>-717104</v>
      </c>
      <c r="F79" s="23">
        <v>2162959</v>
      </c>
      <c r="G79" s="24">
        <v>428341</v>
      </c>
      <c r="H79" s="24">
        <v>-179075</v>
      </c>
      <c r="I79" s="24">
        <v>700600</v>
      </c>
      <c r="J79" s="23">
        <v>429479</v>
      </c>
      <c r="K79" s="24">
        <v>455074</v>
      </c>
      <c r="L79" s="24">
        <v>717297</v>
      </c>
      <c r="M79" s="24">
        <v>-914505</v>
      </c>
      <c r="N79" s="23">
        <v>-312957</v>
      </c>
      <c r="O79" s="24">
        <v>-220308</v>
      </c>
      <c r="P79" s="24">
        <v>43475</v>
      </c>
      <c r="Q79" s="24">
        <v>-423652</v>
      </c>
      <c r="R79" s="23">
        <v>-662199</v>
      </c>
    </row>
    <row r="80" spans="1:18" ht="13.5">
      <c r="A80" s="7" t="s">
        <v>59</v>
      </c>
      <c r="B80" s="23">
        <v>5260633</v>
      </c>
      <c r="C80" s="24">
        <v>5260633</v>
      </c>
      <c r="D80" s="24">
        <v>5260633</v>
      </c>
      <c r="E80" s="24">
        <v>5260633</v>
      </c>
      <c r="F80" s="23">
        <v>3097674</v>
      </c>
      <c r="G80" s="24">
        <v>3097674</v>
      </c>
      <c r="H80" s="24">
        <v>3097674</v>
      </c>
      <c r="I80" s="24">
        <v>3097674</v>
      </c>
      <c r="J80" s="23">
        <v>2668194</v>
      </c>
      <c r="K80" s="24">
        <v>2668194</v>
      </c>
      <c r="L80" s="24">
        <v>2668194</v>
      </c>
      <c r="M80" s="24">
        <v>2668194</v>
      </c>
      <c r="N80" s="23">
        <v>2981152</v>
      </c>
      <c r="O80" s="24">
        <v>2981152</v>
      </c>
      <c r="P80" s="24">
        <v>2981152</v>
      </c>
      <c r="Q80" s="24">
        <v>2981152</v>
      </c>
      <c r="R80" s="23">
        <v>3643351</v>
      </c>
    </row>
    <row r="81" spans="1:18" ht="14.25" thickBot="1">
      <c r="A81" s="7" t="s">
        <v>59</v>
      </c>
      <c r="B81" s="23">
        <v>5676414</v>
      </c>
      <c r="C81" s="24">
        <v>5832600</v>
      </c>
      <c r="D81" s="24">
        <v>5856140</v>
      </c>
      <c r="E81" s="24">
        <v>4543528</v>
      </c>
      <c r="F81" s="23">
        <v>5260633</v>
      </c>
      <c r="G81" s="24">
        <v>3526015</v>
      </c>
      <c r="H81" s="24">
        <v>2918599</v>
      </c>
      <c r="I81" s="24">
        <v>3798275</v>
      </c>
      <c r="J81" s="23">
        <v>3097674</v>
      </c>
      <c r="K81" s="24">
        <v>3123269</v>
      </c>
      <c r="L81" s="24">
        <v>3385492</v>
      </c>
      <c r="M81" s="24">
        <v>1753689</v>
      </c>
      <c r="N81" s="23">
        <v>2668194</v>
      </c>
      <c r="O81" s="24">
        <v>2760843</v>
      </c>
      <c r="P81" s="24">
        <v>3024628</v>
      </c>
      <c r="Q81" s="24">
        <v>2557500</v>
      </c>
      <c r="R81" s="23">
        <v>2981152</v>
      </c>
    </row>
    <row r="82" spans="1:18" ht="14.25" thickTop="1">
      <c r="A82" s="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4" ht="13.5">
      <c r="A84" s="20" t="s">
        <v>311</v>
      </c>
    </row>
    <row r="85" ht="13.5">
      <c r="A85" s="20" t="s">
        <v>312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S10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307</v>
      </c>
      <c r="B2" s="14">
        <v>4554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308</v>
      </c>
      <c r="B3" s="1" t="s">
        <v>309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164</v>
      </c>
      <c r="B4" s="15" t="str">
        <f>HYPERLINK("http://www.kabupro.jp/mark/20131220/S1000S4K.htm","有価証券報告書")</f>
        <v>有価証券報告書</v>
      </c>
      <c r="C4" s="15" t="str">
        <f>HYPERLINK("http://www.kabupro.jp/mark/20131220/S1000S4K.htm","有価証券報告書")</f>
        <v>有価証券報告書</v>
      </c>
      <c r="D4" s="15" t="str">
        <f>HYPERLINK("http://www.kabupro.jp/mark/20120810/S000BPJA.htm","四半期報告書")</f>
        <v>四半期報告書</v>
      </c>
      <c r="E4" s="15" t="str">
        <f>HYPERLINK("http://www.kabupro.jp/mark/20120511/S000ATLU.htm","四半期報告書")</f>
        <v>四半期報告書</v>
      </c>
      <c r="F4" s="15" t="str">
        <f>HYPERLINK("http://www.kabupro.jp/mark/20120210/S000A8Z3.htm","四半期報告書")</f>
        <v>四半期報告書</v>
      </c>
      <c r="G4" s="15" t="str">
        <f>HYPERLINK("http://www.kabupro.jp/mark/20121221/S000CIZG.htm","有価証券報告書")</f>
        <v>有価証券報告書</v>
      </c>
      <c r="H4" s="15" t="str">
        <f>HYPERLINK("http://www.kabupro.jp/mark/20110811/S000950J.htm","四半期報告書")</f>
        <v>四半期報告書</v>
      </c>
      <c r="I4" s="15" t="str">
        <f>HYPERLINK("http://www.kabupro.jp/mark/20110513/S0008AAE.htm","四半期報告書")</f>
        <v>四半期報告書</v>
      </c>
      <c r="J4" s="15" t="str">
        <f>HYPERLINK("http://www.kabupro.jp/mark/20110214/S0007RC6.htm","四半期報告書")</f>
        <v>四半期報告書</v>
      </c>
      <c r="K4" s="15" t="str">
        <f>HYPERLINK("http://www.kabupro.jp/mark/20111222/S0009W97.htm","有価証券報告書")</f>
        <v>有価証券報告書</v>
      </c>
      <c r="L4" s="15" t="str">
        <f>HYPERLINK("http://www.kabupro.jp/mark/20100813/S0006M9Q.htm","四半期報告書")</f>
        <v>四半期報告書</v>
      </c>
      <c r="M4" s="15" t="str">
        <f>HYPERLINK("http://www.kabupro.jp/mark/20100514/S0005PA8.htm","四半期報告書")</f>
        <v>四半期報告書</v>
      </c>
      <c r="N4" s="15" t="str">
        <f>HYPERLINK("http://www.kabupro.jp/mark/20100215/S00057DE.htm","四半期報告書")</f>
        <v>四半期報告書</v>
      </c>
      <c r="O4" s="15" t="str">
        <f>HYPERLINK("http://www.kabupro.jp/mark/20101221/S0007F7O.htm","有価証券報告書")</f>
        <v>有価証券報告書</v>
      </c>
      <c r="P4" s="15" t="str">
        <f>HYPERLINK("http://www.kabupro.jp/mark/20090814/S0003YUE.htm","四半期報告書")</f>
        <v>四半期報告書</v>
      </c>
      <c r="Q4" s="15" t="str">
        <f>HYPERLINK("http://www.kabupro.jp/mark/20090515/S000322Z.htm","四半期報告書")</f>
        <v>四半期報告書</v>
      </c>
      <c r="R4" s="15" t="str">
        <f>HYPERLINK("http://www.kabupro.jp/mark/20090213/S0002IQT.htm","四半期報告書")</f>
        <v>四半期報告書</v>
      </c>
      <c r="S4" s="15" t="str">
        <f>HYPERLINK("http://www.kabupro.jp/mark/20091221/S0004TO3.htm","有価証券報告書")</f>
        <v>有価証券報告書</v>
      </c>
    </row>
    <row r="5" spans="1:19" ht="14.25" thickBot="1">
      <c r="A5" s="11" t="s">
        <v>165</v>
      </c>
      <c r="B5" s="1" t="s">
        <v>171</v>
      </c>
      <c r="C5" s="1" t="s">
        <v>171</v>
      </c>
      <c r="D5" s="1" t="s">
        <v>175</v>
      </c>
      <c r="E5" s="1" t="s">
        <v>178</v>
      </c>
      <c r="F5" s="1" t="s">
        <v>180</v>
      </c>
      <c r="G5" s="1" t="s">
        <v>182</v>
      </c>
      <c r="H5" s="1" t="s">
        <v>184</v>
      </c>
      <c r="I5" s="1" t="s">
        <v>186</v>
      </c>
      <c r="J5" s="1" t="s">
        <v>188</v>
      </c>
      <c r="K5" s="1" t="s">
        <v>190</v>
      </c>
      <c r="L5" s="1" t="s">
        <v>192</v>
      </c>
      <c r="M5" s="1" t="s">
        <v>194</v>
      </c>
      <c r="N5" s="1" t="s">
        <v>196</v>
      </c>
      <c r="O5" s="1" t="s">
        <v>198</v>
      </c>
      <c r="P5" s="1" t="s">
        <v>200</v>
      </c>
      <c r="Q5" s="1" t="s">
        <v>202</v>
      </c>
      <c r="R5" s="1" t="s">
        <v>204</v>
      </c>
      <c r="S5" s="1" t="s">
        <v>206</v>
      </c>
    </row>
    <row r="6" spans="1:19" ht="15" thickBot="1" thickTop="1">
      <c r="A6" s="10" t="s">
        <v>166</v>
      </c>
      <c r="B6" s="18" t="s">
        <v>310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167</v>
      </c>
      <c r="B7" s="16" t="s">
        <v>172</v>
      </c>
      <c r="C7" s="16" t="s">
        <v>172</v>
      </c>
      <c r="D7" s="14" t="s">
        <v>176</v>
      </c>
      <c r="E7" s="14" t="s">
        <v>176</v>
      </c>
      <c r="F7" s="14" t="s">
        <v>176</v>
      </c>
      <c r="G7" s="16" t="s">
        <v>172</v>
      </c>
      <c r="H7" s="14" t="s">
        <v>176</v>
      </c>
      <c r="I7" s="14" t="s">
        <v>176</v>
      </c>
      <c r="J7" s="14" t="s">
        <v>176</v>
      </c>
      <c r="K7" s="16" t="s">
        <v>172</v>
      </c>
      <c r="L7" s="14" t="s">
        <v>176</v>
      </c>
      <c r="M7" s="14" t="s">
        <v>176</v>
      </c>
      <c r="N7" s="14" t="s">
        <v>176</v>
      </c>
      <c r="O7" s="16" t="s">
        <v>172</v>
      </c>
      <c r="P7" s="14" t="s">
        <v>176</v>
      </c>
      <c r="Q7" s="14" t="s">
        <v>176</v>
      </c>
      <c r="R7" s="14" t="s">
        <v>176</v>
      </c>
      <c r="S7" s="16" t="s">
        <v>172</v>
      </c>
    </row>
    <row r="8" spans="1:19" ht="13.5">
      <c r="A8" s="13" t="s">
        <v>168</v>
      </c>
      <c r="B8" s="17"/>
      <c r="C8" s="17"/>
      <c r="D8" s="1"/>
      <c r="E8" s="1"/>
      <c r="F8" s="1"/>
      <c r="G8" s="17"/>
      <c r="H8" s="1"/>
      <c r="I8" s="1"/>
      <c r="J8" s="1"/>
      <c r="K8" s="17"/>
      <c r="L8" s="1"/>
      <c r="M8" s="1"/>
      <c r="N8" s="1"/>
      <c r="O8" s="17"/>
      <c r="P8" s="1"/>
      <c r="Q8" s="1"/>
      <c r="R8" s="1"/>
      <c r="S8" s="17"/>
    </row>
    <row r="9" spans="1:19" ht="13.5">
      <c r="A9" s="13" t="s">
        <v>169</v>
      </c>
      <c r="B9" s="17" t="s">
        <v>173</v>
      </c>
      <c r="C9" s="17" t="s">
        <v>174</v>
      </c>
      <c r="D9" s="1" t="s">
        <v>177</v>
      </c>
      <c r="E9" s="1" t="s">
        <v>179</v>
      </c>
      <c r="F9" s="1" t="s">
        <v>181</v>
      </c>
      <c r="G9" s="17" t="s">
        <v>183</v>
      </c>
      <c r="H9" s="1" t="s">
        <v>185</v>
      </c>
      <c r="I9" s="1" t="s">
        <v>187</v>
      </c>
      <c r="J9" s="1" t="s">
        <v>189</v>
      </c>
      <c r="K9" s="17" t="s">
        <v>191</v>
      </c>
      <c r="L9" s="1" t="s">
        <v>193</v>
      </c>
      <c r="M9" s="1" t="s">
        <v>195</v>
      </c>
      <c r="N9" s="1" t="s">
        <v>197</v>
      </c>
      <c r="O9" s="17" t="s">
        <v>199</v>
      </c>
      <c r="P9" s="1" t="s">
        <v>201</v>
      </c>
      <c r="Q9" s="1" t="s">
        <v>203</v>
      </c>
      <c r="R9" s="1" t="s">
        <v>205</v>
      </c>
      <c r="S9" s="17" t="s">
        <v>207</v>
      </c>
    </row>
    <row r="10" spans="1:19" ht="14.25" thickBot="1">
      <c r="A10" s="13" t="s">
        <v>170</v>
      </c>
      <c r="B10" s="17" t="s">
        <v>209</v>
      </c>
      <c r="C10" s="17" t="s">
        <v>209</v>
      </c>
      <c r="D10" s="1" t="s">
        <v>210</v>
      </c>
      <c r="E10" s="1" t="s">
        <v>210</v>
      </c>
      <c r="F10" s="1" t="s">
        <v>210</v>
      </c>
      <c r="G10" s="17" t="s">
        <v>210</v>
      </c>
      <c r="H10" s="1" t="s">
        <v>210</v>
      </c>
      <c r="I10" s="1" t="s">
        <v>210</v>
      </c>
      <c r="J10" s="1" t="s">
        <v>210</v>
      </c>
      <c r="K10" s="17" t="s">
        <v>210</v>
      </c>
      <c r="L10" s="1" t="s">
        <v>210</v>
      </c>
      <c r="M10" s="1" t="s">
        <v>210</v>
      </c>
      <c r="N10" s="1" t="s">
        <v>210</v>
      </c>
      <c r="O10" s="17" t="s">
        <v>210</v>
      </c>
      <c r="P10" s="1" t="s">
        <v>210</v>
      </c>
      <c r="Q10" s="1" t="s">
        <v>210</v>
      </c>
      <c r="R10" s="1" t="s">
        <v>210</v>
      </c>
      <c r="S10" s="17" t="s">
        <v>210</v>
      </c>
    </row>
    <row r="11" spans="1:19" ht="14.25" thickTop="1">
      <c r="A11" s="9" t="s">
        <v>208</v>
      </c>
      <c r="B11" s="21">
        <v>5912</v>
      </c>
      <c r="C11" s="21">
        <v>5170</v>
      </c>
      <c r="D11" s="22">
        <v>5327090</v>
      </c>
      <c r="E11" s="22">
        <v>5350712</v>
      </c>
      <c r="F11" s="22">
        <v>4038185</v>
      </c>
      <c r="G11" s="21">
        <v>4755373</v>
      </c>
      <c r="H11" s="22">
        <v>3020841</v>
      </c>
      <c r="I11" s="22">
        <v>2413510</v>
      </c>
      <c r="J11" s="22">
        <v>3293274</v>
      </c>
      <c r="K11" s="21">
        <v>2592763</v>
      </c>
      <c r="L11" s="22">
        <v>2618452</v>
      </c>
      <c r="M11" s="22">
        <v>2980768</v>
      </c>
      <c r="N11" s="22">
        <v>1349056</v>
      </c>
      <c r="O11" s="21">
        <v>2161361</v>
      </c>
      <c r="P11" s="22">
        <v>2254183</v>
      </c>
      <c r="Q11" s="22">
        <v>2418174</v>
      </c>
      <c r="R11" s="22">
        <v>1951346</v>
      </c>
      <c r="S11" s="21">
        <v>2275671</v>
      </c>
    </row>
    <row r="12" spans="1:19" ht="13.5">
      <c r="A12" s="2" t="s">
        <v>211</v>
      </c>
      <c r="B12" s="23">
        <v>440</v>
      </c>
      <c r="C12" s="23">
        <v>502</v>
      </c>
      <c r="D12" s="24"/>
      <c r="E12" s="24"/>
      <c r="F12" s="24"/>
      <c r="G12" s="23">
        <v>627955</v>
      </c>
      <c r="H12" s="24"/>
      <c r="I12" s="24"/>
      <c r="J12" s="24"/>
      <c r="K12" s="23">
        <v>654428</v>
      </c>
      <c r="L12" s="24"/>
      <c r="M12" s="24"/>
      <c r="N12" s="24"/>
      <c r="O12" s="23">
        <v>746636</v>
      </c>
      <c r="P12" s="24"/>
      <c r="Q12" s="24"/>
      <c r="R12" s="24"/>
      <c r="S12" s="23">
        <v>746777</v>
      </c>
    </row>
    <row r="13" spans="1:19" ht="13.5">
      <c r="A13" s="2" t="s">
        <v>212</v>
      </c>
      <c r="B13" s="23">
        <v>8883</v>
      </c>
      <c r="C13" s="23">
        <v>9137</v>
      </c>
      <c r="D13" s="24"/>
      <c r="E13" s="24"/>
      <c r="F13" s="24"/>
      <c r="G13" s="23">
        <v>7658784</v>
      </c>
      <c r="H13" s="24"/>
      <c r="I13" s="24"/>
      <c r="J13" s="24"/>
      <c r="K13" s="23">
        <v>7032513</v>
      </c>
      <c r="L13" s="24"/>
      <c r="M13" s="24"/>
      <c r="N13" s="24"/>
      <c r="O13" s="23">
        <v>6782207</v>
      </c>
      <c r="P13" s="24"/>
      <c r="Q13" s="24"/>
      <c r="R13" s="24"/>
      <c r="S13" s="23">
        <v>5544478</v>
      </c>
    </row>
    <row r="14" spans="1:19" ht="13.5">
      <c r="A14" s="2" t="s">
        <v>214</v>
      </c>
      <c r="B14" s="23">
        <v>505</v>
      </c>
      <c r="C14" s="23">
        <v>505</v>
      </c>
      <c r="D14" s="24">
        <v>605748</v>
      </c>
      <c r="E14" s="24">
        <v>605935</v>
      </c>
      <c r="F14" s="24">
        <v>606113</v>
      </c>
      <c r="G14" s="23">
        <v>606307</v>
      </c>
      <c r="H14" s="24">
        <v>505174</v>
      </c>
      <c r="I14" s="24">
        <v>505088</v>
      </c>
      <c r="J14" s="24">
        <v>505000</v>
      </c>
      <c r="K14" s="23">
        <v>504910</v>
      </c>
      <c r="L14" s="24">
        <v>504817</v>
      </c>
      <c r="M14" s="24">
        <v>504724</v>
      </c>
      <c r="N14" s="24">
        <v>504632</v>
      </c>
      <c r="O14" s="23">
        <v>706832</v>
      </c>
      <c r="P14" s="24">
        <v>706659</v>
      </c>
      <c r="Q14" s="24">
        <v>706454</v>
      </c>
      <c r="R14" s="24">
        <v>706153</v>
      </c>
      <c r="S14" s="23">
        <v>705481</v>
      </c>
    </row>
    <row r="15" spans="1:19" ht="13.5">
      <c r="A15" s="2" t="s">
        <v>215</v>
      </c>
      <c r="B15" s="23"/>
      <c r="C15" s="23"/>
      <c r="D15" s="24"/>
      <c r="E15" s="24"/>
      <c r="F15" s="24"/>
      <c r="G15" s="23"/>
      <c r="H15" s="24"/>
      <c r="I15" s="24"/>
      <c r="J15" s="24"/>
      <c r="K15" s="23"/>
      <c r="L15" s="24"/>
      <c r="M15" s="24"/>
      <c r="N15" s="24"/>
      <c r="O15" s="23"/>
      <c r="P15" s="24">
        <v>391867</v>
      </c>
      <c r="Q15" s="24">
        <v>442800</v>
      </c>
      <c r="R15" s="24">
        <v>457103</v>
      </c>
      <c r="S15" s="23">
        <v>476086</v>
      </c>
    </row>
    <row r="16" spans="1:19" ht="13.5">
      <c r="A16" s="2" t="s">
        <v>216</v>
      </c>
      <c r="B16" s="23"/>
      <c r="C16" s="23"/>
      <c r="D16" s="24"/>
      <c r="E16" s="24"/>
      <c r="F16" s="24"/>
      <c r="G16" s="23"/>
      <c r="H16" s="24"/>
      <c r="I16" s="24"/>
      <c r="J16" s="24"/>
      <c r="K16" s="23"/>
      <c r="L16" s="24"/>
      <c r="M16" s="24"/>
      <c r="N16" s="24"/>
      <c r="O16" s="23"/>
      <c r="P16" s="24">
        <v>992390</v>
      </c>
      <c r="Q16" s="24">
        <v>1047467</v>
      </c>
      <c r="R16" s="24">
        <v>784414</v>
      </c>
      <c r="S16" s="23">
        <v>834827</v>
      </c>
    </row>
    <row r="17" spans="1:19" ht="13.5">
      <c r="A17" s="2" t="s">
        <v>217</v>
      </c>
      <c r="B17" s="23">
        <v>2283</v>
      </c>
      <c r="C17" s="23">
        <v>2276</v>
      </c>
      <c r="D17" s="24">
        <v>2188084</v>
      </c>
      <c r="E17" s="24">
        <v>2431555</v>
      </c>
      <c r="F17" s="24">
        <v>2198488</v>
      </c>
      <c r="G17" s="23">
        <v>2153247</v>
      </c>
      <c r="H17" s="24">
        <v>1968002</v>
      </c>
      <c r="I17" s="24">
        <v>1728848</v>
      </c>
      <c r="J17" s="24">
        <v>1857853</v>
      </c>
      <c r="K17" s="23">
        <v>1728477</v>
      </c>
      <c r="L17" s="24">
        <v>1766185</v>
      </c>
      <c r="M17" s="24">
        <v>1932855</v>
      </c>
      <c r="N17" s="24">
        <v>1500627</v>
      </c>
      <c r="O17" s="23">
        <v>1415259</v>
      </c>
      <c r="P17" s="24"/>
      <c r="Q17" s="24"/>
      <c r="R17" s="24"/>
      <c r="S17" s="23"/>
    </row>
    <row r="18" spans="1:19" ht="13.5">
      <c r="A18" s="2" t="s">
        <v>218</v>
      </c>
      <c r="B18" s="23">
        <v>1100</v>
      </c>
      <c r="C18" s="23">
        <v>1266</v>
      </c>
      <c r="D18" s="24">
        <v>1275042</v>
      </c>
      <c r="E18" s="24">
        <v>782294</v>
      </c>
      <c r="F18" s="24">
        <v>710953</v>
      </c>
      <c r="G18" s="23">
        <v>778158</v>
      </c>
      <c r="H18" s="24">
        <v>1190730</v>
      </c>
      <c r="I18" s="24">
        <v>960476</v>
      </c>
      <c r="J18" s="24">
        <v>929712</v>
      </c>
      <c r="K18" s="23">
        <v>810705</v>
      </c>
      <c r="L18" s="24">
        <v>764210</v>
      </c>
      <c r="M18" s="24">
        <v>838805</v>
      </c>
      <c r="N18" s="24">
        <v>751685</v>
      </c>
      <c r="O18" s="23">
        <v>844773</v>
      </c>
      <c r="P18" s="24">
        <v>863218</v>
      </c>
      <c r="Q18" s="24">
        <v>695416</v>
      </c>
      <c r="R18" s="24">
        <v>812460</v>
      </c>
      <c r="S18" s="23">
        <v>760037</v>
      </c>
    </row>
    <row r="19" spans="1:19" ht="13.5">
      <c r="A19" s="2" t="s">
        <v>219</v>
      </c>
      <c r="B19" s="23"/>
      <c r="C19" s="23"/>
      <c r="D19" s="24"/>
      <c r="E19" s="24"/>
      <c r="F19" s="24"/>
      <c r="G19" s="23"/>
      <c r="H19" s="24"/>
      <c r="I19" s="24"/>
      <c r="J19" s="24"/>
      <c r="K19" s="23"/>
      <c r="L19" s="24"/>
      <c r="M19" s="24"/>
      <c r="N19" s="24"/>
      <c r="O19" s="23"/>
      <c r="P19" s="24">
        <v>1459916</v>
      </c>
      <c r="Q19" s="24">
        <v>1392246</v>
      </c>
      <c r="R19" s="24">
        <v>1452413</v>
      </c>
      <c r="S19" s="23">
        <v>1120594</v>
      </c>
    </row>
    <row r="20" spans="1:19" ht="13.5">
      <c r="A20" s="2" t="s">
        <v>220</v>
      </c>
      <c r="B20" s="23"/>
      <c r="C20" s="23"/>
      <c r="D20" s="24"/>
      <c r="E20" s="24"/>
      <c r="F20" s="24"/>
      <c r="G20" s="23"/>
      <c r="H20" s="24"/>
      <c r="I20" s="24"/>
      <c r="J20" s="24"/>
      <c r="K20" s="23"/>
      <c r="L20" s="24"/>
      <c r="M20" s="24"/>
      <c r="N20" s="24"/>
      <c r="O20" s="23"/>
      <c r="P20" s="24">
        <v>150614</v>
      </c>
      <c r="Q20" s="24">
        <v>89211</v>
      </c>
      <c r="R20" s="24">
        <v>89500</v>
      </c>
      <c r="S20" s="23">
        <v>88763</v>
      </c>
    </row>
    <row r="21" spans="1:19" ht="13.5">
      <c r="A21" s="2" t="s">
        <v>221</v>
      </c>
      <c r="B21" s="23">
        <v>2630</v>
      </c>
      <c r="C21" s="23">
        <v>3068</v>
      </c>
      <c r="D21" s="24">
        <v>3155932</v>
      </c>
      <c r="E21" s="24">
        <v>3084797</v>
      </c>
      <c r="F21" s="24">
        <v>2957914</v>
      </c>
      <c r="G21" s="23">
        <v>2324030</v>
      </c>
      <c r="H21" s="24">
        <v>2104436</v>
      </c>
      <c r="I21" s="24">
        <v>2237181</v>
      </c>
      <c r="J21" s="24">
        <v>2017774</v>
      </c>
      <c r="K21" s="23">
        <v>2336230</v>
      </c>
      <c r="L21" s="24">
        <v>1842796</v>
      </c>
      <c r="M21" s="24">
        <v>1892911</v>
      </c>
      <c r="N21" s="24">
        <v>1696688</v>
      </c>
      <c r="O21" s="23">
        <v>1668493</v>
      </c>
      <c r="P21" s="24"/>
      <c r="Q21" s="24"/>
      <c r="R21" s="24"/>
      <c r="S21" s="23"/>
    </row>
    <row r="22" spans="1:19" ht="13.5">
      <c r="A22" s="2" t="s">
        <v>222</v>
      </c>
      <c r="B22" s="23">
        <v>12</v>
      </c>
      <c r="C22" s="23">
        <v>121</v>
      </c>
      <c r="D22" s="24"/>
      <c r="E22" s="24"/>
      <c r="F22" s="24"/>
      <c r="G22" s="23">
        <v>35023</v>
      </c>
      <c r="H22" s="24"/>
      <c r="I22" s="24"/>
      <c r="J22" s="24"/>
      <c r="K22" s="23">
        <v>64413</v>
      </c>
      <c r="L22" s="24"/>
      <c r="M22" s="24"/>
      <c r="N22" s="24"/>
      <c r="O22" s="23">
        <v>64017</v>
      </c>
      <c r="P22" s="24"/>
      <c r="Q22" s="24"/>
      <c r="R22" s="24"/>
      <c r="S22" s="23">
        <v>14472</v>
      </c>
    </row>
    <row r="23" spans="1:19" ht="13.5">
      <c r="A23" s="2" t="s">
        <v>223</v>
      </c>
      <c r="B23" s="23">
        <v>155</v>
      </c>
      <c r="C23" s="23">
        <v>195</v>
      </c>
      <c r="D23" s="24"/>
      <c r="E23" s="24"/>
      <c r="F23" s="24"/>
      <c r="G23" s="23">
        <v>201412</v>
      </c>
      <c r="H23" s="24"/>
      <c r="I23" s="24"/>
      <c r="J23" s="24"/>
      <c r="K23" s="23">
        <v>194640</v>
      </c>
      <c r="L23" s="24"/>
      <c r="M23" s="24"/>
      <c r="N23" s="24"/>
      <c r="O23" s="23">
        <v>213469</v>
      </c>
      <c r="P23" s="24"/>
      <c r="Q23" s="24"/>
      <c r="R23" s="24"/>
      <c r="S23" s="23">
        <v>222591</v>
      </c>
    </row>
    <row r="24" spans="1:19" ht="13.5">
      <c r="A24" s="2" t="s">
        <v>224</v>
      </c>
      <c r="B24" s="23">
        <v>575</v>
      </c>
      <c r="C24" s="23">
        <v>473</v>
      </c>
      <c r="D24" s="24"/>
      <c r="E24" s="24"/>
      <c r="F24" s="24"/>
      <c r="G24" s="23">
        <v>532484</v>
      </c>
      <c r="H24" s="24"/>
      <c r="I24" s="24"/>
      <c r="J24" s="24"/>
      <c r="K24" s="23">
        <v>503396</v>
      </c>
      <c r="L24" s="24"/>
      <c r="M24" s="24"/>
      <c r="N24" s="24"/>
      <c r="O24" s="23">
        <v>415515</v>
      </c>
      <c r="P24" s="24"/>
      <c r="Q24" s="24"/>
      <c r="R24" s="24"/>
      <c r="S24" s="23">
        <v>316534</v>
      </c>
    </row>
    <row r="25" spans="1:19" ht="13.5">
      <c r="A25" s="2" t="s">
        <v>225</v>
      </c>
      <c r="B25" s="23">
        <v>37</v>
      </c>
      <c r="C25" s="23">
        <v>94</v>
      </c>
      <c r="D25" s="24"/>
      <c r="E25" s="24"/>
      <c r="F25" s="24"/>
      <c r="G25" s="23">
        <v>808441</v>
      </c>
      <c r="H25" s="24"/>
      <c r="I25" s="24"/>
      <c r="J25" s="24"/>
      <c r="K25" s="23">
        <v>146739</v>
      </c>
      <c r="L25" s="24"/>
      <c r="M25" s="24"/>
      <c r="N25" s="24"/>
      <c r="O25" s="23">
        <v>70771</v>
      </c>
      <c r="P25" s="24"/>
      <c r="Q25" s="24"/>
      <c r="R25" s="24"/>
      <c r="S25" s="23">
        <v>92571</v>
      </c>
    </row>
    <row r="26" spans="1:19" ht="13.5">
      <c r="A26" s="2" t="s">
        <v>226</v>
      </c>
      <c r="B26" s="23">
        <v>74</v>
      </c>
      <c r="C26" s="23"/>
      <c r="D26" s="24"/>
      <c r="E26" s="24"/>
      <c r="F26" s="24"/>
      <c r="G26" s="23">
        <v>40214</v>
      </c>
      <c r="H26" s="24"/>
      <c r="I26" s="24"/>
      <c r="J26" s="24"/>
      <c r="K26" s="23"/>
      <c r="L26" s="24"/>
      <c r="M26" s="24"/>
      <c r="N26" s="24"/>
      <c r="O26" s="23"/>
      <c r="P26" s="24"/>
      <c r="Q26" s="24"/>
      <c r="R26" s="24"/>
      <c r="S26" s="23"/>
    </row>
    <row r="27" spans="1:19" ht="13.5">
      <c r="A27" s="2" t="s">
        <v>227</v>
      </c>
      <c r="B27" s="23"/>
      <c r="C27" s="23"/>
      <c r="D27" s="24"/>
      <c r="E27" s="24"/>
      <c r="F27" s="24"/>
      <c r="G27" s="23">
        <v>36</v>
      </c>
      <c r="H27" s="24"/>
      <c r="I27" s="24"/>
      <c r="J27" s="24"/>
      <c r="K27" s="23">
        <v>32</v>
      </c>
      <c r="L27" s="24"/>
      <c r="M27" s="24"/>
      <c r="N27" s="24"/>
      <c r="O27" s="23">
        <v>286</v>
      </c>
      <c r="P27" s="24"/>
      <c r="Q27" s="24"/>
      <c r="R27" s="24"/>
      <c r="S27" s="23">
        <v>615</v>
      </c>
    </row>
    <row r="28" spans="1:19" ht="13.5">
      <c r="A28" s="2" t="s">
        <v>229</v>
      </c>
      <c r="B28" s="23">
        <v>22</v>
      </c>
      <c r="C28" s="23">
        <v>18</v>
      </c>
      <c r="D28" s="24">
        <v>586296</v>
      </c>
      <c r="E28" s="24">
        <v>558317</v>
      </c>
      <c r="F28" s="24">
        <v>1559374</v>
      </c>
      <c r="G28" s="23">
        <v>18661</v>
      </c>
      <c r="H28" s="24">
        <v>786322</v>
      </c>
      <c r="I28" s="24">
        <v>827184</v>
      </c>
      <c r="J28" s="24">
        <v>622660</v>
      </c>
      <c r="K28" s="23">
        <v>22098</v>
      </c>
      <c r="L28" s="24">
        <v>659431</v>
      </c>
      <c r="M28" s="24">
        <v>658343</v>
      </c>
      <c r="N28" s="24">
        <v>542578</v>
      </c>
      <c r="O28" s="23">
        <v>11658</v>
      </c>
      <c r="P28" s="24">
        <v>490424</v>
      </c>
      <c r="Q28" s="24">
        <v>577000</v>
      </c>
      <c r="R28" s="24">
        <v>488401</v>
      </c>
      <c r="S28" s="23">
        <v>14607</v>
      </c>
    </row>
    <row r="29" spans="1:19" ht="13.5">
      <c r="A29" s="2" t="s">
        <v>230</v>
      </c>
      <c r="B29" s="23">
        <v>0</v>
      </c>
      <c r="C29" s="23">
        <v>-2</v>
      </c>
      <c r="D29" s="24">
        <v>-2448</v>
      </c>
      <c r="E29" s="24">
        <v>-2824</v>
      </c>
      <c r="F29" s="24">
        <v>-2889</v>
      </c>
      <c r="G29" s="23">
        <v>-2750</v>
      </c>
      <c r="H29" s="24">
        <v>-2676</v>
      </c>
      <c r="I29" s="24">
        <v>-2758</v>
      </c>
      <c r="J29" s="24">
        <v>-2860</v>
      </c>
      <c r="K29" s="23">
        <v>-2557</v>
      </c>
      <c r="L29" s="24">
        <v>-2272</v>
      </c>
      <c r="M29" s="24">
        <v>-2133</v>
      </c>
      <c r="N29" s="24">
        <v>-2509</v>
      </c>
      <c r="O29" s="23">
        <v>-2258</v>
      </c>
      <c r="P29" s="24">
        <v>-1959</v>
      </c>
      <c r="Q29" s="24">
        <v>-1759</v>
      </c>
      <c r="R29" s="24">
        <v>-1924</v>
      </c>
      <c r="S29" s="23">
        <v>-1887</v>
      </c>
    </row>
    <row r="30" spans="1:19" ht="13.5">
      <c r="A30" s="2" t="s">
        <v>231</v>
      </c>
      <c r="B30" s="23">
        <v>22633</v>
      </c>
      <c r="C30" s="23">
        <v>22828</v>
      </c>
      <c r="D30" s="24">
        <v>22145976</v>
      </c>
      <c r="E30" s="24">
        <v>21320062</v>
      </c>
      <c r="F30" s="24">
        <v>20774483</v>
      </c>
      <c r="G30" s="23">
        <v>20537381</v>
      </c>
      <c r="H30" s="24">
        <v>17635240</v>
      </c>
      <c r="I30" s="24">
        <v>16979913</v>
      </c>
      <c r="J30" s="24">
        <v>17840562</v>
      </c>
      <c r="K30" s="23">
        <v>16588793</v>
      </c>
      <c r="L30" s="24">
        <v>15729243</v>
      </c>
      <c r="M30" s="24">
        <v>15916583</v>
      </c>
      <c r="N30" s="24">
        <v>14711658</v>
      </c>
      <c r="O30" s="23">
        <v>15099024</v>
      </c>
      <c r="P30" s="24">
        <v>13838541</v>
      </c>
      <c r="Q30" s="24">
        <v>13231069</v>
      </c>
      <c r="R30" s="24">
        <v>13154845</v>
      </c>
      <c r="S30" s="23">
        <v>13212222</v>
      </c>
    </row>
    <row r="31" spans="1:19" ht="13.5">
      <c r="A31" s="3" t="s">
        <v>232</v>
      </c>
      <c r="B31" s="23">
        <v>7603</v>
      </c>
      <c r="C31" s="23">
        <v>6315</v>
      </c>
      <c r="D31" s="24"/>
      <c r="E31" s="24"/>
      <c r="F31" s="24"/>
      <c r="G31" s="23">
        <v>6461553</v>
      </c>
      <c r="H31" s="24"/>
      <c r="I31" s="24"/>
      <c r="J31" s="24"/>
      <c r="K31" s="23">
        <v>4748819</v>
      </c>
      <c r="L31" s="24"/>
      <c r="M31" s="24"/>
      <c r="N31" s="24"/>
      <c r="O31" s="23">
        <v>4690289</v>
      </c>
      <c r="P31" s="24"/>
      <c r="Q31" s="24"/>
      <c r="R31" s="24"/>
      <c r="S31" s="23">
        <v>4376849</v>
      </c>
    </row>
    <row r="32" spans="1:19" ht="13.5">
      <c r="A32" s="4" t="s">
        <v>233</v>
      </c>
      <c r="B32" s="23">
        <v>-2812</v>
      </c>
      <c r="C32" s="23">
        <v>-2640</v>
      </c>
      <c r="D32" s="24"/>
      <c r="E32" s="24"/>
      <c r="F32" s="24"/>
      <c r="G32" s="23">
        <v>-2339892</v>
      </c>
      <c r="H32" s="24"/>
      <c r="I32" s="24"/>
      <c r="J32" s="24"/>
      <c r="K32" s="23">
        <v>-2083293</v>
      </c>
      <c r="L32" s="24"/>
      <c r="M32" s="24"/>
      <c r="N32" s="24"/>
      <c r="O32" s="23">
        <v>-1995026</v>
      </c>
      <c r="P32" s="24"/>
      <c r="Q32" s="24"/>
      <c r="R32" s="24"/>
      <c r="S32" s="23">
        <v>-1757295</v>
      </c>
    </row>
    <row r="33" spans="1:19" ht="13.5">
      <c r="A33" s="4" t="s">
        <v>234</v>
      </c>
      <c r="B33" s="23">
        <v>4790</v>
      </c>
      <c r="C33" s="23">
        <v>3674</v>
      </c>
      <c r="D33" s="24">
        <v>3774769</v>
      </c>
      <c r="E33" s="24">
        <v>3917740</v>
      </c>
      <c r="F33" s="24">
        <v>4039472</v>
      </c>
      <c r="G33" s="23">
        <v>4121661</v>
      </c>
      <c r="H33" s="24">
        <v>4256243</v>
      </c>
      <c r="I33" s="24">
        <v>2578904</v>
      </c>
      <c r="J33" s="24">
        <v>2611562</v>
      </c>
      <c r="K33" s="23">
        <v>2665525</v>
      </c>
      <c r="L33" s="24">
        <v>2726231</v>
      </c>
      <c r="M33" s="24">
        <v>2788141</v>
      </c>
      <c r="N33" s="24">
        <v>2880734</v>
      </c>
      <c r="O33" s="23">
        <v>2695263</v>
      </c>
      <c r="P33" s="24">
        <v>2758702</v>
      </c>
      <c r="Q33" s="24">
        <v>2634590</v>
      </c>
      <c r="R33" s="24">
        <v>2563489</v>
      </c>
      <c r="S33" s="23">
        <v>2619554</v>
      </c>
    </row>
    <row r="34" spans="1:19" ht="13.5">
      <c r="A34" s="3" t="s">
        <v>235</v>
      </c>
      <c r="B34" s="23">
        <v>199</v>
      </c>
      <c r="C34" s="23">
        <v>172</v>
      </c>
      <c r="D34" s="24"/>
      <c r="E34" s="24"/>
      <c r="F34" s="24"/>
      <c r="G34" s="23">
        <v>166482</v>
      </c>
      <c r="H34" s="24"/>
      <c r="I34" s="24"/>
      <c r="J34" s="24"/>
      <c r="K34" s="23">
        <v>118880</v>
      </c>
      <c r="L34" s="24"/>
      <c r="M34" s="24"/>
      <c r="N34" s="24"/>
      <c r="O34" s="23">
        <v>108685</v>
      </c>
      <c r="P34" s="24"/>
      <c r="Q34" s="24"/>
      <c r="R34" s="24"/>
      <c r="S34" s="23">
        <v>105425</v>
      </c>
    </row>
    <row r="35" spans="1:19" ht="13.5">
      <c r="A35" s="4" t="s">
        <v>233</v>
      </c>
      <c r="B35" s="23">
        <v>-107</v>
      </c>
      <c r="C35" s="23">
        <v>-90</v>
      </c>
      <c r="D35" s="24"/>
      <c r="E35" s="24"/>
      <c r="F35" s="24"/>
      <c r="G35" s="23">
        <v>-77851</v>
      </c>
      <c r="H35" s="24"/>
      <c r="I35" s="24"/>
      <c r="J35" s="24"/>
      <c r="K35" s="23">
        <v>-72571</v>
      </c>
      <c r="L35" s="24"/>
      <c r="M35" s="24"/>
      <c r="N35" s="24"/>
      <c r="O35" s="23">
        <v>-77425</v>
      </c>
      <c r="P35" s="24"/>
      <c r="Q35" s="24"/>
      <c r="R35" s="24"/>
      <c r="S35" s="23">
        <v>-69903</v>
      </c>
    </row>
    <row r="36" spans="1:19" ht="13.5">
      <c r="A36" s="4" t="s">
        <v>236</v>
      </c>
      <c r="B36" s="23">
        <v>91</v>
      </c>
      <c r="C36" s="23">
        <v>82</v>
      </c>
      <c r="D36" s="24"/>
      <c r="E36" s="24"/>
      <c r="F36" s="24"/>
      <c r="G36" s="23">
        <v>88630</v>
      </c>
      <c r="H36" s="24"/>
      <c r="I36" s="24"/>
      <c r="J36" s="24"/>
      <c r="K36" s="23">
        <v>46308</v>
      </c>
      <c r="L36" s="24"/>
      <c r="M36" s="24"/>
      <c r="N36" s="24"/>
      <c r="O36" s="23">
        <v>31260</v>
      </c>
      <c r="P36" s="24"/>
      <c r="Q36" s="24"/>
      <c r="R36" s="24"/>
      <c r="S36" s="23">
        <v>35522</v>
      </c>
    </row>
    <row r="37" spans="1:19" ht="13.5">
      <c r="A37" s="3" t="s">
        <v>237</v>
      </c>
      <c r="B37" s="23">
        <v>7436</v>
      </c>
      <c r="C37" s="23">
        <v>4451</v>
      </c>
      <c r="D37" s="24"/>
      <c r="E37" s="24"/>
      <c r="F37" s="24"/>
      <c r="G37" s="23">
        <v>5156741</v>
      </c>
      <c r="H37" s="24"/>
      <c r="I37" s="24"/>
      <c r="J37" s="24"/>
      <c r="K37" s="23">
        <v>3449533</v>
      </c>
      <c r="L37" s="24"/>
      <c r="M37" s="24"/>
      <c r="N37" s="24"/>
      <c r="O37" s="23">
        <v>3270537</v>
      </c>
      <c r="P37" s="24"/>
      <c r="Q37" s="24"/>
      <c r="R37" s="24"/>
      <c r="S37" s="23">
        <v>2898166</v>
      </c>
    </row>
    <row r="38" spans="1:19" ht="13.5">
      <c r="A38" s="4" t="s">
        <v>233</v>
      </c>
      <c r="B38" s="23">
        <v>-3708</v>
      </c>
      <c r="C38" s="23">
        <v>-3332</v>
      </c>
      <c r="D38" s="24"/>
      <c r="E38" s="24"/>
      <c r="F38" s="24"/>
      <c r="G38" s="23">
        <v>-2886823</v>
      </c>
      <c r="H38" s="24"/>
      <c r="I38" s="24"/>
      <c r="J38" s="24"/>
      <c r="K38" s="23">
        <v>-2584505</v>
      </c>
      <c r="L38" s="24"/>
      <c r="M38" s="24"/>
      <c r="N38" s="24"/>
      <c r="O38" s="23">
        <v>-2332648</v>
      </c>
      <c r="P38" s="24"/>
      <c r="Q38" s="24"/>
      <c r="R38" s="24"/>
      <c r="S38" s="23">
        <v>-2048279</v>
      </c>
    </row>
    <row r="39" spans="1:19" ht="13.5">
      <c r="A39" s="4" t="s">
        <v>238</v>
      </c>
      <c r="B39" s="23">
        <v>3727</v>
      </c>
      <c r="C39" s="23">
        <v>1119</v>
      </c>
      <c r="D39" s="24"/>
      <c r="E39" s="24"/>
      <c r="F39" s="24"/>
      <c r="G39" s="23">
        <v>2269917</v>
      </c>
      <c r="H39" s="24"/>
      <c r="I39" s="24"/>
      <c r="J39" s="24"/>
      <c r="K39" s="23">
        <v>865027</v>
      </c>
      <c r="L39" s="24"/>
      <c r="M39" s="24"/>
      <c r="N39" s="24"/>
      <c r="O39" s="23">
        <v>937888</v>
      </c>
      <c r="P39" s="24"/>
      <c r="Q39" s="24"/>
      <c r="R39" s="24"/>
      <c r="S39" s="23">
        <v>849886</v>
      </c>
    </row>
    <row r="40" spans="1:19" ht="13.5">
      <c r="A40" s="3" t="s">
        <v>239</v>
      </c>
      <c r="B40" s="23">
        <v>44</v>
      </c>
      <c r="C40" s="23">
        <v>37</v>
      </c>
      <c r="D40" s="24"/>
      <c r="E40" s="24"/>
      <c r="F40" s="24"/>
      <c r="G40" s="23">
        <v>35814</v>
      </c>
      <c r="H40" s="24"/>
      <c r="I40" s="24"/>
      <c r="J40" s="24"/>
      <c r="K40" s="23">
        <v>35814</v>
      </c>
      <c r="L40" s="24"/>
      <c r="M40" s="24"/>
      <c r="N40" s="24"/>
      <c r="O40" s="23">
        <v>35384</v>
      </c>
      <c r="P40" s="24"/>
      <c r="Q40" s="24"/>
      <c r="R40" s="24"/>
      <c r="S40" s="23">
        <v>27259</v>
      </c>
    </row>
    <row r="41" spans="1:19" ht="13.5">
      <c r="A41" s="4" t="s">
        <v>233</v>
      </c>
      <c r="B41" s="23">
        <v>-39</v>
      </c>
      <c r="C41" s="23">
        <v>-34</v>
      </c>
      <c r="D41" s="24"/>
      <c r="E41" s="24"/>
      <c r="F41" s="24"/>
      <c r="G41" s="23">
        <v>-33842</v>
      </c>
      <c r="H41" s="24"/>
      <c r="I41" s="24"/>
      <c r="J41" s="24"/>
      <c r="K41" s="23">
        <v>-31706</v>
      </c>
      <c r="L41" s="24"/>
      <c r="M41" s="24"/>
      <c r="N41" s="24"/>
      <c r="O41" s="23">
        <v>-26434</v>
      </c>
      <c r="P41" s="24"/>
      <c r="Q41" s="24"/>
      <c r="R41" s="24"/>
      <c r="S41" s="23">
        <v>-22833</v>
      </c>
    </row>
    <row r="42" spans="1:19" ht="13.5">
      <c r="A42" s="4" t="s">
        <v>240</v>
      </c>
      <c r="B42" s="23">
        <v>5</v>
      </c>
      <c r="C42" s="23">
        <v>2</v>
      </c>
      <c r="D42" s="24"/>
      <c r="E42" s="24"/>
      <c r="F42" s="24"/>
      <c r="G42" s="23">
        <v>1971</v>
      </c>
      <c r="H42" s="24"/>
      <c r="I42" s="24"/>
      <c r="J42" s="24"/>
      <c r="K42" s="23">
        <v>4107</v>
      </c>
      <c r="L42" s="24"/>
      <c r="M42" s="24"/>
      <c r="N42" s="24"/>
      <c r="O42" s="23">
        <v>8950</v>
      </c>
      <c r="P42" s="24"/>
      <c r="Q42" s="24"/>
      <c r="R42" s="24"/>
      <c r="S42" s="23">
        <v>4425</v>
      </c>
    </row>
    <row r="43" spans="1:19" ht="13.5">
      <c r="A43" s="3" t="s">
        <v>241</v>
      </c>
      <c r="B43" s="23">
        <v>870</v>
      </c>
      <c r="C43" s="23">
        <v>844</v>
      </c>
      <c r="D43" s="24"/>
      <c r="E43" s="24"/>
      <c r="F43" s="24"/>
      <c r="G43" s="23">
        <v>811166</v>
      </c>
      <c r="H43" s="24"/>
      <c r="I43" s="24"/>
      <c r="J43" s="24"/>
      <c r="K43" s="23">
        <v>749731</v>
      </c>
      <c r="L43" s="24"/>
      <c r="M43" s="24"/>
      <c r="N43" s="24"/>
      <c r="O43" s="23">
        <v>757648</v>
      </c>
      <c r="P43" s="24"/>
      <c r="Q43" s="24"/>
      <c r="R43" s="24"/>
      <c r="S43" s="23">
        <v>686272</v>
      </c>
    </row>
    <row r="44" spans="1:19" ht="13.5">
      <c r="A44" s="4" t="s">
        <v>233</v>
      </c>
      <c r="B44" s="23">
        <v>-770</v>
      </c>
      <c r="C44" s="23">
        <v>-751</v>
      </c>
      <c r="D44" s="24"/>
      <c r="E44" s="24"/>
      <c r="F44" s="24"/>
      <c r="G44" s="23">
        <v>-679798</v>
      </c>
      <c r="H44" s="24"/>
      <c r="I44" s="24"/>
      <c r="J44" s="24"/>
      <c r="K44" s="23">
        <v>-623233</v>
      </c>
      <c r="L44" s="24"/>
      <c r="M44" s="24"/>
      <c r="N44" s="24"/>
      <c r="O44" s="23">
        <v>-610509</v>
      </c>
      <c r="P44" s="24"/>
      <c r="Q44" s="24"/>
      <c r="R44" s="24"/>
      <c r="S44" s="23">
        <v>-527830</v>
      </c>
    </row>
    <row r="45" spans="1:19" ht="13.5">
      <c r="A45" s="4" t="s">
        <v>242</v>
      </c>
      <c r="B45" s="23">
        <v>99</v>
      </c>
      <c r="C45" s="23">
        <v>93</v>
      </c>
      <c r="D45" s="24"/>
      <c r="E45" s="24"/>
      <c r="F45" s="24"/>
      <c r="G45" s="23">
        <v>131368</v>
      </c>
      <c r="H45" s="24"/>
      <c r="I45" s="24"/>
      <c r="J45" s="24"/>
      <c r="K45" s="23">
        <v>126498</v>
      </c>
      <c r="L45" s="24"/>
      <c r="M45" s="24"/>
      <c r="N45" s="24"/>
      <c r="O45" s="23">
        <v>147139</v>
      </c>
      <c r="P45" s="24"/>
      <c r="Q45" s="24"/>
      <c r="R45" s="24"/>
      <c r="S45" s="23">
        <v>158442</v>
      </c>
    </row>
    <row r="46" spans="1:19" ht="13.5">
      <c r="A46" s="3" t="s">
        <v>243</v>
      </c>
      <c r="B46" s="23">
        <v>497</v>
      </c>
      <c r="C46" s="23">
        <v>497</v>
      </c>
      <c r="D46" s="24"/>
      <c r="E46" s="24"/>
      <c r="F46" s="24"/>
      <c r="G46" s="23">
        <v>587659</v>
      </c>
      <c r="H46" s="24"/>
      <c r="I46" s="24"/>
      <c r="J46" s="24"/>
      <c r="K46" s="23">
        <v>634361</v>
      </c>
      <c r="L46" s="24"/>
      <c r="M46" s="24"/>
      <c r="N46" s="24"/>
      <c r="O46" s="23">
        <v>634361</v>
      </c>
      <c r="P46" s="24"/>
      <c r="Q46" s="24"/>
      <c r="R46" s="24"/>
      <c r="S46" s="23">
        <v>527658</v>
      </c>
    </row>
    <row r="47" spans="1:19" ht="13.5">
      <c r="A47" s="3" t="s">
        <v>244</v>
      </c>
      <c r="B47" s="23">
        <v>19</v>
      </c>
      <c r="C47" s="23">
        <v>1771</v>
      </c>
      <c r="D47" s="24"/>
      <c r="E47" s="24"/>
      <c r="F47" s="24"/>
      <c r="G47" s="23">
        <v>380644</v>
      </c>
      <c r="H47" s="24"/>
      <c r="I47" s="24">
        <v>3118998</v>
      </c>
      <c r="J47" s="24"/>
      <c r="K47" s="23">
        <v>1559484</v>
      </c>
      <c r="L47" s="24"/>
      <c r="M47" s="24"/>
      <c r="N47" s="24"/>
      <c r="O47" s="23">
        <v>475562</v>
      </c>
      <c r="P47" s="24"/>
      <c r="Q47" s="24"/>
      <c r="R47" s="24"/>
      <c r="S47" s="23">
        <v>47069</v>
      </c>
    </row>
    <row r="48" spans="1:19" ht="13.5">
      <c r="A48" s="4" t="s">
        <v>246</v>
      </c>
      <c r="B48" s="23"/>
      <c r="C48" s="23"/>
      <c r="D48" s="24">
        <v>3141505</v>
      </c>
      <c r="E48" s="24">
        <v>2754762</v>
      </c>
      <c r="F48" s="24">
        <v>2777746</v>
      </c>
      <c r="G48" s="23"/>
      <c r="H48" s="24">
        <v>3127115</v>
      </c>
      <c r="I48" s="24">
        <v>1551183</v>
      </c>
      <c r="J48" s="24">
        <v>3186311</v>
      </c>
      <c r="K48" s="23"/>
      <c r="L48" s="24">
        <v>2637141</v>
      </c>
      <c r="M48" s="24">
        <v>2631320</v>
      </c>
      <c r="N48" s="24">
        <v>2100121</v>
      </c>
      <c r="O48" s="23"/>
      <c r="P48" s="24">
        <v>1915485</v>
      </c>
      <c r="Q48" s="24">
        <v>1840844</v>
      </c>
      <c r="R48" s="24">
        <v>1626248</v>
      </c>
      <c r="S48" s="23"/>
    </row>
    <row r="49" spans="1:19" ht="13.5">
      <c r="A49" s="3" t="s">
        <v>247</v>
      </c>
      <c r="B49" s="23">
        <v>9232</v>
      </c>
      <c r="C49" s="23">
        <v>7242</v>
      </c>
      <c r="D49" s="24">
        <v>6916275</v>
      </c>
      <c r="E49" s="24">
        <v>6672503</v>
      </c>
      <c r="F49" s="24">
        <v>6817218</v>
      </c>
      <c r="G49" s="23">
        <v>7581853</v>
      </c>
      <c r="H49" s="24">
        <v>7383358</v>
      </c>
      <c r="I49" s="24">
        <v>7249086</v>
      </c>
      <c r="J49" s="24">
        <v>5797873</v>
      </c>
      <c r="K49" s="23">
        <v>5901313</v>
      </c>
      <c r="L49" s="24">
        <v>5363373</v>
      </c>
      <c r="M49" s="24">
        <v>5419462</v>
      </c>
      <c r="N49" s="24">
        <v>4980855</v>
      </c>
      <c r="O49" s="23">
        <v>4930427</v>
      </c>
      <c r="P49" s="24">
        <v>4674188</v>
      </c>
      <c r="Q49" s="24">
        <v>4475435</v>
      </c>
      <c r="R49" s="24">
        <v>4189737</v>
      </c>
      <c r="S49" s="23">
        <v>4242558</v>
      </c>
    </row>
    <row r="50" spans="1:19" ht="13.5">
      <c r="A50" s="3" t="s">
        <v>249</v>
      </c>
      <c r="B50" s="23"/>
      <c r="C50" s="23"/>
      <c r="D50" s="24"/>
      <c r="E50" s="24"/>
      <c r="F50" s="24"/>
      <c r="G50" s="23">
        <v>37</v>
      </c>
      <c r="H50" s="24"/>
      <c r="I50" s="24"/>
      <c r="J50" s="24"/>
      <c r="K50" s="23">
        <v>87</v>
      </c>
      <c r="L50" s="24"/>
      <c r="M50" s="24"/>
      <c r="N50" s="24"/>
      <c r="O50" s="23">
        <v>137</v>
      </c>
      <c r="P50" s="24"/>
      <c r="Q50" s="24"/>
      <c r="R50" s="24"/>
      <c r="S50" s="23">
        <v>187</v>
      </c>
    </row>
    <row r="51" spans="1:19" ht="13.5">
      <c r="A51" s="3" t="s">
        <v>250</v>
      </c>
      <c r="B51" s="23">
        <v>745</v>
      </c>
      <c r="C51" s="23">
        <v>631</v>
      </c>
      <c r="D51" s="24"/>
      <c r="E51" s="24"/>
      <c r="F51" s="24"/>
      <c r="G51" s="23">
        <v>914140</v>
      </c>
      <c r="H51" s="24"/>
      <c r="I51" s="24"/>
      <c r="J51" s="24"/>
      <c r="K51" s="23">
        <v>1048043</v>
      </c>
      <c r="L51" s="24"/>
      <c r="M51" s="24"/>
      <c r="N51" s="24"/>
      <c r="O51" s="23">
        <v>1231543</v>
      </c>
      <c r="P51" s="24"/>
      <c r="Q51" s="24"/>
      <c r="R51" s="24"/>
      <c r="S51" s="23">
        <v>1298000</v>
      </c>
    </row>
    <row r="52" spans="1:19" ht="13.5">
      <c r="A52" s="3" t="s">
        <v>251</v>
      </c>
      <c r="B52" s="23">
        <v>285</v>
      </c>
      <c r="C52" s="23">
        <v>78</v>
      </c>
      <c r="D52" s="24"/>
      <c r="E52" s="24"/>
      <c r="F52" s="24"/>
      <c r="G52" s="23">
        <v>105564</v>
      </c>
      <c r="H52" s="24"/>
      <c r="I52" s="24"/>
      <c r="J52" s="24"/>
      <c r="K52" s="23">
        <v>85351</v>
      </c>
      <c r="L52" s="24"/>
      <c r="M52" s="24"/>
      <c r="N52" s="24"/>
      <c r="O52" s="23">
        <v>84203</v>
      </c>
      <c r="P52" s="24"/>
      <c r="Q52" s="24"/>
      <c r="R52" s="24"/>
      <c r="S52" s="23">
        <v>66135</v>
      </c>
    </row>
    <row r="53" spans="1:19" ht="13.5">
      <c r="A53" s="3" t="s">
        <v>252</v>
      </c>
      <c r="B53" s="23">
        <v>7</v>
      </c>
      <c r="C53" s="23">
        <v>7</v>
      </c>
      <c r="D53" s="24"/>
      <c r="E53" s="24"/>
      <c r="F53" s="24"/>
      <c r="G53" s="23">
        <v>7976</v>
      </c>
      <c r="H53" s="24"/>
      <c r="I53" s="24"/>
      <c r="J53" s="24"/>
      <c r="K53" s="23">
        <v>7976</v>
      </c>
      <c r="L53" s="24"/>
      <c r="M53" s="24"/>
      <c r="N53" s="24"/>
      <c r="O53" s="23">
        <v>7976</v>
      </c>
      <c r="P53" s="24"/>
      <c r="Q53" s="24"/>
      <c r="R53" s="24"/>
      <c r="S53" s="23">
        <v>7976</v>
      </c>
    </row>
    <row r="54" spans="1:19" ht="13.5">
      <c r="A54" s="3" t="s">
        <v>254</v>
      </c>
      <c r="B54" s="23">
        <v>1038</v>
      </c>
      <c r="C54" s="23">
        <v>718</v>
      </c>
      <c r="D54" s="24">
        <v>790063</v>
      </c>
      <c r="E54" s="24">
        <v>869156</v>
      </c>
      <c r="F54" s="24">
        <v>945592</v>
      </c>
      <c r="G54" s="23">
        <v>1027719</v>
      </c>
      <c r="H54" s="24">
        <v>1103100</v>
      </c>
      <c r="I54" s="24">
        <v>1116031</v>
      </c>
      <c r="J54" s="24">
        <v>1118647</v>
      </c>
      <c r="K54" s="23">
        <v>1141459</v>
      </c>
      <c r="L54" s="24">
        <v>1157751</v>
      </c>
      <c r="M54" s="24">
        <v>1225774</v>
      </c>
      <c r="N54" s="24">
        <v>1277346</v>
      </c>
      <c r="O54" s="23">
        <v>1323861</v>
      </c>
      <c r="P54" s="24">
        <v>1253682</v>
      </c>
      <c r="Q54" s="24">
        <v>1254453</v>
      </c>
      <c r="R54" s="24">
        <v>1320526</v>
      </c>
      <c r="S54" s="23">
        <v>1372300</v>
      </c>
    </row>
    <row r="55" spans="1:19" ht="13.5">
      <c r="A55" s="3" t="s">
        <v>255</v>
      </c>
      <c r="B55" s="23">
        <v>165</v>
      </c>
      <c r="C55" s="23">
        <v>77</v>
      </c>
      <c r="D55" s="24"/>
      <c r="E55" s="24"/>
      <c r="F55" s="24"/>
      <c r="G55" s="23">
        <v>23331</v>
      </c>
      <c r="H55" s="24"/>
      <c r="I55" s="24"/>
      <c r="J55" s="24"/>
      <c r="K55" s="23">
        <v>130627</v>
      </c>
      <c r="L55" s="24"/>
      <c r="M55" s="24"/>
      <c r="N55" s="24"/>
      <c r="O55" s="23">
        <v>138171</v>
      </c>
      <c r="P55" s="24"/>
      <c r="Q55" s="24"/>
      <c r="R55" s="24"/>
      <c r="S55" s="23">
        <v>148090</v>
      </c>
    </row>
    <row r="56" spans="1:19" ht="13.5">
      <c r="A56" s="3" t="s">
        <v>256</v>
      </c>
      <c r="B56" s="23">
        <v>3661</v>
      </c>
      <c r="C56" s="23"/>
      <c r="D56" s="24"/>
      <c r="E56" s="24"/>
      <c r="F56" s="24"/>
      <c r="G56" s="23"/>
      <c r="H56" s="24"/>
      <c r="I56" s="24"/>
      <c r="J56" s="24"/>
      <c r="K56" s="23"/>
      <c r="L56" s="24"/>
      <c r="M56" s="24"/>
      <c r="N56" s="24"/>
      <c r="O56" s="23"/>
      <c r="P56" s="24"/>
      <c r="Q56" s="24"/>
      <c r="R56" s="24"/>
      <c r="S56" s="23"/>
    </row>
    <row r="57" spans="1:19" ht="13.5">
      <c r="A57" s="3" t="s">
        <v>257</v>
      </c>
      <c r="B57" s="23">
        <v>0</v>
      </c>
      <c r="C57" s="23">
        <v>0</v>
      </c>
      <c r="D57" s="24"/>
      <c r="E57" s="24"/>
      <c r="F57" s="24"/>
      <c r="G57" s="23">
        <v>100</v>
      </c>
      <c r="H57" s="24"/>
      <c r="I57" s="24"/>
      <c r="J57" s="24"/>
      <c r="K57" s="23">
        <v>100</v>
      </c>
      <c r="L57" s="24"/>
      <c r="M57" s="24"/>
      <c r="N57" s="24"/>
      <c r="O57" s="23">
        <v>100</v>
      </c>
      <c r="P57" s="24"/>
      <c r="Q57" s="24"/>
      <c r="R57" s="24"/>
      <c r="S57" s="23">
        <v>450</v>
      </c>
    </row>
    <row r="58" spans="1:19" ht="13.5">
      <c r="A58" s="3" t="s">
        <v>258</v>
      </c>
      <c r="B58" s="23">
        <v>1</v>
      </c>
      <c r="C58" s="23">
        <v>1</v>
      </c>
      <c r="D58" s="24"/>
      <c r="E58" s="24"/>
      <c r="F58" s="24"/>
      <c r="G58" s="23">
        <v>18033</v>
      </c>
      <c r="H58" s="24"/>
      <c r="I58" s="24"/>
      <c r="J58" s="24"/>
      <c r="K58" s="23">
        <v>19599</v>
      </c>
      <c r="L58" s="24"/>
      <c r="M58" s="24"/>
      <c r="N58" s="24"/>
      <c r="O58" s="23"/>
      <c r="P58" s="24"/>
      <c r="Q58" s="24"/>
      <c r="R58" s="24"/>
      <c r="S58" s="23"/>
    </row>
    <row r="59" spans="1:19" ht="13.5">
      <c r="A59" s="3" t="s">
        <v>259</v>
      </c>
      <c r="B59" s="23">
        <v>33</v>
      </c>
      <c r="C59" s="23">
        <v>103</v>
      </c>
      <c r="D59" s="24"/>
      <c r="E59" s="24"/>
      <c r="F59" s="24"/>
      <c r="G59" s="23">
        <v>211194</v>
      </c>
      <c r="H59" s="24"/>
      <c r="I59" s="24"/>
      <c r="J59" s="24"/>
      <c r="K59" s="23">
        <v>313612</v>
      </c>
      <c r="L59" s="24"/>
      <c r="M59" s="24"/>
      <c r="N59" s="24"/>
      <c r="O59" s="23">
        <v>438415</v>
      </c>
      <c r="P59" s="24"/>
      <c r="Q59" s="24"/>
      <c r="R59" s="24"/>
      <c r="S59" s="23">
        <v>427301</v>
      </c>
    </row>
    <row r="60" spans="1:19" ht="13.5">
      <c r="A60" s="3" t="s">
        <v>260</v>
      </c>
      <c r="B60" s="23">
        <v>405</v>
      </c>
      <c r="C60" s="23">
        <v>418</v>
      </c>
      <c r="D60" s="24"/>
      <c r="E60" s="24"/>
      <c r="F60" s="24"/>
      <c r="G60" s="23">
        <v>285053</v>
      </c>
      <c r="H60" s="24"/>
      <c r="I60" s="24"/>
      <c r="J60" s="24"/>
      <c r="K60" s="23">
        <v>245148</v>
      </c>
      <c r="L60" s="24"/>
      <c r="M60" s="24"/>
      <c r="N60" s="24"/>
      <c r="O60" s="23">
        <v>224834</v>
      </c>
      <c r="P60" s="24"/>
      <c r="Q60" s="24"/>
      <c r="R60" s="24"/>
      <c r="S60" s="23">
        <v>197074</v>
      </c>
    </row>
    <row r="61" spans="1:19" ht="13.5">
      <c r="A61" s="3" t="s">
        <v>261</v>
      </c>
      <c r="B61" s="23">
        <v>66</v>
      </c>
      <c r="C61" s="23">
        <v>62</v>
      </c>
      <c r="D61" s="24"/>
      <c r="E61" s="24"/>
      <c r="F61" s="24"/>
      <c r="G61" s="23">
        <v>62604</v>
      </c>
      <c r="H61" s="24"/>
      <c r="I61" s="24"/>
      <c r="J61" s="24"/>
      <c r="K61" s="23">
        <v>374712</v>
      </c>
      <c r="L61" s="24"/>
      <c r="M61" s="24"/>
      <c r="N61" s="24"/>
      <c r="O61" s="23">
        <v>593580</v>
      </c>
      <c r="P61" s="24"/>
      <c r="Q61" s="24"/>
      <c r="R61" s="24"/>
      <c r="S61" s="23">
        <v>542273</v>
      </c>
    </row>
    <row r="62" spans="1:19" ht="13.5">
      <c r="A62" s="3" t="s">
        <v>262</v>
      </c>
      <c r="B62" s="23">
        <v>21</v>
      </c>
      <c r="C62" s="23">
        <v>19</v>
      </c>
      <c r="D62" s="24"/>
      <c r="E62" s="24"/>
      <c r="F62" s="24"/>
      <c r="G62" s="23">
        <v>17979</v>
      </c>
      <c r="H62" s="24"/>
      <c r="I62" s="24"/>
      <c r="J62" s="24"/>
      <c r="K62" s="23">
        <v>16267</v>
      </c>
      <c r="L62" s="24"/>
      <c r="M62" s="24"/>
      <c r="N62" s="24"/>
      <c r="O62" s="23">
        <v>14554</v>
      </c>
      <c r="P62" s="24"/>
      <c r="Q62" s="24"/>
      <c r="R62" s="24"/>
      <c r="S62" s="23">
        <v>12842</v>
      </c>
    </row>
    <row r="63" spans="1:19" ht="13.5">
      <c r="A63" s="3" t="s">
        <v>263</v>
      </c>
      <c r="B63" s="23"/>
      <c r="C63" s="23"/>
      <c r="D63" s="24"/>
      <c r="E63" s="24"/>
      <c r="F63" s="24"/>
      <c r="G63" s="23"/>
      <c r="H63" s="24"/>
      <c r="I63" s="24"/>
      <c r="J63" s="24"/>
      <c r="K63" s="23"/>
      <c r="L63" s="24"/>
      <c r="M63" s="24"/>
      <c r="N63" s="24"/>
      <c r="O63" s="23">
        <v>100000</v>
      </c>
      <c r="P63" s="24"/>
      <c r="Q63" s="24"/>
      <c r="R63" s="24"/>
      <c r="S63" s="23">
        <v>200000</v>
      </c>
    </row>
    <row r="64" spans="1:19" ht="13.5">
      <c r="A64" s="3" t="s">
        <v>228</v>
      </c>
      <c r="B64" s="23"/>
      <c r="C64" s="23"/>
      <c r="D64" s="24">
        <v>703596</v>
      </c>
      <c r="E64" s="24">
        <v>678756</v>
      </c>
      <c r="F64" s="24">
        <v>696919</v>
      </c>
      <c r="G64" s="23"/>
      <c r="H64" s="24">
        <v>747468</v>
      </c>
      <c r="I64" s="24">
        <v>1093908</v>
      </c>
      <c r="J64" s="24">
        <v>1079207</v>
      </c>
      <c r="K64" s="23"/>
      <c r="L64" s="24"/>
      <c r="M64" s="24"/>
      <c r="N64" s="24"/>
      <c r="O64" s="23"/>
      <c r="P64" s="24"/>
      <c r="Q64" s="24"/>
      <c r="R64" s="24"/>
      <c r="S64" s="23"/>
    </row>
    <row r="65" spans="1:19" ht="13.5">
      <c r="A65" s="3" t="s">
        <v>230</v>
      </c>
      <c r="B65" s="23"/>
      <c r="C65" s="23">
        <v>0</v>
      </c>
      <c r="D65" s="24"/>
      <c r="E65" s="24"/>
      <c r="F65" s="24"/>
      <c r="G65" s="23">
        <v>-7673</v>
      </c>
      <c r="H65" s="24"/>
      <c r="I65" s="24"/>
      <c r="J65" s="24"/>
      <c r="K65" s="23">
        <v>-7673</v>
      </c>
      <c r="L65" s="24"/>
      <c r="M65" s="24"/>
      <c r="N65" s="24"/>
      <c r="O65" s="23"/>
      <c r="P65" s="24"/>
      <c r="Q65" s="24"/>
      <c r="R65" s="24"/>
      <c r="S65" s="23"/>
    </row>
    <row r="66" spans="1:19" ht="13.5">
      <c r="A66" s="3" t="s">
        <v>264</v>
      </c>
      <c r="B66" s="23">
        <v>4354</v>
      </c>
      <c r="C66" s="23">
        <v>682</v>
      </c>
      <c r="D66" s="24">
        <v>703021</v>
      </c>
      <c r="E66" s="24">
        <v>670810</v>
      </c>
      <c r="F66" s="24">
        <v>689245</v>
      </c>
      <c r="G66" s="23">
        <v>610622</v>
      </c>
      <c r="H66" s="24">
        <v>739794</v>
      </c>
      <c r="I66" s="24">
        <v>1086234</v>
      </c>
      <c r="J66" s="24">
        <v>1071533</v>
      </c>
      <c r="K66" s="23">
        <v>1092394</v>
      </c>
      <c r="L66" s="24">
        <v>1114820</v>
      </c>
      <c r="M66" s="24">
        <v>1134083</v>
      </c>
      <c r="N66" s="24">
        <v>1462336</v>
      </c>
      <c r="O66" s="23">
        <v>1509656</v>
      </c>
      <c r="P66" s="24">
        <v>1537359</v>
      </c>
      <c r="Q66" s="24">
        <v>1648900</v>
      </c>
      <c r="R66" s="24">
        <v>1402115</v>
      </c>
      <c r="S66" s="23">
        <v>1528033</v>
      </c>
    </row>
    <row r="67" spans="1:19" ht="13.5">
      <c r="A67" s="2" t="s">
        <v>265</v>
      </c>
      <c r="B67" s="23">
        <v>14625</v>
      </c>
      <c r="C67" s="23">
        <v>8642</v>
      </c>
      <c r="D67" s="24">
        <v>8409360</v>
      </c>
      <c r="E67" s="24">
        <v>8212470</v>
      </c>
      <c r="F67" s="24">
        <v>8452057</v>
      </c>
      <c r="G67" s="23">
        <v>9220196</v>
      </c>
      <c r="H67" s="24">
        <v>9226253</v>
      </c>
      <c r="I67" s="24">
        <v>9451352</v>
      </c>
      <c r="J67" s="24">
        <v>7988055</v>
      </c>
      <c r="K67" s="23">
        <v>8135166</v>
      </c>
      <c r="L67" s="24">
        <v>7635945</v>
      </c>
      <c r="M67" s="24">
        <v>7779320</v>
      </c>
      <c r="N67" s="24">
        <v>7720539</v>
      </c>
      <c r="O67" s="23">
        <v>7763945</v>
      </c>
      <c r="P67" s="24">
        <v>7465231</v>
      </c>
      <c r="Q67" s="24">
        <v>7378789</v>
      </c>
      <c r="R67" s="24">
        <v>6912379</v>
      </c>
      <c r="S67" s="23">
        <v>7142892</v>
      </c>
    </row>
    <row r="68" spans="1:19" ht="14.25" thickBot="1">
      <c r="A68" s="5" t="s">
        <v>269</v>
      </c>
      <c r="B68" s="25">
        <v>37259</v>
      </c>
      <c r="C68" s="25">
        <v>31471</v>
      </c>
      <c r="D68" s="26">
        <v>30555336</v>
      </c>
      <c r="E68" s="26">
        <v>29532532</v>
      </c>
      <c r="F68" s="26">
        <v>29226541</v>
      </c>
      <c r="G68" s="25">
        <v>29757577</v>
      </c>
      <c r="H68" s="26">
        <v>26861493</v>
      </c>
      <c r="I68" s="26">
        <v>26431265</v>
      </c>
      <c r="J68" s="26">
        <v>25828618</v>
      </c>
      <c r="K68" s="25">
        <v>24723959</v>
      </c>
      <c r="L68" s="26">
        <v>23365188</v>
      </c>
      <c r="M68" s="26">
        <v>23695904</v>
      </c>
      <c r="N68" s="26">
        <v>22432197</v>
      </c>
      <c r="O68" s="25">
        <v>22862969</v>
      </c>
      <c r="P68" s="26">
        <v>21303772</v>
      </c>
      <c r="Q68" s="26">
        <v>20609859</v>
      </c>
      <c r="R68" s="26">
        <v>20067225</v>
      </c>
      <c r="S68" s="25">
        <v>20355114</v>
      </c>
    </row>
    <row r="69" spans="1:19" ht="14.25" thickTop="1">
      <c r="A69" s="2" t="s">
        <v>270</v>
      </c>
      <c r="B69" s="23">
        <v>573</v>
      </c>
      <c r="C69" s="23">
        <v>736</v>
      </c>
      <c r="D69" s="24"/>
      <c r="E69" s="24"/>
      <c r="F69" s="24"/>
      <c r="G69" s="23">
        <v>522008</v>
      </c>
      <c r="H69" s="24"/>
      <c r="I69" s="24"/>
      <c r="J69" s="24"/>
      <c r="K69" s="23">
        <v>553361</v>
      </c>
      <c r="L69" s="24"/>
      <c r="M69" s="24"/>
      <c r="N69" s="24"/>
      <c r="O69" s="23">
        <v>488608</v>
      </c>
      <c r="P69" s="24"/>
      <c r="Q69" s="24"/>
      <c r="R69" s="24"/>
      <c r="S69" s="23">
        <v>443407</v>
      </c>
    </row>
    <row r="70" spans="1:19" ht="13.5">
      <c r="A70" s="2" t="s">
        <v>271</v>
      </c>
      <c r="B70" s="23">
        <v>2756</v>
      </c>
      <c r="C70" s="23">
        <v>3261</v>
      </c>
      <c r="D70" s="24"/>
      <c r="E70" s="24"/>
      <c r="F70" s="24"/>
      <c r="G70" s="23">
        <v>2903673</v>
      </c>
      <c r="H70" s="24"/>
      <c r="I70" s="24"/>
      <c r="J70" s="24"/>
      <c r="K70" s="23">
        <v>2777572</v>
      </c>
      <c r="L70" s="24"/>
      <c r="M70" s="24"/>
      <c r="N70" s="24"/>
      <c r="O70" s="23">
        <v>3056271</v>
      </c>
      <c r="P70" s="24"/>
      <c r="Q70" s="24"/>
      <c r="R70" s="24"/>
      <c r="S70" s="23">
        <v>2237412</v>
      </c>
    </row>
    <row r="71" spans="1:19" ht="13.5">
      <c r="A71" s="2" t="s">
        <v>272</v>
      </c>
      <c r="B71" s="23"/>
      <c r="C71" s="23">
        <v>1000</v>
      </c>
      <c r="D71" s="24">
        <v>1000000</v>
      </c>
      <c r="E71" s="24">
        <v>1000000</v>
      </c>
      <c r="F71" s="24"/>
      <c r="G71" s="23"/>
      <c r="H71" s="24">
        <v>100000</v>
      </c>
      <c r="I71" s="24">
        <v>100000</v>
      </c>
      <c r="J71" s="24"/>
      <c r="K71" s="23"/>
      <c r="L71" s="24"/>
      <c r="M71" s="24"/>
      <c r="N71" s="24"/>
      <c r="O71" s="23"/>
      <c r="P71" s="24"/>
      <c r="Q71" s="24"/>
      <c r="R71" s="24"/>
      <c r="S71" s="23"/>
    </row>
    <row r="72" spans="1:19" ht="13.5">
      <c r="A72" s="2" t="s">
        <v>273</v>
      </c>
      <c r="B72" s="23">
        <v>921</v>
      </c>
      <c r="C72" s="23"/>
      <c r="D72" s="24"/>
      <c r="E72" s="24"/>
      <c r="F72" s="24">
        <v>1300000</v>
      </c>
      <c r="G72" s="23">
        <v>1300000</v>
      </c>
      <c r="H72" s="24">
        <v>1300000</v>
      </c>
      <c r="I72" s="24">
        <v>1300000</v>
      </c>
      <c r="J72" s="24"/>
      <c r="K72" s="23"/>
      <c r="L72" s="24"/>
      <c r="M72" s="24"/>
      <c r="N72" s="24"/>
      <c r="O72" s="23"/>
      <c r="P72" s="24"/>
      <c r="Q72" s="24"/>
      <c r="R72" s="24"/>
      <c r="S72" s="23"/>
    </row>
    <row r="73" spans="1:19" ht="13.5">
      <c r="A73" s="2" t="s">
        <v>274</v>
      </c>
      <c r="B73" s="23">
        <v>1237</v>
      </c>
      <c r="C73" s="23">
        <v>1063</v>
      </c>
      <c r="D73" s="24"/>
      <c r="E73" s="24"/>
      <c r="F73" s="24"/>
      <c r="G73" s="23">
        <v>903479</v>
      </c>
      <c r="H73" s="24"/>
      <c r="I73" s="24"/>
      <c r="J73" s="24"/>
      <c r="K73" s="23">
        <v>793184</v>
      </c>
      <c r="L73" s="24"/>
      <c r="M73" s="24"/>
      <c r="N73" s="24"/>
      <c r="O73" s="23">
        <v>675386</v>
      </c>
      <c r="P73" s="24"/>
      <c r="Q73" s="24"/>
      <c r="R73" s="24"/>
      <c r="S73" s="23">
        <v>774481</v>
      </c>
    </row>
    <row r="74" spans="1:19" ht="13.5">
      <c r="A74" s="2" t="s">
        <v>275</v>
      </c>
      <c r="B74" s="23">
        <v>186</v>
      </c>
      <c r="C74" s="23">
        <v>145</v>
      </c>
      <c r="D74" s="24"/>
      <c r="E74" s="24"/>
      <c r="F74" s="24"/>
      <c r="G74" s="23">
        <v>162761</v>
      </c>
      <c r="H74" s="24"/>
      <c r="I74" s="24"/>
      <c r="J74" s="24"/>
      <c r="K74" s="23">
        <v>139925</v>
      </c>
      <c r="L74" s="24"/>
      <c r="M74" s="24"/>
      <c r="N74" s="24"/>
      <c r="O74" s="23">
        <v>121034</v>
      </c>
      <c r="P74" s="24"/>
      <c r="Q74" s="24"/>
      <c r="R74" s="24"/>
      <c r="S74" s="23">
        <v>186185</v>
      </c>
    </row>
    <row r="75" spans="1:19" ht="13.5">
      <c r="A75" s="2" t="s">
        <v>276</v>
      </c>
      <c r="B75" s="23">
        <v>899</v>
      </c>
      <c r="C75" s="23">
        <v>883</v>
      </c>
      <c r="D75" s="24">
        <v>269853</v>
      </c>
      <c r="E75" s="24">
        <v>174012</v>
      </c>
      <c r="F75" s="24">
        <v>11199</v>
      </c>
      <c r="G75" s="23">
        <v>846017</v>
      </c>
      <c r="H75" s="24">
        <v>298434</v>
      </c>
      <c r="I75" s="24">
        <v>515200</v>
      </c>
      <c r="J75" s="24">
        <v>102006</v>
      </c>
      <c r="K75" s="23">
        <v>804082</v>
      </c>
      <c r="L75" s="24">
        <v>361575</v>
      </c>
      <c r="M75" s="24">
        <v>544222</v>
      </c>
      <c r="N75" s="24">
        <v>181339</v>
      </c>
      <c r="O75" s="23">
        <v>695739</v>
      </c>
      <c r="P75" s="24">
        <v>139216</v>
      </c>
      <c r="Q75" s="24">
        <v>319262</v>
      </c>
      <c r="R75" s="24">
        <v>39182</v>
      </c>
      <c r="S75" s="23">
        <v>358299</v>
      </c>
    </row>
    <row r="76" spans="1:19" ht="13.5">
      <c r="A76" s="2" t="s">
        <v>277</v>
      </c>
      <c r="B76" s="23"/>
      <c r="C76" s="23">
        <v>174</v>
      </c>
      <c r="D76" s="24"/>
      <c r="E76" s="24"/>
      <c r="F76" s="24"/>
      <c r="G76" s="23"/>
      <c r="H76" s="24"/>
      <c r="I76" s="24"/>
      <c r="J76" s="24"/>
      <c r="K76" s="23">
        <v>122694</v>
      </c>
      <c r="L76" s="24"/>
      <c r="M76" s="24"/>
      <c r="N76" s="24"/>
      <c r="O76" s="23">
        <v>94146</v>
      </c>
      <c r="P76" s="24"/>
      <c r="Q76" s="24"/>
      <c r="R76" s="24"/>
      <c r="S76" s="23">
        <v>27237</v>
      </c>
    </row>
    <row r="77" spans="1:19" ht="13.5">
      <c r="A77" s="2" t="s">
        <v>278</v>
      </c>
      <c r="B77" s="23">
        <v>24</v>
      </c>
      <c r="C77" s="23">
        <v>23</v>
      </c>
      <c r="D77" s="24"/>
      <c r="E77" s="24"/>
      <c r="F77" s="24"/>
      <c r="G77" s="23">
        <v>21344</v>
      </c>
      <c r="H77" s="24"/>
      <c r="I77" s="24"/>
      <c r="J77" s="24"/>
      <c r="K77" s="23">
        <v>17159</v>
      </c>
      <c r="L77" s="24"/>
      <c r="M77" s="24"/>
      <c r="N77" s="24"/>
      <c r="O77" s="23">
        <v>19184</v>
      </c>
      <c r="P77" s="24"/>
      <c r="Q77" s="24"/>
      <c r="R77" s="24"/>
      <c r="S77" s="23">
        <v>13611</v>
      </c>
    </row>
    <row r="78" spans="1:19" ht="13.5">
      <c r="A78" s="2" t="s">
        <v>279</v>
      </c>
      <c r="B78" s="23">
        <v>0</v>
      </c>
      <c r="C78" s="23">
        <v>68</v>
      </c>
      <c r="D78" s="24"/>
      <c r="E78" s="24"/>
      <c r="F78" s="24"/>
      <c r="G78" s="23"/>
      <c r="H78" s="24"/>
      <c r="I78" s="24"/>
      <c r="J78" s="24"/>
      <c r="K78" s="23"/>
      <c r="L78" s="24"/>
      <c r="M78" s="24"/>
      <c r="N78" s="24"/>
      <c r="O78" s="23"/>
      <c r="P78" s="24"/>
      <c r="Q78" s="24"/>
      <c r="R78" s="24"/>
      <c r="S78" s="23"/>
    </row>
    <row r="79" spans="1:19" ht="13.5">
      <c r="A79" s="2" t="s">
        <v>280</v>
      </c>
      <c r="B79" s="23">
        <v>913</v>
      </c>
      <c r="C79" s="23">
        <v>648</v>
      </c>
      <c r="D79" s="24">
        <v>438760</v>
      </c>
      <c r="E79" s="24">
        <v>454510</v>
      </c>
      <c r="F79" s="24">
        <v>222944</v>
      </c>
      <c r="G79" s="23">
        <v>886504</v>
      </c>
      <c r="H79" s="24">
        <v>577869</v>
      </c>
      <c r="I79" s="24">
        <v>553082</v>
      </c>
      <c r="J79" s="24">
        <v>294217</v>
      </c>
      <c r="K79" s="23">
        <v>808722</v>
      </c>
      <c r="L79" s="24">
        <v>550940</v>
      </c>
      <c r="M79" s="24">
        <v>520917</v>
      </c>
      <c r="N79" s="24">
        <v>283400</v>
      </c>
      <c r="O79" s="23">
        <v>651870</v>
      </c>
      <c r="P79" s="24">
        <v>380402</v>
      </c>
      <c r="Q79" s="24">
        <v>389775</v>
      </c>
      <c r="R79" s="24">
        <v>209655</v>
      </c>
      <c r="S79" s="23">
        <v>571135</v>
      </c>
    </row>
    <row r="80" spans="1:19" ht="13.5">
      <c r="A80" s="2" t="s">
        <v>281</v>
      </c>
      <c r="B80" s="23">
        <v>25</v>
      </c>
      <c r="C80" s="23">
        <v>17</v>
      </c>
      <c r="D80" s="24">
        <v>14600</v>
      </c>
      <c r="E80" s="24">
        <v>8600</v>
      </c>
      <c r="F80" s="24">
        <v>4100</v>
      </c>
      <c r="G80" s="23">
        <v>30200</v>
      </c>
      <c r="H80" s="24">
        <v>21900</v>
      </c>
      <c r="I80" s="24">
        <v>15100</v>
      </c>
      <c r="J80" s="24">
        <v>8600</v>
      </c>
      <c r="K80" s="23">
        <v>29900</v>
      </c>
      <c r="L80" s="24">
        <v>23000</v>
      </c>
      <c r="M80" s="24">
        <v>15700</v>
      </c>
      <c r="N80" s="24">
        <v>9400</v>
      </c>
      <c r="O80" s="23">
        <v>14100</v>
      </c>
      <c r="P80" s="24">
        <v>13700</v>
      </c>
      <c r="Q80" s="24">
        <v>8800</v>
      </c>
      <c r="R80" s="24">
        <v>5000</v>
      </c>
      <c r="S80" s="23">
        <v>15600</v>
      </c>
    </row>
    <row r="81" spans="1:19" ht="13.5">
      <c r="A81" s="2" t="s">
        <v>282</v>
      </c>
      <c r="B81" s="23">
        <v>9</v>
      </c>
      <c r="C81" s="23">
        <v>11</v>
      </c>
      <c r="D81" s="24">
        <v>10808</v>
      </c>
      <c r="E81" s="24">
        <v>10836</v>
      </c>
      <c r="F81" s="24">
        <v>11591</v>
      </c>
      <c r="G81" s="23">
        <v>12756</v>
      </c>
      <c r="H81" s="24">
        <v>12012</v>
      </c>
      <c r="I81" s="24">
        <v>12869</v>
      </c>
      <c r="J81" s="24">
        <v>12759</v>
      </c>
      <c r="K81" s="23">
        <v>10899</v>
      </c>
      <c r="L81" s="24">
        <v>11245</v>
      </c>
      <c r="M81" s="24">
        <v>9129</v>
      </c>
      <c r="N81" s="24">
        <v>9574</v>
      </c>
      <c r="O81" s="23">
        <v>14374</v>
      </c>
      <c r="P81" s="24">
        <v>13429</v>
      </c>
      <c r="Q81" s="24">
        <v>12814</v>
      </c>
      <c r="R81" s="24">
        <v>14765</v>
      </c>
      <c r="S81" s="23">
        <v>11913</v>
      </c>
    </row>
    <row r="82" spans="1:19" ht="13.5">
      <c r="A82" s="2" t="s">
        <v>283</v>
      </c>
      <c r="B82" s="23"/>
      <c r="C82" s="23"/>
      <c r="D82" s="24"/>
      <c r="E82" s="24"/>
      <c r="F82" s="24"/>
      <c r="G82" s="23"/>
      <c r="H82" s="24"/>
      <c r="I82" s="24"/>
      <c r="J82" s="24"/>
      <c r="K82" s="23">
        <v>567</v>
      </c>
      <c r="L82" s="24"/>
      <c r="M82" s="24"/>
      <c r="N82" s="24"/>
      <c r="O82" s="23">
        <v>21633</v>
      </c>
      <c r="P82" s="24"/>
      <c r="Q82" s="24"/>
      <c r="R82" s="24"/>
      <c r="S82" s="23"/>
    </row>
    <row r="83" spans="1:19" ht="13.5">
      <c r="A83" s="2" t="s">
        <v>228</v>
      </c>
      <c r="B83" s="23"/>
      <c r="C83" s="23"/>
      <c r="D83" s="24">
        <v>1485282</v>
      </c>
      <c r="E83" s="24">
        <v>1226714</v>
      </c>
      <c r="F83" s="24">
        <v>1445269</v>
      </c>
      <c r="G83" s="23"/>
      <c r="H83" s="24">
        <v>1434776</v>
      </c>
      <c r="I83" s="24">
        <v>1220233</v>
      </c>
      <c r="J83" s="24">
        <v>1258943</v>
      </c>
      <c r="K83" s="23"/>
      <c r="L83" s="24">
        <v>1202611</v>
      </c>
      <c r="M83" s="24">
        <v>880770</v>
      </c>
      <c r="N83" s="24">
        <v>1070656</v>
      </c>
      <c r="O83" s="23"/>
      <c r="P83" s="24">
        <v>1461113</v>
      </c>
      <c r="Q83" s="24">
        <v>990328</v>
      </c>
      <c r="R83" s="24">
        <v>1150883</v>
      </c>
      <c r="S83" s="23"/>
    </row>
    <row r="84" spans="1:19" ht="13.5">
      <c r="A84" s="2" t="s">
        <v>284</v>
      </c>
      <c r="B84" s="23">
        <v>7549</v>
      </c>
      <c r="C84" s="23">
        <v>8034</v>
      </c>
      <c r="D84" s="24">
        <v>7705075</v>
      </c>
      <c r="E84" s="24">
        <v>6929242</v>
      </c>
      <c r="F84" s="24">
        <v>6966504</v>
      </c>
      <c r="G84" s="23">
        <v>7588743</v>
      </c>
      <c r="H84" s="24">
        <v>6986804</v>
      </c>
      <c r="I84" s="24">
        <v>6918188</v>
      </c>
      <c r="J84" s="24">
        <v>5506776</v>
      </c>
      <c r="K84" s="23">
        <v>6058069</v>
      </c>
      <c r="L84" s="24">
        <v>5179763</v>
      </c>
      <c r="M84" s="24">
        <v>5874254</v>
      </c>
      <c r="N84" s="24">
        <v>5011159</v>
      </c>
      <c r="O84" s="23">
        <v>5852351</v>
      </c>
      <c r="P84" s="24">
        <v>4895213</v>
      </c>
      <c r="Q84" s="24">
        <v>4460042</v>
      </c>
      <c r="R84" s="24">
        <v>4178342</v>
      </c>
      <c r="S84" s="23">
        <v>4639283</v>
      </c>
    </row>
    <row r="85" spans="1:19" ht="13.5">
      <c r="A85" s="2" t="s">
        <v>285</v>
      </c>
      <c r="B85" s="23">
        <v>4417</v>
      </c>
      <c r="C85" s="23"/>
      <c r="D85" s="24"/>
      <c r="E85" s="24"/>
      <c r="F85" s="24"/>
      <c r="G85" s="23"/>
      <c r="H85" s="24"/>
      <c r="I85" s="24"/>
      <c r="J85" s="24">
        <v>1300000</v>
      </c>
      <c r="K85" s="23"/>
      <c r="L85" s="24"/>
      <c r="M85" s="24"/>
      <c r="N85" s="24"/>
      <c r="O85" s="23"/>
      <c r="P85" s="24"/>
      <c r="Q85" s="24"/>
      <c r="R85" s="24"/>
      <c r="S85" s="23"/>
    </row>
    <row r="86" spans="1:19" ht="13.5">
      <c r="A86" s="2" t="s">
        <v>286</v>
      </c>
      <c r="B86" s="23">
        <v>192</v>
      </c>
      <c r="C86" s="23">
        <v>187</v>
      </c>
      <c r="D86" s="24"/>
      <c r="E86" s="24"/>
      <c r="F86" s="24"/>
      <c r="G86" s="23">
        <v>193826</v>
      </c>
      <c r="H86" s="24"/>
      <c r="I86" s="24"/>
      <c r="J86" s="24"/>
      <c r="K86" s="23">
        <v>196831</v>
      </c>
      <c r="L86" s="24"/>
      <c r="M86" s="24"/>
      <c r="N86" s="24"/>
      <c r="O86" s="23">
        <v>197836</v>
      </c>
      <c r="P86" s="24"/>
      <c r="Q86" s="24"/>
      <c r="R86" s="24"/>
      <c r="S86" s="23">
        <v>212450</v>
      </c>
    </row>
    <row r="87" spans="1:19" ht="13.5">
      <c r="A87" s="2" t="s">
        <v>287</v>
      </c>
      <c r="B87" s="23">
        <v>1146</v>
      </c>
      <c r="C87" s="23">
        <v>1082</v>
      </c>
      <c r="D87" s="24">
        <v>1057375</v>
      </c>
      <c r="E87" s="24">
        <v>1035746</v>
      </c>
      <c r="F87" s="24">
        <v>1016064</v>
      </c>
      <c r="G87" s="23">
        <v>625685</v>
      </c>
      <c r="H87" s="24">
        <v>609527</v>
      </c>
      <c r="I87" s="24">
        <v>592889</v>
      </c>
      <c r="J87" s="24">
        <v>576754</v>
      </c>
      <c r="K87" s="23">
        <v>555375</v>
      </c>
      <c r="L87" s="24">
        <v>542986</v>
      </c>
      <c r="M87" s="24">
        <v>528196</v>
      </c>
      <c r="N87" s="24">
        <v>525474</v>
      </c>
      <c r="O87" s="23">
        <v>517749</v>
      </c>
      <c r="P87" s="24">
        <v>505226</v>
      </c>
      <c r="Q87" s="24">
        <v>483480</v>
      </c>
      <c r="R87" s="24">
        <v>477043</v>
      </c>
      <c r="S87" s="23">
        <v>461802</v>
      </c>
    </row>
    <row r="88" spans="1:19" ht="13.5">
      <c r="A88" s="2" t="s">
        <v>288</v>
      </c>
      <c r="B88" s="23">
        <v>78</v>
      </c>
      <c r="C88" s="23">
        <v>68</v>
      </c>
      <c r="D88" s="24"/>
      <c r="E88" s="24"/>
      <c r="F88" s="24"/>
      <c r="G88" s="23">
        <v>84676</v>
      </c>
      <c r="H88" s="24"/>
      <c r="I88" s="24"/>
      <c r="J88" s="24"/>
      <c r="K88" s="23">
        <v>80359</v>
      </c>
      <c r="L88" s="24"/>
      <c r="M88" s="24"/>
      <c r="N88" s="24"/>
      <c r="O88" s="23">
        <v>73436</v>
      </c>
      <c r="P88" s="24"/>
      <c r="Q88" s="24"/>
      <c r="R88" s="24"/>
      <c r="S88" s="23">
        <v>69788</v>
      </c>
    </row>
    <row r="89" spans="1:19" ht="13.5">
      <c r="A89" s="2" t="s">
        <v>229</v>
      </c>
      <c r="B89" s="23"/>
      <c r="C89" s="23"/>
      <c r="D89" s="24">
        <v>272603</v>
      </c>
      <c r="E89" s="24">
        <v>271239</v>
      </c>
      <c r="F89" s="24">
        <v>280523</v>
      </c>
      <c r="G89" s="23"/>
      <c r="H89" s="24">
        <v>262447</v>
      </c>
      <c r="I89" s="24">
        <v>261853</v>
      </c>
      <c r="J89" s="24">
        <v>263836</v>
      </c>
      <c r="K89" s="23"/>
      <c r="L89" s="24">
        <v>264679</v>
      </c>
      <c r="M89" s="24">
        <v>267858</v>
      </c>
      <c r="N89" s="24">
        <v>272635</v>
      </c>
      <c r="O89" s="23"/>
      <c r="P89" s="24">
        <v>283085</v>
      </c>
      <c r="Q89" s="24">
        <v>281495</v>
      </c>
      <c r="R89" s="24">
        <v>287119</v>
      </c>
      <c r="S89" s="23"/>
    </row>
    <row r="90" spans="1:19" ht="13.5">
      <c r="A90" s="2" t="s">
        <v>289</v>
      </c>
      <c r="B90" s="23">
        <v>5835</v>
      </c>
      <c r="C90" s="23">
        <v>1338</v>
      </c>
      <c r="D90" s="24">
        <v>1329979</v>
      </c>
      <c r="E90" s="24">
        <v>1306986</v>
      </c>
      <c r="F90" s="24">
        <v>1296587</v>
      </c>
      <c r="G90" s="23">
        <v>904188</v>
      </c>
      <c r="H90" s="24">
        <v>871975</v>
      </c>
      <c r="I90" s="24">
        <v>854743</v>
      </c>
      <c r="J90" s="24">
        <v>2140590</v>
      </c>
      <c r="K90" s="23">
        <v>832567</v>
      </c>
      <c r="L90" s="24">
        <v>807665</v>
      </c>
      <c r="M90" s="24">
        <v>796054</v>
      </c>
      <c r="N90" s="24">
        <v>798109</v>
      </c>
      <c r="O90" s="23">
        <v>789022</v>
      </c>
      <c r="P90" s="24">
        <v>788312</v>
      </c>
      <c r="Q90" s="24">
        <v>764976</v>
      </c>
      <c r="R90" s="24">
        <v>764162</v>
      </c>
      <c r="S90" s="23">
        <v>744041</v>
      </c>
    </row>
    <row r="91" spans="1:19" ht="14.25" thickBot="1">
      <c r="A91" s="5" t="s">
        <v>290</v>
      </c>
      <c r="B91" s="25">
        <v>13384</v>
      </c>
      <c r="C91" s="25">
        <v>9373</v>
      </c>
      <c r="D91" s="26">
        <v>9035054</v>
      </c>
      <c r="E91" s="26">
        <v>8236229</v>
      </c>
      <c r="F91" s="26">
        <v>8263092</v>
      </c>
      <c r="G91" s="25">
        <v>8492931</v>
      </c>
      <c r="H91" s="26">
        <v>7858779</v>
      </c>
      <c r="I91" s="26">
        <v>7772932</v>
      </c>
      <c r="J91" s="26">
        <v>7647367</v>
      </c>
      <c r="K91" s="25">
        <v>6890636</v>
      </c>
      <c r="L91" s="26">
        <v>5987429</v>
      </c>
      <c r="M91" s="26">
        <v>6670309</v>
      </c>
      <c r="N91" s="26">
        <v>5809268</v>
      </c>
      <c r="O91" s="25">
        <v>6641373</v>
      </c>
      <c r="P91" s="26">
        <v>5683526</v>
      </c>
      <c r="Q91" s="26">
        <v>5225019</v>
      </c>
      <c r="R91" s="26">
        <v>4942504</v>
      </c>
      <c r="S91" s="25">
        <v>5383325</v>
      </c>
    </row>
    <row r="92" spans="1:19" ht="14.25" thickTop="1">
      <c r="A92" s="2" t="s">
        <v>291</v>
      </c>
      <c r="B92" s="23">
        <v>2447</v>
      </c>
      <c r="C92" s="23">
        <v>2447</v>
      </c>
      <c r="D92" s="24">
        <v>2447418</v>
      </c>
      <c r="E92" s="24">
        <v>2447418</v>
      </c>
      <c r="F92" s="24">
        <v>2447418</v>
      </c>
      <c r="G92" s="23">
        <v>2447418</v>
      </c>
      <c r="H92" s="24">
        <v>1616950</v>
      </c>
      <c r="I92" s="24">
        <v>1616950</v>
      </c>
      <c r="J92" s="24">
        <v>1616950</v>
      </c>
      <c r="K92" s="23">
        <v>1616950</v>
      </c>
      <c r="L92" s="24">
        <v>1616950</v>
      </c>
      <c r="M92" s="24">
        <v>1616950</v>
      </c>
      <c r="N92" s="24">
        <v>1616950</v>
      </c>
      <c r="O92" s="23">
        <v>1616950</v>
      </c>
      <c r="P92" s="24">
        <v>1616950</v>
      </c>
      <c r="Q92" s="24">
        <v>1616950</v>
      </c>
      <c r="R92" s="24">
        <v>1616950</v>
      </c>
      <c r="S92" s="23">
        <v>1616950</v>
      </c>
    </row>
    <row r="93" spans="1:19" ht="13.5">
      <c r="A93" s="3" t="s">
        <v>292</v>
      </c>
      <c r="B93" s="23">
        <v>3056</v>
      </c>
      <c r="C93" s="23">
        <v>3056</v>
      </c>
      <c r="D93" s="24"/>
      <c r="E93" s="24"/>
      <c r="F93" s="24"/>
      <c r="G93" s="23">
        <v>3056488</v>
      </c>
      <c r="H93" s="24"/>
      <c r="I93" s="24"/>
      <c r="J93" s="24"/>
      <c r="K93" s="23">
        <v>2226020</v>
      </c>
      <c r="L93" s="24"/>
      <c r="M93" s="24"/>
      <c r="N93" s="24"/>
      <c r="O93" s="23">
        <v>2226020</v>
      </c>
      <c r="P93" s="24"/>
      <c r="Q93" s="24"/>
      <c r="R93" s="24"/>
      <c r="S93" s="23">
        <v>2226020</v>
      </c>
    </row>
    <row r="94" spans="1:19" ht="13.5">
      <c r="A94" s="3" t="s">
        <v>293</v>
      </c>
      <c r="B94" s="23">
        <v>615</v>
      </c>
      <c r="C94" s="23">
        <v>615</v>
      </c>
      <c r="D94" s="24"/>
      <c r="E94" s="24"/>
      <c r="F94" s="24"/>
      <c r="G94" s="23">
        <v>615567</v>
      </c>
      <c r="H94" s="24"/>
      <c r="I94" s="24"/>
      <c r="J94" s="24"/>
      <c r="K94" s="23">
        <v>615567</v>
      </c>
      <c r="L94" s="24"/>
      <c r="M94" s="24"/>
      <c r="N94" s="24"/>
      <c r="O94" s="23">
        <v>615567</v>
      </c>
      <c r="P94" s="24"/>
      <c r="Q94" s="24"/>
      <c r="R94" s="24"/>
      <c r="S94" s="23">
        <v>615567</v>
      </c>
    </row>
    <row r="95" spans="1:19" ht="13.5">
      <c r="A95" s="3" t="s">
        <v>294</v>
      </c>
      <c r="B95" s="23">
        <v>3672</v>
      </c>
      <c r="C95" s="23">
        <v>3672</v>
      </c>
      <c r="D95" s="24">
        <v>3672056</v>
      </c>
      <c r="E95" s="24">
        <v>3672056</v>
      </c>
      <c r="F95" s="24">
        <v>3672056</v>
      </c>
      <c r="G95" s="23">
        <v>3672056</v>
      </c>
      <c r="H95" s="24">
        <v>2841587</v>
      </c>
      <c r="I95" s="24">
        <v>2841587</v>
      </c>
      <c r="J95" s="24">
        <v>2841587</v>
      </c>
      <c r="K95" s="23">
        <v>2841587</v>
      </c>
      <c r="L95" s="24">
        <v>2841587</v>
      </c>
      <c r="M95" s="24">
        <v>2841587</v>
      </c>
      <c r="N95" s="24">
        <v>2841587</v>
      </c>
      <c r="O95" s="23">
        <v>2841587</v>
      </c>
      <c r="P95" s="24">
        <v>2841587</v>
      </c>
      <c r="Q95" s="24">
        <v>2841587</v>
      </c>
      <c r="R95" s="24">
        <v>2841587</v>
      </c>
      <c r="S95" s="23">
        <v>2841587</v>
      </c>
    </row>
    <row r="96" spans="1:19" ht="13.5">
      <c r="A96" s="3" t="s">
        <v>295</v>
      </c>
      <c r="B96" s="23">
        <v>164</v>
      </c>
      <c r="C96" s="23">
        <v>164</v>
      </c>
      <c r="D96" s="24"/>
      <c r="E96" s="24"/>
      <c r="F96" s="24"/>
      <c r="G96" s="23">
        <v>164079</v>
      </c>
      <c r="H96" s="24"/>
      <c r="I96" s="24"/>
      <c r="J96" s="24"/>
      <c r="K96" s="23">
        <v>164079</v>
      </c>
      <c r="L96" s="24"/>
      <c r="M96" s="24"/>
      <c r="N96" s="24"/>
      <c r="O96" s="23">
        <v>164079</v>
      </c>
      <c r="P96" s="24"/>
      <c r="Q96" s="24"/>
      <c r="R96" s="24"/>
      <c r="S96" s="23">
        <v>164079</v>
      </c>
    </row>
    <row r="97" spans="1:19" ht="13.5">
      <c r="A97" s="4" t="s">
        <v>296</v>
      </c>
      <c r="B97" s="23">
        <v>5000</v>
      </c>
      <c r="C97" s="23">
        <v>5000</v>
      </c>
      <c r="D97" s="24"/>
      <c r="E97" s="24"/>
      <c r="F97" s="24"/>
      <c r="G97" s="23">
        <v>5000000</v>
      </c>
      <c r="H97" s="24"/>
      <c r="I97" s="24"/>
      <c r="J97" s="24"/>
      <c r="K97" s="23">
        <v>5000000</v>
      </c>
      <c r="L97" s="24"/>
      <c r="M97" s="24"/>
      <c r="N97" s="24"/>
      <c r="O97" s="23">
        <v>5000000</v>
      </c>
      <c r="P97" s="24"/>
      <c r="Q97" s="24"/>
      <c r="R97" s="24"/>
      <c r="S97" s="23">
        <v>5000000</v>
      </c>
    </row>
    <row r="98" spans="1:19" ht="13.5">
      <c r="A98" s="4" t="s">
        <v>297</v>
      </c>
      <c r="B98" s="23">
        <v>12535</v>
      </c>
      <c r="C98" s="23">
        <v>10815</v>
      </c>
      <c r="D98" s="24"/>
      <c r="E98" s="24"/>
      <c r="F98" s="24"/>
      <c r="G98" s="23">
        <v>9981020</v>
      </c>
      <c r="H98" s="24"/>
      <c r="I98" s="24"/>
      <c r="J98" s="24"/>
      <c r="K98" s="23">
        <v>8213754</v>
      </c>
      <c r="L98" s="24"/>
      <c r="M98" s="24"/>
      <c r="N98" s="24"/>
      <c r="O98" s="23">
        <v>6604302</v>
      </c>
      <c r="P98" s="24"/>
      <c r="Q98" s="24"/>
      <c r="R98" s="24"/>
      <c r="S98" s="23">
        <v>5348613</v>
      </c>
    </row>
    <row r="99" spans="1:19" ht="13.5">
      <c r="A99" s="3" t="s">
        <v>298</v>
      </c>
      <c r="B99" s="23">
        <v>17699</v>
      </c>
      <c r="C99" s="23">
        <v>15979</v>
      </c>
      <c r="D99" s="24">
        <v>15401272</v>
      </c>
      <c r="E99" s="24">
        <v>15176196</v>
      </c>
      <c r="F99" s="24">
        <v>14844808</v>
      </c>
      <c r="G99" s="23">
        <v>15145099</v>
      </c>
      <c r="H99" s="24">
        <v>14543417</v>
      </c>
      <c r="I99" s="24">
        <v>14198972</v>
      </c>
      <c r="J99" s="24">
        <v>13721011</v>
      </c>
      <c r="K99" s="23">
        <v>13377833</v>
      </c>
      <c r="L99" s="24">
        <v>12919745</v>
      </c>
      <c r="M99" s="24">
        <v>12572184</v>
      </c>
      <c r="N99" s="24">
        <v>12171600</v>
      </c>
      <c r="O99" s="23">
        <v>11768381</v>
      </c>
      <c r="P99" s="24">
        <v>11164307</v>
      </c>
      <c r="Q99" s="24">
        <v>10931071</v>
      </c>
      <c r="R99" s="24">
        <v>10669545</v>
      </c>
      <c r="S99" s="23">
        <v>10512692</v>
      </c>
    </row>
    <row r="100" spans="1:19" ht="13.5">
      <c r="A100" s="2" t="s">
        <v>299</v>
      </c>
      <c r="B100" s="23">
        <v>0</v>
      </c>
      <c r="C100" s="23">
        <v>0</v>
      </c>
      <c r="D100" s="24">
        <v>-79</v>
      </c>
      <c r="E100" s="24">
        <v>-79</v>
      </c>
      <c r="F100" s="24">
        <v>-79</v>
      </c>
      <c r="G100" s="23">
        <v>-79</v>
      </c>
      <c r="H100" s="24">
        <v>-7</v>
      </c>
      <c r="I100" s="24">
        <v>-7</v>
      </c>
      <c r="J100" s="24">
        <v>-7</v>
      </c>
      <c r="K100" s="23">
        <v>-7</v>
      </c>
      <c r="L100" s="24">
        <v>-7</v>
      </c>
      <c r="M100" s="24">
        <v>-7</v>
      </c>
      <c r="N100" s="24">
        <v>-7</v>
      </c>
      <c r="O100" s="23">
        <v>-7</v>
      </c>
      <c r="P100" s="24">
        <v>-7</v>
      </c>
      <c r="Q100" s="24">
        <v>-7</v>
      </c>
      <c r="R100" s="24">
        <v>-7</v>
      </c>
      <c r="S100" s="23">
        <v>-7</v>
      </c>
    </row>
    <row r="101" spans="1:19" ht="13.5">
      <c r="A101" s="2" t="s">
        <v>300</v>
      </c>
      <c r="B101" s="23">
        <v>23818</v>
      </c>
      <c r="C101" s="23">
        <v>22098</v>
      </c>
      <c r="D101" s="24">
        <v>21520668</v>
      </c>
      <c r="E101" s="24">
        <v>21295591</v>
      </c>
      <c r="F101" s="24">
        <v>20964203</v>
      </c>
      <c r="G101" s="23">
        <v>21264494</v>
      </c>
      <c r="H101" s="24">
        <v>19001947</v>
      </c>
      <c r="I101" s="24">
        <v>18657502</v>
      </c>
      <c r="J101" s="24">
        <v>18179541</v>
      </c>
      <c r="K101" s="23">
        <v>17836363</v>
      </c>
      <c r="L101" s="24">
        <v>17378275</v>
      </c>
      <c r="M101" s="24">
        <v>17030714</v>
      </c>
      <c r="N101" s="24">
        <v>16630130</v>
      </c>
      <c r="O101" s="23">
        <v>16226911</v>
      </c>
      <c r="P101" s="24">
        <v>15622837</v>
      </c>
      <c r="Q101" s="24">
        <v>15389601</v>
      </c>
      <c r="R101" s="24">
        <v>15128075</v>
      </c>
      <c r="S101" s="23">
        <v>14971222</v>
      </c>
    </row>
    <row r="102" spans="1:19" ht="13.5">
      <c r="A102" s="2" t="s">
        <v>301</v>
      </c>
      <c r="B102" s="23">
        <v>56</v>
      </c>
      <c r="C102" s="23">
        <v>0</v>
      </c>
      <c r="D102" s="24">
        <v>-386</v>
      </c>
      <c r="E102" s="24">
        <v>712</v>
      </c>
      <c r="F102" s="24">
        <v>-754</v>
      </c>
      <c r="G102" s="23">
        <v>150</v>
      </c>
      <c r="H102" s="24">
        <v>767</v>
      </c>
      <c r="I102" s="24">
        <v>830</v>
      </c>
      <c r="J102" s="24">
        <v>1709</v>
      </c>
      <c r="K102" s="23">
        <v>-3039</v>
      </c>
      <c r="L102" s="24">
        <v>-515</v>
      </c>
      <c r="M102" s="24">
        <v>-5119</v>
      </c>
      <c r="N102" s="24">
        <v>-7201</v>
      </c>
      <c r="O102" s="23">
        <v>-5315</v>
      </c>
      <c r="P102" s="24">
        <v>-2591</v>
      </c>
      <c r="Q102" s="24">
        <v>-4761</v>
      </c>
      <c r="R102" s="24">
        <v>-3354</v>
      </c>
      <c r="S102" s="23">
        <v>567</v>
      </c>
    </row>
    <row r="103" spans="1:19" ht="13.5">
      <c r="A103" s="2" t="s">
        <v>303</v>
      </c>
      <c r="B103" s="23">
        <v>56</v>
      </c>
      <c r="C103" s="23">
        <v>0</v>
      </c>
      <c r="D103" s="24">
        <v>-386</v>
      </c>
      <c r="E103" s="24">
        <v>712</v>
      </c>
      <c r="F103" s="24">
        <v>-754</v>
      </c>
      <c r="G103" s="23">
        <v>150</v>
      </c>
      <c r="H103" s="24">
        <v>767</v>
      </c>
      <c r="I103" s="24">
        <v>830</v>
      </c>
      <c r="J103" s="24">
        <v>1709</v>
      </c>
      <c r="K103" s="23">
        <v>-3039</v>
      </c>
      <c r="L103" s="24">
        <v>-515</v>
      </c>
      <c r="M103" s="24">
        <v>-5119</v>
      </c>
      <c r="N103" s="24">
        <v>-7201</v>
      </c>
      <c r="O103" s="23">
        <v>-5315</v>
      </c>
      <c r="P103" s="24">
        <v>-2591</v>
      </c>
      <c r="Q103" s="24">
        <v>-4761</v>
      </c>
      <c r="R103" s="24">
        <v>-3354</v>
      </c>
      <c r="S103" s="23">
        <v>567</v>
      </c>
    </row>
    <row r="104" spans="1:19" ht="13.5">
      <c r="A104" s="6" t="s">
        <v>305</v>
      </c>
      <c r="B104" s="23">
        <v>23874</v>
      </c>
      <c r="C104" s="23">
        <v>22098</v>
      </c>
      <c r="D104" s="24">
        <v>21520281</v>
      </c>
      <c r="E104" s="24">
        <v>21296303</v>
      </c>
      <c r="F104" s="24">
        <v>20963449</v>
      </c>
      <c r="G104" s="23">
        <v>21264645</v>
      </c>
      <c r="H104" s="24">
        <v>19002714</v>
      </c>
      <c r="I104" s="24">
        <v>18658333</v>
      </c>
      <c r="J104" s="24">
        <v>18181250</v>
      </c>
      <c r="K104" s="23">
        <v>17833323</v>
      </c>
      <c r="L104" s="24">
        <v>17377759</v>
      </c>
      <c r="M104" s="24">
        <v>17025594</v>
      </c>
      <c r="N104" s="24">
        <v>16622928</v>
      </c>
      <c r="O104" s="23">
        <v>16221596</v>
      </c>
      <c r="P104" s="24">
        <v>15620246</v>
      </c>
      <c r="Q104" s="24">
        <v>15384840</v>
      </c>
      <c r="R104" s="24">
        <v>15124720</v>
      </c>
      <c r="S104" s="23">
        <v>14971789</v>
      </c>
    </row>
    <row r="105" spans="1:19" ht="14.25" thickBot="1">
      <c r="A105" s="7" t="s">
        <v>306</v>
      </c>
      <c r="B105" s="23">
        <v>37259</v>
      </c>
      <c r="C105" s="23">
        <v>31471</v>
      </c>
      <c r="D105" s="24">
        <v>30555336</v>
      </c>
      <c r="E105" s="24">
        <v>29532532</v>
      </c>
      <c r="F105" s="24">
        <v>29226541</v>
      </c>
      <c r="G105" s="23">
        <v>29757577</v>
      </c>
      <c r="H105" s="24">
        <v>26861493</v>
      </c>
      <c r="I105" s="24">
        <v>26431265</v>
      </c>
      <c r="J105" s="24">
        <v>25828618</v>
      </c>
      <c r="K105" s="23">
        <v>24723959</v>
      </c>
      <c r="L105" s="24">
        <v>23365188</v>
      </c>
      <c r="M105" s="24">
        <v>23695904</v>
      </c>
      <c r="N105" s="24">
        <v>22432197</v>
      </c>
      <c r="O105" s="23">
        <v>22862969</v>
      </c>
      <c r="P105" s="24">
        <v>21303772</v>
      </c>
      <c r="Q105" s="24">
        <v>20609859</v>
      </c>
      <c r="R105" s="24">
        <v>20067225</v>
      </c>
      <c r="S105" s="23">
        <v>20355114</v>
      </c>
    </row>
    <row r="106" spans="1:19" ht="14.25" thickTop="1">
      <c r="A106" s="8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8" ht="13.5">
      <c r="A108" s="20" t="s">
        <v>311</v>
      </c>
    </row>
    <row r="109" ht="13.5">
      <c r="A109" s="20" t="s">
        <v>312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2014-08-11T00:22:06Z</dcterms:created>
  <dcterms:modified xsi:type="dcterms:W3CDTF">2014-08-11T00:22:18Z</dcterms:modified>
  <cp:category/>
  <cp:version/>
  <cp:contentType/>
  <cp:contentStatus/>
</cp:coreProperties>
</file>