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<sst xmlns="http://schemas.openxmlformats.org/spreadsheetml/2006/main" count="756" uniqueCount="325">
  <si>
    <t>貸付金の回収による収入</t>
  </si>
  <si>
    <t>投資その他の資産の増減額（△は増加）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</si>
  <si>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</si>
  <si>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</si>
  <si>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</si>
  <si>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</si>
  <si>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株式の発行による収入</t>
  </si>
  <si>
    <t>自己株式の取得による支出</t>
  </si>
  <si>
    <t>配当金の支払額</t>
  </si>
  <si>
    <t>少数株主への配当金の支払額</t>
  </si>
  <si>
    <t>リース債務の返済による支出</t>
  </si>
  <si>
    <t>少数株主からの払込みによる収入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</si>
  <si>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</si>
  <si>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</si>
  <si>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</si>
  <si>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</si>
  <si>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</si>
  <si>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</si>
  <si>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受取地代家賃</t>
  </si>
  <si>
    <t>保険解約返戻金</t>
  </si>
  <si>
    <t>投資事業組合運用益</t>
  </si>
  <si>
    <t>持分法による投資損失</t>
  </si>
  <si>
    <t>貸倒引当金戻入額</t>
  </si>
  <si>
    <t>国庫補助金</t>
  </si>
  <si>
    <t>持分変動利益</t>
  </si>
  <si>
    <t>特別利益</t>
  </si>
  <si>
    <t>減損損失</t>
  </si>
  <si>
    <t>法人税等還付税額</t>
  </si>
  <si>
    <t>少数株主損益調整前四半期純利益</t>
  </si>
  <si>
    <t>賃貸事業等売上高</t>
  </si>
  <si>
    <t>連結・損益計算書</t>
  </si>
  <si>
    <t>2009/11/13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</si>
  <si>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</si>
  <si>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</si>
  <si>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</si>
  <si>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</si>
  <si>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</si>
  <si>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</si>
  <si>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</si>
  <si>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</si>
  <si>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</si>
  <si>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</si>
  <si>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仕掛品</t>
  </si>
  <si>
    <t>繰延税金資産</t>
  </si>
  <si>
    <t>建物及び構築物（純額）</t>
  </si>
  <si>
    <t>機械装置及び運搬具（純額）</t>
  </si>
  <si>
    <t>資産</t>
  </si>
  <si>
    <t>支払手形及び買掛金</t>
  </si>
  <si>
    <t>短期借入金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</si>
  <si>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</si>
  <si>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</si>
  <si>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</si>
  <si>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</si>
  <si>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</si>
  <si>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</si>
  <si>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</si>
  <si>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</si>
  <si>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減価償却費及びその他の償却費</t>
  </si>
  <si>
    <t>投資事業組合運用損益（△は益）</t>
  </si>
  <si>
    <t>固定資産除売却損益（△は益）</t>
  </si>
  <si>
    <t>貸倒引当金の増減額（△は減少）</t>
  </si>
  <si>
    <t>受取利息及び受取配当金</t>
  </si>
  <si>
    <t>為替差損益（△は益）</t>
  </si>
  <si>
    <t>持分法による投資損益（△は益）</t>
  </si>
  <si>
    <t>持分変動損益（△は益）</t>
  </si>
  <si>
    <t>投資有価証券売却及び評価損益（△は益）</t>
  </si>
  <si>
    <t>売上債権の増減額（△は増加）</t>
  </si>
  <si>
    <t>破産更生債権等の増減額（△は増加）</t>
  </si>
  <si>
    <t>たな卸資産の増減額（△は増加）</t>
  </si>
  <si>
    <t>その他の流動資産の増減額（△は増加）</t>
  </si>
  <si>
    <t>仕入債務の増減額（△は減少）</t>
  </si>
  <si>
    <t>未払金の増減額（△は減少）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</si>
  <si>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</si>
  <si>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</si>
  <si>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</si>
  <si>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</si>
  <si>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</si>
  <si>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</si>
  <si>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</si>
  <si>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</si>
  <si>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</si>
  <si>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</si>
  <si>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</si>
  <si>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</si>
  <si>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</si>
  <si>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関係会社株式の取得による支出</t>
  </si>
  <si>
    <t>出資金の回収による収入</t>
  </si>
  <si>
    <t>関係会社出資金の払込による支出</t>
  </si>
  <si>
    <t>貸付けによる支出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</si>
  <si>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</si>
  <si>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</si>
  <si>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</si>
  <si>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</si>
  <si>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</si>
  <si>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</si>
  <si>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</si>
  <si>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</si>
  <si>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</si>
  <si>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</si>
  <si>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</si>
  <si>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2012/06/26</t>
  </si>
  <si>
    <t>2011/03/31</t>
  </si>
  <si>
    <t>2011/06/24</t>
  </si>
  <si>
    <t>2010/03/31</t>
  </si>
  <si>
    <t>2010/06/24</t>
  </si>
  <si>
    <t>2009/03/31</t>
  </si>
  <si>
    <t>2009/06/24</t>
  </si>
  <si>
    <t>2008/03/31</t>
  </si>
  <si>
    <t>現金及び預金</t>
  </si>
  <si>
    <t>千円</t>
  </si>
  <si>
    <t>受取手形</t>
  </si>
  <si>
    <t>売掛金</t>
  </si>
  <si>
    <t>有価証券</t>
  </si>
  <si>
    <t>有価証券</t>
  </si>
  <si>
    <t>商品</t>
  </si>
  <si>
    <t>製品</t>
  </si>
  <si>
    <t>商品及び製品</t>
  </si>
  <si>
    <t>原材料</t>
  </si>
  <si>
    <t>仕掛品</t>
  </si>
  <si>
    <t>貯蔵品</t>
  </si>
  <si>
    <t>原材料及び貯蔵品</t>
  </si>
  <si>
    <t>前渡金</t>
  </si>
  <si>
    <t>前払費用</t>
  </si>
  <si>
    <t>繰延税金資産</t>
  </si>
  <si>
    <t>短期貸付金</t>
  </si>
  <si>
    <t>未収入金</t>
  </si>
  <si>
    <t>その他</t>
  </si>
  <si>
    <t>貸倒引当金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</si>
  <si>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</si>
  <si>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</si>
  <si>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</si>
  <si>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</si>
  <si>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</si>
  <si>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</si>
  <si>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</si>
  <si>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</si>
  <si>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</si>
  <si>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</si>
  <si>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</si>
  <si>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</si>
  <si>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</si>
  <si>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</si>
  <si>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</si>
  <si>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</si>
  <si>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</si>
  <si>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</si>
  <si>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</si>
  <si>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</si>
  <si>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特許権</t>
  </si>
  <si>
    <t>借地権</t>
  </si>
  <si>
    <t>商標権</t>
  </si>
  <si>
    <t>ソフトウエア</t>
  </si>
  <si>
    <t>電話加入権</t>
  </si>
  <si>
    <t>無形固定資産</t>
  </si>
  <si>
    <t>無形固定資産</t>
  </si>
  <si>
    <t>投資有価証券</t>
  </si>
  <si>
    <t>関係会社株式</t>
  </si>
  <si>
    <t>関係会社社債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</si>
  <si>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</si>
  <si>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</si>
  <si>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</si>
  <si>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</si>
  <si>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</si>
  <si>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</si>
  <si>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</si>
  <si>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繰延税金資産</t>
  </si>
  <si>
    <t>差入保証金</t>
  </si>
  <si>
    <t>保険積立金</t>
  </si>
  <si>
    <t>会員権</t>
  </si>
  <si>
    <t>長期性預金</t>
  </si>
  <si>
    <t>長期未収入金</t>
  </si>
  <si>
    <t>投資その他の資産</t>
  </si>
  <si>
    <t>固定資産</t>
  </si>
  <si>
    <t>株式交付費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</si>
  <si>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</si>
  <si>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</si>
  <si>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</si>
  <si>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</si>
  <si>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</si>
  <si>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</si>
  <si>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</si>
  <si>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</si>
  <si>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</si>
  <si>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</si>
  <si>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</si>
  <si>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</si>
  <si>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その他</t>
  </si>
  <si>
    <t>流動負債</t>
  </si>
  <si>
    <t>流動負債</t>
  </si>
  <si>
    <t>長期借入金</t>
  </si>
  <si>
    <t>債務保証損失引当金</t>
  </si>
  <si>
    <t>デリバティブ債務</t>
  </si>
  <si>
    <t>繰延税金負債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</si>
  <si>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</si>
  <si>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</si>
  <si>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</si>
  <si>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</si>
  <si>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</si>
  <si>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</si>
  <si>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</si>
  <si>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</si>
  <si>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</si>
  <si>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</si>
  <si>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</si>
  <si>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</si>
  <si>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</si>
  <si>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</si>
  <si>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</si>
  <si>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</si>
  <si>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</si>
  <si>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</si>
  <si>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</si>
  <si>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</si>
  <si>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</si>
  <si>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</si>
  <si>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</si>
  <si>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株式会社医学生物学研究所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</si>
  <si>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</si>
  <si>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</si>
  <si>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</si>
  <si>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</si>
  <si>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</si>
  <si>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</si>
  <si>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</si>
  <si>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</si>
  <si>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</si>
  <si>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</si>
  <si>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商品売上高</t>
  </si>
  <si>
    <t>その他の売上高</t>
  </si>
  <si>
    <t>売上高</t>
  </si>
  <si>
    <t>製品期首たな卸高</t>
  </si>
  <si>
    <t>当期製品製造原価</t>
  </si>
  <si>
    <t>合計</t>
  </si>
  <si>
    <t>製品他勘定振替高</t>
  </si>
  <si>
    <t>製品期末たな卸高</t>
  </si>
  <si>
    <t>製品売上原価</t>
  </si>
  <si>
    <t>商品期首たな卸高</t>
  </si>
  <si>
    <t>当期商品仕入高</t>
  </si>
  <si>
    <t>商品他勘定振替高</t>
  </si>
  <si>
    <t>商品期末たな卸高</t>
  </si>
  <si>
    <t>商品売上原価合計</t>
  </si>
  <si>
    <t>その他売上原価</t>
  </si>
  <si>
    <t>売上原価</t>
  </si>
  <si>
    <t>売上総利益</t>
  </si>
  <si>
    <t>広告宣伝費</t>
  </si>
  <si>
    <t>販売促進費</t>
  </si>
  <si>
    <t>試供品費</t>
  </si>
  <si>
    <t>貸倒引当金繰入額</t>
  </si>
  <si>
    <t>役員報酬</t>
  </si>
  <si>
    <t>給料及び手当</t>
  </si>
  <si>
    <t>福利厚生費</t>
  </si>
  <si>
    <t>旅費及び交通費</t>
  </si>
  <si>
    <t>賃借料</t>
  </si>
  <si>
    <t>減価償却費</t>
  </si>
  <si>
    <t>減価償却費</t>
  </si>
  <si>
    <t>研究開発費</t>
  </si>
  <si>
    <t>支払手数料</t>
  </si>
  <si>
    <t>のれん償却額</t>
  </si>
  <si>
    <t>のれん償却額</t>
  </si>
  <si>
    <t>販売費・一般管理費</t>
  </si>
  <si>
    <t>営業利益</t>
  </si>
  <si>
    <t>受取利息</t>
  </si>
  <si>
    <t>有価証券利息</t>
  </si>
  <si>
    <t>受取賃貸料</t>
  </si>
  <si>
    <t>為替差益</t>
  </si>
  <si>
    <t>為替差益</t>
  </si>
  <si>
    <t>保険配当金</t>
  </si>
  <si>
    <t>保険配当金</t>
  </si>
  <si>
    <t>保険解約返戻金</t>
  </si>
  <si>
    <t>受取補償金</t>
  </si>
  <si>
    <t>営業外収益</t>
  </si>
  <si>
    <t>支払利息</t>
  </si>
  <si>
    <t>投資事業組合運用損</t>
  </si>
  <si>
    <t>為替差損</t>
  </si>
  <si>
    <t>賃貸収入原価</t>
  </si>
  <si>
    <t>営業外費用</t>
  </si>
  <si>
    <t>経常利益</t>
  </si>
  <si>
    <t>投資有価証券売却益</t>
  </si>
  <si>
    <t>新株予約権戻入益</t>
  </si>
  <si>
    <t>関係会社株式売却益</t>
  </si>
  <si>
    <t>固定資産売却益</t>
  </si>
  <si>
    <t>債務保証損失引当金戻入額</t>
  </si>
  <si>
    <t>特別利益</t>
  </si>
  <si>
    <t>たな卸資産評価損</t>
  </si>
  <si>
    <t>債務保証損失引当金繰入額</t>
  </si>
  <si>
    <t>固定資産除却損</t>
  </si>
  <si>
    <t>投資有価証券売却損</t>
  </si>
  <si>
    <t>投資有価証券評価損</t>
  </si>
  <si>
    <t>関係会社株式売却損</t>
  </si>
  <si>
    <t>関係会社株式評価損</t>
  </si>
  <si>
    <t>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</si>
  <si>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</si>
  <si>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</si>
  <si>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</si>
  <si>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</si>
  <si>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</si>
  <si>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</si>
  <si>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</si>
  <si>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</si>
  <si>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</si>
  <si>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</si>
  <si>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2013/11/12</t>
  </si>
  <si>
    <t>2013/09/30</t>
  </si>
  <si>
    <t>2013/08/12</t>
  </si>
  <si>
    <t>2013/06/30</t>
  </si>
  <si>
    <t>2013/02/08</t>
  </si>
  <si>
    <t>2012/12/31</t>
  </si>
  <si>
    <t>2012/11/14</t>
  </si>
  <si>
    <t>2012/09/30</t>
  </si>
  <si>
    <t>2012/08/13</t>
  </si>
  <si>
    <t>2012/06/30</t>
  </si>
  <si>
    <t>2012/02/10</t>
  </si>
  <si>
    <t>2011/12/31</t>
  </si>
  <si>
    <t>2011/11/11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</si>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</sst>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214</v>
      </c>
      <c r="B2" s="14">
        <v>4557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215</v>
      </c>
      <c r="B3" s="1" t="s">
        <v>216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89</v>
      </c>
      <c r="B4" s="15" t="str">
        <f>HYPERLINK("http://www.kabupro.jp/mark/20140213/S10013YL.htm","四半期報告書")</f>
        <v>四半期報告書</v>
      </c>
      <c r="C4" s="15" t="str">
        <f>HYPERLINK("http://www.kabupro.jp/mark/20131112/S10009LO.htm","四半期報告書")</f>
        <v>四半期報告書</v>
      </c>
      <c r="D4" s="15" t="str">
        <f>HYPERLINK("http://www.kabupro.jp/mark/20130812/S000E1OQ.htm","四半期報告書")</f>
        <v>四半期報告書</v>
      </c>
      <c r="E4" s="15" t="str">
        <f>HYPERLINK("http://www.kabupro.jp/mark/20130626/S000D5X1.htm","有価証券報告書")</f>
        <v>有価証券報告書</v>
      </c>
      <c r="F4" s="15" t="str">
        <f>HYPERLINK("http://www.kabupro.jp/mark/20140213/S10013YL.htm","四半期報告書")</f>
        <v>四半期報告書</v>
      </c>
      <c r="G4" s="15" t="str">
        <f>HYPERLINK("http://www.kabupro.jp/mark/20131112/S10009LO.htm","四半期報告書")</f>
        <v>四半期報告書</v>
      </c>
      <c r="H4" s="15" t="str">
        <f>HYPERLINK("http://www.kabupro.jp/mark/20130812/S000E1OQ.htm","四半期報告書")</f>
        <v>四半期報告書</v>
      </c>
      <c r="I4" s="15" t="str">
        <f>HYPERLINK("http://www.kabupro.jp/mark/20130626/S000D5X1.htm","有価証券報告書")</f>
        <v>有価証券報告書</v>
      </c>
      <c r="J4" s="15" t="str">
        <f>HYPERLINK("http://www.kabupro.jp/mark/20130208/S000COXP.htm","四半期報告書")</f>
        <v>四半期報告書</v>
      </c>
      <c r="K4" s="15" t="str">
        <f>HYPERLINK("http://www.kabupro.jp/mark/20121114/S000C53P.htm","四半期報告書")</f>
        <v>四半期報告書</v>
      </c>
      <c r="L4" s="15" t="str">
        <f>HYPERLINK("http://www.kabupro.jp/mark/20120813/S000BKKQ.htm","四半期報告書")</f>
        <v>四半期報告書</v>
      </c>
      <c r="M4" s="15" t="str">
        <f>HYPERLINK("http://www.kabupro.jp/mark/20120626/S000B0P6.htm","有価証券報告書")</f>
        <v>有価証券報告書</v>
      </c>
      <c r="N4" s="15" t="str">
        <f>HYPERLINK("http://www.kabupro.jp/mark/20120210/S000A65X.htm","四半期報告書")</f>
        <v>四半期報告書</v>
      </c>
      <c r="O4" s="15" t="str">
        <f>HYPERLINK("http://www.kabupro.jp/mark/20111111/S0009LOX.htm","四半期報告書")</f>
        <v>四半期報告書</v>
      </c>
      <c r="P4" s="15" t="str">
        <f>HYPERLINK("http://www.kabupro.jp/mark/20110812/S0009178.htm","四半期報告書")</f>
        <v>四半期報告書</v>
      </c>
      <c r="Q4" s="15" t="str">
        <f>HYPERLINK("http://www.kabupro.jp/mark/20110624/S0008I37.htm","有価証券報告書")</f>
        <v>有価証券報告書</v>
      </c>
      <c r="R4" s="15" t="str">
        <f>HYPERLINK("http://www.kabupro.jp/mark/20110214/S0007MRZ.htm","四半期報告書")</f>
        <v>四半期報告書</v>
      </c>
      <c r="S4" s="15" t="str">
        <f>HYPERLINK("http://www.kabupro.jp/mark/20101112/S00071VS.htm","四半期報告書")</f>
        <v>四半期報告書</v>
      </c>
      <c r="T4" s="15" t="str">
        <f>HYPERLINK("http://www.kabupro.jp/mark/20100813/S0006HP1.htm","四半期報告書")</f>
        <v>四半期報告書</v>
      </c>
      <c r="U4" s="15" t="str">
        <f>HYPERLINK("http://www.kabupro.jp/mark/20100624/S0005VYH.htm","有価証券報告書")</f>
        <v>有価証券報告書</v>
      </c>
      <c r="V4" s="15" t="str">
        <f>HYPERLINK("http://www.kabupro.jp/mark/20100212/S00051B5.htm","四半期報告書")</f>
        <v>四半期報告書</v>
      </c>
      <c r="W4" s="15" t="str">
        <f>HYPERLINK("http://www.kabupro.jp/mark/20091113/S0004GM7.htm","四半期報告書")</f>
        <v>四半期報告書</v>
      </c>
      <c r="X4" s="15" t="str">
        <f>HYPERLINK("http://www.kabupro.jp/mark/20090813/S0003TV0.htm","四半期報告書")</f>
        <v>四半期報告書</v>
      </c>
      <c r="Y4" s="15" t="str">
        <f>HYPERLINK("http://www.kabupro.jp/mark/20090624/S00038G4.htm","有価証券報告書")</f>
        <v>有価証券報告書</v>
      </c>
    </row>
    <row r="5" spans="1:25" ht="14.25" thickBot="1">
      <c r="A5" s="11" t="s">
        <v>90</v>
      </c>
      <c r="B5" s="1" t="s">
        <v>298</v>
      </c>
      <c r="C5" s="1" t="s">
        <v>301</v>
      </c>
      <c r="D5" s="1" t="s">
        <v>303</v>
      </c>
      <c r="E5" s="1" t="s">
        <v>96</v>
      </c>
      <c r="F5" s="1" t="s">
        <v>298</v>
      </c>
      <c r="G5" s="1" t="s">
        <v>301</v>
      </c>
      <c r="H5" s="1" t="s">
        <v>303</v>
      </c>
      <c r="I5" s="1" t="s">
        <v>96</v>
      </c>
      <c r="J5" s="1" t="s">
        <v>305</v>
      </c>
      <c r="K5" s="1" t="s">
        <v>307</v>
      </c>
      <c r="L5" s="1" t="s">
        <v>309</v>
      </c>
      <c r="M5" s="1" t="s">
        <v>100</v>
      </c>
      <c r="N5" s="1" t="s">
        <v>311</v>
      </c>
      <c r="O5" s="1" t="s">
        <v>313</v>
      </c>
      <c r="P5" s="1" t="s">
        <v>315</v>
      </c>
      <c r="Q5" s="1" t="s">
        <v>102</v>
      </c>
      <c r="R5" s="1" t="s">
        <v>317</v>
      </c>
      <c r="S5" s="1" t="s">
        <v>319</v>
      </c>
      <c r="T5" s="1" t="s">
        <v>321</v>
      </c>
      <c r="U5" s="1" t="s">
        <v>104</v>
      </c>
      <c r="V5" s="1" t="s">
        <v>323</v>
      </c>
      <c r="W5" s="1" t="s">
        <v>31</v>
      </c>
      <c r="X5" s="1" t="s">
        <v>33</v>
      </c>
      <c r="Y5" s="1" t="s">
        <v>106</v>
      </c>
    </row>
    <row r="6" spans="1:25" ht="15" thickBot="1" thickTop="1">
      <c r="A6" s="10" t="s">
        <v>91</v>
      </c>
      <c r="B6" s="18" t="s">
        <v>30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92</v>
      </c>
      <c r="B7" s="14" t="s">
        <v>55</v>
      </c>
      <c r="C7" s="14" t="s">
        <v>55</v>
      </c>
      <c r="D7" s="14" t="s">
        <v>55</v>
      </c>
      <c r="E7" s="16" t="s">
        <v>97</v>
      </c>
      <c r="F7" s="14" t="s">
        <v>55</v>
      </c>
      <c r="G7" s="14" t="s">
        <v>55</v>
      </c>
      <c r="H7" s="14" t="s">
        <v>55</v>
      </c>
      <c r="I7" s="16" t="s">
        <v>97</v>
      </c>
      <c r="J7" s="14" t="s">
        <v>55</v>
      </c>
      <c r="K7" s="14" t="s">
        <v>55</v>
      </c>
      <c r="L7" s="14" t="s">
        <v>55</v>
      </c>
      <c r="M7" s="16" t="s">
        <v>97</v>
      </c>
      <c r="N7" s="14" t="s">
        <v>55</v>
      </c>
      <c r="O7" s="14" t="s">
        <v>55</v>
      </c>
      <c r="P7" s="14" t="s">
        <v>55</v>
      </c>
      <c r="Q7" s="16" t="s">
        <v>97</v>
      </c>
      <c r="R7" s="14" t="s">
        <v>55</v>
      </c>
      <c r="S7" s="14" t="s">
        <v>55</v>
      </c>
      <c r="T7" s="14" t="s">
        <v>55</v>
      </c>
      <c r="U7" s="16" t="s">
        <v>97</v>
      </c>
      <c r="V7" s="14" t="s">
        <v>55</v>
      </c>
      <c r="W7" s="14" t="s">
        <v>55</v>
      </c>
      <c r="X7" s="14" t="s">
        <v>55</v>
      </c>
      <c r="Y7" s="16" t="s">
        <v>97</v>
      </c>
    </row>
    <row r="8" spans="1:25" ht="13.5">
      <c r="A8" s="13" t="s">
        <v>93</v>
      </c>
      <c r="B8" s="1" t="s">
        <v>56</v>
      </c>
      <c r="C8" s="1" t="s">
        <v>56</v>
      </c>
      <c r="D8" s="1" t="s">
        <v>56</v>
      </c>
      <c r="E8" s="17" t="s">
        <v>220</v>
      </c>
      <c r="F8" s="1" t="s">
        <v>220</v>
      </c>
      <c r="G8" s="1" t="s">
        <v>220</v>
      </c>
      <c r="H8" s="1" t="s">
        <v>220</v>
      </c>
      <c r="I8" s="17" t="s">
        <v>221</v>
      </c>
      <c r="J8" s="1" t="s">
        <v>221</v>
      </c>
      <c r="K8" s="1" t="s">
        <v>221</v>
      </c>
      <c r="L8" s="1" t="s">
        <v>221</v>
      </c>
      <c r="M8" s="17" t="s">
        <v>222</v>
      </c>
      <c r="N8" s="1" t="s">
        <v>222</v>
      </c>
      <c r="O8" s="1" t="s">
        <v>222</v>
      </c>
      <c r="P8" s="1" t="s">
        <v>222</v>
      </c>
      <c r="Q8" s="17" t="s">
        <v>223</v>
      </c>
      <c r="R8" s="1" t="s">
        <v>223</v>
      </c>
      <c r="S8" s="1" t="s">
        <v>223</v>
      </c>
      <c r="T8" s="1" t="s">
        <v>223</v>
      </c>
      <c r="U8" s="17" t="s">
        <v>224</v>
      </c>
      <c r="V8" s="1" t="s">
        <v>224</v>
      </c>
      <c r="W8" s="1" t="s">
        <v>224</v>
      </c>
      <c r="X8" s="1" t="s">
        <v>224</v>
      </c>
      <c r="Y8" s="17" t="s">
        <v>225</v>
      </c>
    </row>
    <row r="9" spans="1:25" ht="13.5">
      <c r="A9" s="13" t="s">
        <v>94</v>
      </c>
      <c r="B9" s="1" t="s">
        <v>300</v>
      </c>
      <c r="C9" s="1" t="s">
        <v>302</v>
      </c>
      <c r="D9" s="1" t="s">
        <v>304</v>
      </c>
      <c r="E9" s="17" t="s">
        <v>98</v>
      </c>
      <c r="F9" s="1" t="s">
        <v>306</v>
      </c>
      <c r="G9" s="1" t="s">
        <v>308</v>
      </c>
      <c r="H9" s="1" t="s">
        <v>310</v>
      </c>
      <c r="I9" s="17" t="s">
        <v>99</v>
      </c>
      <c r="J9" s="1" t="s">
        <v>312</v>
      </c>
      <c r="K9" s="1" t="s">
        <v>314</v>
      </c>
      <c r="L9" s="1" t="s">
        <v>316</v>
      </c>
      <c r="M9" s="17" t="s">
        <v>101</v>
      </c>
      <c r="N9" s="1" t="s">
        <v>318</v>
      </c>
      <c r="O9" s="1" t="s">
        <v>320</v>
      </c>
      <c r="P9" s="1" t="s">
        <v>322</v>
      </c>
      <c r="Q9" s="17" t="s">
        <v>103</v>
      </c>
      <c r="R9" s="1" t="s">
        <v>324</v>
      </c>
      <c r="S9" s="1" t="s">
        <v>32</v>
      </c>
      <c r="T9" s="1" t="s">
        <v>34</v>
      </c>
      <c r="U9" s="17" t="s">
        <v>105</v>
      </c>
      <c r="V9" s="1" t="s">
        <v>36</v>
      </c>
      <c r="W9" s="1" t="s">
        <v>38</v>
      </c>
      <c r="X9" s="1" t="s">
        <v>40</v>
      </c>
      <c r="Y9" s="17" t="s">
        <v>107</v>
      </c>
    </row>
    <row r="10" spans="1:25" ht="14.25" thickBot="1">
      <c r="A10" s="13" t="s">
        <v>95</v>
      </c>
      <c r="B10" s="1" t="s">
        <v>109</v>
      </c>
      <c r="C10" s="1" t="s">
        <v>109</v>
      </c>
      <c r="D10" s="1" t="s">
        <v>109</v>
      </c>
      <c r="E10" s="17" t="s">
        <v>109</v>
      </c>
      <c r="F10" s="1" t="s">
        <v>109</v>
      </c>
      <c r="G10" s="1" t="s">
        <v>109</v>
      </c>
      <c r="H10" s="1" t="s">
        <v>109</v>
      </c>
      <c r="I10" s="17" t="s">
        <v>109</v>
      </c>
      <c r="J10" s="1" t="s">
        <v>109</v>
      </c>
      <c r="K10" s="1" t="s">
        <v>109</v>
      </c>
      <c r="L10" s="1" t="s">
        <v>109</v>
      </c>
      <c r="M10" s="17" t="s">
        <v>109</v>
      </c>
      <c r="N10" s="1" t="s">
        <v>109</v>
      </c>
      <c r="O10" s="1" t="s">
        <v>109</v>
      </c>
      <c r="P10" s="1" t="s">
        <v>109</v>
      </c>
      <c r="Q10" s="17" t="s">
        <v>109</v>
      </c>
      <c r="R10" s="1" t="s">
        <v>109</v>
      </c>
      <c r="S10" s="1" t="s">
        <v>109</v>
      </c>
      <c r="T10" s="1" t="s">
        <v>109</v>
      </c>
      <c r="U10" s="17" t="s">
        <v>109</v>
      </c>
      <c r="V10" s="1" t="s">
        <v>109</v>
      </c>
      <c r="W10" s="1" t="s">
        <v>109</v>
      </c>
      <c r="X10" s="1" t="s">
        <v>109</v>
      </c>
      <c r="Y10" s="17" t="s">
        <v>109</v>
      </c>
    </row>
    <row r="11" spans="1:25" ht="14.25" thickTop="1">
      <c r="A11" s="30" t="s">
        <v>229</v>
      </c>
      <c r="B11" s="27">
        <v>5057510</v>
      </c>
      <c r="C11" s="27">
        <v>3302933</v>
      </c>
      <c r="D11" s="27">
        <v>1576348</v>
      </c>
      <c r="E11" s="21">
        <v>6924292</v>
      </c>
      <c r="F11" s="27">
        <v>4889054</v>
      </c>
      <c r="G11" s="27">
        <v>3038274</v>
      </c>
      <c r="H11" s="27">
        <v>1493669</v>
      </c>
      <c r="I11" s="21">
        <v>6562711</v>
      </c>
      <c r="J11" s="27">
        <v>4664166</v>
      </c>
      <c r="K11" s="27">
        <v>3076616</v>
      </c>
      <c r="L11" s="27">
        <v>1517694</v>
      </c>
      <c r="M11" s="21">
        <v>6250218</v>
      </c>
      <c r="N11" s="27">
        <v>4450249</v>
      </c>
      <c r="O11" s="27">
        <v>2950638</v>
      </c>
      <c r="P11" s="27">
        <v>1454772</v>
      </c>
      <c r="Q11" s="21">
        <v>6093693</v>
      </c>
      <c r="R11" s="27">
        <v>4319715</v>
      </c>
      <c r="S11" s="27">
        <v>2841867</v>
      </c>
      <c r="T11" s="27">
        <v>1361773</v>
      </c>
      <c r="U11" s="21">
        <v>5885947</v>
      </c>
      <c r="V11" s="27">
        <v>4181289</v>
      </c>
      <c r="W11" s="27">
        <v>2731612</v>
      </c>
      <c r="X11" s="27">
        <v>1280176</v>
      </c>
      <c r="Y11" s="21">
        <v>5359262</v>
      </c>
    </row>
    <row r="12" spans="1:25" ht="13.5">
      <c r="A12" s="7" t="s">
        <v>242</v>
      </c>
      <c r="B12" s="28">
        <v>2158223</v>
      </c>
      <c r="C12" s="28">
        <v>1361232</v>
      </c>
      <c r="D12" s="28">
        <v>634475</v>
      </c>
      <c r="E12" s="22">
        <v>2723409</v>
      </c>
      <c r="F12" s="28">
        <v>1891115</v>
      </c>
      <c r="G12" s="28">
        <v>1160840</v>
      </c>
      <c r="H12" s="28">
        <v>575055</v>
      </c>
      <c r="I12" s="22">
        <v>2348359</v>
      </c>
      <c r="J12" s="28">
        <v>1550237</v>
      </c>
      <c r="K12" s="28">
        <v>986786</v>
      </c>
      <c r="L12" s="28">
        <v>500953</v>
      </c>
      <c r="M12" s="22">
        <v>2228834</v>
      </c>
      <c r="N12" s="28">
        <v>1511741</v>
      </c>
      <c r="O12" s="28">
        <v>994111</v>
      </c>
      <c r="P12" s="28">
        <v>497516</v>
      </c>
      <c r="Q12" s="22">
        <v>2186523</v>
      </c>
      <c r="R12" s="28">
        <v>1544364</v>
      </c>
      <c r="S12" s="28">
        <v>972024</v>
      </c>
      <c r="T12" s="28">
        <v>447093</v>
      </c>
      <c r="U12" s="22">
        <v>2231576</v>
      </c>
      <c r="V12" s="28">
        <v>1561036</v>
      </c>
      <c r="W12" s="28">
        <v>1031151</v>
      </c>
      <c r="X12" s="28">
        <v>530812</v>
      </c>
      <c r="Y12" s="22">
        <v>2234327</v>
      </c>
    </row>
    <row r="13" spans="1:25" ht="13.5">
      <c r="A13" s="7" t="s">
        <v>243</v>
      </c>
      <c r="B13" s="28">
        <v>2899286</v>
      </c>
      <c r="C13" s="28">
        <v>1941700</v>
      </c>
      <c r="D13" s="28">
        <v>941872</v>
      </c>
      <c r="E13" s="22">
        <v>4200883</v>
      </c>
      <c r="F13" s="28">
        <v>2997939</v>
      </c>
      <c r="G13" s="28">
        <v>1877433</v>
      </c>
      <c r="H13" s="28">
        <v>918613</v>
      </c>
      <c r="I13" s="22">
        <v>4214352</v>
      </c>
      <c r="J13" s="28">
        <v>3113928</v>
      </c>
      <c r="K13" s="28">
        <v>2089829</v>
      </c>
      <c r="L13" s="28">
        <v>1016741</v>
      </c>
      <c r="M13" s="22">
        <v>4021383</v>
      </c>
      <c r="N13" s="28">
        <v>2938507</v>
      </c>
      <c r="O13" s="28">
        <v>1956527</v>
      </c>
      <c r="P13" s="28">
        <v>957255</v>
      </c>
      <c r="Q13" s="22">
        <v>3907170</v>
      </c>
      <c r="R13" s="28">
        <v>2775350</v>
      </c>
      <c r="S13" s="28">
        <v>1869842</v>
      </c>
      <c r="T13" s="28">
        <v>914680</v>
      </c>
      <c r="U13" s="22">
        <v>3654371</v>
      </c>
      <c r="V13" s="28">
        <v>2620253</v>
      </c>
      <c r="W13" s="28">
        <v>1700461</v>
      </c>
      <c r="X13" s="28">
        <v>749363</v>
      </c>
      <c r="Y13" s="22">
        <v>3124935</v>
      </c>
    </row>
    <row r="14" spans="1:25" ht="13.5">
      <c r="A14" s="7" t="s">
        <v>259</v>
      </c>
      <c r="B14" s="28">
        <v>3361774</v>
      </c>
      <c r="C14" s="28">
        <v>2223480</v>
      </c>
      <c r="D14" s="28">
        <v>1101037</v>
      </c>
      <c r="E14" s="22">
        <v>3962738</v>
      </c>
      <c r="F14" s="28">
        <v>2923792</v>
      </c>
      <c r="G14" s="28">
        <v>1918898</v>
      </c>
      <c r="H14" s="28">
        <v>955084</v>
      </c>
      <c r="I14" s="22">
        <v>3832900</v>
      </c>
      <c r="J14" s="28">
        <v>2859631</v>
      </c>
      <c r="K14" s="28">
        <v>1928940</v>
      </c>
      <c r="L14" s="28">
        <v>949550</v>
      </c>
      <c r="M14" s="22">
        <v>3626207</v>
      </c>
      <c r="N14" s="28">
        <v>2770429</v>
      </c>
      <c r="O14" s="28">
        <v>1804696</v>
      </c>
      <c r="P14" s="28">
        <v>887461</v>
      </c>
      <c r="Q14" s="22">
        <v>3427214</v>
      </c>
      <c r="R14" s="28">
        <v>2592853</v>
      </c>
      <c r="S14" s="28">
        <v>1762332</v>
      </c>
      <c r="T14" s="28">
        <v>910428</v>
      </c>
      <c r="U14" s="22">
        <v>3338384</v>
      </c>
      <c r="V14" s="28">
        <v>2481911</v>
      </c>
      <c r="W14" s="28">
        <v>1629366</v>
      </c>
      <c r="X14" s="28">
        <v>785791</v>
      </c>
      <c r="Y14" s="22">
        <v>3022194</v>
      </c>
    </row>
    <row r="15" spans="1:25" ht="14.25" thickBot="1">
      <c r="A15" s="25" t="s">
        <v>260</v>
      </c>
      <c r="B15" s="29">
        <v>-462487</v>
      </c>
      <c r="C15" s="29">
        <v>-281779</v>
      </c>
      <c r="D15" s="29">
        <v>-159164</v>
      </c>
      <c r="E15" s="23">
        <v>238144</v>
      </c>
      <c r="F15" s="29">
        <v>74146</v>
      </c>
      <c r="G15" s="29">
        <v>-41464</v>
      </c>
      <c r="H15" s="29">
        <v>-36471</v>
      </c>
      <c r="I15" s="23">
        <v>381451</v>
      </c>
      <c r="J15" s="29">
        <v>254297</v>
      </c>
      <c r="K15" s="29">
        <v>160889</v>
      </c>
      <c r="L15" s="29">
        <v>67190</v>
      </c>
      <c r="M15" s="23">
        <v>395175</v>
      </c>
      <c r="N15" s="29">
        <v>168078</v>
      </c>
      <c r="O15" s="29">
        <v>151831</v>
      </c>
      <c r="P15" s="29">
        <v>69794</v>
      </c>
      <c r="Q15" s="23">
        <v>479955</v>
      </c>
      <c r="R15" s="29">
        <v>182497</v>
      </c>
      <c r="S15" s="29">
        <v>107509</v>
      </c>
      <c r="T15" s="29">
        <v>4252</v>
      </c>
      <c r="U15" s="23">
        <v>315986</v>
      </c>
      <c r="V15" s="29">
        <v>138342</v>
      </c>
      <c r="W15" s="29">
        <v>71095</v>
      </c>
      <c r="X15" s="29">
        <v>-36428</v>
      </c>
      <c r="Y15" s="23">
        <v>102740</v>
      </c>
    </row>
    <row r="16" spans="1:25" ht="14.25" thickTop="1">
      <c r="A16" s="6" t="s">
        <v>261</v>
      </c>
      <c r="B16" s="28">
        <v>11664</v>
      </c>
      <c r="C16" s="28">
        <v>6195</v>
      </c>
      <c r="D16" s="28">
        <v>2601</v>
      </c>
      <c r="E16" s="22">
        <v>7531</v>
      </c>
      <c r="F16" s="28">
        <v>5096</v>
      </c>
      <c r="G16" s="28">
        <v>3350</v>
      </c>
      <c r="H16" s="28">
        <v>1522</v>
      </c>
      <c r="I16" s="22">
        <v>8002</v>
      </c>
      <c r="J16" s="28">
        <v>6334</v>
      </c>
      <c r="K16" s="28">
        <v>4285</v>
      </c>
      <c r="L16" s="28">
        <v>1767</v>
      </c>
      <c r="M16" s="22">
        <v>9627</v>
      </c>
      <c r="N16" s="28">
        <v>7805</v>
      </c>
      <c r="O16" s="28">
        <v>5683</v>
      </c>
      <c r="P16" s="28">
        <v>2225</v>
      </c>
      <c r="Q16" s="22">
        <v>12924</v>
      </c>
      <c r="R16" s="28">
        <v>12812</v>
      </c>
      <c r="S16" s="28">
        <v>6279</v>
      </c>
      <c r="T16" s="28">
        <v>3104</v>
      </c>
      <c r="U16" s="22">
        <v>33474</v>
      </c>
      <c r="V16" s="28">
        <v>20213</v>
      </c>
      <c r="W16" s="28">
        <v>14794</v>
      </c>
      <c r="X16" s="28">
        <v>4712</v>
      </c>
      <c r="Y16" s="22">
        <v>37340</v>
      </c>
    </row>
    <row r="17" spans="1:25" ht="13.5">
      <c r="A17" s="6" t="s">
        <v>264</v>
      </c>
      <c r="B17" s="28">
        <v>107046</v>
      </c>
      <c r="C17" s="28">
        <v>32112</v>
      </c>
      <c r="D17" s="28">
        <v>45403</v>
      </c>
      <c r="E17" s="22">
        <v>142963</v>
      </c>
      <c r="F17" s="28"/>
      <c r="G17" s="28"/>
      <c r="H17" s="28">
        <v>32012</v>
      </c>
      <c r="I17" s="22"/>
      <c r="J17" s="28"/>
      <c r="K17" s="28"/>
      <c r="L17" s="28">
        <v>9932</v>
      </c>
      <c r="M17" s="22"/>
      <c r="N17" s="28"/>
      <c r="O17" s="28"/>
      <c r="P17" s="28"/>
      <c r="Q17" s="22"/>
      <c r="R17" s="28"/>
      <c r="S17" s="28"/>
      <c r="T17" s="28">
        <v>70426</v>
      </c>
      <c r="U17" s="22"/>
      <c r="V17" s="28"/>
      <c r="W17" s="28"/>
      <c r="X17" s="28"/>
      <c r="Y17" s="22"/>
    </row>
    <row r="18" spans="1:25" ht="13.5">
      <c r="A18" s="6" t="s">
        <v>18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>
        <v>9180</v>
      </c>
    </row>
    <row r="19" spans="1:25" ht="13.5">
      <c r="A19" s="6" t="s">
        <v>19</v>
      </c>
      <c r="B19" s="28"/>
      <c r="C19" s="28"/>
      <c r="D19" s="28"/>
      <c r="E19" s="22"/>
      <c r="F19" s="28"/>
      <c r="G19" s="28"/>
      <c r="H19" s="28"/>
      <c r="I19" s="22">
        <v>7745</v>
      </c>
      <c r="J19" s="28">
        <v>7745</v>
      </c>
      <c r="K19" s="28">
        <v>7745</v>
      </c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/>
      <c r="Y19" s="22"/>
    </row>
    <row r="20" spans="1:25" ht="13.5">
      <c r="A20" s="6" t="s">
        <v>266</v>
      </c>
      <c r="B20" s="28">
        <v>4637</v>
      </c>
      <c r="C20" s="28"/>
      <c r="D20" s="28"/>
      <c r="E20" s="22">
        <v>4458</v>
      </c>
      <c r="F20" s="28">
        <v>4458</v>
      </c>
      <c r="G20" s="28"/>
      <c r="H20" s="28"/>
      <c r="I20" s="22">
        <v>6839</v>
      </c>
      <c r="J20" s="28"/>
      <c r="K20" s="28"/>
      <c r="L20" s="28"/>
      <c r="M20" s="22">
        <v>4638</v>
      </c>
      <c r="N20" s="28"/>
      <c r="O20" s="28"/>
      <c r="P20" s="28"/>
      <c r="Q20" s="22">
        <v>6147</v>
      </c>
      <c r="R20" s="28"/>
      <c r="S20" s="28"/>
      <c r="T20" s="28"/>
      <c r="U20" s="22">
        <v>4994</v>
      </c>
      <c r="V20" s="28"/>
      <c r="W20" s="28"/>
      <c r="X20" s="28"/>
      <c r="Y20" s="22">
        <v>3723</v>
      </c>
    </row>
    <row r="21" spans="1:25" ht="13.5">
      <c r="A21" s="6" t="s">
        <v>20</v>
      </c>
      <c r="B21" s="28"/>
      <c r="C21" s="28"/>
      <c r="D21" s="28"/>
      <c r="E21" s="22"/>
      <c r="F21" s="28"/>
      <c r="G21" s="28"/>
      <c r="H21" s="28"/>
      <c r="I21" s="22"/>
      <c r="J21" s="28">
        <v>4024</v>
      </c>
      <c r="K21" s="28">
        <v>3300</v>
      </c>
      <c r="L21" s="28">
        <v>3586</v>
      </c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126</v>
      </c>
      <c r="B22" s="28">
        <v>17101</v>
      </c>
      <c r="C22" s="28">
        <v>11227</v>
      </c>
      <c r="D22" s="28">
        <v>4361</v>
      </c>
      <c r="E22" s="22">
        <v>12283</v>
      </c>
      <c r="F22" s="28">
        <v>5902</v>
      </c>
      <c r="G22" s="28">
        <v>3170</v>
      </c>
      <c r="H22" s="28">
        <v>1768</v>
      </c>
      <c r="I22" s="22">
        <v>12667</v>
      </c>
      <c r="J22" s="28">
        <v>10384</v>
      </c>
      <c r="K22" s="28">
        <v>5540</v>
      </c>
      <c r="L22" s="28">
        <v>2392</v>
      </c>
      <c r="M22" s="22">
        <v>14284</v>
      </c>
      <c r="N22" s="28">
        <v>16904</v>
      </c>
      <c r="O22" s="28">
        <v>8958</v>
      </c>
      <c r="P22" s="28">
        <v>2083</v>
      </c>
      <c r="Q22" s="22">
        <v>14644</v>
      </c>
      <c r="R22" s="28">
        <v>15785</v>
      </c>
      <c r="S22" s="28">
        <v>4633</v>
      </c>
      <c r="T22" s="28">
        <v>1767</v>
      </c>
      <c r="U22" s="22">
        <v>10339</v>
      </c>
      <c r="V22" s="28">
        <v>7566</v>
      </c>
      <c r="W22" s="28">
        <v>2751</v>
      </c>
      <c r="X22" s="28">
        <v>699</v>
      </c>
      <c r="Y22" s="22">
        <v>7679</v>
      </c>
    </row>
    <row r="23" spans="1:25" ht="13.5">
      <c r="A23" s="6" t="s">
        <v>270</v>
      </c>
      <c r="B23" s="28">
        <v>140450</v>
      </c>
      <c r="C23" s="28">
        <v>49536</v>
      </c>
      <c r="D23" s="28">
        <v>52366</v>
      </c>
      <c r="E23" s="22">
        <v>167237</v>
      </c>
      <c r="F23" s="28">
        <v>15457</v>
      </c>
      <c r="G23" s="28">
        <v>6521</v>
      </c>
      <c r="H23" s="28">
        <v>35303</v>
      </c>
      <c r="I23" s="22">
        <v>50113</v>
      </c>
      <c r="J23" s="28">
        <v>28488</v>
      </c>
      <c r="K23" s="28">
        <v>20872</v>
      </c>
      <c r="L23" s="28">
        <v>17679</v>
      </c>
      <c r="M23" s="22">
        <v>28549</v>
      </c>
      <c r="N23" s="28">
        <v>24710</v>
      </c>
      <c r="O23" s="28">
        <v>14641</v>
      </c>
      <c r="P23" s="28">
        <v>4309</v>
      </c>
      <c r="Q23" s="22">
        <v>33715</v>
      </c>
      <c r="R23" s="28">
        <v>28597</v>
      </c>
      <c r="S23" s="28">
        <v>14273</v>
      </c>
      <c r="T23" s="28">
        <v>75298</v>
      </c>
      <c r="U23" s="22">
        <v>48807</v>
      </c>
      <c r="V23" s="28">
        <v>27780</v>
      </c>
      <c r="W23" s="28">
        <v>17546</v>
      </c>
      <c r="X23" s="28">
        <v>5411</v>
      </c>
      <c r="Y23" s="22">
        <v>57923</v>
      </c>
    </row>
    <row r="24" spans="1:25" ht="13.5">
      <c r="A24" s="6" t="s">
        <v>271</v>
      </c>
      <c r="B24" s="28">
        <v>27160</v>
      </c>
      <c r="C24" s="28">
        <v>19219</v>
      </c>
      <c r="D24" s="28">
        <v>9885</v>
      </c>
      <c r="E24" s="22">
        <v>40281</v>
      </c>
      <c r="F24" s="28">
        <v>28371</v>
      </c>
      <c r="G24" s="28">
        <v>18503</v>
      </c>
      <c r="H24" s="28">
        <v>9362</v>
      </c>
      <c r="I24" s="22">
        <v>45554</v>
      </c>
      <c r="J24" s="28">
        <v>32914</v>
      </c>
      <c r="K24" s="28">
        <v>21944</v>
      </c>
      <c r="L24" s="28">
        <v>10324</v>
      </c>
      <c r="M24" s="22">
        <v>42191</v>
      </c>
      <c r="N24" s="28">
        <v>32637</v>
      </c>
      <c r="O24" s="28">
        <v>20601</v>
      </c>
      <c r="P24" s="28">
        <v>11377</v>
      </c>
      <c r="Q24" s="22">
        <v>58755</v>
      </c>
      <c r="R24" s="28">
        <v>49211</v>
      </c>
      <c r="S24" s="28">
        <v>34259</v>
      </c>
      <c r="T24" s="28">
        <v>19275</v>
      </c>
      <c r="U24" s="22">
        <v>36497</v>
      </c>
      <c r="V24" s="28">
        <v>24331</v>
      </c>
      <c r="W24" s="28">
        <v>15072</v>
      </c>
      <c r="X24" s="28">
        <v>7933</v>
      </c>
      <c r="Y24" s="22">
        <v>21478</v>
      </c>
    </row>
    <row r="25" spans="1:25" ht="13.5">
      <c r="A25" s="6" t="s">
        <v>21</v>
      </c>
      <c r="B25" s="28">
        <v>14552</v>
      </c>
      <c r="C25" s="28">
        <v>8935</v>
      </c>
      <c r="D25" s="28">
        <v>936</v>
      </c>
      <c r="E25" s="22">
        <v>15143</v>
      </c>
      <c r="F25" s="28">
        <v>7552</v>
      </c>
      <c r="G25" s="28">
        <v>4475</v>
      </c>
      <c r="H25" s="28">
        <v>3312</v>
      </c>
      <c r="I25" s="22">
        <v>37952</v>
      </c>
      <c r="J25" s="28">
        <v>22760</v>
      </c>
      <c r="K25" s="28">
        <v>17538</v>
      </c>
      <c r="L25" s="28">
        <v>14104</v>
      </c>
      <c r="M25" s="22">
        <v>44855</v>
      </c>
      <c r="N25" s="28">
        <v>37494</v>
      </c>
      <c r="O25" s="28">
        <v>33611</v>
      </c>
      <c r="P25" s="28">
        <v>24623</v>
      </c>
      <c r="Q25" s="22">
        <v>60235</v>
      </c>
      <c r="R25" s="28">
        <v>37844</v>
      </c>
      <c r="S25" s="28">
        <v>24495</v>
      </c>
      <c r="T25" s="28">
        <v>9409</v>
      </c>
      <c r="U25" s="22">
        <v>32754</v>
      </c>
      <c r="V25" s="28">
        <v>21423</v>
      </c>
      <c r="W25" s="28">
        <v>16762</v>
      </c>
      <c r="X25" s="28">
        <v>8849</v>
      </c>
      <c r="Y25" s="22">
        <v>104954</v>
      </c>
    </row>
    <row r="26" spans="1:25" ht="13.5">
      <c r="A26" s="6" t="s">
        <v>273</v>
      </c>
      <c r="B26" s="28"/>
      <c r="C26" s="28"/>
      <c r="D26" s="28"/>
      <c r="E26" s="22"/>
      <c r="F26" s="28">
        <v>3230</v>
      </c>
      <c r="G26" s="28">
        <v>17942</v>
      </c>
      <c r="H26" s="28"/>
      <c r="I26" s="22">
        <v>38295</v>
      </c>
      <c r="J26" s="28">
        <v>68368</v>
      </c>
      <c r="K26" s="28">
        <v>35986</v>
      </c>
      <c r="L26" s="28"/>
      <c r="M26" s="22">
        <v>128768</v>
      </c>
      <c r="N26" s="28">
        <v>117770</v>
      </c>
      <c r="O26" s="28">
        <v>66509</v>
      </c>
      <c r="P26" s="28">
        <v>15009</v>
      </c>
      <c r="Q26" s="22">
        <v>56558</v>
      </c>
      <c r="R26" s="28">
        <v>67224</v>
      </c>
      <c r="S26" s="28">
        <v>13299</v>
      </c>
      <c r="T26" s="28"/>
      <c r="U26" s="22">
        <v>155397</v>
      </c>
      <c r="V26" s="28">
        <v>57175</v>
      </c>
      <c r="W26" s="28">
        <v>14310</v>
      </c>
      <c r="X26" s="28">
        <v>28932</v>
      </c>
      <c r="Y26" s="22">
        <v>22701</v>
      </c>
    </row>
    <row r="27" spans="1:25" ht="13.5">
      <c r="A27" s="6" t="s">
        <v>274</v>
      </c>
      <c r="B27" s="28"/>
      <c r="C27" s="28"/>
      <c r="D27" s="28"/>
      <c r="E27" s="22"/>
      <c r="F27" s="28"/>
      <c r="G27" s="28"/>
      <c r="H27" s="28"/>
      <c r="I27" s="22"/>
      <c r="J27" s="28"/>
      <c r="K27" s="28"/>
      <c r="L27" s="28"/>
      <c r="M27" s="22"/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>
        <v>14214</v>
      </c>
    </row>
    <row r="28" spans="1:25" ht="13.5">
      <c r="A28" s="6" t="s">
        <v>126</v>
      </c>
      <c r="B28" s="28">
        <v>483</v>
      </c>
      <c r="C28" s="28">
        <v>718</v>
      </c>
      <c r="D28" s="28">
        <v>52</v>
      </c>
      <c r="E28" s="22">
        <v>3829</v>
      </c>
      <c r="F28" s="28">
        <v>3083</v>
      </c>
      <c r="G28" s="28">
        <v>3245</v>
      </c>
      <c r="H28" s="28">
        <v>2687</v>
      </c>
      <c r="I28" s="22">
        <v>552</v>
      </c>
      <c r="J28" s="28">
        <v>454</v>
      </c>
      <c r="K28" s="28">
        <v>274</v>
      </c>
      <c r="L28" s="28"/>
      <c r="M28" s="22">
        <v>3324</v>
      </c>
      <c r="N28" s="28">
        <v>12477</v>
      </c>
      <c r="O28" s="28">
        <v>11595</v>
      </c>
      <c r="P28" s="28">
        <v>6906</v>
      </c>
      <c r="Q28" s="22">
        <v>408</v>
      </c>
      <c r="R28" s="28">
        <v>10788</v>
      </c>
      <c r="S28" s="28">
        <v>8703</v>
      </c>
      <c r="T28" s="28">
        <v>2047</v>
      </c>
      <c r="U28" s="22">
        <v>1983</v>
      </c>
      <c r="V28" s="28">
        <v>4994</v>
      </c>
      <c r="W28" s="28">
        <v>6214</v>
      </c>
      <c r="X28" s="28">
        <v>1672</v>
      </c>
      <c r="Y28" s="22">
        <v>523</v>
      </c>
    </row>
    <row r="29" spans="1:25" ht="13.5">
      <c r="A29" s="6" t="s">
        <v>275</v>
      </c>
      <c r="B29" s="28">
        <v>42197</v>
      </c>
      <c r="C29" s="28">
        <v>28872</v>
      </c>
      <c r="D29" s="28">
        <v>10874</v>
      </c>
      <c r="E29" s="22">
        <v>85392</v>
      </c>
      <c r="F29" s="28">
        <v>42237</v>
      </c>
      <c r="G29" s="28">
        <v>44166</v>
      </c>
      <c r="H29" s="28">
        <v>15363</v>
      </c>
      <c r="I29" s="22">
        <v>122355</v>
      </c>
      <c r="J29" s="28">
        <v>124497</v>
      </c>
      <c r="K29" s="28">
        <v>75743</v>
      </c>
      <c r="L29" s="28">
        <v>24429</v>
      </c>
      <c r="M29" s="22">
        <v>228416</v>
      </c>
      <c r="N29" s="28">
        <v>200379</v>
      </c>
      <c r="O29" s="28">
        <v>132318</v>
      </c>
      <c r="P29" s="28">
        <v>57916</v>
      </c>
      <c r="Q29" s="22">
        <v>190955</v>
      </c>
      <c r="R29" s="28">
        <v>165068</v>
      </c>
      <c r="S29" s="28">
        <v>80758</v>
      </c>
      <c r="T29" s="28">
        <v>30733</v>
      </c>
      <c r="U29" s="22">
        <v>229566</v>
      </c>
      <c r="V29" s="28">
        <v>107924</v>
      </c>
      <c r="W29" s="28">
        <v>52360</v>
      </c>
      <c r="X29" s="28">
        <v>47387</v>
      </c>
      <c r="Y29" s="22">
        <v>165277</v>
      </c>
    </row>
    <row r="30" spans="1:25" ht="14.25" thickBot="1">
      <c r="A30" s="25" t="s">
        <v>276</v>
      </c>
      <c r="B30" s="29">
        <v>-364234</v>
      </c>
      <c r="C30" s="29">
        <v>-261115</v>
      </c>
      <c r="D30" s="29">
        <v>-117672</v>
      </c>
      <c r="E30" s="23">
        <v>319989</v>
      </c>
      <c r="F30" s="29">
        <v>47367</v>
      </c>
      <c r="G30" s="29">
        <v>-79110</v>
      </c>
      <c r="H30" s="29">
        <v>-16530</v>
      </c>
      <c r="I30" s="23">
        <v>309208</v>
      </c>
      <c r="J30" s="29">
        <v>158288</v>
      </c>
      <c r="K30" s="29">
        <v>106018</v>
      </c>
      <c r="L30" s="29">
        <v>60440</v>
      </c>
      <c r="M30" s="23">
        <v>195309</v>
      </c>
      <c r="N30" s="29">
        <v>-7590</v>
      </c>
      <c r="O30" s="29">
        <v>34154</v>
      </c>
      <c r="P30" s="29">
        <v>16186</v>
      </c>
      <c r="Q30" s="23">
        <v>322715</v>
      </c>
      <c r="R30" s="29">
        <v>46026</v>
      </c>
      <c r="S30" s="29">
        <v>41024</v>
      </c>
      <c r="T30" s="29">
        <v>48816</v>
      </c>
      <c r="U30" s="23">
        <v>135228</v>
      </c>
      <c r="V30" s="29">
        <v>58198</v>
      </c>
      <c r="W30" s="29">
        <v>36281</v>
      </c>
      <c r="X30" s="29">
        <v>-78404</v>
      </c>
      <c r="Y30" s="23">
        <v>-4613</v>
      </c>
    </row>
    <row r="31" spans="1:25" ht="14.25" thickTop="1">
      <c r="A31" s="6" t="s">
        <v>22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>
        <v>1527</v>
      </c>
      <c r="N31" s="28">
        <v>3162</v>
      </c>
      <c r="O31" s="28">
        <v>4784</v>
      </c>
      <c r="P31" s="28">
        <v>2017</v>
      </c>
      <c r="Q31" s="22">
        <v>2887</v>
      </c>
      <c r="R31" s="28">
        <v>3756</v>
      </c>
      <c r="S31" s="28">
        <v>8067</v>
      </c>
      <c r="T31" s="28">
        <v>9419</v>
      </c>
      <c r="U31" s="22">
        <v>1270</v>
      </c>
      <c r="V31" s="28">
        <v>135</v>
      </c>
      <c r="W31" s="28">
        <v>1163</v>
      </c>
      <c r="X31" s="28">
        <v>1027</v>
      </c>
      <c r="Y31" s="22"/>
    </row>
    <row r="32" spans="1:25" ht="13.5">
      <c r="A32" s="6" t="s">
        <v>23</v>
      </c>
      <c r="B32" s="28">
        <v>25657</v>
      </c>
      <c r="C32" s="28">
        <v>25657</v>
      </c>
      <c r="D32" s="28">
        <v>25657</v>
      </c>
      <c r="E32" s="22"/>
      <c r="F32" s="28"/>
      <c r="G32" s="28">
        <v>2465</v>
      </c>
      <c r="H32" s="28"/>
      <c r="I32" s="22">
        <v>6750</v>
      </c>
      <c r="J32" s="28">
        <v>6750</v>
      </c>
      <c r="K32" s="28"/>
      <c r="L32" s="28"/>
      <c r="M32" s="22">
        <v>13279</v>
      </c>
      <c r="N32" s="28">
        <v>7546</v>
      </c>
      <c r="O32" s="28">
        <v>4010</v>
      </c>
      <c r="P32" s="28">
        <v>4010</v>
      </c>
      <c r="Q32" s="22">
        <v>33856</v>
      </c>
      <c r="R32" s="28"/>
      <c r="S32" s="28"/>
      <c r="T32" s="28"/>
      <c r="U32" s="22">
        <v>1000</v>
      </c>
      <c r="V32" s="28"/>
      <c r="W32" s="28"/>
      <c r="X32" s="28"/>
      <c r="Y32" s="22"/>
    </row>
    <row r="33" spans="1:25" ht="13.5">
      <c r="A33" s="6" t="s">
        <v>280</v>
      </c>
      <c r="B33" s="28">
        <v>207</v>
      </c>
      <c r="C33" s="28">
        <v>208</v>
      </c>
      <c r="D33" s="28">
        <v>199</v>
      </c>
      <c r="E33" s="22">
        <v>1618</v>
      </c>
      <c r="F33" s="28">
        <v>1450</v>
      </c>
      <c r="G33" s="28">
        <v>1482</v>
      </c>
      <c r="H33" s="28"/>
      <c r="I33" s="22"/>
      <c r="J33" s="28"/>
      <c r="K33" s="28"/>
      <c r="L33" s="28"/>
      <c r="M33" s="22"/>
      <c r="N33" s="28"/>
      <c r="O33" s="28"/>
      <c r="P33" s="28"/>
      <c r="Q33" s="22">
        <v>38</v>
      </c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24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>
        <v>16955</v>
      </c>
      <c r="V34" s="28">
        <v>16955</v>
      </c>
      <c r="W34" s="28">
        <v>16955</v>
      </c>
      <c r="X34" s="28">
        <v>16041</v>
      </c>
      <c r="Y34" s="22">
        <v>2036</v>
      </c>
    </row>
    <row r="35" spans="1:25" ht="13.5">
      <c r="A35" s="6" t="s">
        <v>277</v>
      </c>
      <c r="B35" s="28"/>
      <c r="C35" s="28"/>
      <c r="D35" s="28"/>
      <c r="E35" s="22">
        <v>870</v>
      </c>
      <c r="F35" s="28">
        <v>870</v>
      </c>
      <c r="G35" s="28">
        <v>870</v>
      </c>
      <c r="H35" s="28">
        <v>527</v>
      </c>
      <c r="I35" s="22">
        <v>17963</v>
      </c>
      <c r="J35" s="28">
        <v>1833</v>
      </c>
      <c r="K35" s="28">
        <v>1193</v>
      </c>
      <c r="L35" s="28">
        <v>712</v>
      </c>
      <c r="M35" s="22">
        <v>3183</v>
      </c>
      <c r="N35" s="28">
        <v>2820</v>
      </c>
      <c r="O35" s="28">
        <v>2446</v>
      </c>
      <c r="P35" s="28">
        <v>1190</v>
      </c>
      <c r="Q35" s="22">
        <v>2337</v>
      </c>
      <c r="R35" s="28">
        <v>2113</v>
      </c>
      <c r="S35" s="28">
        <v>508</v>
      </c>
      <c r="T35" s="28">
        <v>268</v>
      </c>
      <c r="U35" s="22">
        <v>3393</v>
      </c>
      <c r="V35" s="28">
        <v>2595</v>
      </c>
      <c r="W35" s="28">
        <v>1791</v>
      </c>
      <c r="X35" s="28">
        <v>1055</v>
      </c>
      <c r="Y35" s="22">
        <v>86794</v>
      </c>
    </row>
    <row r="36" spans="1:25" ht="13.5">
      <c r="A36" s="6" t="s">
        <v>269</v>
      </c>
      <c r="B36" s="28">
        <v>15728</v>
      </c>
      <c r="C36" s="28">
        <v>15728</v>
      </c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278</v>
      </c>
      <c r="B37" s="28"/>
      <c r="C37" s="28"/>
      <c r="D37" s="28"/>
      <c r="E37" s="22"/>
      <c r="F37" s="28"/>
      <c r="G37" s="28"/>
      <c r="H37" s="28"/>
      <c r="I37" s="22">
        <v>29605</v>
      </c>
      <c r="J37" s="28">
        <v>29605</v>
      </c>
      <c r="K37" s="28">
        <v>29605</v>
      </c>
      <c r="L37" s="28">
        <v>29605</v>
      </c>
      <c r="M37" s="22"/>
      <c r="N37" s="28"/>
      <c r="O37" s="28"/>
      <c r="P37" s="28"/>
      <c r="Q37" s="22">
        <v>573</v>
      </c>
      <c r="R37" s="28">
        <v>191</v>
      </c>
      <c r="S37" s="28">
        <v>191</v>
      </c>
      <c r="T37" s="28"/>
      <c r="U37" s="22">
        <v>382</v>
      </c>
      <c r="V37" s="28">
        <v>191</v>
      </c>
      <c r="W37" s="28"/>
      <c r="X37" s="28"/>
      <c r="Y37" s="22"/>
    </row>
    <row r="38" spans="1:25" ht="13.5">
      <c r="A38" s="6" t="s">
        <v>126</v>
      </c>
      <c r="B38" s="28"/>
      <c r="C38" s="28"/>
      <c r="D38" s="28"/>
      <c r="E38" s="22">
        <v>39</v>
      </c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25</v>
      </c>
      <c r="B39" s="28">
        <v>41592</v>
      </c>
      <c r="C39" s="28">
        <v>41594</v>
      </c>
      <c r="D39" s="28">
        <v>25856</v>
      </c>
      <c r="E39" s="22">
        <v>2528</v>
      </c>
      <c r="F39" s="28">
        <v>2321</v>
      </c>
      <c r="G39" s="28">
        <v>4818</v>
      </c>
      <c r="H39" s="28">
        <v>527</v>
      </c>
      <c r="I39" s="22">
        <v>54318</v>
      </c>
      <c r="J39" s="28">
        <v>38188</v>
      </c>
      <c r="K39" s="28">
        <v>30798</v>
      </c>
      <c r="L39" s="28">
        <v>30317</v>
      </c>
      <c r="M39" s="22">
        <v>17990</v>
      </c>
      <c r="N39" s="28">
        <v>13528</v>
      </c>
      <c r="O39" s="28">
        <v>11241</v>
      </c>
      <c r="P39" s="28">
        <v>7218</v>
      </c>
      <c r="Q39" s="22">
        <v>39694</v>
      </c>
      <c r="R39" s="28">
        <v>6060</v>
      </c>
      <c r="S39" s="28">
        <v>8766</v>
      </c>
      <c r="T39" s="28">
        <v>9687</v>
      </c>
      <c r="U39" s="22">
        <v>23001</v>
      </c>
      <c r="V39" s="28">
        <v>19876</v>
      </c>
      <c r="W39" s="28">
        <v>19910</v>
      </c>
      <c r="X39" s="28">
        <v>18125</v>
      </c>
      <c r="Y39" s="22">
        <v>88831</v>
      </c>
    </row>
    <row r="40" spans="1:25" ht="13.5">
      <c r="A40" s="6" t="s">
        <v>283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>
        <v>173580</v>
      </c>
      <c r="V40" s="28"/>
      <c r="W40" s="28"/>
      <c r="X40" s="28"/>
      <c r="Y40" s="22">
        <v>117577</v>
      </c>
    </row>
    <row r="41" spans="1:25" ht="13.5">
      <c r="A41" s="6" t="s">
        <v>247</v>
      </c>
      <c r="B41" s="28"/>
      <c r="C41" s="28"/>
      <c r="D41" s="28"/>
      <c r="E41" s="22"/>
      <c r="F41" s="28"/>
      <c r="G41" s="28"/>
      <c r="H41" s="28"/>
      <c r="I41" s="22"/>
      <c r="J41" s="28"/>
      <c r="K41" s="28"/>
      <c r="L41" s="28"/>
      <c r="M41" s="22">
        <v>31941</v>
      </c>
      <c r="N41" s="28"/>
      <c r="O41" s="28"/>
      <c r="P41" s="28"/>
      <c r="Q41" s="22"/>
      <c r="R41" s="28"/>
      <c r="S41" s="28"/>
      <c r="T41" s="28"/>
      <c r="U41" s="22">
        <v>214090</v>
      </c>
      <c r="V41" s="28"/>
      <c r="W41" s="28"/>
      <c r="X41" s="28"/>
      <c r="Y41" s="22">
        <v>54000</v>
      </c>
    </row>
    <row r="42" spans="1:25" ht="13.5">
      <c r="A42" s="6" t="s">
        <v>285</v>
      </c>
      <c r="B42" s="28">
        <v>2007</v>
      </c>
      <c r="C42" s="28">
        <v>840</v>
      </c>
      <c r="D42" s="28">
        <v>287</v>
      </c>
      <c r="E42" s="22">
        <v>2987</v>
      </c>
      <c r="F42" s="28">
        <v>2987</v>
      </c>
      <c r="G42" s="28">
        <v>2353</v>
      </c>
      <c r="H42" s="28">
        <v>2347</v>
      </c>
      <c r="I42" s="22">
        <v>4915</v>
      </c>
      <c r="J42" s="28">
        <v>2874</v>
      </c>
      <c r="K42" s="28">
        <v>2023</v>
      </c>
      <c r="L42" s="28">
        <v>244</v>
      </c>
      <c r="M42" s="22">
        <v>3417</v>
      </c>
      <c r="N42" s="28">
        <v>3398</v>
      </c>
      <c r="O42" s="28">
        <v>798</v>
      </c>
      <c r="P42" s="28">
        <v>223</v>
      </c>
      <c r="Q42" s="22">
        <v>5943</v>
      </c>
      <c r="R42" s="28">
        <v>4920</v>
      </c>
      <c r="S42" s="28">
        <v>192</v>
      </c>
      <c r="T42" s="28">
        <v>182</v>
      </c>
      <c r="U42" s="22">
        <v>25526</v>
      </c>
      <c r="V42" s="28">
        <v>4721</v>
      </c>
      <c r="W42" s="28">
        <v>1818</v>
      </c>
      <c r="X42" s="28"/>
      <c r="Y42" s="22">
        <v>2439</v>
      </c>
    </row>
    <row r="43" spans="1:25" ht="13.5">
      <c r="A43" s="6" t="s">
        <v>287</v>
      </c>
      <c r="B43" s="28"/>
      <c r="C43" s="28"/>
      <c r="D43" s="28"/>
      <c r="E43" s="22">
        <v>7679</v>
      </c>
      <c r="F43" s="28">
        <v>7679</v>
      </c>
      <c r="G43" s="28">
        <v>234</v>
      </c>
      <c r="H43" s="28"/>
      <c r="I43" s="22"/>
      <c r="J43" s="28"/>
      <c r="K43" s="28"/>
      <c r="L43" s="28"/>
      <c r="M43" s="22">
        <v>10162</v>
      </c>
      <c r="N43" s="28"/>
      <c r="O43" s="28"/>
      <c r="P43" s="28"/>
      <c r="Q43" s="22">
        <v>17898</v>
      </c>
      <c r="R43" s="28"/>
      <c r="S43" s="28"/>
      <c r="T43" s="28"/>
      <c r="U43" s="22">
        <v>1087540</v>
      </c>
      <c r="V43" s="28">
        <v>22995</v>
      </c>
      <c r="W43" s="28"/>
      <c r="X43" s="28"/>
      <c r="Y43" s="22"/>
    </row>
    <row r="44" spans="1:25" ht="13.5">
      <c r="A44" s="6" t="s">
        <v>286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>
        <v>364</v>
      </c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>
        <v>33374</v>
      </c>
    </row>
    <row r="45" spans="1:25" ht="13.5">
      <c r="A45" s="6" t="s">
        <v>26</v>
      </c>
      <c r="B45" s="28"/>
      <c r="C45" s="28"/>
      <c r="D45" s="28"/>
      <c r="E45" s="22">
        <v>54244</v>
      </c>
      <c r="F45" s="28">
        <v>46042</v>
      </c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>
        <v>494194</v>
      </c>
      <c r="V45" s="28"/>
      <c r="W45" s="28"/>
      <c r="X45" s="28"/>
      <c r="Y45" s="22"/>
    </row>
    <row r="46" spans="1:25" ht="13.5">
      <c r="A46" s="6" t="s">
        <v>291</v>
      </c>
      <c r="B46" s="28">
        <v>2007</v>
      </c>
      <c r="C46" s="28">
        <v>840</v>
      </c>
      <c r="D46" s="28">
        <v>287</v>
      </c>
      <c r="E46" s="22">
        <v>64911</v>
      </c>
      <c r="F46" s="28">
        <v>56709</v>
      </c>
      <c r="G46" s="28">
        <v>2588</v>
      </c>
      <c r="H46" s="28">
        <v>2347</v>
      </c>
      <c r="I46" s="22">
        <v>4915</v>
      </c>
      <c r="J46" s="28">
        <v>2874</v>
      </c>
      <c r="K46" s="28">
        <v>2023</v>
      </c>
      <c r="L46" s="28">
        <v>244</v>
      </c>
      <c r="M46" s="22">
        <v>249284</v>
      </c>
      <c r="N46" s="28">
        <v>3398</v>
      </c>
      <c r="O46" s="28">
        <v>798</v>
      </c>
      <c r="P46" s="28">
        <v>223</v>
      </c>
      <c r="Q46" s="22">
        <v>23842</v>
      </c>
      <c r="R46" s="28">
        <v>4920</v>
      </c>
      <c r="S46" s="28">
        <v>192</v>
      </c>
      <c r="T46" s="28">
        <v>182</v>
      </c>
      <c r="U46" s="22">
        <v>1994933</v>
      </c>
      <c r="V46" s="28">
        <v>27717</v>
      </c>
      <c r="W46" s="28">
        <v>1818</v>
      </c>
      <c r="X46" s="28"/>
      <c r="Y46" s="22">
        <v>207392</v>
      </c>
    </row>
    <row r="47" spans="1:25" ht="13.5">
      <c r="A47" s="7" t="s">
        <v>292</v>
      </c>
      <c r="B47" s="28">
        <v>-324649</v>
      </c>
      <c r="C47" s="28">
        <v>-220362</v>
      </c>
      <c r="D47" s="28">
        <v>-92102</v>
      </c>
      <c r="E47" s="22">
        <v>257606</v>
      </c>
      <c r="F47" s="28">
        <v>-7020</v>
      </c>
      <c r="G47" s="28">
        <v>-76880</v>
      </c>
      <c r="H47" s="28">
        <v>-18350</v>
      </c>
      <c r="I47" s="22">
        <v>358612</v>
      </c>
      <c r="J47" s="28">
        <v>193602</v>
      </c>
      <c r="K47" s="28">
        <v>134793</v>
      </c>
      <c r="L47" s="28">
        <v>90513</v>
      </c>
      <c r="M47" s="22">
        <v>-35984</v>
      </c>
      <c r="N47" s="28">
        <v>2540</v>
      </c>
      <c r="O47" s="28">
        <v>44597</v>
      </c>
      <c r="P47" s="28">
        <v>23181</v>
      </c>
      <c r="Q47" s="22">
        <v>338568</v>
      </c>
      <c r="R47" s="28">
        <v>47165</v>
      </c>
      <c r="S47" s="28">
        <v>49599</v>
      </c>
      <c r="T47" s="28">
        <v>58322</v>
      </c>
      <c r="U47" s="22">
        <v>-1836703</v>
      </c>
      <c r="V47" s="28">
        <v>50358</v>
      </c>
      <c r="W47" s="28">
        <v>54374</v>
      </c>
      <c r="X47" s="28">
        <v>-60278</v>
      </c>
      <c r="Y47" s="22">
        <v>-123173</v>
      </c>
    </row>
    <row r="48" spans="1:25" ht="13.5">
      <c r="A48" s="7" t="s">
        <v>293</v>
      </c>
      <c r="B48" s="28">
        <v>24480</v>
      </c>
      <c r="C48" s="28">
        <v>17202</v>
      </c>
      <c r="D48" s="28">
        <v>11549</v>
      </c>
      <c r="E48" s="22">
        <v>45168</v>
      </c>
      <c r="F48" s="28">
        <v>33841</v>
      </c>
      <c r="G48" s="28">
        <v>23172</v>
      </c>
      <c r="H48" s="28">
        <v>8248</v>
      </c>
      <c r="I48" s="22">
        <v>38783</v>
      </c>
      <c r="J48" s="28">
        <v>48600</v>
      </c>
      <c r="K48" s="28">
        <v>31836</v>
      </c>
      <c r="L48" s="28">
        <v>18863</v>
      </c>
      <c r="M48" s="22">
        <v>73279</v>
      </c>
      <c r="N48" s="28">
        <v>58079</v>
      </c>
      <c r="O48" s="28">
        <v>38864</v>
      </c>
      <c r="P48" s="28">
        <v>12116</v>
      </c>
      <c r="Q48" s="22">
        <v>70086</v>
      </c>
      <c r="R48" s="28">
        <v>56772</v>
      </c>
      <c r="S48" s="28">
        <v>36487</v>
      </c>
      <c r="T48" s="28">
        <v>24582</v>
      </c>
      <c r="U48" s="22">
        <v>31461</v>
      </c>
      <c r="V48" s="28">
        <v>26028</v>
      </c>
      <c r="W48" s="28">
        <v>37562</v>
      </c>
      <c r="X48" s="28">
        <v>5483</v>
      </c>
      <c r="Y48" s="22">
        <v>42932</v>
      </c>
    </row>
    <row r="49" spans="1:25" ht="13.5">
      <c r="A49" s="7" t="s">
        <v>27</v>
      </c>
      <c r="B49" s="28">
        <v>-71650</v>
      </c>
      <c r="C49" s="28">
        <v>-72266</v>
      </c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7" t="s">
        <v>294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>
        <v>110708</v>
      </c>
      <c r="V50" s="28">
        <v>15878</v>
      </c>
      <c r="W50" s="28">
        <v>14282</v>
      </c>
      <c r="X50" s="28">
        <v>-9239</v>
      </c>
      <c r="Y50" s="22">
        <v>28761</v>
      </c>
    </row>
    <row r="51" spans="1:25" ht="13.5">
      <c r="A51" s="7" t="s">
        <v>295</v>
      </c>
      <c r="B51" s="28">
        <v>-47169</v>
      </c>
      <c r="C51" s="28">
        <v>-55064</v>
      </c>
      <c r="D51" s="28">
        <v>11549</v>
      </c>
      <c r="E51" s="22">
        <v>45168</v>
      </c>
      <c r="F51" s="28">
        <v>33841</v>
      </c>
      <c r="G51" s="28">
        <v>23172</v>
      </c>
      <c r="H51" s="28">
        <v>8248</v>
      </c>
      <c r="I51" s="22">
        <v>38783</v>
      </c>
      <c r="J51" s="28">
        <v>48600</v>
      </c>
      <c r="K51" s="28">
        <v>31836</v>
      </c>
      <c r="L51" s="28">
        <v>18863</v>
      </c>
      <c r="M51" s="22">
        <v>73279</v>
      </c>
      <c r="N51" s="28">
        <v>58079</v>
      </c>
      <c r="O51" s="28">
        <v>38864</v>
      </c>
      <c r="P51" s="28">
        <v>12116</v>
      </c>
      <c r="Q51" s="22">
        <v>70086</v>
      </c>
      <c r="R51" s="28">
        <v>56772</v>
      </c>
      <c r="S51" s="28">
        <v>36487</v>
      </c>
      <c r="T51" s="28">
        <v>24582</v>
      </c>
      <c r="U51" s="22">
        <v>142170</v>
      </c>
      <c r="V51" s="28">
        <v>41906</v>
      </c>
      <c r="W51" s="28">
        <v>51845</v>
      </c>
      <c r="X51" s="28">
        <v>-3755</v>
      </c>
      <c r="Y51" s="22">
        <v>71693</v>
      </c>
    </row>
    <row r="52" spans="1:25" ht="13.5">
      <c r="A52" s="7" t="s">
        <v>28</v>
      </c>
      <c r="B52" s="28">
        <v>-277479</v>
      </c>
      <c r="C52" s="28">
        <v>-165297</v>
      </c>
      <c r="D52" s="28">
        <v>-103651</v>
      </c>
      <c r="E52" s="22">
        <v>212438</v>
      </c>
      <c r="F52" s="28">
        <v>-40861</v>
      </c>
      <c r="G52" s="28">
        <v>-100052</v>
      </c>
      <c r="H52" s="28">
        <v>-26599</v>
      </c>
      <c r="I52" s="22">
        <v>319828</v>
      </c>
      <c r="J52" s="28">
        <v>145001</v>
      </c>
      <c r="K52" s="28">
        <v>102957</v>
      </c>
      <c r="L52" s="28">
        <v>71649</v>
      </c>
      <c r="M52" s="22">
        <v>-109264</v>
      </c>
      <c r="N52" s="28">
        <v>-55539</v>
      </c>
      <c r="O52" s="28">
        <v>5732</v>
      </c>
      <c r="P52" s="28">
        <v>11064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7" t="s">
        <v>29</v>
      </c>
      <c r="B53" s="28">
        <v>-2962</v>
      </c>
      <c r="C53" s="28">
        <v>-2047</v>
      </c>
      <c r="D53" s="28">
        <v>-1380</v>
      </c>
      <c r="E53" s="22">
        <v>-930</v>
      </c>
      <c r="F53" s="28">
        <v>-1329</v>
      </c>
      <c r="G53" s="28">
        <v>-238</v>
      </c>
      <c r="H53" s="28">
        <v>-267</v>
      </c>
      <c r="I53" s="22">
        <v>1022</v>
      </c>
      <c r="J53" s="28">
        <v>851</v>
      </c>
      <c r="K53" s="28">
        <v>307</v>
      </c>
      <c r="L53" s="28">
        <v>308</v>
      </c>
      <c r="M53" s="22">
        <v>3521</v>
      </c>
      <c r="N53" s="28">
        <v>3276</v>
      </c>
      <c r="O53" s="28">
        <v>1679</v>
      </c>
      <c r="P53" s="28">
        <v>800</v>
      </c>
      <c r="Q53" s="22">
        <v>1823</v>
      </c>
      <c r="R53" s="28">
        <v>-1274</v>
      </c>
      <c r="S53" s="28">
        <v>-538</v>
      </c>
      <c r="T53" s="28">
        <v>-195</v>
      </c>
      <c r="U53" s="22">
        <v>3945</v>
      </c>
      <c r="V53" s="28">
        <v>2052</v>
      </c>
      <c r="W53" s="28">
        <v>1924</v>
      </c>
      <c r="X53" s="28">
        <v>1084</v>
      </c>
      <c r="Y53" s="22">
        <v>447</v>
      </c>
    </row>
    <row r="54" spans="1:25" ht="14.25" thickBot="1">
      <c r="A54" s="7" t="s">
        <v>296</v>
      </c>
      <c r="B54" s="28">
        <v>-274517</v>
      </c>
      <c r="C54" s="28">
        <v>-163250</v>
      </c>
      <c r="D54" s="28">
        <v>-102270</v>
      </c>
      <c r="E54" s="22">
        <v>213368</v>
      </c>
      <c r="F54" s="28">
        <v>-39532</v>
      </c>
      <c r="G54" s="28">
        <v>-99814</v>
      </c>
      <c r="H54" s="28">
        <v>-26332</v>
      </c>
      <c r="I54" s="22">
        <v>318806</v>
      </c>
      <c r="J54" s="28">
        <v>144150</v>
      </c>
      <c r="K54" s="28">
        <v>102649</v>
      </c>
      <c r="L54" s="28">
        <v>71341</v>
      </c>
      <c r="M54" s="22">
        <v>-112786</v>
      </c>
      <c r="N54" s="28">
        <v>-58815</v>
      </c>
      <c r="O54" s="28">
        <v>4052</v>
      </c>
      <c r="P54" s="28">
        <v>10263</v>
      </c>
      <c r="Q54" s="22">
        <v>266658</v>
      </c>
      <c r="R54" s="28">
        <v>-8332</v>
      </c>
      <c r="S54" s="28">
        <v>13650</v>
      </c>
      <c r="T54" s="28">
        <v>33934</v>
      </c>
      <c r="U54" s="22">
        <v>-1982819</v>
      </c>
      <c r="V54" s="28">
        <v>6398</v>
      </c>
      <c r="W54" s="28">
        <v>604</v>
      </c>
      <c r="X54" s="28">
        <v>-57607</v>
      </c>
      <c r="Y54" s="22">
        <v>-195314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218</v>
      </c>
    </row>
    <row r="58" ht="13.5">
      <c r="A58" s="20" t="s">
        <v>219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214</v>
      </c>
      <c r="B2" s="14">
        <v>4557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215</v>
      </c>
      <c r="B3" s="1" t="s">
        <v>216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89</v>
      </c>
      <c r="B4" s="15" t="str">
        <f>HYPERLINK("http://www.kabupro.jp/mark/20131112/S10009LO.htm","四半期報告書")</f>
        <v>四半期報告書</v>
      </c>
      <c r="C4" s="15" t="str">
        <f>HYPERLINK("http://www.kabupro.jp/mark/20130626/S000D5X1.htm","有価証券報告書")</f>
        <v>有価証券報告書</v>
      </c>
      <c r="D4" s="15" t="str">
        <f>HYPERLINK("http://www.kabupro.jp/mark/20131112/S10009LO.htm","四半期報告書")</f>
        <v>四半期報告書</v>
      </c>
      <c r="E4" s="15" t="str">
        <f>HYPERLINK("http://www.kabupro.jp/mark/20130626/S000D5X1.htm","有価証券報告書")</f>
        <v>有価証券報告書</v>
      </c>
      <c r="F4" s="15" t="str">
        <f>HYPERLINK("http://www.kabupro.jp/mark/20121114/S000C53P.htm","四半期報告書")</f>
        <v>四半期報告書</v>
      </c>
      <c r="G4" s="15" t="str">
        <f>HYPERLINK("http://www.kabupro.jp/mark/20120626/S000B0P6.htm","有価証券報告書")</f>
        <v>有価証券報告書</v>
      </c>
      <c r="H4" s="15" t="str">
        <f>HYPERLINK("http://www.kabupro.jp/mark/20110214/S0007MRZ.htm","四半期報告書")</f>
        <v>四半期報告書</v>
      </c>
      <c r="I4" s="15" t="str">
        <f>HYPERLINK("http://www.kabupro.jp/mark/20111111/S0009LOX.htm","四半期報告書")</f>
        <v>四半期報告書</v>
      </c>
      <c r="J4" s="15" t="str">
        <f>HYPERLINK("http://www.kabupro.jp/mark/20100813/S0006HP1.htm","四半期報告書")</f>
        <v>四半期報告書</v>
      </c>
      <c r="K4" s="15" t="str">
        <f>HYPERLINK("http://www.kabupro.jp/mark/20110624/S0008I37.htm","有価証券報告書")</f>
        <v>有価証券報告書</v>
      </c>
      <c r="L4" s="15" t="str">
        <f>HYPERLINK("http://www.kabupro.jp/mark/20110214/S0007MRZ.htm","四半期報告書")</f>
        <v>四半期報告書</v>
      </c>
      <c r="M4" s="15" t="str">
        <f>HYPERLINK("http://www.kabupro.jp/mark/20101112/S00071VS.htm","四半期報告書")</f>
        <v>四半期報告書</v>
      </c>
      <c r="N4" s="15" t="str">
        <f>HYPERLINK("http://www.kabupro.jp/mark/20100813/S0006HP1.htm","四半期報告書")</f>
        <v>四半期報告書</v>
      </c>
      <c r="O4" s="15" t="str">
        <f>HYPERLINK("http://www.kabupro.jp/mark/20100624/S0005VYH.htm","有価証券報告書")</f>
        <v>有価証券報告書</v>
      </c>
      <c r="P4" s="15" t="str">
        <f>HYPERLINK("http://www.kabupro.jp/mark/20100212/S00051B5.htm","四半期報告書")</f>
        <v>四半期報告書</v>
      </c>
      <c r="Q4" s="15" t="str">
        <f>HYPERLINK("http://www.kabupro.jp/mark/20091113/S0004GM7.htm","四半期報告書")</f>
        <v>四半期報告書</v>
      </c>
      <c r="R4" s="15" t="str">
        <f>HYPERLINK("http://www.kabupro.jp/mark/20090813/S0003TV0.htm","四半期報告書")</f>
        <v>四半期報告書</v>
      </c>
      <c r="S4" s="15" t="str">
        <f>HYPERLINK("http://www.kabupro.jp/mark/20090624/S00038G4.htm","有価証券報告書")</f>
        <v>有価証券報告書</v>
      </c>
    </row>
    <row r="5" spans="1:19" ht="14.25" thickBot="1">
      <c r="A5" s="11" t="s">
        <v>90</v>
      </c>
      <c r="B5" s="1" t="s">
        <v>301</v>
      </c>
      <c r="C5" s="1" t="s">
        <v>96</v>
      </c>
      <c r="D5" s="1" t="s">
        <v>301</v>
      </c>
      <c r="E5" s="1" t="s">
        <v>96</v>
      </c>
      <c r="F5" s="1" t="s">
        <v>307</v>
      </c>
      <c r="G5" s="1" t="s">
        <v>100</v>
      </c>
      <c r="H5" s="1" t="s">
        <v>317</v>
      </c>
      <c r="I5" s="1" t="s">
        <v>313</v>
      </c>
      <c r="J5" s="1" t="s">
        <v>321</v>
      </c>
      <c r="K5" s="1" t="s">
        <v>102</v>
      </c>
      <c r="L5" s="1" t="s">
        <v>317</v>
      </c>
      <c r="M5" s="1" t="s">
        <v>319</v>
      </c>
      <c r="N5" s="1" t="s">
        <v>321</v>
      </c>
      <c r="O5" s="1" t="s">
        <v>104</v>
      </c>
      <c r="P5" s="1" t="s">
        <v>323</v>
      </c>
      <c r="Q5" s="1" t="s">
        <v>31</v>
      </c>
      <c r="R5" s="1" t="s">
        <v>33</v>
      </c>
      <c r="S5" s="1" t="s">
        <v>106</v>
      </c>
    </row>
    <row r="6" spans="1:19" ht="15" thickBot="1" thickTop="1">
      <c r="A6" s="10" t="s">
        <v>91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92</v>
      </c>
      <c r="B7" s="14" t="s">
        <v>55</v>
      </c>
      <c r="C7" s="16" t="s">
        <v>97</v>
      </c>
      <c r="D7" s="14" t="s">
        <v>55</v>
      </c>
      <c r="E7" s="16" t="s">
        <v>97</v>
      </c>
      <c r="F7" s="14" t="s">
        <v>55</v>
      </c>
      <c r="G7" s="16" t="s">
        <v>97</v>
      </c>
      <c r="H7" s="14" t="s">
        <v>55</v>
      </c>
      <c r="I7" s="14" t="s">
        <v>55</v>
      </c>
      <c r="J7" s="14" t="s">
        <v>55</v>
      </c>
      <c r="K7" s="16" t="s">
        <v>97</v>
      </c>
      <c r="L7" s="14" t="s">
        <v>55</v>
      </c>
      <c r="M7" s="14" t="s">
        <v>55</v>
      </c>
      <c r="N7" s="14" t="s">
        <v>55</v>
      </c>
      <c r="O7" s="16" t="s">
        <v>97</v>
      </c>
      <c r="P7" s="14" t="s">
        <v>55</v>
      </c>
      <c r="Q7" s="14" t="s">
        <v>55</v>
      </c>
      <c r="R7" s="14" t="s">
        <v>55</v>
      </c>
      <c r="S7" s="16" t="s">
        <v>97</v>
      </c>
    </row>
    <row r="8" spans="1:19" ht="13.5">
      <c r="A8" s="13" t="s">
        <v>93</v>
      </c>
      <c r="B8" s="1" t="s">
        <v>56</v>
      </c>
      <c r="C8" s="17" t="s">
        <v>220</v>
      </c>
      <c r="D8" s="1" t="s">
        <v>220</v>
      </c>
      <c r="E8" s="17" t="s">
        <v>221</v>
      </c>
      <c r="F8" s="1" t="s">
        <v>221</v>
      </c>
      <c r="G8" s="17" t="s">
        <v>222</v>
      </c>
      <c r="H8" s="1" t="s">
        <v>222</v>
      </c>
      <c r="I8" s="1" t="s">
        <v>222</v>
      </c>
      <c r="J8" s="1" t="s">
        <v>222</v>
      </c>
      <c r="K8" s="17" t="s">
        <v>223</v>
      </c>
      <c r="L8" s="1" t="s">
        <v>223</v>
      </c>
      <c r="M8" s="1" t="s">
        <v>223</v>
      </c>
      <c r="N8" s="1" t="s">
        <v>223</v>
      </c>
      <c r="O8" s="17" t="s">
        <v>224</v>
      </c>
      <c r="P8" s="1" t="s">
        <v>224</v>
      </c>
      <c r="Q8" s="1" t="s">
        <v>224</v>
      </c>
      <c r="R8" s="1" t="s">
        <v>224</v>
      </c>
      <c r="S8" s="17" t="s">
        <v>225</v>
      </c>
    </row>
    <row r="9" spans="1:19" ht="13.5">
      <c r="A9" s="13" t="s">
        <v>94</v>
      </c>
      <c r="B9" s="1" t="s">
        <v>302</v>
      </c>
      <c r="C9" s="17" t="s">
        <v>98</v>
      </c>
      <c r="D9" s="1" t="s">
        <v>308</v>
      </c>
      <c r="E9" s="17" t="s">
        <v>99</v>
      </c>
      <c r="F9" s="1" t="s">
        <v>314</v>
      </c>
      <c r="G9" s="17" t="s">
        <v>101</v>
      </c>
      <c r="H9" s="1" t="s">
        <v>318</v>
      </c>
      <c r="I9" s="1" t="s">
        <v>320</v>
      </c>
      <c r="J9" s="1" t="s">
        <v>322</v>
      </c>
      <c r="K9" s="17" t="s">
        <v>103</v>
      </c>
      <c r="L9" s="1" t="s">
        <v>324</v>
      </c>
      <c r="M9" s="1" t="s">
        <v>32</v>
      </c>
      <c r="N9" s="1" t="s">
        <v>34</v>
      </c>
      <c r="O9" s="17" t="s">
        <v>105</v>
      </c>
      <c r="P9" s="1" t="s">
        <v>36</v>
      </c>
      <c r="Q9" s="1" t="s">
        <v>38</v>
      </c>
      <c r="R9" s="1" t="s">
        <v>40</v>
      </c>
      <c r="S9" s="17" t="s">
        <v>107</v>
      </c>
    </row>
    <row r="10" spans="1:19" ht="14.25" thickBot="1">
      <c r="A10" s="13" t="s">
        <v>95</v>
      </c>
      <c r="B10" s="1" t="s">
        <v>109</v>
      </c>
      <c r="C10" s="17" t="s">
        <v>109</v>
      </c>
      <c r="D10" s="1" t="s">
        <v>109</v>
      </c>
      <c r="E10" s="17" t="s">
        <v>109</v>
      </c>
      <c r="F10" s="1" t="s">
        <v>109</v>
      </c>
      <c r="G10" s="17" t="s">
        <v>109</v>
      </c>
      <c r="H10" s="1" t="s">
        <v>109</v>
      </c>
      <c r="I10" s="1" t="s">
        <v>109</v>
      </c>
      <c r="J10" s="1" t="s">
        <v>109</v>
      </c>
      <c r="K10" s="17" t="s">
        <v>109</v>
      </c>
      <c r="L10" s="1" t="s">
        <v>109</v>
      </c>
      <c r="M10" s="1" t="s">
        <v>109</v>
      </c>
      <c r="N10" s="1" t="s">
        <v>109</v>
      </c>
      <c r="O10" s="17" t="s">
        <v>109</v>
      </c>
      <c r="P10" s="1" t="s">
        <v>109</v>
      </c>
      <c r="Q10" s="1" t="s">
        <v>109</v>
      </c>
      <c r="R10" s="1" t="s">
        <v>109</v>
      </c>
      <c r="S10" s="17" t="s">
        <v>109</v>
      </c>
    </row>
    <row r="11" spans="1:19" ht="14.25" thickTop="1">
      <c r="A11" s="26" t="s">
        <v>292</v>
      </c>
      <c r="B11" s="27">
        <v>-220362</v>
      </c>
      <c r="C11" s="21">
        <v>257606</v>
      </c>
      <c r="D11" s="27">
        <v>-76880</v>
      </c>
      <c r="E11" s="21">
        <v>358612</v>
      </c>
      <c r="F11" s="27">
        <v>134793</v>
      </c>
      <c r="G11" s="21">
        <v>-35984</v>
      </c>
      <c r="H11" s="27">
        <v>2540</v>
      </c>
      <c r="I11" s="27">
        <v>44597</v>
      </c>
      <c r="J11" s="27">
        <v>23181</v>
      </c>
      <c r="K11" s="21">
        <v>338568</v>
      </c>
      <c r="L11" s="27">
        <v>47165</v>
      </c>
      <c r="M11" s="27">
        <v>49599</v>
      </c>
      <c r="N11" s="27">
        <v>58322</v>
      </c>
      <c r="O11" s="21">
        <v>-1836703</v>
      </c>
      <c r="P11" s="27">
        <v>50358</v>
      </c>
      <c r="Q11" s="27">
        <v>54374</v>
      </c>
      <c r="R11" s="27">
        <v>-60278</v>
      </c>
      <c r="S11" s="21">
        <v>-123173</v>
      </c>
    </row>
    <row r="12" spans="1:19" ht="13.5">
      <c r="A12" s="6" t="s">
        <v>253</v>
      </c>
      <c r="B12" s="28"/>
      <c r="C12" s="22"/>
      <c r="D12" s="28"/>
      <c r="E12" s="22"/>
      <c r="F12" s="28"/>
      <c r="G12" s="22"/>
      <c r="H12" s="28">
        <v>253721</v>
      </c>
      <c r="I12" s="28">
        <v>154055</v>
      </c>
      <c r="J12" s="28">
        <v>77470</v>
      </c>
      <c r="K12" s="22">
        <v>276223</v>
      </c>
      <c r="L12" s="28">
        <v>196899</v>
      </c>
      <c r="M12" s="28">
        <v>128925</v>
      </c>
      <c r="N12" s="28">
        <v>63025</v>
      </c>
      <c r="O12" s="22">
        <v>401627</v>
      </c>
      <c r="P12" s="28">
        <v>288925</v>
      </c>
      <c r="Q12" s="28">
        <v>192488</v>
      </c>
      <c r="R12" s="28">
        <v>94596</v>
      </c>
      <c r="S12" s="22">
        <v>362600</v>
      </c>
    </row>
    <row r="13" spans="1:19" ht="13.5">
      <c r="A13" s="6" t="s">
        <v>57</v>
      </c>
      <c r="B13" s="28">
        <v>213622</v>
      </c>
      <c r="C13" s="22">
        <v>373152</v>
      </c>
      <c r="D13" s="28">
        <v>165913</v>
      </c>
      <c r="E13" s="22">
        <v>352330</v>
      </c>
      <c r="F13" s="28">
        <v>167343</v>
      </c>
      <c r="G13" s="22">
        <v>342979</v>
      </c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290</v>
      </c>
      <c r="B14" s="28"/>
      <c r="C14" s="22">
        <v>54244</v>
      </c>
      <c r="D14" s="28"/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>
        <v>494194</v>
      </c>
      <c r="P14" s="28"/>
      <c r="Q14" s="28"/>
      <c r="R14" s="28"/>
      <c r="S14" s="22"/>
    </row>
    <row r="15" spans="1:19" ht="13.5">
      <c r="A15" s="6" t="s">
        <v>257</v>
      </c>
      <c r="B15" s="28">
        <v>41073</v>
      </c>
      <c r="C15" s="22">
        <v>61811</v>
      </c>
      <c r="D15" s="28">
        <v>29934</v>
      </c>
      <c r="E15" s="22">
        <v>60173</v>
      </c>
      <c r="F15" s="28">
        <v>30005</v>
      </c>
      <c r="G15" s="22">
        <v>59808</v>
      </c>
      <c r="H15" s="28">
        <v>44856</v>
      </c>
      <c r="I15" s="28">
        <v>29904</v>
      </c>
      <c r="J15" s="28">
        <v>14952</v>
      </c>
      <c r="K15" s="22">
        <v>59502</v>
      </c>
      <c r="L15" s="28">
        <v>44626</v>
      </c>
      <c r="M15" s="28">
        <v>29751</v>
      </c>
      <c r="N15" s="28">
        <v>14875</v>
      </c>
      <c r="O15" s="22">
        <v>38516</v>
      </c>
      <c r="P15" s="28">
        <v>17900</v>
      </c>
      <c r="Q15" s="28">
        <v>11933</v>
      </c>
      <c r="R15" s="28">
        <v>5966</v>
      </c>
      <c r="S15" s="22">
        <v>15883</v>
      </c>
    </row>
    <row r="16" spans="1:19" ht="13.5">
      <c r="A16" s="6" t="s">
        <v>58</v>
      </c>
      <c r="B16" s="28">
        <v>1010</v>
      </c>
      <c r="C16" s="22">
        <v>5769</v>
      </c>
      <c r="D16" s="28">
        <v>3681</v>
      </c>
      <c r="E16" s="22">
        <v>-3199</v>
      </c>
      <c r="F16" s="28">
        <v>-3115</v>
      </c>
      <c r="G16" s="22">
        <v>12639</v>
      </c>
      <c r="H16" s="28">
        <v>8596</v>
      </c>
      <c r="I16" s="28">
        <v>9070</v>
      </c>
      <c r="J16" s="28">
        <v>7552</v>
      </c>
      <c r="K16" s="22">
        <v>18977</v>
      </c>
      <c r="L16" s="28">
        <v>10911</v>
      </c>
      <c r="M16" s="28">
        <v>10469</v>
      </c>
      <c r="N16" s="28">
        <v>2034</v>
      </c>
      <c r="O16" s="22">
        <v>2932</v>
      </c>
      <c r="P16" s="28">
        <v>4462</v>
      </c>
      <c r="Q16" s="28">
        <v>2586</v>
      </c>
      <c r="R16" s="28">
        <v>1067</v>
      </c>
      <c r="S16" s="22">
        <v>1405</v>
      </c>
    </row>
    <row r="17" spans="1:19" ht="13.5">
      <c r="A17" s="6" t="s">
        <v>285</v>
      </c>
      <c r="B17" s="28"/>
      <c r="C17" s="22"/>
      <c r="D17" s="28"/>
      <c r="E17" s="22"/>
      <c r="F17" s="28"/>
      <c r="G17" s="22"/>
      <c r="H17" s="28">
        <v>3398</v>
      </c>
      <c r="I17" s="28">
        <v>798</v>
      </c>
      <c r="J17" s="28">
        <v>223</v>
      </c>
      <c r="K17" s="22"/>
      <c r="L17" s="28">
        <v>4920</v>
      </c>
      <c r="M17" s="28">
        <v>192</v>
      </c>
      <c r="N17" s="28">
        <v>182</v>
      </c>
      <c r="O17" s="22"/>
      <c r="P17" s="28">
        <v>4721</v>
      </c>
      <c r="Q17" s="28">
        <v>1818</v>
      </c>
      <c r="R17" s="28"/>
      <c r="S17" s="22"/>
    </row>
    <row r="18" spans="1:19" ht="13.5">
      <c r="A18" s="6" t="s">
        <v>59</v>
      </c>
      <c r="B18" s="28">
        <v>631</v>
      </c>
      <c r="C18" s="22">
        <v>1368</v>
      </c>
      <c r="D18" s="28">
        <v>871</v>
      </c>
      <c r="E18" s="22">
        <v>4915</v>
      </c>
      <c r="F18" s="28">
        <v>2023</v>
      </c>
      <c r="G18" s="22">
        <v>3417</v>
      </c>
      <c r="H18" s="28"/>
      <c r="I18" s="28"/>
      <c r="J18" s="28"/>
      <c r="K18" s="22">
        <v>5904</v>
      </c>
      <c r="L18" s="28"/>
      <c r="M18" s="28"/>
      <c r="N18" s="28"/>
      <c r="O18" s="22">
        <v>25573</v>
      </c>
      <c r="P18" s="28"/>
      <c r="Q18" s="28"/>
      <c r="R18" s="28"/>
      <c r="S18" s="22">
        <v>2439</v>
      </c>
    </row>
    <row r="19" spans="1:19" ht="13.5">
      <c r="A19" s="6" t="s">
        <v>278</v>
      </c>
      <c r="B19" s="28"/>
      <c r="C19" s="22"/>
      <c r="D19" s="28"/>
      <c r="E19" s="22">
        <v>-29605</v>
      </c>
      <c r="F19" s="28">
        <v>-29605</v>
      </c>
      <c r="G19" s="22"/>
      <c r="H19" s="28"/>
      <c r="I19" s="28"/>
      <c r="J19" s="28"/>
      <c r="K19" s="22"/>
      <c r="L19" s="28"/>
      <c r="M19" s="28"/>
      <c r="N19" s="28"/>
      <c r="O19" s="22"/>
      <c r="P19" s="28"/>
      <c r="Q19" s="28"/>
      <c r="R19" s="28"/>
      <c r="S19" s="22"/>
    </row>
    <row r="20" spans="1:19" ht="13.5">
      <c r="A20" s="6" t="s">
        <v>60</v>
      </c>
      <c r="B20" s="28">
        <v>3092</v>
      </c>
      <c r="C20" s="22">
        <v>-21526</v>
      </c>
      <c r="D20" s="28">
        <v>-16995</v>
      </c>
      <c r="E20" s="22">
        <v>-21112</v>
      </c>
      <c r="F20" s="28">
        <v>-19901</v>
      </c>
      <c r="G20" s="22">
        <v>26424</v>
      </c>
      <c r="H20" s="28">
        <v>-3162</v>
      </c>
      <c r="I20" s="28">
        <v>-4848</v>
      </c>
      <c r="J20" s="28">
        <v>-2017</v>
      </c>
      <c r="K20" s="22">
        <v>-35234</v>
      </c>
      <c r="L20" s="28">
        <v>-6823</v>
      </c>
      <c r="M20" s="28">
        <v>-11331</v>
      </c>
      <c r="N20" s="28">
        <v>-9419</v>
      </c>
      <c r="O20" s="22">
        <v>169928</v>
      </c>
      <c r="P20" s="28">
        <v>-43026</v>
      </c>
      <c r="Q20" s="28">
        <v>-43794</v>
      </c>
      <c r="R20" s="28">
        <v>-43615</v>
      </c>
      <c r="S20" s="22">
        <v>98126</v>
      </c>
    </row>
    <row r="21" spans="1:19" ht="13.5">
      <c r="A21" s="6" t="s">
        <v>61</v>
      </c>
      <c r="B21" s="28">
        <v>-6660</v>
      </c>
      <c r="C21" s="22">
        <v>-8460</v>
      </c>
      <c r="D21" s="28">
        <v>-3808</v>
      </c>
      <c r="E21" s="22">
        <v>-8934</v>
      </c>
      <c r="F21" s="28">
        <v>-4760</v>
      </c>
      <c r="G21" s="22">
        <v>-10536</v>
      </c>
      <c r="H21" s="28">
        <v>-8343</v>
      </c>
      <c r="I21" s="28">
        <v>-6150</v>
      </c>
      <c r="J21" s="28">
        <v>-2321</v>
      </c>
      <c r="K21" s="22">
        <v>-13792</v>
      </c>
      <c r="L21" s="28">
        <v>-13307</v>
      </c>
      <c r="M21" s="28">
        <v>-6691</v>
      </c>
      <c r="N21" s="28">
        <v>-3206</v>
      </c>
      <c r="O21" s="22">
        <v>-34514</v>
      </c>
      <c r="P21" s="28">
        <v>-20819</v>
      </c>
      <c r="Q21" s="28">
        <v>-15331</v>
      </c>
      <c r="R21" s="28">
        <v>-4814</v>
      </c>
      <c r="S21" s="22">
        <v>-42835</v>
      </c>
    </row>
    <row r="22" spans="1:19" ht="13.5">
      <c r="A22" s="6" t="s">
        <v>271</v>
      </c>
      <c r="B22" s="28">
        <v>19219</v>
      </c>
      <c r="C22" s="22">
        <v>40281</v>
      </c>
      <c r="D22" s="28">
        <v>18503</v>
      </c>
      <c r="E22" s="22">
        <v>45554</v>
      </c>
      <c r="F22" s="28">
        <v>21944</v>
      </c>
      <c r="G22" s="22">
        <v>42191</v>
      </c>
      <c r="H22" s="28">
        <v>32637</v>
      </c>
      <c r="I22" s="28">
        <v>20601</v>
      </c>
      <c r="J22" s="28">
        <v>11377</v>
      </c>
      <c r="K22" s="22">
        <v>58755</v>
      </c>
      <c r="L22" s="28">
        <v>49211</v>
      </c>
      <c r="M22" s="28">
        <v>34259</v>
      </c>
      <c r="N22" s="28">
        <v>19275</v>
      </c>
      <c r="O22" s="22">
        <v>36497</v>
      </c>
      <c r="P22" s="28">
        <v>24331</v>
      </c>
      <c r="Q22" s="28">
        <v>15072</v>
      </c>
      <c r="R22" s="28">
        <v>7933</v>
      </c>
      <c r="S22" s="22">
        <v>21478</v>
      </c>
    </row>
    <row r="23" spans="1:19" ht="13.5">
      <c r="A23" s="6" t="s">
        <v>62</v>
      </c>
      <c r="B23" s="28">
        <v>-55223</v>
      </c>
      <c r="C23" s="22">
        <v>-137320</v>
      </c>
      <c r="D23" s="28">
        <v>23320</v>
      </c>
      <c r="E23" s="22">
        <v>70528</v>
      </c>
      <c r="F23" s="28">
        <v>46844</v>
      </c>
      <c r="G23" s="22">
        <v>150275</v>
      </c>
      <c r="H23" s="28">
        <v>130286</v>
      </c>
      <c r="I23" s="28">
        <v>69049</v>
      </c>
      <c r="J23" s="28">
        <v>23124</v>
      </c>
      <c r="K23" s="22">
        <v>82694</v>
      </c>
      <c r="L23" s="28">
        <v>82125</v>
      </c>
      <c r="M23" s="28">
        <v>20250</v>
      </c>
      <c r="N23" s="28">
        <v>-61461</v>
      </c>
      <c r="O23" s="22">
        <v>90687</v>
      </c>
      <c r="P23" s="28">
        <v>56635</v>
      </c>
      <c r="Q23" s="28">
        <v>31512</v>
      </c>
      <c r="R23" s="28">
        <v>43316</v>
      </c>
      <c r="S23" s="22">
        <v>17765</v>
      </c>
    </row>
    <row r="24" spans="1:19" ht="13.5">
      <c r="A24" s="6" t="s">
        <v>63</v>
      </c>
      <c r="B24" s="28">
        <v>8935</v>
      </c>
      <c r="C24" s="22">
        <v>15143</v>
      </c>
      <c r="D24" s="28">
        <v>4475</v>
      </c>
      <c r="E24" s="22">
        <v>37952</v>
      </c>
      <c r="F24" s="28">
        <v>17538</v>
      </c>
      <c r="G24" s="22">
        <v>44855</v>
      </c>
      <c r="H24" s="28">
        <v>37494</v>
      </c>
      <c r="I24" s="28">
        <v>33611</v>
      </c>
      <c r="J24" s="28">
        <v>24623</v>
      </c>
      <c r="K24" s="22">
        <v>60235</v>
      </c>
      <c r="L24" s="28">
        <v>37844</v>
      </c>
      <c r="M24" s="28">
        <v>24495</v>
      </c>
      <c r="N24" s="28">
        <v>9409</v>
      </c>
      <c r="O24" s="22">
        <v>32754</v>
      </c>
      <c r="P24" s="28">
        <v>21423</v>
      </c>
      <c r="Q24" s="28">
        <v>16762</v>
      </c>
      <c r="R24" s="28">
        <v>8849</v>
      </c>
      <c r="S24" s="22">
        <v>104954</v>
      </c>
    </row>
    <row r="25" spans="1:19" ht="13.5">
      <c r="A25" s="6" t="s">
        <v>64</v>
      </c>
      <c r="B25" s="28"/>
      <c r="C25" s="22"/>
      <c r="D25" s="28"/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>
        <v>-16955</v>
      </c>
      <c r="P25" s="28">
        <v>-16955</v>
      </c>
      <c r="Q25" s="28">
        <v>-16955</v>
      </c>
      <c r="R25" s="28">
        <v>-16041</v>
      </c>
      <c r="S25" s="22">
        <v>-2036</v>
      </c>
    </row>
    <row r="26" spans="1:19" ht="13.5">
      <c r="A26" s="6" t="s">
        <v>65</v>
      </c>
      <c r="B26" s="28"/>
      <c r="C26" s="22"/>
      <c r="D26" s="28">
        <v>-636</v>
      </c>
      <c r="E26" s="22"/>
      <c r="F26" s="28">
        <v>-1193</v>
      </c>
      <c r="G26" s="22"/>
      <c r="H26" s="28">
        <v>-2820</v>
      </c>
      <c r="I26" s="28">
        <v>-2446</v>
      </c>
      <c r="J26" s="28">
        <v>-1190</v>
      </c>
      <c r="K26" s="22"/>
      <c r="L26" s="28">
        <v>-2113</v>
      </c>
      <c r="M26" s="28">
        <v>-508</v>
      </c>
      <c r="N26" s="28">
        <v>-268</v>
      </c>
      <c r="O26" s="22"/>
      <c r="P26" s="28">
        <v>20399</v>
      </c>
      <c r="Q26" s="28">
        <v>-1791</v>
      </c>
      <c r="R26" s="28">
        <v>-1055</v>
      </c>
      <c r="S26" s="22"/>
    </row>
    <row r="27" spans="1:19" ht="13.5">
      <c r="A27" s="6" t="s">
        <v>66</v>
      </c>
      <c r="B27" s="28">
        <v>545612</v>
      </c>
      <c r="C27" s="22">
        <v>-112979</v>
      </c>
      <c r="D27" s="28">
        <v>494001</v>
      </c>
      <c r="E27" s="22">
        <v>-233143</v>
      </c>
      <c r="F27" s="28">
        <v>252141</v>
      </c>
      <c r="G27" s="22">
        <v>-114825</v>
      </c>
      <c r="H27" s="28">
        <v>150653</v>
      </c>
      <c r="I27" s="28">
        <v>275247</v>
      </c>
      <c r="J27" s="28">
        <v>218445</v>
      </c>
      <c r="K27" s="22">
        <v>-133501</v>
      </c>
      <c r="L27" s="28">
        <v>124777</v>
      </c>
      <c r="M27" s="28">
        <v>201506</v>
      </c>
      <c r="N27" s="28">
        <v>199157</v>
      </c>
      <c r="O27" s="22">
        <v>90306</v>
      </c>
      <c r="P27" s="28">
        <v>139925</v>
      </c>
      <c r="Q27" s="28">
        <v>261640</v>
      </c>
      <c r="R27" s="28">
        <v>213331</v>
      </c>
      <c r="S27" s="22">
        <v>82611</v>
      </c>
    </row>
    <row r="28" spans="1:19" ht="13.5">
      <c r="A28" s="6" t="s">
        <v>67</v>
      </c>
      <c r="B28" s="28"/>
      <c r="C28" s="22">
        <v>2377</v>
      </c>
      <c r="D28" s="28">
        <v>375</v>
      </c>
      <c r="E28" s="22">
        <v>-375</v>
      </c>
      <c r="F28" s="28"/>
      <c r="G28" s="22">
        <v>-2002</v>
      </c>
      <c r="H28" s="28">
        <v>-2002</v>
      </c>
      <c r="I28" s="28"/>
      <c r="J28" s="28"/>
      <c r="K28" s="22"/>
      <c r="L28" s="28"/>
      <c r="M28" s="28"/>
      <c r="N28" s="28"/>
      <c r="O28" s="22"/>
      <c r="P28" s="28"/>
      <c r="Q28" s="28"/>
      <c r="R28" s="28"/>
      <c r="S28" s="22"/>
    </row>
    <row r="29" spans="1:19" ht="13.5">
      <c r="A29" s="6" t="s">
        <v>68</v>
      </c>
      <c r="B29" s="28">
        <v>-105276</v>
      </c>
      <c r="C29" s="22">
        <v>-30226</v>
      </c>
      <c r="D29" s="28">
        <v>-125480</v>
      </c>
      <c r="E29" s="22">
        <v>-64505</v>
      </c>
      <c r="F29" s="28">
        <v>-118686</v>
      </c>
      <c r="G29" s="22">
        <v>-124340</v>
      </c>
      <c r="H29" s="28">
        <v>-113658</v>
      </c>
      <c r="I29" s="28">
        <v>-96646</v>
      </c>
      <c r="J29" s="28">
        <v>-67374</v>
      </c>
      <c r="K29" s="22">
        <v>26084</v>
      </c>
      <c r="L29" s="28">
        <v>33181</v>
      </c>
      <c r="M29" s="28">
        <v>-4076</v>
      </c>
      <c r="N29" s="28">
        <v>-27186</v>
      </c>
      <c r="O29" s="22">
        <v>70236</v>
      </c>
      <c r="P29" s="28">
        <v>-10684</v>
      </c>
      <c r="Q29" s="28">
        <v>14710</v>
      </c>
      <c r="R29" s="28">
        <v>-15417</v>
      </c>
      <c r="S29" s="22">
        <v>21236</v>
      </c>
    </row>
    <row r="30" spans="1:19" ht="13.5">
      <c r="A30" s="6" t="s">
        <v>69</v>
      </c>
      <c r="B30" s="28">
        <v>473</v>
      </c>
      <c r="C30" s="22">
        <v>-47880</v>
      </c>
      <c r="D30" s="28">
        <v>-79192</v>
      </c>
      <c r="E30" s="22">
        <v>-33763</v>
      </c>
      <c r="F30" s="28">
        <v>-16216</v>
      </c>
      <c r="G30" s="22">
        <v>24285</v>
      </c>
      <c r="H30" s="28">
        <v>22937</v>
      </c>
      <c r="I30" s="28">
        <v>36452</v>
      </c>
      <c r="J30" s="28">
        <v>15782</v>
      </c>
      <c r="K30" s="22">
        <v>-64270</v>
      </c>
      <c r="L30" s="28">
        <v>-2302</v>
      </c>
      <c r="M30" s="28">
        <v>179</v>
      </c>
      <c r="N30" s="28">
        <v>-3761</v>
      </c>
      <c r="O30" s="22">
        <v>30281</v>
      </c>
      <c r="P30" s="28">
        <v>-9525</v>
      </c>
      <c r="Q30" s="28">
        <v>7470</v>
      </c>
      <c r="R30" s="28">
        <v>-26426</v>
      </c>
      <c r="S30" s="22">
        <v>-6452</v>
      </c>
    </row>
    <row r="31" spans="1:19" ht="13.5">
      <c r="A31" s="6" t="s">
        <v>70</v>
      </c>
      <c r="B31" s="28">
        <v>-44190</v>
      </c>
      <c r="C31" s="22">
        <v>-20902</v>
      </c>
      <c r="D31" s="28">
        <v>-45093</v>
      </c>
      <c r="E31" s="22">
        <v>96536</v>
      </c>
      <c r="F31" s="28">
        <v>-81088</v>
      </c>
      <c r="G31" s="22">
        <v>80448</v>
      </c>
      <c r="H31" s="28">
        <v>10402</v>
      </c>
      <c r="I31" s="28">
        <v>22287</v>
      </c>
      <c r="J31" s="28">
        <v>8827</v>
      </c>
      <c r="K31" s="22">
        <v>68420</v>
      </c>
      <c r="L31" s="28">
        <v>37914</v>
      </c>
      <c r="M31" s="28">
        <v>-10382</v>
      </c>
      <c r="N31" s="28">
        <v>-12838</v>
      </c>
      <c r="O31" s="22">
        <v>-13506</v>
      </c>
      <c r="P31" s="28">
        <v>-25423</v>
      </c>
      <c r="Q31" s="28">
        <v>-54932</v>
      </c>
      <c r="R31" s="28">
        <v>24977</v>
      </c>
      <c r="S31" s="22">
        <v>-34355</v>
      </c>
    </row>
    <row r="32" spans="1:19" ht="13.5">
      <c r="A32" s="6" t="s">
        <v>71</v>
      </c>
      <c r="B32" s="28">
        <v>24600</v>
      </c>
      <c r="C32" s="22">
        <v>-9863</v>
      </c>
      <c r="D32" s="28">
        <v>104702</v>
      </c>
      <c r="E32" s="22">
        <v>90336</v>
      </c>
      <c r="F32" s="28">
        <v>174596</v>
      </c>
      <c r="G32" s="22">
        <v>3830</v>
      </c>
      <c r="H32" s="28">
        <v>116839</v>
      </c>
      <c r="I32" s="28">
        <v>93443</v>
      </c>
      <c r="J32" s="28">
        <v>79326</v>
      </c>
      <c r="K32" s="22">
        <v>-62343</v>
      </c>
      <c r="L32" s="28">
        <v>49604</v>
      </c>
      <c r="M32" s="28">
        <v>65560</v>
      </c>
      <c r="N32" s="28">
        <v>73861</v>
      </c>
      <c r="O32" s="22">
        <v>6556</v>
      </c>
      <c r="P32" s="28">
        <v>58419</v>
      </c>
      <c r="Q32" s="28">
        <v>108539</v>
      </c>
      <c r="R32" s="28">
        <v>71142</v>
      </c>
      <c r="S32" s="22">
        <v>-34661</v>
      </c>
    </row>
    <row r="33" spans="1:19" ht="13.5">
      <c r="A33" s="6" t="s">
        <v>72</v>
      </c>
      <c r="B33" s="28">
        <v>-20160</v>
      </c>
      <c r="C33" s="22">
        <v>-39023</v>
      </c>
      <c r="D33" s="28">
        <v>-86449</v>
      </c>
      <c r="E33" s="22">
        <v>40207</v>
      </c>
      <c r="F33" s="28">
        <v>-27531</v>
      </c>
      <c r="G33" s="22">
        <v>-13262</v>
      </c>
      <c r="H33" s="28">
        <v>-28718</v>
      </c>
      <c r="I33" s="28">
        <v>-53274</v>
      </c>
      <c r="J33" s="28">
        <v>-63889</v>
      </c>
      <c r="K33" s="22">
        <v>17464</v>
      </c>
      <c r="L33" s="28">
        <v>5949</v>
      </c>
      <c r="M33" s="28">
        <v>-24511</v>
      </c>
      <c r="N33" s="28">
        <v>-23856</v>
      </c>
      <c r="O33" s="22">
        <v>-9870</v>
      </c>
      <c r="P33" s="28">
        <v>-28236</v>
      </c>
      <c r="Q33" s="28">
        <v>-53042</v>
      </c>
      <c r="R33" s="28">
        <v>-34287</v>
      </c>
      <c r="S33" s="22">
        <v>12596</v>
      </c>
    </row>
    <row r="34" spans="1:19" ht="13.5">
      <c r="A34" s="6" t="s">
        <v>126</v>
      </c>
      <c r="B34" s="28">
        <v>1769</v>
      </c>
      <c r="C34" s="22">
        <v>4376</v>
      </c>
      <c r="D34" s="28">
        <v>2451</v>
      </c>
      <c r="E34" s="22">
        <v>7485</v>
      </c>
      <c r="F34" s="28">
        <v>3556</v>
      </c>
      <c r="G34" s="22">
        <v>4424</v>
      </c>
      <c r="H34" s="28">
        <v>4135</v>
      </c>
      <c r="I34" s="28">
        <v>2484</v>
      </c>
      <c r="J34" s="28">
        <v>501</v>
      </c>
      <c r="K34" s="22">
        <v>49</v>
      </c>
      <c r="L34" s="28">
        <v>2819</v>
      </c>
      <c r="M34" s="28">
        <v>1272</v>
      </c>
      <c r="N34" s="28">
        <v>30</v>
      </c>
      <c r="O34" s="22">
        <v>3987</v>
      </c>
      <c r="P34" s="28">
        <v>4048</v>
      </c>
      <c r="Q34" s="28">
        <v>2823</v>
      </c>
      <c r="R34" s="28">
        <v>2883</v>
      </c>
      <c r="S34" s="22">
        <v>-1589</v>
      </c>
    </row>
    <row r="35" spans="1:19" ht="13.5">
      <c r="A35" s="6" t="s">
        <v>73</v>
      </c>
      <c r="B35" s="28">
        <v>408167</v>
      </c>
      <c r="C35" s="22">
        <v>420898</v>
      </c>
      <c r="D35" s="28">
        <v>413695</v>
      </c>
      <c r="E35" s="22">
        <v>752031</v>
      </c>
      <c r="F35" s="28">
        <v>548689</v>
      </c>
      <c r="G35" s="22">
        <v>705368</v>
      </c>
      <c r="H35" s="28">
        <v>659794</v>
      </c>
      <c r="I35" s="28">
        <v>628237</v>
      </c>
      <c r="J35" s="28">
        <v>368595</v>
      </c>
      <c r="K35" s="22">
        <v>719298</v>
      </c>
      <c r="L35" s="28">
        <v>703406</v>
      </c>
      <c r="M35" s="28">
        <v>508960</v>
      </c>
      <c r="N35" s="28">
        <v>298176</v>
      </c>
      <c r="O35" s="22">
        <v>843827</v>
      </c>
      <c r="P35" s="28">
        <v>536879</v>
      </c>
      <c r="Q35" s="28">
        <v>535887</v>
      </c>
      <c r="R35" s="28">
        <v>272127</v>
      </c>
      <c r="S35" s="22">
        <v>576040</v>
      </c>
    </row>
    <row r="36" spans="1:19" ht="13.5">
      <c r="A36" s="6" t="s">
        <v>74</v>
      </c>
      <c r="B36" s="28">
        <v>6433</v>
      </c>
      <c r="C36" s="22">
        <v>7539</v>
      </c>
      <c r="D36" s="28">
        <v>3920</v>
      </c>
      <c r="E36" s="22">
        <v>8975</v>
      </c>
      <c r="F36" s="28">
        <v>4989</v>
      </c>
      <c r="G36" s="22">
        <v>10718</v>
      </c>
      <c r="H36" s="28">
        <v>8256</v>
      </c>
      <c r="I36" s="28">
        <v>6402</v>
      </c>
      <c r="J36" s="28">
        <v>1363</v>
      </c>
      <c r="K36" s="22">
        <v>14794</v>
      </c>
      <c r="L36" s="28">
        <v>13096</v>
      </c>
      <c r="M36" s="28">
        <v>7555</v>
      </c>
      <c r="N36" s="28">
        <v>1648</v>
      </c>
      <c r="O36" s="22">
        <v>33893</v>
      </c>
      <c r="P36" s="28">
        <v>12184</v>
      </c>
      <c r="Q36" s="28">
        <v>14879</v>
      </c>
      <c r="R36" s="28">
        <v>2947</v>
      </c>
      <c r="S36" s="22">
        <v>42187</v>
      </c>
    </row>
    <row r="37" spans="1:19" ht="13.5">
      <c r="A37" s="6" t="s">
        <v>75</v>
      </c>
      <c r="B37" s="28">
        <v>-19662</v>
      </c>
      <c r="C37" s="22">
        <v>-39344</v>
      </c>
      <c r="D37" s="28">
        <v>-17561</v>
      </c>
      <c r="E37" s="22">
        <v>-43482</v>
      </c>
      <c r="F37" s="28">
        <v>-20342</v>
      </c>
      <c r="G37" s="22">
        <v>-41933</v>
      </c>
      <c r="H37" s="28">
        <v>-30932</v>
      </c>
      <c r="I37" s="28">
        <v>-19942</v>
      </c>
      <c r="J37" s="28">
        <v>-11398</v>
      </c>
      <c r="K37" s="22">
        <v>-48978</v>
      </c>
      <c r="L37" s="28">
        <v>-47792</v>
      </c>
      <c r="M37" s="28">
        <v>-30907</v>
      </c>
      <c r="N37" s="28">
        <v>-17506</v>
      </c>
      <c r="O37" s="22">
        <v>-50517</v>
      </c>
      <c r="P37" s="28">
        <v>-20923</v>
      </c>
      <c r="Q37" s="28">
        <v>-18459</v>
      </c>
      <c r="R37" s="28">
        <v>-6968</v>
      </c>
      <c r="S37" s="22">
        <v>-23909</v>
      </c>
    </row>
    <row r="38" spans="1:19" ht="13.5">
      <c r="A38" s="6" t="s">
        <v>76</v>
      </c>
      <c r="B38" s="28">
        <v>-29110</v>
      </c>
      <c r="C38" s="22">
        <v>-37959</v>
      </c>
      <c r="D38" s="28">
        <v>-30649</v>
      </c>
      <c r="E38" s="22">
        <v>-46716</v>
      </c>
      <c r="F38" s="28">
        <v>-31773</v>
      </c>
      <c r="G38" s="22">
        <v>-74811</v>
      </c>
      <c r="H38" s="28">
        <v>-63615</v>
      </c>
      <c r="I38" s="28">
        <v>-46748</v>
      </c>
      <c r="J38" s="28">
        <v>-30041</v>
      </c>
      <c r="K38" s="22">
        <v>-55679</v>
      </c>
      <c r="L38" s="28">
        <v>-58045</v>
      </c>
      <c r="M38" s="28">
        <v>-30384</v>
      </c>
      <c r="N38" s="28">
        <v>-17948</v>
      </c>
      <c r="O38" s="22">
        <v>-89709</v>
      </c>
      <c r="P38" s="28">
        <v>-63814</v>
      </c>
      <c r="Q38" s="28">
        <v>-41159</v>
      </c>
      <c r="R38" s="28">
        <v>-27769</v>
      </c>
      <c r="S38" s="22">
        <v>-34939</v>
      </c>
    </row>
    <row r="39" spans="1:19" ht="14.25" thickBot="1">
      <c r="A39" s="5" t="s">
        <v>77</v>
      </c>
      <c r="B39" s="29">
        <v>365827</v>
      </c>
      <c r="C39" s="23">
        <v>351133</v>
      </c>
      <c r="D39" s="29">
        <v>369405</v>
      </c>
      <c r="E39" s="23">
        <v>670807</v>
      </c>
      <c r="F39" s="29">
        <v>501562</v>
      </c>
      <c r="G39" s="23">
        <v>599343</v>
      </c>
      <c r="H39" s="29">
        <v>573503</v>
      </c>
      <c r="I39" s="29">
        <v>567948</v>
      </c>
      <c r="J39" s="29">
        <v>328519</v>
      </c>
      <c r="K39" s="23">
        <v>629435</v>
      </c>
      <c r="L39" s="29">
        <v>610664</v>
      </c>
      <c r="M39" s="29">
        <v>455222</v>
      </c>
      <c r="N39" s="29">
        <v>264369</v>
      </c>
      <c r="O39" s="23">
        <v>737494</v>
      </c>
      <c r="P39" s="29">
        <v>464326</v>
      </c>
      <c r="Q39" s="29">
        <v>491147</v>
      </c>
      <c r="R39" s="29">
        <v>240337</v>
      </c>
      <c r="S39" s="23">
        <v>559378</v>
      </c>
    </row>
    <row r="40" spans="1:19" ht="14.25" thickTop="1">
      <c r="A40" s="6" t="s">
        <v>78</v>
      </c>
      <c r="B40" s="28">
        <v>-2010005</v>
      </c>
      <c r="C40" s="22">
        <v>-10004</v>
      </c>
      <c r="D40" s="28">
        <v>-10003</v>
      </c>
      <c r="E40" s="22">
        <v>-10002</v>
      </c>
      <c r="F40" s="28">
        <v>-10001</v>
      </c>
      <c r="G40" s="22">
        <v>-10000</v>
      </c>
      <c r="H40" s="28">
        <v>-10000</v>
      </c>
      <c r="I40" s="28"/>
      <c r="J40" s="28"/>
      <c r="K40" s="22"/>
      <c r="L40" s="28"/>
      <c r="M40" s="28"/>
      <c r="N40" s="28"/>
      <c r="O40" s="22">
        <v>-70000</v>
      </c>
      <c r="P40" s="28">
        <v>-70000</v>
      </c>
      <c r="Q40" s="28">
        <v>-70000</v>
      </c>
      <c r="R40" s="28"/>
      <c r="S40" s="22"/>
    </row>
    <row r="41" spans="1:19" ht="13.5">
      <c r="A41" s="6" t="s">
        <v>79</v>
      </c>
      <c r="B41" s="28">
        <v>10004</v>
      </c>
      <c r="C41" s="22">
        <v>310002</v>
      </c>
      <c r="D41" s="28">
        <v>10002</v>
      </c>
      <c r="E41" s="22">
        <v>10000</v>
      </c>
      <c r="F41" s="28">
        <v>10000</v>
      </c>
      <c r="G41" s="22"/>
      <c r="H41" s="28"/>
      <c r="I41" s="28"/>
      <c r="J41" s="28"/>
      <c r="K41" s="22">
        <v>70000</v>
      </c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80</v>
      </c>
      <c r="B42" s="28">
        <v>-127056</v>
      </c>
      <c r="C42" s="22">
        <v>-335443</v>
      </c>
      <c r="D42" s="28">
        <v>-204006</v>
      </c>
      <c r="E42" s="22">
        <v>-240978</v>
      </c>
      <c r="F42" s="28">
        <v>-37884</v>
      </c>
      <c r="G42" s="22">
        <v>-258801</v>
      </c>
      <c r="H42" s="28">
        <v>-198752</v>
      </c>
      <c r="I42" s="28">
        <v>-90600</v>
      </c>
      <c r="J42" s="28">
        <v>-32040</v>
      </c>
      <c r="K42" s="22">
        <v>-155697</v>
      </c>
      <c r="L42" s="28">
        <v>-80081</v>
      </c>
      <c r="M42" s="28">
        <v>-58896</v>
      </c>
      <c r="N42" s="28">
        <v>-22022</v>
      </c>
      <c r="O42" s="22">
        <v>-108260</v>
      </c>
      <c r="P42" s="28">
        <v>-72653</v>
      </c>
      <c r="Q42" s="28">
        <v>-35479</v>
      </c>
      <c r="R42" s="28">
        <v>-4164</v>
      </c>
      <c r="S42" s="22">
        <v>-94518</v>
      </c>
    </row>
    <row r="43" spans="1:19" ht="13.5">
      <c r="A43" s="6" t="s">
        <v>81</v>
      </c>
      <c r="B43" s="28">
        <v>500</v>
      </c>
      <c r="C43" s="22">
        <v>1897</v>
      </c>
      <c r="D43" s="28">
        <v>1761</v>
      </c>
      <c r="E43" s="22"/>
      <c r="F43" s="28"/>
      <c r="G43" s="22"/>
      <c r="H43" s="28"/>
      <c r="I43" s="28"/>
      <c r="J43" s="28"/>
      <c r="K43" s="22">
        <v>348</v>
      </c>
      <c r="L43" s="28">
        <v>292</v>
      </c>
      <c r="M43" s="28">
        <v>311</v>
      </c>
      <c r="N43" s="28">
        <v>319</v>
      </c>
      <c r="O43" s="22"/>
      <c r="P43" s="28"/>
      <c r="Q43" s="28"/>
      <c r="R43" s="28">
        <v>2500</v>
      </c>
      <c r="S43" s="22"/>
    </row>
    <row r="44" spans="1:19" ht="13.5">
      <c r="A44" s="6" t="s">
        <v>82</v>
      </c>
      <c r="B44" s="28">
        <v>-14616</v>
      </c>
      <c r="C44" s="22">
        <v>-113823</v>
      </c>
      <c r="D44" s="28">
        <v>-45088</v>
      </c>
      <c r="E44" s="22">
        <v>-29668</v>
      </c>
      <c r="F44" s="28">
        <v>-14984</v>
      </c>
      <c r="G44" s="22">
        <v>-49276</v>
      </c>
      <c r="H44" s="28">
        <v>-44874</v>
      </c>
      <c r="I44" s="28">
        <v>-12682</v>
      </c>
      <c r="J44" s="28">
        <v>-7841</v>
      </c>
      <c r="K44" s="22">
        <v>-148106</v>
      </c>
      <c r="L44" s="28">
        <v>-146257</v>
      </c>
      <c r="M44" s="28">
        <v>-14184</v>
      </c>
      <c r="N44" s="28">
        <v>-11706</v>
      </c>
      <c r="O44" s="22">
        <v>-67009</v>
      </c>
      <c r="P44" s="28">
        <v>-31089</v>
      </c>
      <c r="Q44" s="28">
        <v>-15760</v>
      </c>
      <c r="R44" s="28">
        <v>-6910</v>
      </c>
      <c r="S44" s="22">
        <v>-21471</v>
      </c>
    </row>
    <row r="45" spans="1:19" ht="13.5">
      <c r="A45" s="6" t="s">
        <v>83</v>
      </c>
      <c r="B45" s="28"/>
      <c r="C45" s="22">
        <v>-21100</v>
      </c>
      <c r="D45" s="28">
        <v>-21100</v>
      </c>
      <c r="E45" s="22">
        <v>-1119</v>
      </c>
      <c r="F45" s="28">
        <v>-119</v>
      </c>
      <c r="G45" s="22">
        <v>-756</v>
      </c>
      <c r="H45" s="28"/>
      <c r="I45" s="28"/>
      <c r="J45" s="28"/>
      <c r="K45" s="22">
        <v>-52716</v>
      </c>
      <c r="L45" s="28">
        <v>-52716</v>
      </c>
      <c r="M45" s="28">
        <v>-23340</v>
      </c>
      <c r="N45" s="28"/>
      <c r="O45" s="22">
        <v>-53246</v>
      </c>
      <c r="P45" s="28">
        <v>-760030</v>
      </c>
      <c r="Q45" s="28">
        <v>-15000</v>
      </c>
      <c r="R45" s="28"/>
      <c r="S45" s="22">
        <v>-106664</v>
      </c>
    </row>
    <row r="46" spans="1:19" ht="13.5">
      <c r="A46" s="6" t="s">
        <v>84</v>
      </c>
      <c r="B46" s="28">
        <v>3316</v>
      </c>
      <c r="C46" s="22">
        <v>14487</v>
      </c>
      <c r="D46" s="28">
        <v>10288</v>
      </c>
      <c r="E46" s="22">
        <v>32316</v>
      </c>
      <c r="F46" s="28">
        <v>8317</v>
      </c>
      <c r="G46" s="22">
        <v>40977</v>
      </c>
      <c r="H46" s="28">
        <v>36806</v>
      </c>
      <c r="I46" s="28">
        <v>33234</v>
      </c>
      <c r="J46" s="28">
        <v>5116</v>
      </c>
      <c r="K46" s="22">
        <v>197365</v>
      </c>
      <c r="L46" s="28">
        <v>164631</v>
      </c>
      <c r="M46" s="28">
        <v>158615</v>
      </c>
      <c r="N46" s="28">
        <v>53224</v>
      </c>
      <c r="O46" s="22">
        <v>18785</v>
      </c>
      <c r="P46" s="28">
        <v>13480</v>
      </c>
      <c r="Q46" s="28">
        <v>7655</v>
      </c>
      <c r="R46" s="28">
        <v>4891</v>
      </c>
      <c r="S46" s="22">
        <v>28287</v>
      </c>
    </row>
    <row r="47" spans="1:19" ht="13.5">
      <c r="A47" s="6" t="s">
        <v>85</v>
      </c>
      <c r="B47" s="28">
        <v>-12895</v>
      </c>
      <c r="C47" s="22">
        <v>-5450</v>
      </c>
      <c r="D47" s="28">
        <v>-5150</v>
      </c>
      <c r="E47" s="22">
        <v>-1778</v>
      </c>
      <c r="F47" s="28">
        <v>-707</v>
      </c>
      <c r="G47" s="22"/>
      <c r="H47" s="28"/>
      <c r="I47" s="28"/>
      <c r="J47" s="28"/>
      <c r="K47" s="22">
        <v>-9530</v>
      </c>
      <c r="L47" s="28">
        <v>-8000</v>
      </c>
      <c r="M47" s="28">
        <v>-8000</v>
      </c>
      <c r="N47" s="28"/>
      <c r="O47" s="22">
        <v>-582830</v>
      </c>
      <c r="P47" s="28"/>
      <c r="Q47" s="28"/>
      <c r="R47" s="28"/>
      <c r="S47" s="22">
        <v>-87502</v>
      </c>
    </row>
    <row r="48" spans="1:19" ht="13.5">
      <c r="A48" s="6" t="s">
        <v>86</v>
      </c>
      <c r="B48" s="28"/>
      <c r="C48" s="22"/>
      <c r="D48" s="28"/>
      <c r="E48" s="22"/>
      <c r="F48" s="28"/>
      <c r="G48" s="22"/>
      <c r="H48" s="28"/>
      <c r="I48" s="28"/>
      <c r="J48" s="28"/>
      <c r="K48" s="22">
        <v>4920</v>
      </c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87</v>
      </c>
      <c r="B49" s="28"/>
      <c r="C49" s="22"/>
      <c r="D49" s="28"/>
      <c r="E49" s="22"/>
      <c r="F49" s="28"/>
      <c r="G49" s="22"/>
      <c r="H49" s="28"/>
      <c r="I49" s="28"/>
      <c r="J49" s="28"/>
      <c r="K49" s="22">
        <v>-60000</v>
      </c>
      <c r="L49" s="28">
        <v>-60000</v>
      </c>
      <c r="M49" s="28">
        <v>-60000</v>
      </c>
      <c r="N49" s="28"/>
      <c r="O49" s="22">
        <v>-60000</v>
      </c>
      <c r="P49" s="28">
        <v>-60000</v>
      </c>
      <c r="Q49" s="28">
        <v>-60000</v>
      </c>
      <c r="R49" s="28">
        <v>-60000</v>
      </c>
      <c r="S49" s="22"/>
    </row>
    <row r="50" spans="1:19" ht="13.5">
      <c r="A50" s="6" t="s">
        <v>88</v>
      </c>
      <c r="B50" s="28"/>
      <c r="C50" s="22">
        <v>-65894</v>
      </c>
      <c r="D50" s="28">
        <v>-2001</v>
      </c>
      <c r="E50" s="22">
        <v>-206217</v>
      </c>
      <c r="F50" s="28">
        <v>-118395</v>
      </c>
      <c r="G50" s="22">
        <v>-30000</v>
      </c>
      <c r="H50" s="28"/>
      <c r="I50" s="28"/>
      <c r="J50" s="28"/>
      <c r="K50" s="22">
        <v>-100000</v>
      </c>
      <c r="L50" s="28">
        <v>-50000</v>
      </c>
      <c r="M50" s="28">
        <v>-50000</v>
      </c>
      <c r="N50" s="28"/>
      <c r="O50" s="22">
        <v>-158834</v>
      </c>
      <c r="P50" s="28">
        <v>-108233</v>
      </c>
      <c r="Q50" s="28">
        <v>-92197</v>
      </c>
      <c r="R50" s="28">
        <v>-14329</v>
      </c>
      <c r="S50" s="22">
        <v>-147344</v>
      </c>
    </row>
    <row r="51" spans="1:19" ht="13.5">
      <c r="A51" s="6" t="s">
        <v>0</v>
      </c>
      <c r="B51" s="28">
        <v>5243</v>
      </c>
      <c r="C51" s="22">
        <v>18951</v>
      </c>
      <c r="D51" s="28">
        <v>5833</v>
      </c>
      <c r="E51" s="22">
        <v>42486</v>
      </c>
      <c r="F51" s="28">
        <v>35261</v>
      </c>
      <c r="G51" s="22">
        <v>8343</v>
      </c>
      <c r="H51" s="28">
        <v>6870</v>
      </c>
      <c r="I51" s="28">
        <v>5130</v>
      </c>
      <c r="J51" s="28">
        <v>3399</v>
      </c>
      <c r="K51" s="22">
        <v>39363</v>
      </c>
      <c r="L51" s="28">
        <v>37117</v>
      </c>
      <c r="M51" s="28">
        <v>3827</v>
      </c>
      <c r="N51" s="28">
        <v>1958</v>
      </c>
      <c r="O51" s="22">
        <v>23855</v>
      </c>
      <c r="P51" s="28">
        <v>21888</v>
      </c>
      <c r="Q51" s="28">
        <v>8139</v>
      </c>
      <c r="R51" s="28">
        <v>1214</v>
      </c>
      <c r="S51" s="22">
        <v>3764</v>
      </c>
    </row>
    <row r="52" spans="1:19" ht="13.5">
      <c r="A52" s="6" t="s">
        <v>1</v>
      </c>
      <c r="B52" s="28">
        <v>-21841</v>
      </c>
      <c r="C52" s="22"/>
      <c r="D52" s="28">
        <v>-4004</v>
      </c>
      <c r="E52" s="22"/>
      <c r="F52" s="28">
        <v>-463</v>
      </c>
      <c r="G52" s="22"/>
      <c r="H52" s="28">
        <v>-88604</v>
      </c>
      <c r="I52" s="28">
        <v>-86672</v>
      </c>
      <c r="J52" s="28">
        <v>-77817</v>
      </c>
      <c r="K52" s="22"/>
      <c r="L52" s="28">
        <v>-19949</v>
      </c>
      <c r="M52" s="28">
        <v>-11887</v>
      </c>
      <c r="N52" s="28">
        <v>-1576</v>
      </c>
      <c r="O52" s="22"/>
      <c r="P52" s="28">
        <v>-198192</v>
      </c>
      <c r="Q52" s="28">
        <v>-192537</v>
      </c>
      <c r="R52" s="28">
        <v>-174697</v>
      </c>
      <c r="S52" s="22"/>
    </row>
    <row r="53" spans="1:19" ht="13.5">
      <c r="A53" s="6" t="s">
        <v>126</v>
      </c>
      <c r="B53" s="28"/>
      <c r="C53" s="22">
        <v>-144561</v>
      </c>
      <c r="D53" s="28"/>
      <c r="E53" s="22">
        <v>-19071</v>
      </c>
      <c r="F53" s="28"/>
      <c r="G53" s="22">
        <v>-95012</v>
      </c>
      <c r="H53" s="28"/>
      <c r="I53" s="28"/>
      <c r="J53" s="28"/>
      <c r="K53" s="22">
        <v>-12362</v>
      </c>
      <c r="L53" s="28"/>
      <c r="M53" s="28"/>
      <c r="N53" s="28"/>
      <c r="O53" s="22">
        <v>-255077</v>
      </c>
      <c r="P53" s="28">
        <v>2220</v>
      </c>
      <c r="Q53" s="28">
        <v>2500</v>
      </c>
      <c r="R53" s="28">
        <v>-85</v>
      </c>
      <c r="S53" s="22">
        <v>-85708</v>
      </c>
    </row>
    <row r="54" spans="1:19" ht="14.25" thickBot="1">
      <c r="A54" s="5" t="s">
        <v>2</v>
      </c>
      <c r="B54" s="29">
        <v>-2167349</v>
      </c>
      <c r="C54" s="23">
        <v>-354756</v>
      </c>
      <c r="D54" s="29">
        <v>-263467</v>
      </c>
      <c r="E54" s="23">
        <v>-424021</v>
      </c>
      <c r="F54" s="29">
        <v>-128977</v>
      </c>
      <c r="G54" s="23">
        <v>-394526</v>
      </c>
      <c r="H54" s="29">
        <v>-298555</v>
      </c>
      <c r="I54" s="29">
        <v>-151590</v>
      </c>
      <c r="J54" s="29">
        <v>-109184</v>
      </c>
      <c r="K54" s="23">
        <v>-226416</v>
      </c>
      <c r="L54" s="29">
        <v>-214963</v>
      </c>
      <c r="M54" s="29">
        <v>-63555</v>
      </c>
      <c r="N54" s="29">
        <v>20195</v>
      </c>
      <c r="O54" s="23">
        <v>-1312617</v>
      </c>
      <c r="P54" s="29">
        <v>-1262609</v>
      </c>
      <c r="Q54" s="29">
        <v>-462680</v>
      </c>
      <c r="R54" s="29">
        <v>-251580</v>
      </c>
      <c r="S54" s="23">
        <v>-476906</v>
      </c>
    </row>
    <row r="55" spans="1:19" ht="14.25" thickTop="1">
      <c r="A55" s="6" t="s">
        <v>3</v>
      </c>
      <c r="B55" s="28"/>
      <c r="C55" s="22">
        <v>100000</v>
      </c>
      <c r="D55" s="28">
        <v>100000</v>
      </c>
      <c r="E55" s="22">
        <v>-130000</v>
      </c>
      <c r="F55" s="28">
        <v>-130000</v>
      </c>
      <c r="G55" s="22"/>
      <c r="H55" s="28"/>
      <c r="I55" s="28"/>
      <c r="J55" s="28"/>
      <c r="K55" s="22">
        <v>-158500</v>
      </c>
      <c r="L55" s="28">
        <v>-138500</v>
      </c>
      <c r="M55" s="28">
        <v>1500</v>
      </c>
      <c r="N55" s="28">
        <v>-98500</v>
      </c>
      <c r="O55" s="22">
        <v>-52600</v>
      </c>
      <c r="P55" s="28">
        <v>88900</v>
      </c>
      <c r="Q55" s="28">
        <v>-29100</v>
      </c>
      <c r="R55" s="28">
        <v>-11100</v>
      </c>
      <c r="S55" s="22">
        <v>64000</v>
      </c>
    </row>
    <row r="56" spans="1:19" ht="13.5">
      <c r="A56" s="6" t="s">
        <v>4</v>
      </c>
      <c r="B56" s="28">
        <v>6830</v>
      </c>
      <c r="C56" s="22">
        <v>1175700</v>
      </c>
      <c r="D56" s="28">
        <v>861600</v>
      </c>
      <c r="E56" s="22">
        <v>819500</v>
      </c>
      <c r="F56" s="28">
        <v>811000</v>
      </c>
      <c r="G56" s="22">
        <v>824400</v>
      </c>
      <c r="H56" s="28">
        <v>821700</v>
      </c>
      <c r="I56" s="28">
        <v>715200</v>
      </c>
      <c r="J56" s="28">
        <v>10200</v>
      </c>
      <c r="K56" s="22">
        <v>559842</v>
      </c>
      <c r="L56" s="28">
        <v>253842</v>
      </c>
      <c r="M56" s="28">
        <v>46742</v>
      </c>
      <c r="N56" s="28">
        <v>1589</v>
      </c>
      <c r="O56" s="22">
        <v>1700000</v>
      </c>
      <c r="P56" s="28">
        <v>900000</v>
      </c>
      <c r="Q56" s="28">
        <v>800000</v>
      </c>
      <c r="R56" s="28">
        <v>800000</v>
      </c>
      <c r="S56" s="22">
        <v>849302</v>
      </c>
    </row>
    <row r="57" spans="1:19" ht="13.5">
      <c r="A57" s="6" t="s">
        <v>5</v>
      </c>
      <c r="B57" s="28">
        <v>-445172</v>
      </c>
      <c r="C57" s="22">
        <v>-1080270</v>
      </c>
      <c r="D57" s="28">
        <v>-590717</v>
      </c>
      <c r="E57" s="22">
        <v>-832392</v>
      </c>
      <c r="F57" s="28">
        <v>-390467</v>
      </c>
      <c r="G57" s="22">
        <v>-903992</v>
      </c>
      <c r="H57" s="28">
        <v>-674180</v>
      </c>
      <c r="I57" s="28">
        <v>-477146</v>
      </c>
      <c r="J57" s="28">
        <v>-237443</v>
      </c>
      <c r="K57" s="22">
        <v>-857573</v>
      </c>
      <c r="L57" s="28">
        <v>-619199</v>
      </c>
      <c r="M57" s="28">
        <v>-420514</v>
      </c>
      <c r="N57" s="28">
        <v>-210282</v>
      </c>
      <c r="O57" s="22">
        <v>-718617</v>
      </c>
      <c r="P57" s="28">
        <v>-533800</v>
      </c>
      <c r="Q57" s="28">
        <v>-351600</v>
      </c>
      <c r="R57" s="28">
        <v>-175800</v>
      </c>
      <c r="S57" s="22">
        <v>-508000</v>
      </c>
    </row>
    <row r="58" spans="1:19" ht="13.5">
      <c r="A58" s="6" t="s">
        <v>6</v>
      </c>
      <c r="B58" s="28"/>
      <c r="C58" s="22">
        <v>4473830</v>
      </c>
      <c r="D58" s="28"/>
      <c r="E58" s="22"/>
      <c r="F58" s="28"/>
      <c r="G58" s="22"/>
      <c r="H58" s="28"/>
      <c r="I58" s="28"/>
      <c r="J58" s="28"/>
      <c r="K58" s="22"/>
      <c r="L58" s="28"/>
      <c r="M58" s="28"/>
      <c r="N58" s="28"/>
      <c r="O58" s="22"/>
      <c r="P58" s="28"/>
      <c r="Q58" s="28"/>
      <c r="R58" s="28"/>
      <c r="S58" s="22"/>
    </row>
    <row r="59" spans="1:19" ht="13.5">
      <c r="A59" s="6" t="s">
        <v>7</v>
      </c>
      <c r="B59" s="28"/>
      <c r="C59" s="22">
        <v>-667</v>
      </c>
      <c r="D59" s="28">
        <v>-80</v>
      </c>
      <c r="E59" s="22">
        <v>-319</v>
      </c>
      <c r="F59" s="28"/>
      <c r="G59" s="22">
        <v>-690</v>
      </c>
      <c r="H59" s="28">
        <v>-690</v>
      </c>
      <c r="I59" s="28">
        <v>-663</v>
      </c>
      <c r="J59" s="28">
        <v>-429</v>
      </c>
      <c r="K59" s="22">
        <v>-305</v>
      </c>
      <c r="L59" s="28"/>
      <c r="M59" s="28"/>
      <c r="N59" s="28"/>
      <c r="O59" s="22">
        <v>-40191</v>
      </c>
      <c r="P59" s="28">
        <v>-40191</v>
      </c>
      <c r="Q59" s="28">
        <v>-4508</v>
      </c>
      <c r="R59" s="28">
        <v>-229</v>
      </c>
      <c r="S59" s="22"/>
    </row>
    <row r="60" spans="1:19" ht="13.5">
      <c r="A60" s="6" t="s">
        <v>8</v>
      </c>
      <c r="B60" s="28">
        <v>-103162</v>
      </c>
      <c r="C60" s="22">
        <v>-68137</v>
      </c>
      <c r="D60" s="28">
        <v>-67805</v>
      </c>
      <c r="E60" s="22">
        <v>-68350</v>
      </c>
      <c r="F60" s="28">
        <v>-68059</v>
      </c>
      <c r="G60" s="22">
        <v>-67856</v>
      </c>
      <c r="H60" s="28">
        <v>-67756</v>
      </c>
      <c r="I60" s="28">
        <v>-67492</v>
      </c>
      <c r="J60" s="28">
        <v>-68849</v>
      </c>
      <c r="K60" s="22">
        <v>-406</v>
      </c>
      <c r="L60" s="28">
        <v>-396</v>
      </c>
      <c r="M60" s="28">
        <v>-352</v>
      </c>
      <c r="N60" s="28">
        <v>-320</v>
      </c>
      <c r="O60" s="22">
        <v>-69048</v>
      </c>
      <c r="P60" s="28">
        <v>-68850</v>
      </c>
      <c r="Q60" s="28">
        <v>-68594</v>
      </c>
      <c r="R60" s="28">
        <v>-69778</v>
      </c>
      <c r="S60" s="22">
        <v>-69450</v>
      </c>
    </row>
    <row r="61" spans="1:19" ht="13.5">
      <c r="A61" s="6" t="s">
        <v>9</v>
      </c>
      <c r="B61" s="28"/>
      <c r="C61" s="22">
        <v>-371</v>
      </c>
      <c r="D61" s="28">
        <v>-371</v>
      </c>
      <c r="E61" s="22">
        <v>-1085</v>
      </c>
      <c r="F61" s="28">
        <v>-1085</v>
      </c>
      <c r="G61" s="22">
        <v>-146</v>
      </c>
      <c r="H61" s="28">
        <v>-146</v>
      </c>
      <c r="I61" s="28">
        <v>-146</v>
      </c>
      <c r="J61" s="28"/>
      <c r="K61" s="22"/>
      <c r="L61" s="28"/>
      <c r="M61" s="28"/>
      <c r="N61" s="28"/>
      <c r="O61" s="22"/>
      <c r="P61" s="28"/>
      <c r="Q61" s="28"/>
      <c r="R61" s="28"/>
      <c r="S61" s="22"/>
    </row>
    <row r="62" spans="1:19" ht="13.5">
      <c r="A62" s="6" t="s">
        <v>10</v>
      </c>
      <c r="B62" s="28">
        <v>-24865</v>
      </c>
      <c r="C62" s="22">
        <v>-33859</v>
      </c>
      <c r="D62" s="28">
        <v>-13146</v>
      </c>
      <c r="E62" s="22">
        <v>-17346</v>
      </c>
      <c r="F62" s="28">
        <v>-7757</v>
      </c>
      <c r="G62" s="22">
        <v>-12402</v>
      </c>
      <c r="H62" s="28">
        <v>-8875</v>
      </c>
      <c r="I62" s="28">
        <v>-5391</v>
      </c>
      <c r="J62" s="28">
        <v>-2746</v>
      </c>
      <c r="K62" s="22">
        <v>-3315</v>
      </c>
      <c r="L62" s="28">
        <v>-1926</v>
      </c>
      <c r="M62" s="28">
        <v>-862</v>
      </c>
      <c r="N62" s="28">
        <v>-428</v>
      </c>
      <c r="O62" s="22">
        <v>-840</v>
      </c>
      <c r="P62" s="28"/>
      <c r="Q62" s="28"/>
      <c r="R62" s="28"/>
      <c r="S62" s="22"/>
    </row>
    <row r="63" spans="1:19" ht="13.5">
      <c r="A63" s="6" t="s">
        <v>11</v>
      </c>
      <c r="B63" s="28"/>
      <c r="C63" s="22"/>
      <c r="D63" s="28"/>
      <c r="E63" s="22"/>
      <c r="F63" s="28"/>
      <c r="G63" s="22"/>
      <c r="H63" s="28"/>
      <c r="I63" s="28"/>
      <c r="J63" s="28"/>
      <c r="K63" s="22">
        <v>7863</v>
      </c>
      <c r="L63" s="28">
        <v>7863</v>
      </c>
      <c r="M63" s="28">
        <v>7863</v>
      </c>
      <c r="N63" s="28">
        <v>8190</v>
      </c>
      <c r="O63" s="22"/>
      <c r="P63" s="28"/>
      <c r="Q63" s="28"/>
      <c r="R63" s="28"/>
      <c r="S63" s="22"/>
    </row>
    <row r="64" spans="1:19" ht="14.25" thickBot="1">
      <c r="A64" s="5" t="s">
        <v>12</v>
      </c>
      <c r="B64" s="29">
        <v>-566369</v>
      </c>
      <c r="C64" s="23">
        <v>4566449</v>
      </c>
      <c r="D64" s="29">
        <v>289478</v>
      </c>
      <c r="E64" s="23">
        <v>-229994</v>
      </c>
      <c r="F64" s="29">
        <v>213629</v>
      </c>
      <c r="G64" s="23">
        <v>-160689</v>
      </c>
      <c r="H64" s="29">
        <v>70049</v>
      </c>
      <c r="I64" s="29">
        <v>164359</v>
      </c>
      <c r="J64" s="29">
        <v>-299269</v>
      </c>
      <c r="K64" s="23">
        <v>-452395</v>
      </c>
      <c r="L64" s="29">
        <v>-498316</v>
      </c>
      <c r="M64" s="29">
        <v>-365624</v>
      </c>
      <c r="N64" s="29">
        <v>-299752</v>
      </c>
      <c r="O64" s="23">
        <v>818701</v>
      </c>
      <c r="P64" s="29">
        <v>346057</v>
      </c>
      <c r="Q64" s="29">
        <v>346196</v>
      </c>
      <c r="R64" s="29">
        <v>543091</v>
      </c>
      <c r="S64" s="23">
        <v>335851</v>
      </c>
    </row>
    <row r="65" spans="1:19" ht="14.25" thickTop="1">
      <c r="A65" s="7" t="s">
        <v>13</v>
      </c>
      <c r="B65" s="28">
        <v>43882</v>
      </c>
      <c r="C65" s="22">
        <v>14177</v>
      </c>
      <c r="D65" s="28">
        <v>-15831</v>
      </c>
      <c r="E65" s="22">
        <v>-47071</v>
      </c>
      <c r="F65" s="28">
        <v>-37270</v>
      </c>
      <c r="G65" s="22">
        <v>-65062</v>
      </c>
      <c r="H65" s="28">
        <v>-64767</v>
      </c>
      <c r="I65" s="28">
        <v>-43096</v>
      </c>
      <c r="J65" s="28">
        <v>-15761</v>
      </c>
      <c r="K65" s="22">
        <v>-28855</v>
      </c>
      <c r="L65" s="28">
        <v>-32165</v>
      </c>
      <c r="M65" s="28">
        <v>-28147</v>
      </c>
      <c r="N65" s="28">
        <v>-3741</v>
      </c>
      <c r="O65" s="22">
        <v>-45025</v>
      </c>
      <c r="P65" s="28">
        <v>-31639</v>
      </c>
      <c r="Q65" s="28">
        <v>-14083</v>
      </c>
      <c r="R65" s="28">
        <v>-15756</v>
      </c>
      <c r="S65" s="22">
        <v>-13026</v>
      </c>
    </row>
    <row r="66" spans="1:19" ht="13.5">
      <c r="A66" s="7" t="s">
        <v>14</v>
      </c>
      <c r="B66" s="28">
        <v>-2324008</v>
      </c>
      <c r="C66" s="22">
        <v>4577003</v>
      </c>
      <c r="D66" s="28">
        <v>379585</v>
      </c>
      <c r="E66" s="22">
        <v>-30279</v>
      </c>
      <c r="F66" s="28">
        <v>548944</v>
      </c>
      <c r="G66" s="22">
        <v>-20935</v>
      </c>
      <c r="H66" s="28">
        <v>280231</v>
      </c>
      <c r="I66" s="28">
        <v>537620</v>
      </c>
      <c r="J66" s="28">
        <v>-95696</v>
      </c>
      <c r="K66" s="22">
        <v>-78232</v>
      </c>
      <c r="L66" s="28">
        <v>-134780</v>
      </c>
      <c r="M66" s="28">
        <v>-2104</v>
      </c>
      <c r="N66" s="28">
        <v>-18928</v>
      </c>
      <c r="O66" s="22">
        <v>198553</v>
      </c>
      <c r="P66" s="28">
        <v>-483865</v>
      </c>
      <c r="Q66" s="28">
        <v>360580</v>
      </c>
      <c r="R66" s="28">
        <v>516091</v>
      </c>
      <c r="S66" s="22">
        <v>405296</v>
      </c>
    </row>
    <row r="67" spans="1:19" ht="13.5">
      <c r="A67" s="7" t="s">
        <v>15</v>
      </c>
      <c r="B67" s="28">
        <v>6437659</v>
      </c>
      <c r="C67" s="22">
        <v>1851278</v>
      </c>
      <c r="D67" s="28">
        <v>1851278</v>
      </c>
      <c r="E67" s="22">
        <v>1874412</v>
      </c>
      <c r="F67" s="28">
        <v>1874412</v>
      </c>
      <c r="G67" s="22">
        <v>1895348</v>
      </c>
      <c r="H67" s="28">
        <v>1895348</v>
      </c>
      <c r="I67" s="28">
        <v>1895348</v>
      </c>
      <c r="J67" s="28">
        <v>1895348</v>
      </c>
      <c r="K67" s="22">
        <v>1973580</v>
      </c>
      <c r="L67" s="28">
        <v>1973580</v>
      </c>
      <c r="M67" s="28">
        <v>1973580</v>
      </c>
      <c r="N67" s="28">
        <v>1973580</v>
      </c>
      <c r="O67" s="22">
        <v>1713684</v>
      </c>
      <c r="P67" s="28">
        <v>1713684</v>
      </c>
      <c r="Q67" s="28">
        <v>1713684</v>
      </c>
      <c r="R67" s="28">
        <v>1713684</v>
      </c>
      <c r="S67" s="22">
        <v>1308388</v>
      </c>
    </row>
    <row r="68" spans="1:19" ht="13.5">
      <c r="A68" s="7" t="s">
        <v>16</v>
      </c>
      <c r="B68" s="28"/>
      <c r="C68" s="22"/>
      <c r="D68" s="28"/>
      <c r="E68" s="22">
        <v>7145</v>
      </c>
      <c r="F68" s="28">
        <v>7145</v>
      </c>
      <c r="G68" s="22"/>
      <c r="H68" s="28"/>
      <c r="I68" s="28"/>
      <c r="J68" s="28"/>
      <c r="K68" s="22"/>
      <c r="L68" s="28"/>
      <c r="M68" s="28"/>
      <c r="N68" s="28"/>
      <c r="O68" s="22">
        <v>61342</v>
      </c>
      <c r="P68" s="28">
        <v>61342</v>
      </c>
      <c r="Q68" s="28">
        <v>61342</v>
      </c>
      <c r="R68" s="28">
        <v>61342</v>
      </c>
      <c r="S68" s="22"/>
    </row>
    <row r="69" spans="1:19" ht="14.25" thickBot="1">
      <c r="A69" s="7" t="s">
        <v>15</v>
      </c>
      <c r="B69" s="28">
        <v>4113650</v>
      </c>
      <c r="C69" s="22">
        <v>6437659</v>
      </c>
      <c r="D69" s="28">
        <v>2230864</v>
      </c>
      <c r="E69" s="22">
        <v>1851278</v>
      </c>
      <c r="F69" s="28">
        <v>2430503</v>
      </c>
      <c r="G69" s="22">
        <v>1874412</v>
      </c>
      <c r="H69" s="28">
        <v>2175579</v>
      </c>
      <c r="I69" s="28">
        <v>2432969</v>
      </c>
      <c r="J69" s="28">
        <v>1799651</v>
      </c>
      <c r="K69" s="22">
        <v>1895348</v>
      </c>
      <c r="L69" s="28">
        <v>1838800</v>
      </c>
      <c r="M69" s="28">
        <v>1971476</v>
      </c>
      <c r="N69" s="28">
        <v>1954651</v>
      </c>
      <c r="O69" s="22">
        <v>1973580</v>
      </c>
      <c r="P69" s="28">
        <v>1291161</v>
      </c>
      <c r="Q69" s="28">
        <v>2135607</v>
      </c>
      <c r="R69" s="28">
        <v>2291118</v>
      </c>
      <c r="S69" s="22">
        <v>1713684</v>
      </c>
    </row>
    <row r="70" spans="1:19" ht="14.25" thickTop="1">
      <c r="A70" s="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2" ht="13.5">
      <c r="A72" s="20" t="s">
        <v>218</v>
      </c>
    </row>
    <row r="73" ht="13.5">
      <c r="A73" s="20" t="s">
        <v>219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214</v>
      </c>
      <c r="B2" s="14">
        <v>4557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215</v>
      </c>
      <c r="B3" s="1" t="s">
        <v>216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89</v>
      </c>
      <c r="B4" s="15" t="str">
        <f>HYPERLINK("http://www.kabupro.jp/mark/20140213/S10013YL.htm","四半期報告書")</f>
        <v>四半期報告書</v>
      </c>
      <c r="C4" s="15" t="str">
        <f>HYPERLINK("http://www.kabupro.jp/mark/20131112/S10009LO.htm","四半期報告書")</f>
        <v>四半期報告書</v>
      </c>
      <c r="D4" s="15" t="str">
        <f>HYPERLINK("http://www.kabupro.jp/mark/20130812/S000E1OQ.htm","四半期報告書")</f>
        <v>四半期報告書</v>
      </c>
      <c r="E4" s="15" t="str">
        <f>HYPERLINK("http://www.kabupro.jp/mark/20140213/S10013YL.htm","四半期報告書")</f>
        <v>四半期報告書</v>
      </c>
      <c r="F4" s="15" t="str">
        <f>HYPERLINK("http://www.kabupro.jp/mark/20130208/S000COXP.htm","四半期報告書")</f>
        <v>四半期報告書</v>
      </c>
      <c r="G4" s="15" t="str">
        <f>HYPERLINK("http://www.kabupro.jp/mark/20121114/S000C53P.htm","四半期報告書")</f>
        <v>四半期報告書</v>
      </c>
      <c r="H4" s="15" t="str">
        <f>HYPERLINK("http://www.kabupro.jp/mark/20120813/S000BKKQ.htm","四半期報告書")</f>
        <v>四半期報告書</v>
      </c>
      <c r="I4" s="15" t="str">
        <f>HYPERLINK("http://www.kabupro.jp/mark/20130626/S000D5X1.htm","有価証券報告書")</f>
        <v>有価証券報告書</v>
      </c>
      <c r="J4" s="15" t="str">
        <f>HYPERLINK("http://www.kabupro.jp/mark/20120210/S000A65X.htm","四半期報告書")</f>
        <v>四半期報告書</v>
      </c>
      <c r="K4" s="15" t="str">
        <f>HYPERLINK("http://www.kabupro.jp/mark/20111111/S0009LOX.htm","四半期報告書")</f>
        <v>四半期報告書</v>
      </c>
      <c r="L4" s="15" t="str">
        <f>HYPERLINK("http://www.kabupro.jp/mark/20110812/S0009178.htm","四半期報告書")</f>
        <v>四半期報告書</v>
      </c>
      <c r="M4" s="15" t="str">
        <f>HYPERLINK("http://www.kabupro.jp/mark/20120626/S000B0P6.htm","有価証券報告書")</f>
        <v>有価証券報告書</v>
      </c>
      <c r="N4" s="15" t="str">
        <f>HYPERLINK("http://www.kabupro.jp/mark/20110214/S0007MRZ.htm","四半期報告書")</f>
        <v>四半期報告書</v>
      </c>
      <c r="O4" s="15" t="str">
        <f>HYPERLINK("http://www.kabupro.jp/mark/20101112/S00071VS.htm","四半期報告書")</f>
        <v>四半期報告書</v>
      </c>
      <c r="P4" s="15" t="str">
        <f>HYPERLINK("http://www.kabupro.jp/mark/20100813/S0006HP1.htm","四半期報告書")</f>
        <v>四半期報告書</v>
      </c>
      <c r="Q4" s="15" t="str">
        <f>HYPERLINK("http://www.kabupro.jp/mark/20110624/S0008I37.htm","有価証券報告書")</f>
        <v>有価証券報告書</v>
      </c>
      <c r="R4" s="15" t="str">
        <f>HYPERLINK("http://www.kabupro.jp/mark/20100212/S00051B5.htm","四半期報告書")</f>
        <v>四半期報告書</v>
      </c>
      <c r="S4" s="15" t="str">
        <f>HYPERLINK("http://www.kabupro.jp/mark/20091113/S0004GM7.htm","四半期報告書")</f>
        <v>四半期報告書</v>
      </c>
      <c r="T4" s="15" t="str">
        <f>HYPERLINK("http://www.kabupro.jp/mark/20090813/S0003TV0.htm","四半期報告書")</f>
        <v>四半期報告書</v>
      </c>
      <c r="U4" s="15" t="str">
        <f>HYPERLINK("http://www.kabupro.jp/mark/20100624/S0005VYH.htm","有価証券報告書")</f>
        <v>有価証券報告書</v>
      </c>
      <c r="V4" s="15" t="str">
        <f>HYPERLINK("http://www.kabupro.jp/mark/20090213/S0002HJS.htm","四半期報告書")</f>
        <v>四半期報告書</v>
      </c>
      <c r="W4" s="15" t="str">
        <f>HYPERLINK("http://www.kabupro.jp/mark/20081114/S0001R4B.htm","四半期報告書")</f>
        <v>四半期報告書</v>
      </c>
      <c r="X4" s="15" t="str">
        <f>HYPERLINK("http://www.kabupro.jp/mark/20080814/S000172S.htm","四半期報告書")</f>
        <v>四半期報告書</v>
      </c>
      <c r="Y4" s="15" t="str">
        <f>HYPERLINK("http://www.kabupro.jp/mark/20090624/S00038G4.htm","有価証券報告書")</f>
        <v>有価証券報告書</v>
      </c>
    </row>
    <row r="5" spans="1:25" ht="14.25" thickBot="1">
      <c r="A5" s="11" t="s">
        <v>90</v>
      </c>
      <c r="B5" s="1" t="s">
        <v>298</v>
      </c>
      <c r="C5" s="1" t="s">
        <v>301</v>
      </c>
      <c r="D5" s="1" t="s">
        <v>303</v>
      </c>
      <c r="E5" s="1" t="s">
        <v>298</v>
      </c>
      <c r="F5" s="1" t="s">
        <v>305</v>
      </c>
      <c r="G5" s="1" t="s">
        <v>307</v>
      </c>
      <c r="H5" s="1" t="s">
        <v>309</v>
      </c>
      <c r="I5" s="1" t="s">
        <v>96</v>
      </c>
      <c r="J5" s="1" t="s">
        <v>311</v>
      </c>
      <c r="K5" s="1" t="s">
        <v>313</v>
      </c>
      <c r="L5" s="1" t="s">
        <v>315</v>
      </c>
      <c r="M5" s="1" t="s">
        <v>100</v>
      </c>
      <c r="N5" s="1" t="s">
        <v>317</v>
      </c>
      <c r="O5" s="1" t="s">
        <v>319</v>
      </c>
      <c r="P5" s="1" t="s">
        <v>321</v>
      </c>
      <c r="Q5" s="1" t="s">
        <v>102</v>
      </c>
      <c r="R5" s="1" t="s">
        <v>323</v>
      </c>
      <c r="S5" s="1" t="s">
        <v>31</v>
      </c>
      <c r="T5" s="1" t="s">
        <v>33</v>
      </c>
      <c r="U5" s="1" t="s">
        <v>104</v>
      </c>
      <c r="V5" s="1" t="s">
        <v>35</v>
      </c>
      <c r="W5" s="1" t="s">
        <v>37</v>
      </c>
      <c r="X5" s="1" t="s">
        <v>39</v>
      </c>
      <c r="Y5" s="1" t="s">
        <v>106</v>
      </c>
    </row>
    <row r="6" spans="1:25" ht="15" thickBot="1" thickTop="1">
      <c r="A6" s="10" t="s">
        <v>91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92</v>
      </c>
      <c r="B7" s="14" t="s">
        <v>299</v>
      </c>
      <c r="C7" s="14" t="s">
        <v>299</v>
      </c>
      <c r="D7" s="14" t="s">
        <v>299</v>
      </c>
      <c r="E7" s="16" t="s">
        <v>97</v>
      </c>
      <c r="F7" s="14" t="s">
        <v>299</v>
      </c>
      <c r="G7" s="14" t="s">
        <v>299</v>
      </c>
      <c r="H7" s="14" t="s">
        <v>299</v>
      </c>
      <c r="I7" s="16" t="s">
        <v>97</v>
      </c>
      <c r="J7" s="14" t="s">
        <v>299</v>
      </c>
      <c r="K7" s="14" t="s">
        <v>299</v>
      </c>
      <c r="L7" s="14" t="s">
        <v>299</v>
      </c>
      <c r="M7" s="16" t="s">
        <v>97</v>
      </c>
      <c r="N7" s="14" t="s">
        <v>299</v>
      </c>
      <c r="O7" s="14" t="s">
        <v>299</v>
      </c>
      <c r="P7" s="14" t="s">
        <v>299</v>
      </c>
      <c r="Q7" s="16" t="s">
        <v>97</v>
      </c>
      <c r="R7" s="14" t="s">
        <v>299</v>
      </c>
      <c r="S7" s="14" t="s">
        <v>299</v>
      </c>
      <c r="T7" s="14" t="s">
        <v>299</v>
      </c>
      <c r="U7" s="16" t="s">
        <v>97</v>
      </c>
      <c r="V7" s="14" t="s">
        <v>299</v>
      </c>
      <c r="W7" s="14" t="s">
        <v>299</v>
      </c>
      <c r="X7" s="14" t="s">
        <v>299</v>
      </c>
      <c r="Y7" s="16" t="s">
        <v>97</v>
      </c>
    </row>
    <row r="8" spans="1:25" ht="13.5">
      <c r="A8" s="13" t="s">
        <v>93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94</v>
      </c>
      <c r="B9" s="1" t="s">
        <v>300</v>
      </c>
      <c r="C9" s="1" t="s">
        <v>302</v>
      </c>
      <c r="D9" s="1" t="s">
        <v>304</v>
      </c>
      <c r="E9" s="17" t="s">
        <v>98</v>
      </c>
      <c r="F9" s="1" t="s">
        <v>306</v>
      </c>
      <c r="G9" s="1" t="s">
        <v>308</v>
      </c>
      <c r="H9" s="1" t="s">
        <v>310</v>
      </c>
      <c r="I9" s="17" t="s">
        <v>99</v>
      </c>
      <c r="J9" s="1" t="s">
        <v>312</v>
      </c>
      <c r="K9" s="1" t="s">
        <v>314</v>
      </c>
      <c r="L9" s="1" t="s">
        <v>316</v>
      </c>
      <c r="M9" s="17" t="s">
        <v>101</v>
      </c>
      <c r="N9" s="1" t="s">
        <v>318</v>
      </c>
      <c r="O9" s="1" t="s">
        <v>320</v>
      </c>
      <c r="P9" s="1" t="s">
        <v>322</v>
      </c>
      <c r="Q9" s="17" t="s">
        <v>103</v>
      </c>
      <c r="R9" s="1" t="s">
        <v>324</v>
      </c>
      <c r="S9" s="1" t="s">
        <v>32</v>
      </c>
      <c r="T9" s="1" t="s">
        <v>34</v>
      </c>
      <c r="U9" s="17" t="s">
        <v>105</v>
      </c>
      <c r="V9" s="1" t="s">
        <v>36</v>
      </c>
      <c r="W9" s="1" t="s">
        <v>38</v>
      </c>
      <c r="X9" s="1" t="s">
        <v>40</v>
      </c>
      <c r="Y9" s="17" t="s">
        <v>107</v>
      </c>
    </row>
    <row r="10" spans="1:25" ht="14.25" thickBot="1">
      <c r="A10" s="13" t="s">
        <v>95</v>
      </c>
      <c r="B10" s="1" t="s">
        <v>109</v>
      </c>
      <c r="C10" s="1" t="s">
        <v>109</v>
      </c>
      <c r="D10" s="1" t="s">
        <v>109</v>
      </c>
      <c r="E10" s="17" t="s">
        <v>109</v>
      </c>
      <c r="F10" s="1" t="s">
        <v>109</v>
      </c>
      <c r="G10" s="1" t="s">
        <v>109</v>
      </c>
      <c r="H10" s="1" t="s">
        <v>109</v>
      </c>
      <c r="I10" s="17" t="s">
        <v>109</v>
      </c>
      <c r="J10" s="1" t="s">
        <v>109</v>
      </c>
      <c r="K10" s="1" t="s">
        <v>109</v>
      </c>
      <c r="L10" s="1" t="s">
        <v>109</v>
      </c>
      <c r="M10" s="17" t="s">
        <v>109</v>
      </c>
      <c r="N10" s="1" t="s">
        <v>109</v>
      </c>
      <c r="O10" s="1" t="s">
        <v>109</v>
      </c>
      <c r="P10" s="1" t="s">
        <v>109</v>
      </c>
      <c r="Q10" s="17" t="s">
        <v>109</v>
      </c>
      <c r="R10" s="1" t="s">
        <v>109</v>
      </c>
      <c r="S10" s="1" t="s">
        <v>109</v>
      </c>
      <c r="T10" s="1" t="s">
        <v>109</v>
      </c>
      <c r="U10" s="17" t="s">
        <v>109</v>
      </c>
      <c r="V10" s="1" t="s">
        <v>109</v>
      </c>
      <c r="W10" s="1" t="s">
        <v>109</v>
      </c>
      <c r="X10" s="1" t="s">
        <v>109</v>
      </c>
      <c r="Y10" s="17" t="s">
        <v>109</v>
      </c>
    </row>
    <row r="11" spans="1:25" ht="14.25" thickTop="1">
      <c r="A11" s="9" t="s">
        <v>108</v>
      </c>
      <c r="B11" s="27">
        <v>5729789</v>
      </c>
      <c r="C11" s="27">
        <v>6116450</v>
      </c>
      <c r="D11" s="27">
        <v>6390257</v>
      </c>
      <c r="E11" s="21">
        <v>6441255</v>
      </c>
      <c r="F11" s="27">
        <v>1799159</v>
      </c>
      <c r="G11" s="27">
        <v>2235859</v>
      </c>
      <c r="H11" s="27">
        <v>1628596</v>
      </c>
      <c r="I11" s="21">
        <v>1837701</v>
      </c>
      <c r="J11" s="27">
        <v>2079438</v>
      </c>
      <c r="K11" s="27">
        <v>2436631</v>
      </c>
      <c r="L11" s="27">
        <v>1819966</v>
      </c>
      <c r="M11" s="21">
        <v>1880916</v>
      </c>
      <c r="N11" s="27">
        <v>2182444</v>
      </c>
      <c r="O11" s="27">
        <v>2411173</v>
      </c>
      <c r="P11" s="27">
        <v>1797419</v>
      </c>
      <c r="Q11" s="21">
        <v>1893417</v>
      </c>
      <c r="R11" s="27">
        <v>1907645</v>
      </c>
      <c r="S11" s="27">
        <v>2040683</v>
      </c>
      <c r="T11" s="27">
        <v>2001833</v>
      </c>
      <c r="U11" s="21">
        <v>2020659</v>
      </c>
      <c r="V11" s="27">
        <v>1340262</v>
      </c>
      <c r="W11" s="27">
        <v>2182378</v>
      </c>
      <c r="X11" s="27">
        <v>2267769</v>
      </c>
      <c r="Y11" s="21">
        <v>1692154</v>
      </c>
    </row>
    <row r="12" spans="1:25" ht="13.5">
      <c r="A12" s="2" t="s">
        <v>41</v>
      </c>
      <c r="B12" s="28">
        <v>1973281</v>
      </c>
      <c r="C12" s="28">
        <v>1741727</v>
      </c>
      <c r="D12" s="28">
        <v>1916291</v>
      </c>
      <c r="E12" s="22">
        <v>2313856</v>
      </c>
      <c r="F12" s="28">
        <v>1940314</v>
      </c>
      <c r="G12" s="28">
        <v>1705675</v>
      </c>
      <c r="H12" s="28">
        <v>1807467</v>
      </c>
      <c r="I12" s="22">
        <v>2099376</v>
      </c>
      <c r="J12" s="28">
        <v>1783846</v>
      </c>
      <c r="K12" s="28">
        <v>1624781</v>
      </c>
      <c r="L12" s="28">
        <v>1698930</v>
      </c>
      <c r="M12" s="22">
        <v>1880211</v>
      </c>
      <c r="N12" s="28">
        <v>1638235</v>
      </c>
      <c r="O12" s="28">
        <v>1520293</v>
      </c>
      <c r="P12" s="28">
        <v>1572097</v>
      </c>
      <c r="Q12" s="22">
        <v>1782165</v>
      </c>
      <c r="R12" s="28">
        <v>1523385</v>
      </c>
      <c r="S12" s="28">
        <v>1463533</v>
      </c>
      <c r="T12" s="28">
        <v>1458689</v>
      </c>
      <c r="U12" s="22">
        <v>1648193</v>
      </c>
      <c r="V12" s="28">
        <v>1538599</v>
      </c>
      <c r="W12" s="28">
        <v>1415518</v>
      </c>
      <c r="X12" s="28">
        <v>1465979</v>
      </c>
      <c r="Y12" s="22">
        <v>1650831</v>
      </c>
    </row>
    <row r="13" spans="1:25" ht="13.5">
      <c r="A13" s="2" t="s">
        <v>112</v>
      </c>
      <c r="B13" s="28">
        <v>7986</v>
      </c>
      <c r="C13" s="28">
        <v>7205</v>
      </c>
      <c r="D13" s="28">
        <v>6956</v>
      </c>
      <c r="E13" s="22">
        <v>6408</v>
      </c>
      <c r="F13" s="28">
        <v>5734</v>
      </c>
      <c r="G13" s="28">
        <v>5008</v>
      </c>
      <c r="H13" s="28">
        <v>8366</v>
      </c>
      <c r="I13" s="22">
        <v>23579</v>
      </c>
      <c r="J13" s="28">
        <v>4202</v>
      </c>
      <c r="K13" s="28">
        <v>3872</v>
      </c>
      <c r="L13" s="28">
        <v>3722</v>
      </c>
      <c r="M13" s="22">
        <v>3496</v>
      </c>
      <c r="N13" s="28">
        <v>3135</v>
      </c>
      <c r="O13" s="28">
        <v>21796</v>
      </c>
      <c r="P13" s="28">
        <v>2232</v>
      </c>
      <c r="Q13" s="22">
        <v>1930</v>
      </c>
      <c r="R13" s="28">
        <v>1155</v>
      </c>
      <c r="S13" s="28">
        <v>792</v>
      </c>
      <c r="T13" s="28">
        <v>22818</v>
      </c>
      <c r="U13" s="22">
        <v>22921</v>
      </c>
      <c r="V13" s="28">
        <v>20899</v>
      </c>
      <c r="W13" s="28">
        <v>23229</v>
      </c>
      <c r="X13" s="28">
        <v>23349</v>
      </c>
      <c r="Y13" s="22">
        <v>21530</v>
      </c>
    </row>
    <row r="14" spans="1:25" ht="13.5">
      <c r="A14" s="2" t="s">
        <v>116</v>
      </c>
      <c r="B14" s="28">
        <v>839265</v>
      </c>
      <c r="C14" s="28">
        <v>761019</v>
      </c>
      <c r="D14" s="28">
        <v>779751</v>
      </c>
      <c r="E14" s="22">
        <v>661154</v>
      </c>
      <c r="F14" s="28">
        <v>671456</v>
      </c>
      <c r="G14" s="28">
        <v>736842</v>
      </c>
      <c r="H14" s="28">
        <v>662832</v>
      </c>
      <c r="I14" s="22">
        <v>631019</v>
      </c>
      <c r="J14" s="28">
        <v>682911</v>
      </c>
      <c r="K14" s="28">
        <v>667397</v>
      </c>
      <c r="L14" s="28">
        <v>591665</v>
      </c>
      <c r="M14" s="22">
        <v>603611</v>
      </c>
      <c r="N14" s="28">
        <v>746670</v>
      </c>
      <c r="O14" s="28">
        <v>810076</v>
      </c>
      <c r="P14" s="28">
        <v>772974</v>
      </c>
      <c r="Q14" s="22">
        <v>759274</v>
      </c>
      <c r="R14" s="28">
        <v>719653</v>
      </c>
      <c r="S14" s="28">
        <v>764350</v>
      </c>
      <c r="T14" s="28">
        <v>776270</v>
      </c>
      <c r="U14" s="22">
        <v>453507</v>
      </c>
      <c r="V14" s="28">
        <v>870550</v>
      </c>
      <c r="W14" s="28">
        <v>828870</v>
      </c>
      <c r="X14" s="28">
        <v>856280</v>
      </c>
      <c r="Y14" s="22"/>
    </row>
    <row r="15" spans="1:25" ht="13.5">
      <c r="A15" s="2" t="s">
        <v>42</v>
      </c>
      <c r="B15" s="28">
        <v>528175</v>
      </c>
      <c r="C15" s="28">
        <v>548405</v>
      </c>
      <c r="D15" s="28">
        <v>540114</v>
      </c>
      <c r="E15" s="22">
        <v>540931</v>
      </c>
      <c r="F15" s="28">
        <v>550868</v>
      </c>
      <c r="G15" s="28">
        <v>546655</v>
      </c>
      <c r="H15" s="28">
        <v>541930</v>
      </c>
      <c r="I15" s="22">
        <v>557862</v>
      </c>
      <c r="J15" s="28">
        <v>578893</v>
      </c>
      <c r="K15" s="28">
        <v>593124</v>
      </c>
      <c r="L15" s="28">
        <v>544057</v>
      </c>
      <c r="M15" s="22">
        <v>555103</v>
      </c>
      <c r="N15" s="28">
        <v>570009</v>
      </c>
      <c r="O15" s="28">
        <v>537534</v>
      </c>
      <c r="P15" s="28">
        <v>545994</v>
      </c>
      <c r="Q15" s="22">
        <v>513125</v>
      </c>
      <c r="R15" s="28">
        <v>548905</v>
      </c>
      <c r="S15" s="28">
        <v>559910</v>
      </c>
      <c r="T15" s="28">
        <v>574354</v>
      </c>
      <c r="U15" s="22">
        <v>791124</v>
      </c>
      <c r="V15" s="28">
        <v>606503</v>
      </c>
      <c r="W15" s="28">
        <v>610425</v>
      </c>
      <c r="X15" s="28">
        <v>603344</v>
      </c>
      <c r="Y15" s="22"/>
    </row>
    <row r="16" spans="1:25" ht="13.5">
      <c r="A16" s="2" t="s">
        <v>120</v>
      </c>
      <c r="B16" s="28">
        <v>445729</v>
      </c>
      <c r="C16" s="28">
        <v>428221</v>
      </c>
      <c r="D16" s="28">
        <v>415139</v>
      </c>
      <c r="E16" s="22">
        <v>414119</v>
      </c>
      <c r="F16" s="28">
        <v>385191</v>
      </c>
      <c r="G16" s="28">
        <v>401290</v>
      </c>
      <c r="H16" s="28">
        <v>356948</v>
      </c>
      <c r="I16" s="22">
        <v>340961</v>
      </c>
      <c r="J16" s="28">
        <v>340266</v>
      </c>
      <c r="K16" s="28">
        <v>325528</v>
      </c>
      <c r="L16" s="28">
        <v>313844</v>
      </c>
      <c r="M16" s="22">
        <v>299882</v>
      </c>
      <c r="N16" s="28">
        <v>342406</v>
      </c>
      <c r="O16" s="28">
        <v>310060</v>
      </c>
      <c r="P16" s="28">
        <v>324773</v>
      </c>
      <c r="Q16" s="22">
        <v>300791</v>
      </c>
      <c r="R16" s="28">
        <v>291028</v>
      </c>
      <c r="S16" s="28">
        <v>292546</v>
      </c>
      <c r="T16" s="28">
        <v>296931</v>
      </c>
      <c r="U16" s="22">
        <v>350954</v>
      </c>
      <c r="V16" s="28">
        <v>345066</v>
      </c>
      <c r="W16" s="28">
        <v>349826</v>
      </c>
      <c r="X16" s="28">
        <v>343262</v>
      </c>
      <c r="Y16" s="22"/>
    </row>
    <row r="17" spans="1:25" ht="13.5">
      <c r="A17" s="2" t="s">
        <v>43</v>
      </c>
      <c r="B17" s="28"/>
      <c r="C17" s="28"/>
      <c r="D17" s="28"/>
      <c r="E17" s="22"/>
      <c r="F17" s="28"/>
      <c r="G17" s="28"/>
      <c r="H17" s="28"/>
      <c r="I17" s="22"/>
      <c r="J17" s="28"/>
      <c r="K17" s="28"/>
      <c r="L17" s="28"/>
      <c r="M17" s="22"/>
      <c r="N17" s="28"/>
      <c r="O17" s="28"/>
      <c r="P17" s="28"/>
      <c r="Q17" s="22"/>
      <c r="R17" s="28"/>
      <c r="S17" s="28"/>
      <c r="T17" s="28"/>
      <c r="U17" s="22"/>
      <c r="V17" s="28">
        <v>64644</v>
      </c>
      <c r="W17" s="28">
        <v>65595</v>
      </c>
      <c r="X17" s="28">
        <v>63861</v>
      </c>
      <c r="Y17" s="22">
        <v>87274</v>
      </c>
    </row>
    <row r="18" spans="1:25" ht="13.5">
      <c r="A18" s="2" t="s">
        <v>126</v>
      </c>
      <c r="B18" s="28">
        <v>255837</v>
      </c>
      <c r="C18" s="28">
        <v>287096</v>
      </c>
      <c r="D18" s="28">
        <v>146390</v>
      </c>
      <c r="E18" s="22">
        <v>158080</v>
      </c>
      <c r="F18" s="28">
        <v>211355</v>
      </c>
      <c r="G18" s="28">
        <v>120087</v>
      </c>
      <c r="H18" s="28">
        <v>91487</v>
      </c>
      <c r="I18" s="22">
        <v>176202</v>
      </c>
      <c r="J18" s="28">
        <v>196411</v>
      </c>
      <c r="K18" s="28">
        <v>182109</v>
      </c>
      <c r="L18" s="28">
        <v>194384</v>
      </c>
      <c r="M18" s="22">
        <v>90921</v>
      </c>
      <c r="N18" s="28">
        <v>111719</v>
      </c>
      <c r="O18" s="28">
        <v>84135</v>
      </c>
      <c r="P18" s="28">
        <v>103867</v>
      </c>
      <c r="Q18" s="22">
        <v>127483</v>
      </c>
      <c r="R18" s="28">
        <v>180666</v>
      </c>
      <c r="S18" s="28">
        <v>194268</v>
      </c>
      <c r="T18" s="28">
        <v>229616</v>
      </c>
      <c r="U18" s="22">
        <v>315073</v>
      </c>
      <c r="V18" s="28">
        <v>281306</v>
      </c>
      <c r="W18" s="28">
        <v>266191</v>
      </c>
      <c r="X18" s="28">
        <v>253430</v>
      </c>
      <c r="Y18" s="22">
        <v>187155</v>
      </c>
    </row>
    <row r="19" spans="1:25" ht="13.5">
      <c r="A19" s="2" t="s">
        <v>127</v>
      </c>
      <c r="B19" s="28">
        <v>-8412</v>
      </c>
      <c r="C19" s="28">
        <v>-8292</v>
      </c>
      <c r="D19" s="28">
        <v>-2962</v>
      </c>
      <c r="E19" s="22">
        <v>-2805</v>
      </c>
      <c r="F19" s="28">
        <v>-4716</v>
      </c>
      <c r="G19" s="28">
        <v>-4627</v>
      </c>
      <c r="H19" s="28">
        <v>-4555</v>
      </c>
      <c r="I19" s="22">
        <v>-18307</v>
      </c>
      <c r="J19" s="28">
        <v>-16267</v>
      </c>
      <c r="K19" s="28">
        <v>-14992</v>
      </c>
      <c r="L19" s="28">
        <v>-15062</v>
      </c>
      <c r="M19" s="22">
        <v>-15869</v>
      </c>
      <c r="N19" s="28">
        <v>-18341</v>
      </c>
      <c r="O19" s="28">
        <v>-15148</v>
      </c>
      <c r="P19" s="28">
        <v>-15422</v>
      </c>
      <c r="Q19" s="22">
        <v>-13161</v>
      </c>
      <c r="R19" s="28">
        <v>-47648</v>
      </c>
      <c r="S19" s="28">
        <v>-26253</v>
      </c>
      <c r="T19" s="28">
        <v>-118400</v>
      </c>
      <c r="U19" s="22">
        <v>-177410</v>
      </c>
      <c r="V19" s="28">
        <v>-10246</v>
      </c>
      <c r="W19" s="28">
        <v>-9770</v>
      </c>
      <c r="X19" s="28">
        <v>-10001</v>
      </c>
      <c r="Y19" s="22">
        <v>-53665</v>
      </c>
    </row>
    <row r="20" spans="1:25" ht="13.5">
      <c r="A20" s="2" t="s">
        <v>129</v>
      </c>
      <c r="B20" s="28">
        <v>9771653</v>
      </c>
      <c r="C20" s="28">
        <v>9881834</v>
      </c>
      <c r="D20" s="28">
        <v>10191940</v>
      </c>
      <c r="E20" s="22">
        <v>10532999</v>
      </c>
      <c r="F20" s="28">
        <v>5559364</v>
      </c>
      <c r="G20" s="28">
        <v>5746791</v>
      </c>
      <c r="H20" s="28">
        <v>5093073</v>
      </c>
      <c r="I20" s="22">
        <v>5648396</v>
      </c>
      <c r="J20" s="28">
        <v>5649702</v>
      </c>
      <c r="K20" s="28">
        <v>5818452</v>
      </c>
      <c r="L20" s="28">
        <v>5151508</v>
      </c>
      <c r="M20" s="22">
        <v>5298273</v>
      </c>
      <c r="N20" s="28">
        <v>5576278</v>
      </c>
      <c r="O20" s="28">
        <v>5679921</v>
      </c>
      <c r="P20" s="28">
        <v>5103936</v>
      </c>
      <c r="Q20" s="22">
        <v>5365028</v>
      </c>
      <c r="R20" s="28">
        <v>5124790</v>
      </c>
      <c r="S20" s="28">
        <v>5289832</v>
      </c>
      <c r="T20" s="28">
        <v>5242114</v>
      </c>
      <c r="U20" s="22">
        <v>5425024</v>
      </c>
      <c r="V20" s="28">
        <v>5057587</v>
      </c>
      <c r="W20" s="28">
        <v>5732265</v>
      </c>
      <c r="X20" s="28">
        <v>5867276</v>
      </c>
      <c r="Y20" s="22">
        <v>5382864</v>
      </c>
    </row>
    <row r="21" spans="1:25" ht="13.5">
      <c r="A21" s="3" t="s">
        <v>44</v>
      </c>
      <c r="B21" s="28">
        <v>566624</v>
      </c>
      <c r="C21" s="28">
        <v>569592</v>
      </c>
      <c r="D21" s="28">
        <v>568651</v>
      </c>
      <c r="E21" s="22">
        <v>565851</v>
      </c>
      <c r="F21" s="28">
        <v>560726</v>
      </c>
      <c r="G21" s="28">
        <v>573533</v>
      </c>
      <c r="H21" s="28">
        <v>557516</v>
      </c>
      <c r="I21" s="22">
        <v>565325</v>
      </c>
      <c r="J21" s="28">
        <v>575390</v>
      </c>
      <c r="K21" s="28">
        <v>567196</v>
      </c>
      <c r="L21" s="28">
        <v>578346</v>
      </c>
      <c r="M21" s="22">
        <v>586503</v>
      </c>
      <c r="N21" s="28">
        <v>599936</v>
      </c>
      <c r="O21" s="28">
        <v>607331</v>
      </c>
      <c r="P21" s="28">
        <v>620544</v>
      </c>
      <c r="Q21" s="22">
        <v>631536</v>
      </c>
      <c r="R21" s="28">
        <v>643861</v>
      </c>
      <c r="S21" s="28">
        <v>656030</v>
      </c>
      <c r="T21" s="28">
        <v>669981</v>
      </c>
      <c r="U21" s="22">
        <v>676133</v>
      </c>
      <c r="V21" s="28">
        <v>621413</v>
      </c>
      <c r="W21" s="28">
        <v>605802</v>
      </c>
      <c r="X21" s="28">
        <v>617995</v>
      </c>
      <c r="Y21" s="22">
        <v>627600</v>
      </c>
    </row>
    <row r="22" spans="1:25" ht="13.5">
      <c r="A22" s="3" t="s">
        <v>45</v>
      </c>
      <c r="B22" s="28">
        <v>130655</v>
      </c>
      <c r="C22" s="28">
        <v>90620</v>
      </c>
      <c r="D22" s="28">
        <v>91757</v>
      </c>
      <c r="E22" s="22">
        <v>88793</v>
      </c>
      <c r="F22" s="28">
        <v>87987</v>
      </c>
      <c r="G22" s="28">
        <v>87707</v>
      </c>
      <c r="H22" s="28">
        <v>98967</v>
      </c>
      <c r="I22" s="22">
        <v>77385</v>
      </c>
      <c r="J22" s="28">
        <v>82647</v>
      </c>
      <c r="K22" s="28">
        <v>79354</v>
      </c>
      <c r="L22" s="28">
        <v>85765</v>
      </c>
      <c r="M22" s="22">
        <v>89592</v>
      </c>
      <c r="N22" s="28">
        <v>95637</v>
      </c>
      <c r="O22" s="28">
        <v>105954</v>
      </c>
      <c r="P22" s="28">
        <v>117318</v>
      </c>
      <c r="Q22" s="22">
        <v>126773</v>
      </c>
      <c r="R22" s="28">
        <v>137249</v>
      </c>
      <c r="S22" s="28">
        <v>146896</v>
      </c>
      <c r="T22" s="28">
        <v>159290</v>
      </c>
      <c r="U22" s="22">
        <v>169657</v>
      </c>
      <c r="V22" s="28">
        <v>171931</v>
      </c>
      <c r="W22" s="28">
        <v>202431</v>
      </c>
      <c r="X22" s="28">
        <v>217633</v>
      </c>
      <c r="Y22" s="22">
        <v>228141</v>
      </c>
    </row>
    <row r="23" spans="1:25" ht="13.5">
      <c r="A23" s="3" t="s">
        <v>141</v>
      </c>
      <c r="B23" s="28">
        <v>66620</v>
      </c>
      <c r="C23" s="28">
        <v>55771</v>
      </c>
      <c r="D23" s="28">
        <v>55253</v>
      </c>
      <c r="E23" s="22">
        <v>54402</v>
      </c>
      <c r="F23" s="28">
        <v>53379</v>
      </c>
      <c r="G23" s="28">
        <v>53574</v>
      </c>
      <c r="H23" s="28">
        <v>53902</v>
      </c>
      <c r="I23" s="22">
        <v>53395</v>
      </c>
      <c r="J23" s="28">
        <v>53271</v>
      </c>
      <c r="K23" s="28">
        <v>53736</v>
      </c>
      <c r="L23" s="28">
        <v>54011</v>
      </c>
      <c r="M23" s="22">
        <v>53822</v>
      </c>
      <c r="N23" s="28">
        <v>54088</v>
      </c>
      <c r="O23" s="28">
        <v>54619</v>
      </c>
      <c r="P23" s="28">
        <v>55138</v>
      </c>
      <c r="Q23" s="22">
        <v>55031</v>
      </c>
      <c r="R23" s="28">
        <v>54816</v>
      </c>
      <c r="S23" s="28">
        <v>55477</v>
      </c>
      <c r="T23" s="28">
        <v>55730</v>
      </c>
      <c r="U23" s="22">
        <v>54909</v>
      </c>
      <c r="V23" s="28">
        <v>44537</v>
      </c>
      <c r="W23" s="28">
        <v>44537</v>
      </c>
      <c r="X23" s="28">
        <v>44537</v>
      </c>
      <c r="Y23" s="22">
        <v>44537</v>
      </c>
    </row>
    <row r="24" spans="1:25" ht="13.5">
      <c r="A24" s="3" t="s">
        <v>142</v>
      </c>
      <c r="B24" s="28">
        <v>242105</v>
      </c>
      <c r="C24" s="28">
        <v>196061</v>
      </c>
      <c r="D24" s="28">
        <v>200926</v>
      </c>
      <c r="E24" s="22">
        <v>189504</v>
      </c>
      <c r="F24" s="28">
        <v>195358</v>
      </c>
      <c r="G24" s="28">
        <v>128144</v>
      </c>
      <c r="H24" s="28">
        <v>103307</v>
      </c>
      <c r="I24" s="22">
        <v>107867</v>
      </c>
      <c r="J24" s="28">
        <v>104795</v>
      </c>
      <c r="K24" s="28">
        <v>102051</v>
      </c>
      <c r="L24" s="28">
        <v>91367</v>
      </c>
      <c r="M24" s="22">
        <v>94188</v>
      </c>
      <c r="N24" s="28">
        <v>98923</v>
      </c>
      <c r="O24" s="28">
        <v>87779</v>
      </c>
      <c r="P24" s="28">
        <v>88486</v>
      </c>
      <c r="Q24" s="22">
        <v>90784</v>
      </c>
      <c r="R24" s="28">
        <v>66627</v>
      </c>
      <c r="S24" s="28">
        <v>51357</v>
      </c>
      <c r="T24" s="28">
        <v>53209</v>
      </c>
      <c r="U24" s="22">
        <v>50668</v>
      </c>
      <c r="V24" s="28"/>
      <c r="W24" s="28"/>
      <c r="X24" s="28"/>
      <c r="Y24" s="22"/>
    </row>
    <row r="25" spans="1:25" ht="13.5">
      <c r="A25" s="3" t="s">
        <v>143</v>
      </c>
      <c r="B25" s="28">
        <v>101029</v>
      </c>
      <c r="C25" s="28">
        <v>165716</v>
      </c>
      <c r="D25" s="28">
        <v>96865</v>
      </c>
      <c r="E25" s="22">
        <v>54880</v>
      </c>
      <c r="F25" s="28">
        <v>189575</v>
      </c>
      <c r="G25" s="28">
        <v>183934</v>
      </c>
      <c r="H25" s="28">
        <v>156632</v>
      </c>
      <c r="I25" s="22">
        <v>73584</v>
      </c>
      <c r="J25" s="28">
        <v>45040</v>
      </c>
      <c r="K25" s="28">
        <v>20000</v>
      </c>
      <c r="L25" s="28">
        <v>20000</v>
      </c>
      <c r="M25" s="22">
        <v>27950</v>
      </c>
      <c r="N25" s="28">
        <v>1900</v>
      </c>
      <c r="O25" s="28">
        <v>27704</v>
      </c>
      <c r="P25" s="28"/>
      <c r="Q25" s="22"/>
      <c r="R25" s="28"/>
      <c r="S25" s="28"/>
      <c r="T25" s="28"/>
      <c r="U25" s="22"/>
      <c r="V25" s="28">
        <v>20741</v>
      </c>
      <c r="W25" s="28">
        <v>20741</v>
      </c>
      <c r="X25" s="28"/>
      <c r="Y25" s="22"/>
    </row>
    <row r="26" spans="1:25" ht="13.5">
      <c r="A26" s="3" t="s">
        <v>144</v>
      </c>
      <c r="B26" s="28">
        <v>295579</v>
      </c>
      <c r="C26" s="28">
        <v>297254</v>
      </c>
      <c r="D26" s="28">
        <v>302222</v>
      </c>
      <c r="E26" s="22">
        <v>291779</v>
      </c>
      <c r="F26" s="28">
        <v>287969</v>
      </c>
      <c r="G26" s="28">
        <v>275840</v>
      </c>
      <c r="H26" s="28">
        <v>242409</v>
      </c>
      <c r="I26" s="22">
        <v>241213</v>
      </c>
      <c r="J26" s="28">
        <v>272654</v>
      </c>
      <c r="K26" s="28">
        <v>303284</v>
      </c>
      <c r="L26" s="28">
        <v>242225</v>
      </c>
      <c r="M26" s="22">
        <v>240043</v>
      </c>
      <c r="N26" s="28">
        <v>264017</v>
      </c>
      <c r="O26" s="28">
        <v>216499</v>
      </c>
      <c r="P26" s="28">
        <v>210095</v>
      </c>
      <c r="Q26" s="22">
        <v>175692</v>
      </c>
      <c r="R26" s="28">
        <v>117220</v>
      </c>
      <c r="S26" s="28">
        <v>120393</v>
      </c>
      <c r="T26" s="28">
        <v>121317</v>
      </c>
      <c r="U26" s="22">
        <v>100906</v>
      </c>
      <c r="V26" s="28">
        <v>90959</v>
      </c>
      <c r="W26" s="28">
        <v>87260</v>
      </c>
      <c r="X26" s="28">
        <v>73333</v>
      </c>
      <c r="Y26" s="22">
        <v>42866</v>
      </c>
    </row>
    <row r="27" spans="1:25" ht="13.5">
      <c r="A27" s="3" t="s">
        <v>145</v>
      </c>
      <c r="B27" s="28">
        <v>1402614</v>
      </c>
      <c r="C27" s="28">
        <v>1375016</v>
      </c>
      <c r="D27" s="28">
        <v>1315677</v>
      </c>
      <c r="E27" s="22">
        <v>1245212</v>
      </c>
      <c r="F27" s="28">
        <v>1374997</v>
      </c>
      <c r="G27" s="28">
        <v>1302734</v>
      </c>
      <c r="H27" s="28">
        <v>1212737</v>
      </c>
      <c r="I27" s="22">
        <v>1118771</v>
      </c>
      <c r="J27" s="28">
        <v>1133799</v>
      </c>
      <c r="K27" s="28">
        <v>1125622</v>
      </c>
      <c r="L27" s="28">
        <v>1071716</v>
      </c>
      <c r="M27" s="22">
        <v>1092100</v>
      </c>
      <c r="N27" s="28">
        <v>1114502</v>
      </c>
      <c r="O27" s="28">
        <v>1099887</v>
      </c>
      <c r="P27" s="28">
        <v>1091583</v>
      </c>
      <c r="Q27" s="22">
        <v>1079819</v>
      </c>
      <c r="R27" s="28">
        <v>1019776</v>
      </c>
      <c r="S27" s="28">
        <v>1030155</v>
      </c>
      <c r="T27" s="28">
        <v>1059529</v>
      </c>
      <c r="U27" s="22">
        <v>1052276</v>
      </c>
      <c r="V27" s="28">
        <v>949584</v>
      </c>
      <c r="W27" s="28">
        <v>960773</v>
      </c>
      <c r="X27" s="28">
        <v>953500</v>
      </c>
      <c r="Y27" s="22">
        <v>943146</v>
      </c>
    </row>
    <row r="28" spans="1:25" ht="13.5">
      <c r="A28" s="3" t="s">
        <v>147</v>
      </c>
      <c r="B28" s="28">
        <v>209409</v>
      </c>
      <c r="C28" s="28">
        <v>118082</v>
      </c>
      <c r="D28" s="28">
        <v>137764</v>
      </c>
      <c r="E28" s="22">
        <v>158278</v>
      </c>
      <c r="F28" s="28">
        <v>63140</v>
      </c>
      <c r="G28" s="28">
        <v>77814</v>
      </c>
      <c r="H28" s="28">
        <v>92787</v>
      </c>
      <c r="I28" s="22">
        <v>107498</v>
      </c>
      <c r="J28" s="28">
        <v>122583</v>
      </c>
      <c r="K28" s="28">
        <v>137404</v>
      </c>
      <c r="L28" s="28">
        <v>148317</v>
      </c>
      <c r="M28" s="22">
        <v>163269</v>
      </c>
      <c r="N28" s="28">
        <v>178221</v>
      </c>
      <c r="O28" s="28">
        <v>193173</v>
      </c>
      <c r="P28" s="28">
        <v>208125</v>
      </c>
      <c r="Q28" s="22">
        <v>223077</v>
      </c>
      <c r="R28" s="28">
        <v>236423</v>
      </c>
      <c r="S28" s="28">
        <v>251298</v>
      </c>
      <c r="T28" s="28">
        <v>266174</v>
      </c>
      <c r="U28" s="22">
        <v>281050</v>
      </c>
      <c r="V28" s="28">
        <v>82916</v>
      </c>
      <c r="W28" s="28">
        <v>88882</v>
      </c>
      <c r="X28" s="28">
        <v>94849</v>
      </c>
      <c r="Y28" s="22">
        <v>46111</v>
      </c>
    </row>
    <row r="29" spans="1:25" ht="13.5">
      <c r="A29" s="3" t="s">
        <v>126</v>
      </c>
      <c r="B29" s="28">
        <v>255137</v>
      </c>
      <c r="C29" s="28">
        <v>244817</v>
      </c>
      <c r="D29" s="28">
        <v>257164</v>
      </c>
      <c r="E29" s="22">
        <v>270373</v>
      </c>
      <c r="F29" s="28">
        <v>215724</v>
      </c>
      <c r="G29" s="28">
        <v>223859</v>
      </c>
      <c r="H29" s="28">
        <v>238710</v>
      </c>
      <c r="I29" s="22">
        <v>188959</v>
      </c>
      <c r="J29" s="28">
        <v>208672</v>
      </c>
      <c r="K29" s="28">
        <v>209650</v>
      </c>
      <c r="L29" s="28">
        <v>221674</v>
      </c>
      <c r="M29" s="22">
        <v>223895</v>
      </c>
      <c r="N29" s="28">
        <v>233418</v>
      </c>
      <c r="O29" s="28">
        <v>215944</v>
      </c>
      <c r="P29" s="28">
        <v>227835</v>
      </c>
      <c r="Q29" s="22">
        <v>229175</v>
      </c>
      <c r="R29" s="28">
        <v>245055</v>
      </c>
      <c r="S29" s="28">
        <v>130366</v>
      </c>
      <c r="T29" s="28">
        <v>132803</v>
      </c>
      <c r="U29" s="22">
        <v>132967</v>
      </c>
      <c r="V29" s="28">
        <v>131123</v>
      </c>
      <c r="W29" s="28">
        <v>121339</v>
      </c>
      <c r="X29" s="28">
        <v>118157</v>
      </c>
      <c r="Y29" s="22">
        <v>104379</v>
      </c>
    </row>
    <row r="30" spans="1:25" ht="13.5">
      <c r="A30" s="3" t="s">
        <v>153</v>
      </c>
      <c r="B30" s="28">
        <v>464547</v>
      </c>
      <c r="C30" s="28">
        <v>362899</v>
      </c>
      <c r="D30" s="28">
        <v>394928</v>
      </c>
      <c r="E30" s="22">
        <v>428651</v>
      </c>
      <c r="F30" s="28">
        <v>278864</v>
      </c>
      <c r="G30" s="28">
        <v>301673</v>
      </c>
      <c r="H30" s="28">
        <v>331497</v>
      </c>
      <c r="I30" s="22">
        <v>317482</v>
      </c>
      <c r="J30" s="28">
        <v>331256</v>
      </c>
      <c r="K30" s="28">
        <v>347054</v>
      </c>
      <c r="L30" s="28">
        <v>369991</v>
      </c>
      <c r="M30" s="22">
        <v>391679</v>
      </c>
      <c r="N30" s="28">
        <v>411639</v>
      </c>
      <c r="O30" s="28">
        <v>409117</v>
      </c>
      <c r="P30" s="28">
        <v>435960</v>
      </c>
      <c r="Q30" s="22">
        <v>456901</v>
      </c>
      <c r="R30" s="28">
        <v>481479</v>
      </c>
      <c r="S30" s="28">
        <v>381665</v>
      </c>
      <c r="T30" s="28">
        <v>398978</v>
      </c>
      <c r="U30" s="22">
        <v>414017</v>
      </c>
      <c r="V30" s="28">
        <v>214039</v>
      </c>
      <c r="W30" s="28">
        <v>210222</v>
      </c>
      <c r="X30" s="28">
        <v>213007</v>
      </c>
      <c r="Y30" s="22">
        <v>150490</v>
      </c>
    </row>
    <row r="31" spans="1:25" ht="13.5">
      <c r="A31" s="3" t="s">
        <v>155</v>
      </c>
      <c r="B31" s="28">
        <v>461026</v>
      </c>
      <c r="C31" s="28">
        <v>344032</v>
      </c>
      <c r="D31" s="28">
        <v>322797</v>
      </c>
      <c r="E31" s="22">
        <v>339258</v>
      </c>
      <c r="F31" s="28">
        <v>253858</v>
      </c>
      <c r="G31" s="28">
        <v>236679</v>
      </c>
      <c r="H31" s="28">
        <v>239421</v>
      </c>
      <c r="I31" s="22">
        <v>270712</v>
      </c>
      <c r="J31" s="28">
        <v>291021</v>
      </c>
      <c r="K31" s="28">
        <v>213762</v>
      </c>
      <c r="L31" s="28">
        <v>229324</v>
      </c>
      <c r="M31" s="22">
        <v>227153</v>
      </c>
      <c r="N31" s="28">
        <v>223261</v>
      </c>
      <c r="O31" s="28">
        <v>234031</v>
      </c>
      <c r="P31" s="28">
        <v>258805</v>
      </c>
      <c r="Q31" s="22">
        <v>284469</v>
      </c>
      <c r="R31" s="28">
        <v>318576</v>
      </c>
      <c r="S31" s="28">
        <v>296156</v>
      </c>
      <c r="T31" s="28">
        <v>376788</v>
      </c>
      <c r="U31" s="22">
        <v>420651</v>
      </c>
      <c r="V31" s="28">
        <v>2050583</v>
      </c>
      <c r="W31" s="28">
        <v>1411270</v>
      </c>
      <c r="X31" s="28">
        <v>1455414</v>
      </c>
      <c r="Y31" s="22">
        <v>1431601</v>
      </c>
    </row>
    <row r="32" spans="1:25" ht="13.5">
      <c r="A32" s="3" t="s">
        <v>160</v>
      </c>
      <c r="B32" s="28">
        <v>427661</v>
      </c>
      <c r="C32" s="28">
        <v>437824</v>
      </c>
      <c r="D32" s="28">
        <v>439693</v>
      </c>
      <c r="E32" s="22">
        <v>437925</v>
      </c>
      <c r="F32" s="28">
        <v>546518</v>
      </c>
      <c r="G32" s="28">
        <v>497886</v>
      </c>
      <c r="H32" s="28">
        <v>498941</v>
      </c>
      <c r="I32" s="22">
        <v>402605</v>
      </c>
      <c r="J32" s="28">
        <v>337790</v>
      </c>
      <c r="K32" s="28">
        <v>328822</v>
      </c>
      <c r="L32" s="28">
        <v>332437</v>
      </c>
      <c r="M32" s="22">
        <v>332876</v>
      </c>
      <c r="N32" s="28">
        <v>338221</v>
      </c>
      <c r="O32" s="28">
        <v>343295</v>
      </c>
      <c r="P32" s="28">
        <v>348726</v>
      </c>
      <c r="Q32" s="22">
        <v>354610</v>
      </c>
      <c r="R32" s="28">
        <v>233101</v>
      </c>
      <c r="S32" s="28">
        <v>252055</v>
      </c>
      <c r="T32" s="28">
        <v>193682</v>
      </c>
      <c r="U32" s="22">
        <v>145442</v>
      </c>
      <c r="V32" s="28">
        <v>90420</v>
      </c>
      <c r="W32" s="28">
        <v>102427</v>
      </c>
      <c r="X32" s="28">
        <v>97352</v>
      </c>
      <c r="Y32" s="22">
        <v>92567</v>
      </c>
    </row>
    <row r="33" spans="1:25" ht="13.5">
      <c r="A33" s="3" t="s">
        <v>164</v>
      </c>
      <c r="B33" s="28">
        <v>336319</v>
      </c>
      <c r="C33" s="28">
        <v>347017</v>
      </c>
      <c r="D33" s="28">
        <v>360079</v>
      </c>
      <c r="E33" s="22">
        <v>363509</v>
      </c>
      <c r="F33" s="28">
        <v>364963</v>
      </c>
      <c r="G33" s="28">
        <v>261555</v>
      </c>
      <c r="H33" s="28">
        <v>280277</v>
      </c>
      <c r="I33" s="22">
        <v>283081</v>
      </c>
      <c r="J33" s="28">
        <v>283127</v>
      </c>
      <c r="K33" s="28">
        <v>300899</v>
      </c>
      <c r="L33" s="28">
        <v>313375</v>
      </c>
      <c r="M33" s="22">
        <v>320771</v>
      </c>
      <c r="N33" s="28">
        <v>338571</v>
      </c>
      <c r="O33" s="28">
        <v>337303</v>
      </c>
      <c r="P33" s="28">
        <v>361277</v>
      </c>
      <c r="Q33" s="22">
        <v>323589</v>
      </c>
      <c r="R33" s="28">
        <v>326187</v>
      </c>
      <c r="S33" s="28">
        <v>356156</v>
      </c>
      <c r="T33" s="28">
        <v>366874</v>
      </c>
      <c r="U33" s="22">
        <v>344438</v>
      </c>
      <c r="V33" s="28">
        <v>582161</v>
      </c>
      <c r="W33" s="28">
        <v>629047</v>
      </c>
      <c r="X33" s="28">
        <v>646791</v>
      </c>
      <c r="Y33" s="22">
        <v>544400</v>
      </c>
    </row>
    <row r="34" spans="1:25" ht="13.5">
      <c r="A34" s="3" t="s">
        <v>123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>
        <v>126603</v>
      </c>
      <c r="W34" s="28">
        <v>90835</v>
      </c>
      <c r="X34" s="28">
        <v>97080</v>
      </c>
      <c r="Y34" s="22">
        <v>83811</v>
      </c>
    </row>
    <row r="35" spans="1:25" ht="13.5">
      <c r="A35" s="3" t="s">
        <v>126</v>
      </c>
      <c r="B35" s="28">
        <v>274551</v>
      </c>
      <c r="C35" s="28">
        <v>273637</v>
      </c>
      <c r="D35" s="28">
        <v>279989</v>
      </c>
      <c r="E35" s="22">
        <v>279196</v>
      </c>
      <c r="F35" s="28">
        <v>608847</v>
      </c>
      <c r="G35" s="28">
        <v>610303</v>
      </c>
      <c r="H35" s="28">
        <v>590826</v>
      </c>
      <c r="I35" s="22">
        <v>594992</v>
      </c>
      <c r="J35" s="28">
        <v>569777</v>
      </c>
      <c r="K35" s="28">
        <v>571197</v>
      </c>
      <c r="L35" s="28">
        <v>580966</v>
      </c>
      <c r="M35" s="22">
        <v>585903</v>
      </c>
      <c r="N35" s="28">
        <v>586173</v>
      </c>
      <c r="O35" s="28">
        <v>612452</v>
      </c>
      <c r="P35" s="28">
        <v>617729</v>
      </c>
      <c r="Q35" s="22">
        <v>612833</v>
      </c>
      <c r="R35" s="28">
        <v>647261</v>
      </c>
      <c r="S35" s="28">
        <v>658774</v>
      </c>
      <c r="T35" s="28">
        <v>610618</v>
      </c>
      <c r="U35" s="22">
        <v>620974</v>
      </c>
      <c r="V35" s="28">
        <v>729393</v>
      </c>
      <c r="W35" s="28">
        <v>665870</v>
      </c>
      <c r="X35" s="28">
        <v>624892</v>
      </c>
      <c r="Y35" s="22">
        <v>568480</v>
      </c>
    </row>
    <row r="36" spans="1:25" ht="13.5">
      <c r="A36" s="3" t="s">
        <v>127</v>
      </c>
      <c r="B36" s="28">
        <v>-219714</v>
      </c>
      <c r="C36" s="28">
        <v>-222223</v>
      </c>
      <c r="D36" s="28">
        <v>-224526</v>
      </c>
      <c r="E36" s="22">
        <v>-224618</v>
      </c>
      <c r="F36" s="28">
        <v>-225149</v>
      </c>
      <c r="G36" s="28">
        <v>-227326</v>
      </c>
      <c r="H36" s="28">
        <v>-227741</v>
      </c>
      <c r="I36" s="22">
        <v>-230642</v>
      </c>
      <c r="J36" s="28">
        <v>-232096</v>
      </c>
      <c r="K36" s="28">
        <v>-235168</v>
      </c>
      <c r="L36" s="28">
        <v>-251100</v>
      </c>
      <c r="M36" s="22">
        <v>-254192</v>
      </c>
      <c r="N36" s="28">
        <v>-222134</v>
      </c>
      <c r="O36" s="28">
        <v>-223641</v>
      </c>
      <c r="P36" s="28">
        <v>-226198</v>
      </c>
      <c r="Q36" s="22">
        <v>-230476</v>
      </c>
      <c r="R36" s="28">
        <v>-224401</v>
      </c>
      <c r="S36" s="28">
        <v>-241287</v>
      </c>
      <c r="T36" s="28">
        <v>-151053</v>
      </c>
      <c r="U36" s="22">
        <v>-101462</v>
      </c>
      <c r="V36" s="28">
        <v>-55670</v>
      </c>
      <c r="W36" s="28">
        <v>-55379</v>
      </c>
      <c r="X36" s="28">
        <v>-55327</v>
      </c>
      <c r="Y36" s="22">
        <v>-55279</v>
      </c>
    </row>
    <row r="37" spans="1:25" ht="13.5">
      <c r="A37" s="3" t="s">
        <v>171</v>
      </c>
      <c r="B37" s="28">
        <v>1279845</v>
      </c>
      <c r="C37" s="28">
        <v>1180288</v>
      </c>
      <c r="D37" s="28">
        <v>1178032</v>
      </c>
      <c r="E37" s="22">
        <v>1195271</v>
      </c>
      <c r="F37" s="28">
        <v>1549038</v>
      </c>
      <c r="G37" s="28">
        <v>1379097</v>
      </c>
      <c r="H37" s="28">
        <v>1381725</v>
      </c>
      <c r="I37" s="22">
        <v>1320749</v>
      </c>
      <c r="J37" s="28">
        <v>1249620</v>
      </c>
      <c r="K37" s="28">
        <v>1179514</v>
      </c>
      <c r="L37" s="28">
        <v>1205004</v>
      </c>
      <c r="M37" s="22">
        <v>1212512</v>
      </c>
      <c r="N37" s="28">
        <v>1264092</v>
      </c>
      <c r="O37" s="28">
        <v>1303441</v>
      </c>
      <c r="P37" s="28">
        <v>1360339</v>
      </c>
      <c r="Q37" s="22">
        <v>1345025</v>
      </c>
      <c r="R37" s="28">
        <v>1300725</v>
      </c>
      <c r="S37" s="28">
        <v>1321855</v>
      </c>
      <c r="T37" s="28">
        <v>1396911</v>
      </c>
      <c r="U37" s="22">
        <v>1430045</v>
      </c>
      <c r="V37" s="28">
        <v>3523491</v>
      </c>
      <c r="W37" s="28">
        <v>2844071</v>
      </c>
      <c r="X37" s="28">
        <v>2866204</v>
      </c>
      <c r="Y37" s="22">
        <v>2665582</v>
      </c>
    </row>
    <row r="38" spans="1:25" ht="13.5">
      <c r="A38" s="2" t="s">
        <v>172</v>
      </c>
      <c r="B38" s="28">
        <v>3147007</v>
      </c>
      <c r="C38" s="28">
        <v>2918204</v>
      </c>
      <c r="D38" s="28">
        <v>2888638</v>
      </c>
      <c r="E38" s="22">
        <v>2869136</v>
      </c>
      <c r="F38" s="28">
        <v>3202900</v>
      </c>
      <c r="G38" s="28">
        <v>2983506</v>
      </c>
      <c r="H38" s="28">
        <v>2925960</v>
      </c>
      <c r="I38" s="22">
        <v>2757002</v>
      </c>
      <c r="J38" s="28">
        <v>2714676</v>
      </c>
      <c r="K38" s="28">
        <v>2652191</v>
      </c>
      <c r="L38" s="28">
        <v>2646712</v>
      </c>
      <c r="M38" s="22">
        <v>2696292</v>
      </c>
      <c r="N38" s="28">
        <v>2790235</v>
      </c>
      <c r="O38" s="28">
        <v>2812447</v>
      </c>
      <c r="P38" s="28">
        <v>2887883</v>
      </c>
      <c r="Q38" s="22">
        <v>2881746</v>
      </c>
      <c r="R38" s="28">
        <v>2801981</v>
      </c>
      <c r="S38" s="28">
        <v>2733676</v>
      </c>
      <c r="T38" s="28">
        <v>2855419</v>
      </c>
      <c r="U38" s="22">
        <v>2896338</v>
      </c>
      <c r="V38" s="28">
        <v>4687115</v>
      </c>
      <c r="W38" s="28">
        <v>4015066</v>
      </c>
      <c r="X38" s="28">
        <v>4032712</v>
      </c>
      <c r="Y38" s="22">
        <v>3759220</v>
      </c>
    </row>
    <row r="39" spans="1:25" ht="14.25" thickBot="1">
      <c r="A39" s="5" t="s">
        <v>46</v>
      </c>
      <c r="B39" s="29">
        <v>12918660</v>
      </c>
      <c r="C39" s="29">
        <v>12800038</v>
      </c>
      <c r="D39" s="29">
        <v>13080579</v>
      </c>
      <c r="E39" s="23">
        <v>13402135</v>
      </c>
      <c r="F39" s="29">
        <v>8762265</v>
      </c>
      <c r="G39" s="29">
        <v>8730297</v>
      </c>
      <c r="H39" s="29">
        <v>8019034</v>
      </c>
      <c r="I39" s="23">
        <v>8405398</v>
      </c>
      <c r="J39" s="29">
        <v>8364379</v>
      </c>
      <c r="K39" s="29">
        <v>8470644</v>
      </c>
      <c r="L39" s="29">
        <v>7798221</v>
      </c>
      <c r="M39" s="23">
        <v>7994566</v>
      </c>
      <c r="N39" s="29">
        <v>8366513</v>
      </c>
      <c r="O39" s="29">
        <v>8492369</v>
      </c>
      <c r="P39" s="29">
        <v>7991820</v>
      </c>
      <c r="Q39" s="23">
        <v>8246775</v>
      </c>
      <c r="R39" s="29">
        <v>7926772</v>
      </c>
      <c r="S39" s="29">
        <v>8023508</v>
      </c>
      <c r="T39" s="29">
        <v>8097533</v>
      </c>
      <c r="U39" s="23">
        <v>8321363</v>
      </c>
      <c r="V39" s="29">
        <v>9744702</v>
      </c>
      <c r="W39" s="29">
        <v>9747332</v>
      </c>
      <c r="X39" s="29">
        <v>9899988</v>
      </c>
      <c r="Y39" s="23">
        <v>9142084</v>
      </c>
    </row>
    <row r="40" spans="1:25" ht="14.25" thickTop="1">
      <c r="A40" s="2" t="s">
        <v>47</v>
      </c>
      <c r="B40" s="28">
        <v>441976</v>
      </c>
      <c r="C40" s="28">
        <v>352193</v>
      </c>
      <c r="D40" s="28">
        <v>340713</v>
      </c>
      <c r="E40" s="22">
        <v>348676</v>
      </c>
      <c r="F40" s="28">
        <v>319730</v>
      </c>
      <c r="G40" s="28">
        <v>313774</v>
      </c>
      <c r="H40" s="28">
        <v>244267</v>
      </c>
      <c r="I40" s="22">
        <v>356973</v>
      </c>
      <c r="J40" s="28">
        <v>220548</v>
      </c>
      <c r="K40" s="28">
        <v>185454</v>
      </c>
      <c r="L40" s="28">
        <v>158245</v>
      </c>
      <c r="M40" s="22">
        <v>262171</v>
      </c>
      <c r="N40" s="28">
        <v>239022</v>
      </c>
      <c r="O40" s="28">
        <v>240317</v>
      </c>
      <c r="P40" s="28">
        <v>235496</v>
      </c>
      <c r="Q40" s="22">
        <v>220805</v>
      </c>
      <c r="R40" s="28">
        <v>197000</v>
      </c>
      <c r="S40" s="28">
        <v>151111</v>
      </c>
      <c r="T40" s="28">
        <v>141143</v>
      </c>
      <c r="U40" s="22">
        <v>154758</v>
      </c>
      <c r="V40" s="28">
        <v>168775</v>
      </c>
      <c r="W40" s="28">
        <v>132407</v>
      </c>
      <c r="X40" s="28">
        <v>186680</v>
      </c>
      <c r="Y40" s="22">
        <v>158395</v>
      </c>
    </row>
    <row r="41" spans="1:25" ht="13.5">
      <c r="A41" s="2" t="s">
        <v>48</v>
      </c>
      <c r="B41" s="28">
        <v>1250526</v>
      </c>
      <c r="C41" s="28">
        <v>1215056</v>
      </c>
      <c r="D41" s="28">
        <v>1257144</v>
      </c>
      <c r="E41" s="22">
        <v>1328256</v>
      </c>
      <c r="F41" s="28">
        <v>1372320</v>
      </c>
      <c r="G41" s="28">
        <v>1387320</v>
      </c>
      <c r="H41" s="28">
        <v>1243084</v>
      </c>
      <c r="I41" s="22">
        <v>1295856</v>
      </c>
      <c r="J41" s="28">
        <v>1297943</v>
      </c>
      <c r="K41" s="28">
        <v>1305149</v>
      </c>
      <c r="L41" s="28">
        <v>1279547</v>
      </c>
      <c r="M41" s="22">
        <v>1290144</v>
      </c>
      <c r="N41" s="28">
        <v>1333658</v>
      </c>
      <c r="O41" s="28">
        <v>1353635</v>
      </c>
      <c r="P41" s="28">
        <v>1275747</v>
      </c>
      <c r="Q41" s="22">
        <v>1359461</v>
      </c>
      <c r="R41" s="28">
        <v>1389289</v>
      </c>
      <c r="S41" s="28">
        <v>1544539</v>
      </c>
      <c r="T41" s="28">
        <v>1430006</v>
      </c>
      <c r="U41" s="22">
        <v>1528610</v>
      </c>
      <c r="V41" s="28">
        <v>1510000</v>
      </c>
      <c r="W41" s="28">
        <v>1390200</v>
      </c>
      <c r="X41" s="28">
        <v>1423200</v>
      </c>
      <c r="Y41" s="22">
        <v>1079300</v>
      </c>
    </row>
    <row r="42" spans="1:25" ht="13.5">
      <c r="A42" s="2" t="s">
        <v>181</v>
      </c>
      <c r="B42" s="28">
        <v>41093</v>
      </c>
      <c r="C42" s="28">
        <v>32087</v>
      </c>
      <c r="D42" s="28">
        <v>19798</v>
      </c>
      <c r="E42" s="22">
        <v>23688</v>
      </c>
      <c r="F42" s="28">
        <v>22862</v>
      </c>
      <c r="G42" s="28">
        <v>22484</v>
      </c>
      <c r="H42" s="28">
        <v>14755</v>
      </c>
      <c r="I42" s="22">
        <v>41816</v>
      </c>
      <c r="J42" s="28">
        <v>35605</v>
      </c>
      <c r="K42" s="28">
        <v>30310</v>
      </c>
      <c r="L42" s="28">
        <v>17117</v>
      </c>
      <c r="M42" s="22">
        <v>28176</v>
      </c>
      <c r="N42" s="28">
        <v>18921</v>
      </c>
      <c r="O42" s="28">
        <v>17286</v>
      </c>
      <c r="P42" s="28">
        <v>6264</v>
      </c>
      <c r="Q42" s="22">
        <v>24338</v>
      </c>
      <c r="R42" s="28">
        <v>17100</v>
      </c>
      <c r="S42" s="28">
        <v>18838</v>
      </c>
      <c r="T42" s="28">
        <v>11422</v>
      </c>
      <c r="U42" s="22">
        <v>26335</v>
      </c>
      <c r="V42" s="28">
        <v>16332</v>
      </c>
      <c r="W42" s="28">
        <v>19271</v>
      </c>
      <c r="X42" s="28">
        <v>11664</v>
      </c>
      <c r="Y42" s="22">
        <v>41600</v>
      </c>
    </row>
    <row r="43" spans="1:25" ht="13.5">
      <c r="A43" s="2" t="s">
        <v>186</v>
      </c>
      <c r="B43" s="28">
        <v>603790</v>
      </c>
      <c r="C43" s="28">
        <v>590735</v>
      </c>
      <c r="D43" s="28">
        <v>653692</v>
      </c>
      <c r="E43" s="22">
        <v>584008</v>
      </c>
      <c r="F43" s="28">
        <v>531226</v>
      </c>
      <c r="G43" s="28">
        <v>633546</v>
      </c>
      <c r="H43" s="28">
        <v>526082</v>
      </c>
      <c r="I43" s="22">
        <v>396338</v>
      </c>
      <c r="J43" s="28">
        <v>462311</v>
      </c>
      <c r="K43" s="28">
        <v>517945</v>
      </c>
      <c r="L43" s="28">
        <v>461879</v>
      </c>
      <c r="M43" s="22">
        <v>308255</v>
      </c>
      <c r="N43" s="28">
        <v>473086</v>
      </c>
      <c r="O43" s="28">
        <v>416950</v>
      </c>
      <c r="P43" s="28">
        <v>423901</v>
      </c>
      <c r="Q43" s="22">
        <v>355723</v>
      </c>
      <c r="R43" s="28">
        <v>434837</v>
      </c>
      <c r="S43" s="28">
        <v>429242</v>
      </c>
      <c r="T43" s="28">
        <v>396972</v>
      </c>
      <c r="U43" s="22">
        <v>334445</v>
      </c>
      <c r="V43" s="28">
        <v>372214</v>
      </c>
      <c r="W43" s="28">
        <v>391505</v>
      </c>
      <c r="X43" s="28">
        <v>356544</v>
      </c>
      <c r="Y43" s="22">
        <v>283177</v>
      </c>
    </row>
    <row r="44" spans="1:25" ht="13.5">
      <c r="A44" s="2" t="s">
        <v>187</v>
      </c>
      <c r="B44" s="28">
        <v>2337385</v>
      </c>
      <c r="C44" s="28">
        <v>2190071</v>
      </c>
      <c r="D44" s="28">
        <v>2271348</v>
      </c>
      <c r="E44" s="22">
        <v>2284629</v>
      </c>
      <c r="F44" s="28">
        <v>2246138</v>
      </c>
      <c r="G44" s="28">
        <v>2357124</v>
      </c>
      <c r="H44" s="28">
        <v>2028190</v>
      </c>
      <c r="I44" s="22">
        <v>2113762</v>
      </c>
      <c r="J44" s="28">
        <v>2016409</v>
      </c>
      <c r="K44" s="28">
        <v>2038859</v>
      </c>
      <c r="L44" s="28">
        <v>1916790</v>
      </c>
      <c r="M44" s="22">
        <v>1903179</v>
      </c>
      <c r="N44" s="28">
        <v>2064688</v>
      </c>
      <c r="O44" s="28">
        <v>2028189</v>
      </c>
      <c r="P44" s="28">
        <v>1941410</v>
      </c>
      <c r="Q44" s="22">
        <v>1970844</v>
      </c>
      <c r="R44" s="28">
        <v>2038228</v>
      </c>
      <c r="S44" s="28">
        <v>2143732</v>
      </c>
      <c r="T44" s="28">
        <v>1979545</v>
      </c>
      <c r="U44" s="22">
        <v>2049370</v>
      </c>
      <c r="V44" s="28">
        <v>2067323</v>
      </c>
      <c r="W44" s="28">
        <v>1933384</v>
      </c>
      <c r="X44" s="28">
        <v>1978089</v>
      </c>
      <c r="Y44" s="22">
        <v>1562473</v>
      </c>
    </row>
    <row r="45" spans="1:25" ht="13.5">
      <c r="A45" s="2" t="s">
        <v>189</v>
      </c>
      <c r="B45" s="28">
        <v>1573724</v>
      </c>
      <c r="C45" s="28">
        <v>1382014</v>
      </c>
      <c r="D45" s="28">
        <v>1545826</v>
      </c>
      <c r="E45" s="22">
        <v>1707156</v>
      </c>
      <c r="F45" s="28">
        <v>1838007</v>
      </c>
      <c r="G45" s="28">
        <v>1842486</v>
      </c>
      <c r="H45" s="28">
        <v>1369174</v>
      </c>
      <c r="I45" s="22">
        <v>1543443</v>
      </c>
      <c r="J45" s="28">
        <v>1761590</v>
      </c>
      <c r="K45" s="28">
        <v>1972232</v>
      </c>
      <c r="L45" s="28">
        <v>1519060</v>
      </c>
      <c r="M45" s="22">
        <v>1696803</v>
      </c>
      <c r="N45" s="28">
        <v>1880829</v>
      </c>
      <c r="O45" s="28">
        <v>1976476</v>
      </c>
      <c r="P45" s="28">
        <v>1564490</v>
      </c>
      <c r="Q45" s="22">
        <v>1709029</v>
      </c>
      <c r="R45" s="28">
        <v>1631135</v>
      </c>
      <c r="S45" s="28">
        <v>1608818</v>
      </c>
      <c r="T45" s="28">
        <v>1788947</v>
      </c>
      <c r="U45" s="22">
        <v>1995862</v>
      </c>
      <c r="V45" s="28">
        <v>1517502</v>
      </c>
      <c r="W45" s="28">
        <v>1601502</v>
      </c>
      <c r="X45" s="28">
        <v>1801008</v>
      </c>
      <c r="Y45" s="22">
        <v>1243102</v>
      </c>
    </row>
    <row r="46" spans="1:25" ht="13.5">
      <c r="A46" s="2" t="s">
        <v>186</v>
      </c>
      <c r="B46" s="28">
        <v>217118</v>
      </c>
      <c r="C46" s="28">
        <v>234470</v>
      </c>
      <c r="D46" s="28">
        <v>272000</v>
      </c>
      <c r="E46" s="22">
        <v>207026</v>
      </c>
      <c r="F46" s="28">
        <v>210360</v>
      </c>
      <c r="G46" s="28">
        <v>135173</v>
      </c>
      <c r="H46" s="28">
        <v>184288</v>
      </c>
      <c r="I46" s="22">
        <v>118652</v>
      </c>
      <c r="J46" s="28">
        <v>195937</v>
      </c>
      <c r="K46" s="28">
        <v>206087</v>
      </c>
      <c r="L46" s="28">
        <v>156236</v>
      </c>
      <c r="M46" s="22">
        <v>110081</v>
      </c>
      <c r="N46" s="28">
        <v>162286</v>
      </c>
      <c r="O46" s="28">
        <v>165678</v>
      </c>
      <c r="P46" s="28">
        <v>166805</v>
      </c>
      <c r="Q46" s="22">
        <v>116399</v>
      </c>
      <c r="R46" s="28">
        <v>147596</v>
      </c>
      <c r="S46" s="28">
        <v>152565</v>
      </c>
      <c r="T46" s="28">
        <v>170946</v>
      </c>
      <c r="U46" s="22">
        <v>154539</v>
      </c>
      <c r="V46" s="28">
        <v>68483</v>
      </c>
      <c r="W46" s="28">
        <v>32643</v>
      </c>
      <c r="X46" s="28">
        <v>22622</v>
      </c>
      <c r="Y46" s="22">
        <v>82910</v>
      </c>
    </row>
    <row r="47" spans="1:25" ht="13.5">
      <c r="A47" s="2" t="s">
        <v>193</v>
      </c>
      <c r="B47" s="28">
        <v>1790842</v>
      </c>
      <c r="C47" s="28">
        <v>1616484</v>
      </c>
      <c r="D47" s="28">
        <v>1817826</v>
      </c>
      <c r="E47" s="22">
        <v>1914182</v>
      </c>
      <c r="F47" s="28">
        <v>2048368</v>
      </c>
      <c r="G47" s="28">
        <v>1977659</v>
      </c>
      <c r="H47" s="28">
        <v>1553462</v>
      </c>
      <c r="I47" s="22">
        <v>1725679</v>
      </c>
      <c r="J47" s="28">
        <v>1957527</v>
      </c>
      <c r="K47" s="28">
        <v>2178319</v>
      </c>
      <c r="L47" s="28">
        <v>1675297</v>
      </c>
      <c r="M47" s="22">
        <v>1856505</v>
      </c>
      <c r="N47" s="28">
        <v>2043116</v>
      </c>
      <c r="O47" s="28">
        <v>2142155</v>
      </c>
      <c r="P47" s="28">
        <v>1731295</v>
      </c>
      <c r="Q47" s="22">
        <v>1869216</v>
      </c>
      <c r="R47" s="28">
        <v>1778732</v>
      </c>
      <c r="S47" s="28">
        <v>1761384</v>
      </c>
      <c r="T47" s="28">
        <v>1959894</v>
      </c>
      <c r="U47" s="22">
        <v>2162607</v>
      </c>
      <c r="V47" s="28">
        <v>1585985</v>
      </c>
      <c r="W47" s="28">
        <v>1634145</v>
      </c>
      <c r="X47" s="28">
        <v>1823631</v>
      </c>
      <c r="Y47" s="22">
        <v>1326012</v>
      </c>
    </row>
    <row r="48" spans="1:25" ht="14.25" thickBot="1">
      <c r="A48" s="5" t="s">
        <v>49</v>
      </c>
      <c r="B48" s="29">
        <v>4128228</v>
      </c>
      <c r="C48" s="29">
        <v>3806555</v>
      </c>
      <c r="D48" s="29">
        <v>4089175</v>
      </c>
      <c r="E48" s="23">
        <v>4198811</v>
      </c>
      <c r="F48" s="29">
        <v>4294506</v>
      </c>
      <c r="G48" s="29">
        <v>4334784</v>
      </c>
      <c r="H48" s="29">
        <v>3581653</v>
      </c>
      <c r="I48" s="23">
        <v>3839441</v>
      </c>
      <c r="J48" s="29">
        <v>3973937</v>
      </c>
      <c r="K48" s="29">
        <v>4217178</v>
      </c>
      <c r="L48" s="29">
        <v>3592088</v>
      </c>
      <c r="M48" s="23">
        <v>3759684</v>
      </c>
      <c r="N48" s="29">
        <v>4107804</v>
      </c>
      <c r="O48" s="29">
        <v>4170345</v>
      </c>
      <c r="P48" s="29">
        <v>3672705</v>
      </c>
      <c r="Q48" s="23">
        <v>3840060</v>
      </c>
      <c r="R48" s="29">
        <v>3816960</v>
      </c>
      <c r="S48" s="29">
        <v>3905117</v>
      </c>
      <c r="T48" s="29">
        <v>3939439</v>
      </c>
      <c r="U48" s="23">
        <v>4211977</v>
      </c>
      <c r="V48" s="29">
        <v>3653309</v>
      </c>
      <c r="W48" s="29">
        <v>3567529</v>
      </c>
      <c r="X48" s="29">
        <v>3801720</v>
      </c>
      <c r="Y48" s="23">
        <v>2888486</v>
      </c>
    </row>
    <row r="49" spans="1:25" ht="14.25" thickTop="1">
      <c r="A49" s="2" t="s">
        <v>196</v>
      </c>
      <c r="B49" s="28">
        <v>4482936</v>
      </c>
      <c r="C49" s="28">
        <v>4482936</v>
      </c>
      <c r="D49" s="28">
        <v>4482936</v>
      </c>
      <c r="E49" s="22">
        <v>4482936</v>
      </c>
      <c r="F49" s="28">
        <v>2228600</v>
      </c>
      <c r="G49" s="28">
        <v>2228600</v>
      </c>
      <c r="H49" s="28">
        <v>2228600</v>
      </c>
      <c r="I49" s="22">
        <v>2228600</v>
      </c>
      <c r="J49" s="28">
        <v>2228600</v>
      </c>
      <c r="K49" s="28">
        <v>2228600</v>
      </c>
      <c r="L49" s="28">
        <v>2228600</v>
      </c>
      <c r="M49" s="22">
        <v>2228600</v>
      </c>
      <c r="N49" s="28">
        <v>2228600</v>
      </c>
      <c r="O49" s="28">
        <v>2228600</v>
      </c>
      <c r="P49" s="28">
        <v>2228600</v>
      </c>
      <c r="Q49" s="22">
        <v>2228600</v>
      </c>
      <c r="R49" s="28">
        <v>2228600</v>
      </c>
      <c r="S49" s="28">
        <v>2228600</v>
      </c>
      <c r="T49" s="28">
        <v>2228600</v>
      </c>
      <c r="U49" s="22">
        <v>2228600</v>
      </c>
      <c r="V49" s="28">
        <v>2228600</v>
      </c>
      <c r="W49" s="28">
        <v>2228600</v>
      </c>
      <c r="X49" s="28">
        <v>2228600</v>
      </c>
      <c r="Y49" s="22">
        <v>2228600</v>
      </c>
    </row>
    <row r="50" spans="1:25" ht="13.5">
      <c r="A50" s="2" t="s">
        <v>50</v>
      </c>
      <c r="B50" s="28">
        <v>4198820</v>
      </c>
      <c r="C50" s="28">
        <v>4198820</v>
      </c>
      <c r="D50" s="28">
        <v>4198820</v>
      </c>
      <c r="E50" s="22">
        <v>4198820</v>
      </c>
      <c r="F50" s="28">
        <v>1952637</v>
      </c>
      <c r="G50" s="28">
        <v>1952637</v>
      </c>
      <c r="H50" s="28">
        <v>1952637</v>
      </c>
      <c r="I50" s="22">
        <v>1952637</v>
      </c>
      <c r="J50" s="28">
        <v>1952637</v>
      </c>
      <c r="K50" s="28">
        <v>1952637</v>
      </c>
      <c r="L50" s="28">
        <v>1952637</v>
      </c>
      <c r="M50" s="22">
        <v>1952637</v>
      </c>
      <c r="N50" s="28">
        <v>1952637</v>
      </c>
      <c r="O50" s="28">
        <v>1952637</v>
      </c>
      <c r="P50" s="28">
        <v>1952637</v>
      </c>
      <c r="Q50" s="22">
        <v>1952637</v>
      </c>
      <c r="R50" s="28">
        <v>1952637</v>
      </c>
      <c r="S50" s="28">
        <v>1952637</v>
      </c>
      <c r="T50" s="28">
        <v>1952637</v>
      </c>
      <c r="U50" s="22">
        <v>3372550</v>
      </c>
      <c r="V50" s="28">
        <v>3372550</v>
      </c>
      <c r="W50" s="28">
        <v>3372550</v>
      </c>
      <c r="X50" s="28">
        <v>3372550</v>
      </c>
      <c r="Y50" s="22">
        <v>3372550</v>
      </c>
    </row>
    <row r="51" spans="1:25" ht="13.5">
      <c r="A51" s="2" t="s">
        <v>203</v>
      </c>
      <c r="B51" s="28">
        <v>218133</v>
      </c>
      <c r="C51" s="28">
        <v>329401</v>
      </c>
      <c r="D51" s="28">
        <v>390380</v>
      </c>
      <c r="E51" s="22">
        <v>596070</v>
      </c>
      <c r="F51" s="28">
        <v>343169</v>
      </c>
      <c r="G51" s="28">
        <v>282887</v>
      </c>
      <c r="H51" s="28">
        <v>356369</v>
      </c>
      <c r="I51" s="22">
        <v>451301</v>
      </c>
      <c r="J51" s="28">
        <v>276645</v>
      </c>
      <c r="K51" s="28">
        <v>235144</v>
      </c>
      <c r="L51" s="28">
        <v>199494</v>
      </c>
      <c r="M51" s="22">
        <v>196756</v>
      </c>
      <c r="N51" s="28">
        <v>250727</v>
      </c>
      <c r="O51" s="28">
        <v>313595</v>
      </c>
      <c r="P51" s="28">
        <v>319806</v>
      </c>
      <c r="Q51" s="22">
        <v>378155</v>
      </c>
      <c r="R51" s="28">
        <v>103164</v>
      </c>
      <c r="S51" s="28">
        <v>124983</v>
      </c>
      <c r="T51" s="28">
        <v>145267</v>
      </c>
      <c r="U51" s="22">
        <v>-1308579</v>
      </c>
      <c r="V51" s="28">
        <v>680638</v>
      </c>
      <c r="W51" s="28">
        <v>674844</v>
      </c>
      <c r="X51" s="28">
        <v>616632</v>
      </c>
      <c r="Y51" s="22">
        <v>730420</v>
      </c>
    </row>
    <row r="52" spans="1:25" ht="13.5">
      <c r="A52" s="2" t="s">
        <v>204</v>
      </c>
      <c r="B52" s="28">
        <v>-43493</v>
      </c>
      <c r="C52" s="28">
        <v>-43493</v>
      </c>
      <c r="D52" s="28">
        <v>-43493</v>
      </c>
      <c r="E52" s="22">
        <v>-43493</v>
      </c>
      <c r="F52" s="28">
        <v>-43461</v>
      </c>
      <c r="G52" s="28">
        <v>-43401</v>
      </c>
      <c r="H52" s="28">
        <v>-43321</v>
      </c>
      <c r="I52" s="22">
        <v>-43321</v>
      </c>
      <c r="J52" s="28">
        <v>-43189</v>
      </c>
      <c r="K52" s="28">
        <v>-43002</v>
      </c>
      <c r="L52" s="28">
        <v>-43002</v>
      </c>
      <c r="M52" s="22">
        <v>-43002</v>
      </c>
      <c r="N52" s="28">
        <v>-43002</v>
      </c>
      <c r="O52" s="28">
        <v>-42975</v>
      </c>
      <c r="P52" s="28">
        <v>-42741</v>
      </c>
      <c r="Q52" s="22">
        <v>-42311</v>
      </c>
      <c r="R52" s="28">
        <v>-42005</v>
      </c>
      <c r="S52" s="28">
        <v>-42005</v>
      </c>
      <c r="T52" s="28">
        <v>-42005</v>
      </c>
      <c r="U52" s="22">
        <v>-42005</v>
      </c>
      <c r="V52" s="28">
        <v>-42005</v>
      </c>
      <c r="W52" s="28">
        <v>-6322</v>
      </c>
      <c r="X52" s="28">
        <v>-2043</v>
      </c>
      <c r="Y52" s="22">
        <v>-1813</v>
      </c>
    </row>
    <row r="53" spans="1:25" ht="13.5">
      <c r="A53" s="2" t="s">
        <v>51</v>
      </c>
      <c r="B53" s="28">
        <v>8856396</v>
      </c>
      <c r="C53" s="28">
        <v>8967663</v>
      </c>
      <c r="D53" s="28">
        <v>9028642</v>
      </c>
      <c r="E53" s="22">
        <v>9234332</v>
      </c>
      <c r="F53" s="28">
        <v>4480946</v>
      </c>
      <c r="G53" s="28">
        <v>4420723</v>
      </c>
      <c r="H53" s="28">
        <v>4494285</v>
      </c>
      <c r="I53" s="22">
        <v>4589217</v>
      </c>
      <c r="J53" s="28">
        <v>4414694</v>
      </c>
      <c r="K53" s="28">
        <v>4373380</v>
      </c>
      <c r="L53" s="28">
        <v>4337730</v>
      </c>
      <c r="M53" s="22">
        <v>4334992</v>
      </c>
      <c r="N53" s="28">
        <v>4388962</v>
      </c>
      <c r="O53" s="28">
        <v>4451858</v>
      </c>
      <c r="P53" s="28">
        <v>4458303</v>
      </c>
      <c r="Q53" s="22">
        <v>4517081</v>
      </c>
      <c r="R53" s="28">
        <v>4242396</v>
      </c>
      <c r="S53" s="28">
        <v>4264216</v>
      </c>
      <c r="T53" s="28">
        <v>4284499</v>
      </c>
      <c r="U53" s="22">
        <v>4250565</v>
      </c>
      <c r="V53" s="28">
        <v>6239783</v>
      </c>
      <c r="W53" s="28">
        <v>6269671</v>
      </c>
      <c r="X53" s="28">
        <v>6215738</v>
      </c>
      <c r="Y53" s="22">
        <v>6329757</v>
      </c>
    </row>
    <row r="54" spans="1:25" ht="13.5">
      <c r="A54" s="2" t="s">
        <v>206</v>
      </c>
      <c r="B54" s="28">
        <v>55726</v>
      </c>
      <c r="C54" s="28">
        <v>80146</v>
      </c>
      <c r="D54" s="28">
        <v>55242</v>
      </c>
      <c r="E54" s="22">
        <v>74372</v>
      </c>
      <c r="F54" s="28">
        <v>14943</v>
      </c>
      <c r="G54" s="28">
        <v>-12173</v>
      </c>
      <c r="H54" s="28">
        <v>-12738</v>
      </c>
      <c r="I54" s="22">
        <v>14605</v>
      </c>
      <c r="J54" s="28">
        <v>16227</v>
      </c>
      <c r="K54" s="28">
        <v>-65242</v>
      </c>
      <c r="L54" s="28">
        <v>-53817</v>
      </c>
      <c r="M54" s="22">
        <v>-55678</v>
      </c>
      <c r="N54" s="28">
        <v>-74446</v>
      </c>
      <c r="O54" s="28">
        <v>-70603</v>
      </c>
      <c r="P54" s="28">
        <v>-73237</v>
      </c>
      <c r="Q54" s="22">
        <v>-58171</v>
      </c>
      <c r="R54" s="28">
        <v>-82972</v>
      </c>
      <c r="S54" s="28">
        <v>-85027</v>
      </c>
      <c r="T54" s="28">
        <v>-93173</v>
      </c>
      <c r="U54" s="22">
        <v>-102970</v>
      </c>
      <c r="V54" s="28">
        <v>-117307</v>
      </c>
      <c r="W54" s="28">
        <v>-81298</v>
      </c>
      <c r="X54" s="28">
        <v>-56839</v>
      </c>
      <c r="Y54" s="22">
        <v>-70947</v>
      </c>
    </row>
    <row r="55" spans="1:25" ht="13.5">
      <c r="A55" s="2" t="s">
        <v>207</v>
      </c>
      <c r="B55" s="28"/>
      <c r="C55" s="28"/>
      <c r="D55" s="28"/>
      <c r="E55" s="22"/>
      <c r="F55" s="28"/>
      <c r="G55" s="28"/>
      <c r="H55" s="28">
        <v>-12435</v>
      </c>
      <c r="I55" s="22">
        <v>-10744</v>
      </c>
      <c r="J55" s="28">
        <v>-17925</v>
      </c>
      <c r="K55" s="28">
        <v>-23163</v>
      </c>
      <c r="L55" s="28">
        <v>-34931</v>
      </c>
      <c r="M55" s="22">
        <v>-34312</v>
      </c>
      <c r="N55" s="28">
        <v>-43438</v>
      </c>
      <c r="O55" s="28">
        <v>-44019</v>
      </c>
      <c r="P55" s="28">
        <v>-48901</v>
      </c>
      <c r="Q55" s="22">
        <v>-34642</v>
      </c>
      <c r="R55" s="28">
        <v>-39037</v>
      </c>
      <c r="S55" s="28">
        <v>-47633</v>
      </c>
      <c r="T55" s="28">
        <v>-29356</v>
      </c>
      <c r="U55" s="22">
        <v>-29771</v>
      </c>
      <c r="V55" s="28">
        <v>-36955</v>
      </c>
      <c r="W55" s="28">
        <v>-16819</v>
      </c>
      <c r="X55" s="28">
        <v>-10141</v>
      </c>
      <c r="Y55" s="22">
        <v>-23739</v>
      </c>
    </row>
    <row r="56" spans="1:25" ht="13.5">
      <c r="A56" s="2" t="s">
        <v>52</v>
      </c>
      <c r="B56" s="28">
        <v>-160863</v>
      </c>
      <c r="C56" s="28">
        <v>-94537</v>
      </c>
      <c r="D56" s="28">
        <v>-131828</v>
      </c>
      <c r="E56" s="22">
        <v>-143934</v>
      </c>
      <c r="F56" s="28">
        <v>-63479</v>
      </c>
      <c r="G56" s="28">
        <v>-49865</v>
      </c>
      <c r="H56" s="28">
        <v>-69441</v>
      </c>
      <c r="I56" s="22">
        <v>-64116</v>
      </c>
      <c r="J56" s="28">
        <v>-58923</v>
      </c>
      <c r="K56" s="28">
        <v>-68869</v>
      </c>
      <c r="L56" s="28">
        <v>-78904</v>
      </c>
      <c r="M56" s="22">
        <v>-75884</v>
      </c>
      <c r="N56" s="28">
        <v>-78215</v>
      </c>
      <c r="O56" s="28">
        <v>-80223</v>
      </c>
      <c r="P56" s="28">
        <v>-82083</v>
      </c>
      <c r="Q56" s="22">
        <v>-81720</v>
      </c>
      <c r="R56" s="28">
        <v>-71645</v>
      </c>
      <c r="S56" s="28">
        <v>-76193</v>
      </c>
      <c r="T56" s="28">
        <v>-68022</v>
      </c>
      <c r="U56" s="22">
        <v>-63589</v>
      </c>
      <c r="V56" s="28">
        <v>-48524</v>
      </c>
      <c r="W56" s="28">
        <v>-46372</v>
      </c>
      <c r="X56" s="28">
        <v>-103650</v>
      </c>
      <c r="Y56" s="22">
        <v>-30274</v>
      </c>
    </row>
    <row r="57" spans="1:25" ht="13.5">
      <c r="A57" s="2" t="s">
        <v>208</v>
      </c>
      <c r="B57" s="28">
        <v>-105137</v>
      </c>
      <c r="C57" s="28">
        <v>-14390</v>
      </c>
      <c r="D57" s="28">
        <v>-76586</v>
      </c>
      <c r="E57" s="22">
        <v>-69561</v>
      </c>
      <c r="F57" s="28">
        <v>-48535</v>
      </c>
      <c r="G57" s="28">
        <v>-62039</v>
      </c>
      <c r="H57" s="28">
        <v>-94615</v>
      </c>
      <c r="I57" s="22">
        <v>-60256</v>
      </c>
      <c r="J57" s="28">
        <v>-60620</v>
      </c>
      <c r="K57" s="28">
        <v>-157275</v>
      </c>
      <c r="L57" s="28">
        <v>-167654</v>
      </c>
      <c r="M57" s="22">
        <v>-165875</v>
      </c>
      <c r="N57" s="28">
        <v>-196100</v>
      </c>
      <c r="O57" s="28">
        <v>-194845</v>
      </c>
      <c r="P57" s="28">
        <v>-204222</v>
      </c>
      <c r="Q57" s="22">
        <v>-174535</v>
      </c>
      <c r="R57" s="28">
        <v>-193655</v>
      </c>
      <c r="S57" s="28">
        <v>-208854</v>
      </c>
      <c r="T57" s="28">
        <v>-190551</v>
      </c>
      <c r="U57" s="22">
        <v>-196332</v>
      </c>
      <c r="V57" s="28">
        <v>-202787</v>
      </c>
      <c r="W57" s="28">
        <v>-144490</v>
      </c>
      <c r="X57" s="28">
        <v>-170631</v>
      </c>
      <c r="Y57" s="22">
        <v>-124961</v>
      </c>
    </row>
    <row r="58" spans="1:25" ht="13.5">
      <c r="A58" s="6" t="s">
        <v>210</v>
      </c>
      <c r="B58" s="28">
        <v>14288</v>
      </c>
      <c r="C58" s="28">
        <v>14288</v>
      </c>
      <c r="D58" s="28">
        <v>14288</v>
      </c>
      <c r="E58" s="22">
        <v>14288</v>
      </c>
      <c r="F58" s="28">
        <v>14288</v>
      </c>
      <c r="G58" s="28">
        <v>14288</v>
      </c>
      <c r="H58" s="28">
        <v>14288</v>
      </c>
      <c r="I58" s="22">
        <v>14288</v>
      </c>
      <c r="J58" s="28">
        <v>14288</v>
      </c>
      <c r="K58" s="28">
        <v>14288</v>
      </c>
      <c r="L58" s="28">
        <v>14288</v>
      </c>
      <c r="M58" s="22">
        <v>43893</v>
      </c>
      <c r="N58" s="28">
        <v>43893</v>
      </c>
      <c r="O58" s="28">
        <v>43893</v>
      </c>
      <c r="P58" s="28">
        <v>43893</v>
      </c>
      <c r="Q58" s="22">
        <v>43893</v>
      </c>
      <c r="R58" s="28">
        <v>44275</v>
      </c>
      <c r="S58" s="28">
        <v>44275</v>
      </c>
      <c r="T58" s="28">
        <v>44466</v>
      </c>
      <c r="U58" s="22">
        <v>44466</v>
      </c>
      <c r="V58" s="28">
        <v>44657</v>
      </c>
      <c r="W58" s="28">
        <v>44848</v>
      </c>
      <c r="X58" s="28">
        <v>44848</v>
      </c>
      <c r="Y58" s="22">
        <v>40897</v>
      </c>
    </row>
    <row r="59" spans="1:25" ht="13.5">
      <c r="A59" s="6" t="s">
        <v>53</v>
      </c>
      <c r="B59" s="28">
        <v>24886</v>
      </c>
      <c r="C59" s="28">
        <v>25922</v>
      </c>
      <c r="D59" s="28">
        <v>25058</v>
      </c>
      <c r="E59" s="22">
        <v>24264</v>
      </c>
      <c r="F59" s="28">
        <v>21059</v>
      </c>
      <c r="G59" s="28">
        <v>22541</v>
      </c>
      <c r="H59" s="28">
        <v>23423</v>
      </c>
      <c r="I59" s="22">
        <v>22708</v>
      </c>
      <c r="J59" s="28">
        <v>22080</v>
      </c>
      <c r="K59" s="28">
        <v>23073</v>
      </c>
      <c r="L59" s="28">
        <v>21769</v>
      </c>
      <c r="M59" s="22">
        <v>21871</v>
      </c>
      <c r="N59" s="28">
        <v>21953</v>
      </c>
      <c r="O59" s="28">
        <v>21118</v>
      </c>
      <c r="P59" s="28">
        <v>21140</v>
      </c>
      <c r="Q59" s="22">
        <v>20275</v>
      </c>
      <c r="R59" s="28">
        <v>16795</v>
      </c>
      <c r="S59" s="28">
        <v>18754</v>
      </c>
      <c r="T59" s="28">
        <v>19680</v>
      </c>
      <c r="U59" s="22">
        <v>10686</v>
      </c>
      <c r="V59" s="28">
        <v>9740</v>
      </c>
      <c r="W59" s="28">
        <v>9773</v>
      </c>
      <c r="X59" s="28">
        <v>8312</v>
      </c>
      <c r="Y59" s="22">
        <v>7904</v>
      </c>
    </row>
    <row r="60" spans="1:25" ht="13.5">
      <c r="A60" s="6" t="s">
        <v>211</v>
      </c>
      <c r="B60" s="28">
        <v>8790432</v>
      </c>
      <c r="C60" s="28">
        <v>8993483</v>
      </c>
      <c r="D60" s="28">
        <v>8991403</v>
      </c>
      <c r="E60" s="22">
        <v>9203323</v>
      </c>
      <c r="F60" s="28">
        <v>4467758</v>
      </c>
      <c r="G60" s="28">
        <v>4395513</v>
      </c>
      <c r="H60" s="28">
        <v>4437381</v>
      </c>
      <c r="I60" s="22">
        <v>4565957</v>
      </c>
      <c r="J60" s="28">
        <v>4390441</v>
      </c>
      <c r="K60" s="28">
        <v>4253465</v>
      </c>
      <c r="L60" s="28">
        <v>4206133</v>
      </c>
      <c r="M60" s="22">
        <v>4234881</v>
      </c>
      <c r="N60" s="28">
        <v>4258709</v>
      </c>
      <c r="O60" s="28">
        <v>4322024</v>
      </c>
      <c r="P60" s="28">
        <v>4319114</v>
      </c>
      <c r="Q60" s="22">
        <v>4406715</v>
      </c>
      <c r="R60" s="28">
        <v>4109811</v>
      </c>
      <c r="S60" s="28">
        <v>4118391</v>
      </c>
      <c r="T60" s="28">
        <v>4158094</v>
      </c>
      <c r="U60" s="22">
        <v>4109385</v>
      </c>
      <c r="V60" s="28">
        <v>6091392</v>
      </c>
      <c r="W60" s="28">
        <v>6179802</v>
      </c>
      <c r="X60" s="28">
        <v>6098267</v>
      </c>
      <c r="Y60" s="22">
        <v>6253598</v>
      </c>
    </row>
    <row r="61" spans="1:25" ht="14.25" thickBot="1">
      <c r="A61" s="7" t="s">
        <v>213</v>
      </c>
      <c r="B61" s="28">
        <v>12918660</v>
      </c>
      <c r="C61" s="28">
        <v>12800038</v>
      </c>
      <c r="D61" s="28">
        <v>13080579</v>
      </c>
      <c r="E61" s="22">
        <v>13402135</v>
      </c>
      <c r="F61" s="28">
        <v>8762265</v>
      </c>
      <c r="G61" s="28">
        <v>8730297</v>
      </c>
      <c r="H61" s="28">
        <v>8019034</v>
      </c>
      <c r="I61" s="22">
        <v>8405398</v>
      </c>
      <c r="J61" s="28">
        <v>8364379</v>
      </c>
      <c r="K61" s="28">
        <v>8470644</v>
      </c>
      <c r="L61" s="28">
        <v>7798221</v>
      </c>
      <c r="M61" s="22">
        <v>7994566</v>
      </c>
      <c r="N61" s="28">
        <v>8366513</v>
      </c>
      <c r="O61" s="28">
        <v>8492369</v>
      </c>
      <c r="P61" s="28">
        <v>7991820</v>
      </c>
      <c r="Q61" s="22">
        <v>8246775</v>
      </c>
      <c r="R61" s="28">
        <v>7926772</v>
      </c>
      <c r="S61" s="28">
        <v>8023508</v>
      </c>
      <c r="T61" s="28">
        <v>8097533</v>
      </c>
      <c r="U61" s="22">
        <v>8321363</v>
      </c>
      <c r="V61" s="28">
        <v>9744702</v>
      </c>
      <c r="W61" s="28">
        <v>9747332</v>
      </c>
      <c r="X61" s="28">
        <v>9899988</v>
      </c>
      <c r="Y61" s="22">
        <v>9142084</v>
      </c>
    </row>
    <row r="62" spans="1:25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4" ht="13.5">
      <c r="A64" s="20" t="s">
        <v>218</v>
      </c>
    </row>
    <row r="65" ht="13.5">
      <c r="A65" s="20" t="s">
        <v>219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214</v>
      </c>
      <c r="B2" s="14">
        <v>4557</v>
      </c>
      <c r="C2" s="14"/>
      <c r="D2" s="14"/>
      <c r="E2" s="14"/>
      <c r="F2" s="14"/>
      <c r="G2" s="14"/>
    </row>
    <row r="3" spans="1:7" ht="14.25" thickBot="1">
      <c r="A3" s="11" t="s">
        <v>215</v>
      </c>
      <c r="B3" s="1" t="s">
        <v>216</v>
      </c>
      <c r="C3" s="1"/>
      <c r="D3" s="1"/>
      <c r="E3" s="1"/>
      <c r="F3" s="1"/>
      <c r="G3" s="1"/>
    </row>
    <row r="4" spans="1:7" ht="14.25" thickTop="1">
      <c r="A4" s="10" t="s">
        <v>89</v>
      </c>
      <c r="B4" s="15" t="str">
        <f>HYPERLINK("http://www.kabupro.jp/mark/20130626/S000D5X1.htm","有価証券報告書")</f>
        <v>有価証券報告書</v>
      </c>
      <c r="C4" s="15" t="str">
        <f>HYPERLINK("http://www.kabupro.jp/mark/20130626/S000D5X1.htm","有価証券報告書")</f>
        <v>有価証券報告書</v>
      </c>
      <c r="D4" s="15" t="str">
        <f>HYPERLINK("http://www.kabupro.jp/mark/20120626/S000B0P6.htm","有価証券報告書")</f>
        <v>有価証券報告書</v>
      </c>
      <c r="E4" s="15" t="str">
        <f>HYPERLINK("http://www.kabupro.jp/mark/20110624/S0008I37.htm","有価証券報告書")</f>
        <v>有価証券報告書</v>
      </c>
      <c r="F4" s="15" t="str">
        <f>HYPERLINK("http://www.kabupro.jp/mark/20100624/S0005VYH.htm","有価証券報告書")</f>
        <v>有価証券報告書</v>
      </c>
      <c r="G4" s="15" t="str">
        <f>HYPERLINK("http://www.kabupro.jp/mark/20090624/S00038G4.htm","有価証券報告書")</f>
        <v>有価証券報告書</v>
      </c>
    </row>
    <row r="5" spans="1:7" ht="14.25" thickBot="1">
      <c r="A5" s="11" t="s">
        <v>90</v>
      </c>
      <c r="B5" s="1" t="s">
        <v>96</v>
      </c>
      <c r="C5" s="1" t="s">
        <v>96</v>
      </c>
      <c r="D5" s="1" t="s">
        <v>100</v>
      </c>
      <c r="E5" s="1" t="s">
        <v>102</v>
      </c>
      <c r="F5" s="1" t="s">
        <v>104</v>
      </c>
      <c r="G5" s="1" t="s">
        <v>106</v>
      </c>
    </row>
    <row r="6" spans="1:7" ht="15" thickBot="1" thickTop="1">
      <c r="A6" s="10" t="s">
        <v>91</v>
      </c>
      <c r="B6" s="18" t="s">
        <v>297</v>
      </c>
      <c r="C6" s="19"/>
      <c r="D6" s="19"/>
      <c r="E6" s="19"/>
      <c r="F6" s="19"/>
      <c r="G6" s="19"/>
    </row>
    <row r="7" spans="1:7" ht="14.25" thickTop="1">
      <c r="A7" s="12" t="s">
        <v>92</v>
      </c>
      <c r="B7" s="16" t="s">
        <v>97</v>
      </c>
      <c r="C7" s="16" t="s">
        <v>97</v>
      </c>
      <c r="D7" s="16" t="s">
        <v>97</v>
      </c>
      <c r="E7" s="16" t="s">
        <v>97</v>
      </c>
      <c r="F7" s="16" t="s">
        <v>97</v>
      </c>
      <c r="G7" s="16" t="s">
        <v>97</v>
      </c>
    </row>
    <row r="8" spans="1:7" ht="13.5">
      <c r="A8" s="13" t="s">
        <v>93</v>
      </c>
      <c r="B8" s="17" t="s">
        <v>220</v>
      </c>
      <c r="C8" s="17" t="s">
        <v>221</v>
      </c>
      <c r="D8" s="17" t="s">
        <v>222</v>
      </c>
      <c r="E8" s="17" t="s">
        <v>223</v>
      </c>
      <c r="F8" s="17" t="s">
        <v>224</v>
      </c>
      <c r="G8" s="17" t="s">
        <v>225</v>
      </c>
    </row>
    <row r="9" spans="1:7" ht="13.5">
      <c r="A9" s="13" t="s">
        <v>94</v>
      </c>
      <c r="B9" s="17" t="s">
        <v>98</v>
      </c>
      <c r="C9" s="17" t="s">
        <v>99</v>
      </c>
      <c r="D9" s="17" t="s">
        <v>101</v>
      </c>
      <c r="E9" s="17" t="s">
        <v>103</v>
      </c>
      <c r="F9" s="17" t="s">
        <v>105</v>
      </c>
      <c r="G9" s="17" t="s">
        <v>107</v>
      </c>
    </row>
    <row r="10" spans="1:7" ht="14.25" thickBot="1">
      <c r="A10" s="13" t="s">
        <v>95</v>
      </c>
      <c r="B10" s="17" t="s">
        <v>109</v>
      </c>
      <c r="C10" s="17" t="s">
        <v>109</v>
      </c>
      <c r="D10" s="17" t="s">
        <v>109</v>
      </c>
      <c r="E10" s="17" t="s">
        <v>109</v>
      </c>
      <c r="F10" s="17" t="s">
        <v>109</v>
      </c>
      <c r="G10" s="17" t="s">
        <v>109</v>
      </c>
    </row>
    <row r="11" spans="1:7" ht="14.25" thickTop="1">
      <c r="A11" s="26" t="s">
        <v>226</v>
      </c>
      <c r="B11" s="21">
        <v>4232102</v>
      </c>
      <c r="C11" s="21">
        <v>4046262</v>
      </c>
      <c r="D11" s="21">
        <v>3860903</v>
      </c>
      <c r="E11" s="21">
        <v>3901083</v>
      </c>
      <c r="F11" s="21">
        <v>3739201</v>
      </c>
      <c r="G11" s="21">
        <v>3569553</v>
      </c>
    </row>
    <row r="12" spans="1:7" ht="13.5">
      <c r="A12" s="6" t="s">
        <v>227</v>
      </c>
      <c r="B12" s="22">
        <v>1713564</v>
      </c>
      <c r="C12" s="22">
        <v>1705211</v>
      </c>
      <c r="D12" s="22">
        <v>1559718</v>
      </c>
      <c r="E12" s="22">
        <v>1267571</v>
      </c>
      <c r="F12" s="22">
        <v>1349948</v>
      </c>
      <c r="G12" s="22">
        <v>1223279</v>
      </c>
    </row>
    <row r="13" spans="1:7" ht="13.5">
      <c r="A13" s="6" t="s">
        <v>228</v>
      </c>
      <c r="B13" s="22">
        <v>9655</v>
      </c>
      <c r="C13" s="22">
        <v>15860</v>
      </c>
      <c r="D13" s="22">
        <v>38227</v>
      </c>
      <c r="E13" s="22">
        <v>39568</v>
      </c>
      <c r="F13" s="22">
        <v>51953</v>
      </c>
      <c r="G13" s="22">
        <v>37002</v>
      </c>
    </row>
    <row r="14" spans="1:7" ht="13.5">
      <c r="A14" s="6" t="s">
        <v>229</v>
      </c>
      <c r="B14" s="22">
        <v>5955323</v>
      </c>
      <c r="C14" s="22">
        <v>5767334</v>
      </c>
      <c r="D14" s="22">
        <v>5458850</v>
      </c>
      <c r="E14" s="22">
        <v>5208223</v>
      </c>
      <c r="F14" s="22">
        <v>5141103</v>
      </c>
      <c r="G14" s="22">
        <v>4829835</v>
      </c>
    </row>
    <row r="15" spans="1:7" ht="13.5">
      <c r="A15" s="2" t="s">
        <v>230</v>
      </c>
      <c r="B15" s="22">
        <v>306415</v>
      </c>
      <c r="C15" s="22">
        <v>275469</v>
      </c>
      <c r="D15" s="22">
        <v>265994</v>
      </c>
      <c r="E15" s="22">
        <v>248138</v>
      </c>
      <c r="F15" s="22">
        <v>337923</v>
      </c>
      <c r="G15" s="22">
        <v>346564</v>
      </c>
    </row>
    <row r="16" spans="1:7" ht="13.5">
      <c r="A16" s="2" t="s">
        <v>231</v>
      </c>
      <c r="B16" s="22">
        <v>1536752</v>
      </c>
      <c r="C16" s="22">
        <v>1414987</v>
      </c>
      <c r="D16" s="22">
        <v>1346771</v>
      </c>
      <c r="E16" s="22">
        <v>1382265</v>
      </c>
      <c r="F16" s="22">
        <v>1400653</v>
      </c>
      <c r="G16" s="22">
        <v>1380464</v>
      </c>
    </row>
    <row r="17" spans="1:7" ht="13.5">
      <c r="A17" s="2" t="s">
        <v>232</v>
      </c>
      <c r="B17" s="22">
        <v>1843168</v>
      </c>
      <c r="C17" s="22">
        <v>1690457</v>
      </c>
      <c r="D17" s="22">
        <v>1612766</v>
      </c>
      <c r="E17" s="22">
        <v>1630403</v>
      </c>
      <c r="F17" s="22">
        <v>1738576</v>
      </c>
      <c r="G17" s="22">
        <v>1727028</v>
      </c>
    </row>
    <row r="18" spans="1:7" ht="13.5">
      <c r="A18" s="2" t="s">
        <v>233</v>
      </c>
      <c r="B18" s="22">
        <v>33813</v>
      </c>
      <c r="C18" s="22">
        <v>32233</v>
      </c>
      <c r="D18" s="22">
        <v>32816</v>
      </c>
      <c r="E18" s="22">
        <v>41343</v>
      </c>
      <c r="F18" s="22">
        <v>27502</v>
      </c>
      <c r="G18" s="22">
        <v>42753</v>
      </c>
    </row>
    <row r="19" spans="1:7" ht="13.5">
      <c r="A19" s="2" t="s">
        <v>234</v>
      </c>
      <c r="B19" s="22">
        <v>344108</v>
      </c>
      <c r="C19" s="22">
        <v>306415</v>
      </c>
      <c r="D19" s="22">
        <v>275469</v>
      </c>
      <c r="E19" s="22">
        <v>265994</v>
      </c>
      <c r="F19" s="22">
        <v>248138</v>
      </c>
      <c r="G19" s="22">
        <v>337923</v>
      </c>
    </row>
    <row r="20" spans="1:7" ht="13.5">
      <c r="A20" s="2" t="s">
        <v>235</v>
      </c>
      <c r="B20" s="22">
        <v>1465245</v>
      </c>
      <c r="C20" s="22">
        <v>1351808</v>
      </c>
      <c r="D20" s="22">
        <v>1304480</v>
      </c>
      <c r="E20" s="22">
        <v>1323066</v>
      </c>
      <c r="F20" s="22">
        <v>1462935</v>
      </c>
      <c r="G20" s="22">
        <v>1346351</v>
      </c>
    </row>
    <row r="21" spans="1:7" ht="13.5">
      <c r="A21" s="2" t="s">
        <v>236</v>
      </c>
      <c r="B21" s="22">
        <v>299566</v>
      </c>
      <c r="C21" s="22">
        <v>335762</v>
      </c>
      <c r="D21" s="22">
        <v>255110</v>
      </c>
      <c r="E21" s="22">
        <v>248010</v>
      </c>
      <c r="F21" s="22">
        <v>284107</v>
      </c>
      <c r="G21" s="22">
        <v>299992</v>
      </c>
    </row>
    <row r="22" spans="1:7" ht="13.5">
      <c r="A22" s="2" t="s">
        <v>237</v>
      </c>
      <c r="B22" s="22">
        <v>1249064</v>
      </c>
      <c r="C22" s="22">
        <v>965034</v>
      </c>
      <c r="D22" s="22">
        <v>1041434</v>
      </c>
      <c r="E22" s="22">
        <v>768911</v>
      </c>
      <c r="F22" s="22">
        <v>823493</v>
      </c>
      <c r="G22" s="22">
        <v>814809</v>
      </c>
    </row>
    <row r="23" spans="1:7" ht="13.5">
      <c r="A23" s="2" t="s">
        <v>232</v>
      </c>
      <c r="B23" s="22">
        <v>1548631</v>
      </c>
      <c r="C23" s="22">
        <v>1300797</v>
      </c>
      <c r="D23" s="22">
        <v>1296544</v>
      </c>
      <c r="E23" s="22">
        <v>1016922</v>
      </c>
      <c r="F23" s="22">
        <v>1107600</v>
      </c>
      <c r="G23" s="22">
        <v>1114801</v>
      </c>
    </row>
    <row r="24" spans="1:7" ht="13.5">
      <c r="A24" s="2" t="s">
        <v>238</v>
      </c>
      <c r="B24" s="22">
        <v>40568</v>
      </c>
      <c r="C24" s="22">
        <v>24650</v>
      </c>
      <c r="D24" s="22">
        <v>19593</v>
      </c>
      <c r="E24" s="22">
        <v>23378</v>
      </c>
      <c r="F24" s="22">
        <v>32008</v>
      </c>
      <c r="G24" s="22">
        <v>35714</v>
      </c>
    </row>
    <row r="25" spans="1:7" ht="13.5">
      <c r="A25" s="2" t="s">
        <v>239</v>
      </c>
      <c r="B25" s="22">
        <v>309577</v>
      </c>
      <c r="C25" s="22">
        <v>299566</v>
      </c>
      <c r="D25" s="22">
        <v>335762</v>
      </c>
      <c r="E25" s="22">
        <v>255110</v>
      </c>
      <c r="F25" s="22">
        <v>248010</v>
      </c>
      <c r="G25" s="22">
        <v>284107</v>
      </c>
    </row>
    <row r="26" spans="1:7" ht="13.5">
      <c r="A26" s="2" t="s">
        <v>240</v>
      </c>
      <c r="B26" s="22">
        <v>1198484</v>
      </c>
      <c r="C26" s="22">
        <v>976580</v>
      </c>
      <c r="D26" s="22">
        <v>941188</v>
      </c>
      <c r="E26" s="22">
        <v>738433</v>
      </c>
      <c r="F26" s="22">
        <v>827581</v>
      </c>
      <c r="G26" s="22">
        <v>794979</v>
      </c>
    </row>
    <row r="27" spans="1:7" ht="13.5">
      <c r="A27" s="6" t="s">
        <v>241</v>
      </c>
      <c r="B27" s="22">
        <v>465</v>
      </c>
      <c r="C27" s="22">
        <v>9436</v>
      </c>
      <c r="D27" s="22">
        <v>16145</v>
      </c>
      <c r="E27" s="22">
        <v>19240</v>
      </c>
      <c r="F27" s="22">
        <v>3141</v>
      </c>
      <c r="G27" s="22">
        <v>24698</v>
      </c>
    </row>
    <row r="28" spans="1:7" ht="13.5">
      <c r="A28" s="6" t="s">
        <v>242</v>
      </c>
      <c r="B28" s="22">
        <v>2664196</v>
      </c>
      <c r="C28" s="22">
        <v>2337825</v>
      </c>
      <c r="D28" s="22">
        <v>2261813</v>
      </c>
      <c r="E28" s="22">
        <v>2080741</v>
      </c>
      <c r="F28" s="22">
        <v>2293658</v>
      </c>
      <c r="G28" s="22">
        <v>2166029</v>
      </c>
    </row>
    <row r="29" spans="1:7" ht="13.5">
      <c r="A29" s="7" t="s">
        <v>243</v>
      </c>
      <c r="B29" s="22">
        <v>3291126</v>
      </c>
      <c r="C29" s="22">
        <v>3429509</v>
      </c>
      <c r="D29" s="22">
        <v>3197036</v>
      </c>
      <c r="E29" s="22">
        <v>3127482</v>
      </c>
      <c r="F29" s="22">
        <v>2847444</v>
      </c>
      <c r="G29" s="22">
        <v>2663805</v>
      </c>
    </row>
    <row r="30" spans="1:7" ht="13.5">
      <c r="A30" s="6" t="s">
        <v>244</v>
      </c>
      <c r="B30" s="22">
        <v>53068</v>
      </c>
      <c r="C30" s="22">
        <v>68127</v>
      </c>
      <c r="D30" s="22">
        <v>67696</v>
      </c>
      <c r="E30" s="22">
        <v>51749</v>
      </c>
      <c r="F30" s="22">
        <v>46026</v>
      </c>
      <c r="G30" s="22">
        <v>50196</v>
      </c>
    </row>
    <row r="31" spans="1:7" ht="13.5">
      <c r="A31" s="6" t="s">
        <v>245</v>
      </c>
      <c r="B31" s="22">
        <v>15066</v>
      </c>
      <c r="C31" s="22">
        <v>14369</v>
      </c>
      <c r="D31" s="22">
        <v>15458</v>
      </c>
      <c r="E31" s="22">
        <v>26276</v>
      </c>
      <c r="F31" s="22">
        <v>34522</v>
      </c>
      <c r="G31" s="22">
        <v>40452</v>
      </c>
    </row>
    <row r="32" spans="1:7" ht="13.5">
      <c r="A32" s="6" t="s">
        <v>246</v>
      </c>
      <c r="B32" s="22">
        <v>58318</v>
      </c>
      <c r="C32" s="22">
        <v>48065</v>
      </c>
      <c r="D32" s="22">
        <v>42256</v>
      </c>
      <c r="E32" s="22">
        <v>53718</v>
      </c>
      <c r="F32" s="22">
        <v>44162</v>
      </c>
      <c r="G32" s="22">
        <v>65329</v>
      </c>
    </row>
    <row r="33" spans="1:7" ht="13.5">
      <c r="A33" s="6" t="s">
        <v>247</v>
      </c>
      <c r="B33" s="22">
        <v>8547</v>
      </c>
      <c r="C33" s="22">
        <v>19759</v>
      </c>
      <c r="D33" s="22">
        <v>23176</v>
      </c>
      <c r="E33" s="22">
        <v>74697</v>
      </c>
      <c r="F33" s="22">
        <v>2573</v>
      </c>
      <c r="G33" s="22">
        <v>43715</v>
      </c>
    </row>
    <row r="34" spans="1:7" ht="13.5">
      <c r="A34" s="6" t="s">
        <v>248</v>
      </c>
      <c r="B34" s="22">
        <v>121176</v>
      </c>
      <c r="C34" s="22">
        <v>125100</v>
      </c>
      <c r="D34" s="22">
        <v>126615</v>
      </c>
      <c r="E34" s="22">
        <v>113784</v>
      </c>
      <c r="F34" s="22">
        <v>137967</v>
      </c>
      <c r="G34" s="22">
        <v>141330</v>
      </c>
    </row>
    <row r="35" spans="1:7" ht="13.5">
      <c r="A35" s="6" t="s">
        <v>249</v>
      </c>
      <c r="B35" s="22">
        <v>832820</v>
      </c>
      <c r="C35" s="22">
        <v>805686</v>
      </c>
      <c r="D35" s="22">
        <v>737042</v>
      </c>
      <c r="E35" s="22">
        <v>668528</v>
      </c>
      <c r="F35" s="22">
        <v>615870</v>
      </c>
      <c r="G35" s="22">
        <v>554344</v>
      </c>
    </row>
    <row r="36" spans="1:7" ht="13.5">
      <c r="A36" s="6" t="s">
        <v>250</v>
      </c>
      <c r="B36" s="22">
        <v>143797</v>
      </c>
      <c r="C36" s="22">
        <v>142149</v>
      </c>
      <c r="D36" s="22">
        <v>124293</v>
      </c>
      <c r="E36" s="22">
        <v>105347</v>
      </c>
      <c r="F36" s="22">
        <v>101774</v>
      </c>
      <c r="G36" s="22">
        <v>92854</v>
      </c>
    </row>
    <row r="37" spans="1:7" ht="13.5">
      <c r="A37" s="6" t="s">
        <v>251</v>
      </c>
      <c r="B37" s="22">
        <v>152119</v>
      </c>
      <c r="C37" s="22">
        <v>163088</v>
      </c>
      <c r="D37" s="22">
        <v>141034</v>
      </c>
      <c r="E37" s="22">
        <v>124049</v>
      </c>
      <c r="F37" s="22">
        <v>118489</v>
      </c>
      <c r="G37" s="22">
        <v>119709</v>
      </c>
    </row>
    <row r="38" spans="1:7" ht="13.5">
      <c r="A38" s="6" t="s">
        <v>252</v>
      </c>
      <c r="B38" s="22">
        <v>114146</v>
      </c>
      <c r="C38" s="22">
        <v>101338</v>
      </c>
      <c r="D38" s="22">
        <v>102117</v>
      </c>
      <c r="E38" s="22">
        <v>107702</v>
      </c>
      <c r="F38" s="22">
        <v>108590</v>
      </c>
      <c r="G38" s="22">
        <v>99370</v>
      </c>
    </row>
    <row r="39" spans="1:7" ht="13.5">
      <c r="A39" s="6" t="s">
        <v>254</v>
      </c>
      <c r="B39" s="22">
        <v>125557</v>
      </c>
      <c r="C39" s="22">
        <v>88467</v>
      </c>
      <c r="D39" s="22">
        <v>71390</v>
      </c>
      <c r="E39" s="22">
        <v>63477</v>
      </c>
      <c r="F39" s="22">
        <v>93711</v>
      </c>
      <c r="G39" s="22">
        <v>106752</v>
      </c>
    </row>
    <row r="40" spans="1:7" ht="13.5">
      <c r="A40" s="6" t="s">
        <v>255</v>
      </c>
      <c r="B40" s="22">
        <v>963558</v>
      </c>
      <c r="C40" s="22">
        <v>1046782</v>
      </c>
      <c r="D40" s="22">
        <v>1020401</v>
      </c>
      <c r="E40" s="22">
        <v>917883</v>
      </c>
      <c r="F40" s="22">
        <v>906447</v>
      </c>
      <c r="G40" s="22">
        <v>836236</v>
      </c>
    </row>
    <row r="41" spans="1:7" ht="13.5">
      <c r="A41" s="6" t="s">
        <v>256</v>
      </c>
      <c r="B41" s="22">
        <v>169601</v>
      </c>
      <c r="C41" s="22">
        <v>166708</v>
      </c>
      <c r="D41" s="22">
        <v>118038</v>
      </c>
      <c r="E41" s="22"/>
      <c r="F41" s="22"/>
      <c r="G41" s="22"/>
    </row>
    <row r="42" spans="1:7" ht="13.5">
      <c r="A42" s="6" t="s">
        <v>258</v>
      </c>
      <c r="B42" s="22">
        <v>1914</v>
      </c>
      <c r="C42" s="22"/>
      <c r="D42" s="22"/>
      <c r="E42" s="22"/>
      <c r="F42" s="22"/>
      <c r="G42" s="22"/>
    </row>
    <row r="43" spans="1:7" ht="13.5">
      <c r="A43" s="6" t="s">
        <v>126</v>
      </c>
      <c r="B43" s="22">
        <v>320855</v>
      </c>
      <c r="C43" s="22">
        <v>281935</v>
      </c>
      <c r="D43" s="22">
        <v>282330</v>
      </c>
      <c r="E43" s="22">
        <v>375139</v>
      </c>
      <c r="F43" s="22">
        <v>401968</v>
      </c>
      <c r="G43" s="22">
        <v>397959</v>
      </c>
    </row>
    <row r="44" spans="1:7" ht="13.5">
      <c r="A44" s="6" t="s">
        <v>259</v>
      </c>
      <c r="B44" s="22">
        <v>3080547</v>
      </c>
      <c r="C44" s="22">
        <v>3071579</v>
      </c>
      <c r="D44" s="22">
        <v>2871852</v>
      </c>
      <c r="E44" s="22">
        <v>2682354</v>
      </c>
      <c r="F44" s="22">
        <v>2612104</v>
      </c>
      <c r="G44" s="22">
        <v>2548251</v>
      </c>
    </row>
    <row r="45" spans="1:7" ht="14.25" thickBot="1">
      <c r="A45" s="25" t="s">
        <v>260</v>
      </c>
      <c r="B45" s="23">
        <v>210578</v>
      </c>
      <c r="C45" s="23">
        <v>357929</v>
      </c>
      <c r="D45" s="23">
        <v>325183</v>
      </c>
      <c r="E45" s="23">
        <v>445128</v>
      </c>
      <c r="F45" s="23">
        <v>235340</v>
      </c>
      <c r="G45" s="23">
        <v>115554</v>
      </c>
    </row>
    <row r="46" spans="1:7" ht="14.25" thickTop="1">
      <c r="A46" s="6" t="s">
        <v>261</v>
      </c>
      <c r="B46" s="22">
        <v>17625</v>
      </c>
      <c r="C46" s="22">
        <v>19693</v>
      </c>
      <c r="D46" s="22">
        <v>22373</v>
      </c>
      <c r="E46" s="22">
        <v>17153</v>
      </c>
      <c r="F46" s="22">
        <v>36689</v>
      </c>
      <c r="G46" s="22">
        <v>21625</v>
      </c>
    </row>
    <row r="47" spans="1:7" ht="13.5">
      <c r="A47" s="6" t="s">
        <v>262</v>
      </c>
      <c r="B47" s="22">
        <v>1724</v>
      </c>
      <c r="C47" s="22">
        <v>1937</v>
      </c>
      <c r="D47" s="22">
        <v>2589</v>
      </c>
      <c r="E47" s="22">
        <v>2485</v>
      </c>
      <c r="F47" s="22">
        <v>7394</v>
      </c>
      <c r="G47" s="22">
        <v>16215</v>
      </c>
    </row>
    <row r="48" spans="1:7" ht="13.5">
      <c r="A48" s="6" t="s">
        <v>263</v>
      </c>
      <c r="B48" s="22">
        <v>10980</v>
      </c>
      <c r="C48" s="22">
        <v>11084</v>
      </c>
      <c r="D48" s="22">
        <v>13500</v>
      </c>
      <c r="E48" s="22">
        <v>13500</v>
      </c>
      <c r="F48" s="22">
        <v>12980</v>
      </c>
      <c r="G48" s="22">
        <v>10380</v>
      </c>
    </row>
    <row r="49" spans="1:7" ht="13.5">
      <c r="A49" s="6" t="s">
        <v>265</v>
      </c>
      <c r="B49" s="22">
        <v>130017</v>
      </c>
      <c r="C49" s="22"/>
      <c r="D49" s="22"/>
      <c r="E49" s="22"/>
      <c r="F49" s="22">
        <v>9817</v>
      </c>
      <c r="G49" s="22"/>
    </row>
    <row r="50" spans="1:7" ht="13.5">
      <c r="A50" s="6" t="s">
        <v>267</v>
      </c>
      <c r="B50" s="22">
        <v>4458</v>
      </c>
      <c r="C50" s="22">
        <v>6839</v>
      </c>
      <c r="D50" s="22">
        <v>4638</v>
      </c>
      <c r="E50" s="22">
        <v>6147</v>
      </c>
      <c r="F50" s="22"/>
      <c r="G50" s="22"/>
    </row>
    <row r="51" spans="1:7" ht="13.5">
      <c r="A51" s="6" t="s">
        <v>268</v>
      </c>
      <c r="B51" s="22"/>
      <c r="C51" s="22">
        <v>7745</v>
      </c>
      <c r="D51" s="22"/>
      <c r="E51" s="22"/>
      <c r="F51" s="22"/>
      <c r="G51" s="22"/>
    </row>
    <row r="52" spans="1:7" ht="13.5">
      <c r="A52" s="6" t="s">
        <v>269</v>
      </c>
      <c r="B52" s="22"/>
      <c r="C52" s="22">
        <v>14858</v>
      </c>
      <c r="D52" s="22"/>
      <c r="E52" s="22"/>
      <c r="F52" s="22"/>
      <c r="G52" s="22"/>
    </row>
    <row r="53" spans="1:7" ht="13.5">
      <c r="A53" s="6" t="s">
        <v>126</v>
      </c>
      <c r="B53" s="22">
        <v>8420</v>
      </c>
      <c r="C53" s="22">
        <v>9987</v>
      </c>
      <c r="D53" s="22">
        <v>8705</v>
      </c>
      <c r="E53" s="22">
        <v>9050</v>
      </c>
      <c r="F53" s="22">
        <v>9260</v>
      </c>
      <c r="G53" s="22">
        <v>7282</v>
      </c>
    </row>
    <row r="54" spans="1:7" ht="13.5">
      <c r="A54" s="6" t="s">
        <v>270</v>
      </c>
      <c r="B54" s="22">
        <v>173226</v>
      </c>
      <c r="C54" s="22">
        <v>72146</v>
      </c>
      <c r="D54" s="22">
        <v>51806</v>
      </c>
      <c r="E54" s="22">
        <v>48336</v>
      </c>
      <c r="F54" s="22">
        <v>76141</v>
      </c>
      <c r="G54" s="22">
        <v>55503</v>
      </c>
    </row>
    <row r="55" spans="1:7" ht="13.5">
      <c r="A55" s="6" t="s">
        <v>271</v>
      </c>
      <c r="B55" s="22">
        <v>35464</v>
      </c>
      <c r="C55" s="22">
        <v>39700</v>
      </c>
      <c r="D55" s="22">
        <v>41213</v>
      </c>
      <c r="E55" s="22">
        <v>42273</v>
      </c>
      <c r="F55" s="22">
        <v>32237</v>
      </c>
      <c r="G55" s="22">
        <v>18626</v>
      </c>
    </row>
    <row r="56" spans="1:7" ht="13.5">
      <c r="A56" s="6" t="s">
        <v>173</v>
      </c>
      <c r="B56" s="22">
        <v>26137</v>
      </c>
      <c r="C56" s="22"/>
      <c r="D56" s="22"/>
      <c r="E56" s="22"/>
      <c r="F56" s="22"/>
      <c r="G56" s="22"/>
    </row>
    <row r="57" spans="1:7" ht="13.5">
      <c r="A57" s="6" t="s">
        <v>272</v>
      </c>
      <c r="B57" s="22">
        <v>11089</v>
      </c>
      <c r="C57" s="22">
        <v>18976</v>
      </c>
      <c r="D57" s="22">
        <v>28716</v>
      </c>
      <c r="E57" s="22">
        <v>23789</v>
      </c>
      <c r="F57" s="22">
        <v>7014</v>
      </c>
      <c r="G57" s="22"/>
    </row>
    <row r="58" spans="1:7" ht="13.5">
      <c r="A58" s="6" t="s">
        <v>273</v>
      </c>
      <c r="B58" s="22"/>
      <c r="C58" s="22">
        <v>2113</v>
      </c>
      <c r="D58" s="22">
        <v>29334</v>
      </c>
      <c r="E58" s="22">
        <v>28405</v>
      </c>
      <c r="F58" s="22"/>
      <c r="G58" s="22">
        <v>10295</v>
      </c>
    </row>
    <row r="59" spans="1:7" ht="13.5">
      <c r="A59" s="6" t="s">
        <v>274</v>
      </c>
      <c r="B59" s="22">
        <v>5567</v>
      </c>
      <c r="C59" s="22">
        <v>6194</v>
      </c>
      <c r="D59" s="22">
        <v>6682</v>
      </c>
      <c r="E59" s="22">
        <v>7513</v>
      </c>
      <c r="F59" s="22">
        <v>7815</v>
      </c>
      <c r="G59" s="22">
        <v>14214</v>
      </c>
    </row>
    <row r="60" spans="1:7" ht="13.5">
      <c r="A60" s="6" t="s">
        <v>186</v>
      </c>
      <c r="B60" s="22">
        <v>1412</v>
      </c>
      <c r="C60" s="22">
        <v>292</v>
      </c>
      <c r="D60" s="22">
        <v>2598</v>
      </c>
      <c r="E60" s="22">
        <v>395</v>
      </c>
      <c r="F60" s="22">
        <v>978</v>
      </c>
      <c r="G60" s="22">
        <v>3525</v>
      </c>
    </row>
    <row r="61" spans="1:7" ht="13.5">
      <c r="A61" s="6" t="s">
        <v>275</v>
      </c>
      <c r="B61" s="22">
        <v>79672</v>
      </c>
      <c r="C61" s="22">
        <v>67277</v>
      </c>
      <c r="D61" s="22">
        <v>108545</v>
      </c>
      <c r="E61" s="22">
        <v>102376</v>
      </c>
      <c r="F61" s="22">
        <v>48046</v>
      </c>
      <c r="G61" s="22">
        <v>46661</v>
      </c>
    </row>
    <row r="62" spans="1:7" ht="14.25" thickBot="1">
      <c r="A62" s="25" t="s">
        <v>276</v>
      </c>
      <c r="B62" s="23">
        <v>304133</v>
      </c>
      <c r="C62" s="23">
        <v>362798</v>
      </c>
      <c r="D62" s="23">
        <v>268444</v>
      </c>
      <c r="E62" s="23">
        <v>391087</v>
      </c>
      <c r="F62" s="23">
        <v>263435</v>
      </c>
      <c r="G62" s="23">
        <v>124396</v>
      </c>
    </row>
    <row r="63" spans="1:7" ht="14.25" thickTop="1">
      <c r="A63" s="6" t="s">
        <v>277</v>
      </c>
      <c r="B63" s="22">
        <v>870</v>
      </c>
      <c r="C63" s="22">
        <v>2319</v>
      </c>
      <c r="D63" s="22">
        <v>3183</v>
      </c>
      <c r="E63" s="22">
        <v>2337</v>
      </c>
      <c r="F63" s="22">
        <v>3393</v>
      </c>
      <c r="G63" s="22">
        <v>7753</v>
      </c>
    </row>
    <row r="64" spans="1:7" ht="13.5">
      <c r="A64" s="6" t="s">
        <v>278</v>
      </c>
      <c r="B64" s="22"/>
      <c r="C64" s="22">
        <v>29605</v>
      </c>
      <c r="D64" s="22"/>
      <c r="E64" s="22">
        <v>573</v>
      </c>
      <c r="F64" s="22">
        <v>382</v>
      </c>
      <c r="G64" s="22"/>
    </row>
    <row r="65" spans="1:7" ht="13.5">
      <c r="A65" s="6" t="s">
        <v>279</v>
      </c>
      <c r="B65" s="22"/>
      <c r="C65" s="22"/>
      <c r="D65" s="22"/>
      <c r="E65" s="22"/>
      <c r="F65" s="22"/>
      <c r="G65" s="22">
        <v>22324</v>
      </c>
    </row>
    <row r="66" spans="1:7" ht="13.5">
      <c r="A66" s="6" t="s">
        <v>280</v>
      </c>
      <c r="B66" s="22"/>
      <c r="C66" s="22"/>
      <c r="D66" s="22"/>
      <c r="E66" s="22">
        <v>38</v>
      </c>
      <c r="F66" s="22"/>
      <c r="G66" s="22"/>
    </row>
    <row r="67" spans="1:7" ht="13.5">
      <c r="A67" s="6" t="s">
        <v>281</v>
      </c>
      <c r="B67" s="22"/>
      <c r="C67" s="22"/>
      <c r="D67" s="22"/>
      <c r="E67" s="22">
        <v>140000</v>
      </c>
      <c r="F67" s="22"/>
      <c r="G67" s="22"/>
    </row>
    <row r="68" spans="1:7" ht="13.5">
      <c r="A68" s="6" t="s">
        <v>282</v>
      </c>
      <c r="B68" s="22">
        <v>870</v>
      </c>
      <c r="C68" s="22">
        <v>31924</v>
      </c>
      <c r="D68" s="22">
        <v>3183</v>
      </c>
      <c r="E68" s="22">
        <v>142949</v>
      </c>
      <c r="F68" s="22">
        <v>3775</v>
      </c>
      <c r="G68" s="22">
        <v>30077</v>
      </c>
    </row>
    <row r="69" spans="1:7" ht="13.5">
      <c r="A69" s="6" t="s">
        <v>283</v>
      </c>
      <c r="B69" s="22"/>
      <c r="C69" s="22"/>
      <c r="D69" s="22"/>
      <c r="E69" s="22"/>
      <c r="F69" s="22">
        <v>166930</v>
      </c>
      <c r="G69" s="22">
        <v>117577</v>
      </c>
    </row>
    <row r="70" spans="1:7" ht="13.5">
      <c r="A70" s="6" t="s">
        <v>247</v>
      </c>
      <c r="B70" s="22"/>
      <c r="C70" s="22"/>
      <c r="D70" s="22">
        <v>50744</v>
      </c>
      <c r="E70" s="22">
        <v>130000</v>
      </c>
      <c r="F70" s="22">
        <v>359062</v>
      </c>
      <c r="G70" s="22"/>
    </row>
    <row r="71" spans="1:7" ht="13.5">
      <c r="A71" s="6" t="s">
        <v>284</v>
      </c>
      <c r="B71" s="22"/>
      <c r="C71" s="22"/>
      <c r="D71" s="22"/>
      <c r="E71" s="22"/>
      <c r="F71" s="22">
        <v>140000</v>
      </c>
      <c r="G71" s="22"/>
    </row>
    <row r="72" spans="1:7" ht="13.5">
      <c r="A72" s="6" t="s">
        <v>285</v>
      </c>
      <c r="B72" s="22">
        <v>2395</v>
      </c>
      <c r="C72" s="22">
        <v>2162</v>
      </c>
      <c r="D72" s="22">
        <v>3398</v>
      </c>
      <c r="E72" s="22">
        <v>1004</v>
      </c>
      <c r="F72" s="22">
        <v>24314</v>
      </c>
      <c r="G72" s="22">
        <v>2278</v>
      </c>
    </row>
    <row r="73" spans="1:7" ht="13.5">
      <c r="A73" s="6" t="s">
        <v>286</v>
      </c>
      <c r="B73" s="22"/>
      <c r="C73" s="22"/>
      <c r="D73" s="22">
        <v>364</v>
      </c>
      <c r="E73" s="22"/>
      <c r="F73" s="22"/>
      <c r="G73" s="22"/>
    </row>
    <row r="74" spans="1:7" ht="13.5">
      <c r="A74" s="6" t="s">
        <v>287</v>
      </c>
      <c r="B74" s="22">
        <v>7679</v>
      </c>
      <c r="C74" s="22"/>
      <c r="D74" s="22">
        <v>10162</v>
      </c>
      <c r="E74" s="22">
        <v>17898</v>
      </c>
      <c r="F74" s="22">
        <v>1083197</v>
      </c>
      <c r="G74" s="22"/>
    </row>
    <row r="75" spans="1:7" ht="13.5">
      <c r="A75" s="6" t="s">
        <v>288</v>
      </c>
      <c r="B75" s="22"/>
      <c r="C75" s="22">
        <v>8156</v>
      </c>
      <c r="D75" s="22"/>
      <c r="E75" s="22"/>
      <c r="F75" s="22"/>
      <c r="G75" s="22"/>
    </row>
    <row r="76" spans="1:7" ht="13.5">
      <c r="A76" s="6" t="s">
        <v>289</v>
      </c>
      <c r="B76" s="22">
        <v>33903</v>
      </c>
      <c r="C76" s="22">
        <v>113451</v>
      </c>
      <c r="D76" s="22">
        <v>245684</v>
      </c>
      <c r="E76" s="22">
        <v>1530</v>
      </c>
      <c r="F76" s="22">
        <v>694084</v>
      </c>
      <c r="G76" s="22"/>
    </row>
    <row r="77" spans="1:7" ht="13.5">
      <c r="A77" s="6" t="s">
        <v>290</v>
      </c>
      <c r="B77" s="22"/>
      <c r="C77" s="22"/>
      <c r="D77" s="22"/>
      <c r="E77" s="22"/>
      <c r="F77" s="22">
        <v>437742</v>
      </c>
      <c r="G77" s="22"/>
    </row>
    <row r="78" spans="1:7" ht="13.5">
      <c r="A78" s="6" t="s">
        <v>291</v>
      </c>
      <c r="B78" s="22">
        <v>43978</v>
      </c>
      <c r="C78" s="22">
        <v>123770</v>
      </c>
      <c r="D78" s="22">
        <v>310353</v>
      </c>
      <c r="E78" s="22">
        <v>150433</v>
      </c>
      <c r="F78" s="22">
        <v>2905333</v>
      </c>
      <c r="G78" s="22">
        <v>119855</v>
      </c>
    </row>
    <row r="79" spans="1:7" ht="13.5">
      <c r="A79" s="7" t="s">
        <v>292</v>
      </c>
      <c r="B79" s="22">
        <v>261025</v>
      </c>
      <c r="C79" s="22">
        <v>270953</v>
      </c>
      <c r="D79" s="22">
        <v>-38726</v>
      </c>
      <c r="E79" s="22">
        <v>383604</v>
      </c>
      <c r="F79" s="22">
        <v>-2638121</v>
      </c>
      <c r="G79" s="22">
        <v>34618</v>
      </c>
    </row>
    <row r="80" spans="1:7" ht="13.5">
      <c r="A80" s="7" t="s">
        <v>293</v>
      </c>
      <c r="B80" s="22">
        <v>28755</v>
      </c>
      <c r="C80" s="22">
        <v>13442</v>
      </c>
      <c r="D80" s="22">
        <v>13142</v>
      </c>
      <c r="E80" s="22">
        <v>10852</v>
      </c>
      <c r="F80" s="22">
        <v>10812</v>
      </c>
      <c r="G80" s="22">
        <v>10732</v>
      </c>
    </row>
    <row r="81" spans="1:7" ht="13.5">
      <c r="A81" s="7" t="s">
        <v>294</v>
      </c>
      <c r="B81" s="22"/>
      <c r="C81" s="22"/>
      <c r="D81" s="22"/>
      <c r="E81" s="22"/>
      <c r="F81" s="22">
        <v>112527</v>
      </c>
      <c r="G81" s="22">
        <v>21569</v>
      </c>
    </row>
    <row r="82" spans="1:7" ht="13.5">
      <c r="A82" s="7" t="s">
        <v>295</v>
      </c>
      <c r="B82" s="22">
        <v>28755</v>
      </c>
      <c r="C82" s="22">
        <v>13442</v>
      </c>
      <c r="D82" s="22">
        <v>13142</v>
      </c>
      <c r="E82" s="22">
        <v>10852</v>
      </c>
      <c r="F82" s="22">
        <v>123339</v>
      </c>
      <c r="G82" s="22">
        <v>32301</v>
      </c>
    </row>
    <row r="83" spans="1:7" ht="14.25" thickBot="1">
      <c r="A83" s="7" t="s">
        <v>296</v>
      </c>
      <c r="B83" s="22">
        <v>232269</v>
      </c>
      <c r="C83" s="22">
        <v>257511</v>
      </c>
      <c r="D83" s="22">
        <v>-51868</v>
      </c>
      <c r="E83" s="22">
        <v>372752</v>
      </c>
      <c r="F83" s="22">
        <v>-2761460</v>
      </c>
      <c r="G83" s="22">
        <v>2317</v>
      </c>
    </row>
    <row r="84" spans="1:7" ht="14.25" thickTop="1">
      <c r="A84" s="8"/>
      <c r="B84" s="24"/>
      <c r="C84" s="24"/>
      <c r="D84" s="24"/>
      <c r="E84" s="24"/>
      <c r="F84" s="24"/>
      <c r="G84" s="24"/>
    </row>
    <row r="86" ht="13.5">
      <c r="A86" s="20" t="s">
        <v>218</v>
      </c>
    </row>
    <row r="87" ht="13.5">
      <c r="A87" s="20" t="s">
        <v>219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214</v>
      </c>
      <c r="B2" s="14">
        <v>4557</v>
      </c>
      <c r="C2" s="14"/>
      <c r="D2" s="14"/>
      <c r="E2" s="14"/>
      <c r="F2" s="14"/>
      <c r="G2" s="14"/>
    </row>
    <row r="3" spans="1:7" ht="14.25" thickBot="1">
      <c r="A3" s="11" t="s">
        <v>215</v>
      </c>
      <c r="B3" s="1" t="s">
        <v>216</v>
      </c>
      <c r="C3" s="1"/>
      <c r="D3" s="1"/>
      <c r="E3" s="1"/>
      <c r="F3" s="1"/>
      <c r="G3" s="1"/>
    </row>
    <row r="4" spans="1:7" ht="14.25" thickTop="1">
      <c r="A4" s="10" t="s">
        <v>89</v>
      </c>
      <c r="B4" s="15" t="str">
        <f>HYPERLINK("http://www.kabupro.jp/mark/20130626/S000D5X1.htm","有価証券報告書")</f>
        <v>有価証券報告書</v>
      </c>
      <c r="C4" s="15" t="str">
        <f>HYPERLINK("http://www.kabupro.jp/mark/20130626/S000D5X1.htm","有価証券報告書")</f>
        <v>有価証券報告書</v>
      </c>
      <c r="D4" s="15" t="str">
        <f>HYPERLINK("http://www.kabupro.jp/mark/20120626/S000B0P6.htm","有価証券報告書")</f>
        <v>有価証券報告書</v>
      </c>
      <c r="E4" s="15" t="str">
        <f>HYPERLINK("http://www.kabupro.jp/mark/20110624/S0008I37.htm","有価証券報告書")</f>
        <v>有価証券報告書</v>
      </c>
      <c r="F4" s="15" t="str">
        <f>HYPERLINK("http://www.kabupro.jp/mark/20100624/S0005VYH.htm","有価証券報告書")</f>
        <v>有価証券報告書</v>
      </c>
      <c r="G4" s="15" t="str">
        <f>HYPERLINK("http://www.kabupro.jp/mark/20090624/S00038G4.htm","有価証券報告書")</f>
        <v>有価証券報告書</v>
      </c>
    </row>
    <row r="5" spans="1:7" ht="14.25" thickBot="1">
      <c r="A5" s="11" t="s">
        <v>90</v>
      </c>
      <c r="B5" s="1" t="s">
        <v>96</v>
      </c>
      <c r="C5" s="1" t="s">
        <v>96</v>
      </c>
      <c r="D5" s="1" t="s">
        <v>100</v>
      </c>
      <c r="E5" s="1" t="s">
        <v>102</v>
      </c>
      <c r="F5" s="1" t="s">
        <v>104</v>
      </c>
      <c r="G5" s="1" t="s">
        <v>106</v>
      </c>
    </row>
    <row r="6" spans="1:7" ht="15" thickBot="1" thickTop="1">
      <c r="A6" s="10" t="s">
        <v>91</v>
      </c>
      <c r="B6" s="18" t="s">
        <v>217</v>
      </c>
      <c r="C6" s="19"/>
      <c r="D6" s="19"/>
      <c r="E6" s="19"/>
      <c r="F6" s="19"/>
      <c r="G6" s="19"/>
    </row>
    <row r="7" spans="1:7" ht="14.25" thickTop="1">
      <c r="A7" s="12" t="s">
        <v>92</v>
      </c>
      <c r="B7" s="16" t="s">
        <v>97</v>
      </c>
      <c r="C7" s="16" t="s">
        <v>97</v>
      </c>
      <c r="D7" s="16" t="s">
        <v>97</v>
      </c>
      <c r="E7" s="16" t="s">
        <v>97</v>
      </c>
      <c r="F7" s="16" t="s">
        <v>97</v>
      </c>
      <c r="G7" s="16" t="s">
        <v>97</v>
      </c>
    </row>
    <row r="8" spans="1:7" ht="13.5">
      <c r="A8" s="13" t="s">
        <v>93</v>
      </c>
      <c r="B8" s="17"/>
      <c r="C8" s="17"/>
      <c r="D8" s="17"/>
      <c r="E8" s="17"/>
      <c r="F8" s="17"/>
      <c r="G8" s="17"/>
    </row>
    <row r="9" spans="1:7" ht="13.5">
      <c r="A9" s="13" t="s">
        <v>94</v>
      </c>
      <c r="B9" s="17" t="s">
        <v>98</v>
      </c>
      <c r="C9" s="17" t="s">
        <v>99</v>
      </c>
      <c r="D9" s="17" t="s">
        <v>101</v>
      </c>
      <c r="E9" s="17" t="s">
        <v>103</v>
      </c>
      <c r="F9" s="17" t="s">
        <v>105</v>
      </c>
      <c r="G9" s="17" t="s">
        <v>107</v>
      </c>
    </row>
    <row r="10" spans="1:7" ht="14.25" thickBot="1">
      <c r="A10" s="13" t="s">
        <v>95</v>
      </c>
      <c r="B10" s="17" t="s">
        <v>109</v>
      </c>
      <c r="C10" s="17" t="s">
        <v>109</v>
      </c>
      <c r="D10" s="17" t="s">
        <v>109</v>
      </c>
      <c r="E10" s="17" t="s">
        <v>109</v>
      </c>
      <c r="F10" s="17" t="s">
        <v>109</v>
      </c>
      <c r="G10" s="17" t="s">
        <v>109</v>
      </c>
    </row>
    <row r="11" spans="1:7" ht="14.25" thickTop="1">
      <c r="A11" s="9" t="s">
        <v>108</v>
      </c>
      <c r="B11" s="21">
        <v>5783773</v>
      </c>
      <c r="C11" s="21">
        <v>1284061</v>
      </c>
      <c r="D11" s="21">
        <v>1414192</v>
      </c>
      <c r="E11" s="21">
        <v>1491221</v>
      </c>
      <c r="F11" s="21">
        <v>1545464</v>
      </c>
      <c r="G11" s="21">
        <v>1440648</v>
      </c>
    </row>
    <row r="12" spans="1:7" ht="13.5">
      <c r="A12" s="2" t="s">
        <v>110</v>
      </c>
      <c r="B12" s="22">
        <v>245384</v>
      </c>
      <c r="C12" s="22">
        <v>262017</v>
      </c>
      <c r="D12" s="22">
        <v>250979</v>
      </c>
      <c r="E12" s="22">
        <v>251133</v>
      </c>
      <c r="F12" s="22">
        <v>269934</v>
      </c>
      <c r="G12" s="22">
        <v>268731</v>
      </c>
    </row>
    <row r="13" spans="1:7" ht="13.5">
      <c r="A13" s="2" t="s">
        <v>111</v>
      </c>
      <c r="B13" s="22">
        <v>2068261</v>
      </c>
      <c r="C13" s="22">
        <v>1770114</v>
      </c>
      <c r="D13" s="22">
        <v>1572268</v>
      </c>
      <c r="E13" s="22">
        <v>1452582</v>
      </c>
      <c r="F13" s="22">
        <v>1307476</v>
      </c>
      <c r="G13" s="22">
        <v>1363336</v>
      </c>
    </row>
    <row r="14" spans="1:7" ht="13.5">
      <c r="A14" s="2" t="s">
        <v>113</v>
      </c>
      <c r="B14" s="22">
        <v>6408</v>
      </c>
      <c r="C14" s="22">
        <v>4681</v>
      </c>
      <c r="D14" s="22">
        <v>3496</v>
      </c>
      <c r="E14" s="22">
        <v>1930</v>
      </c>
      <c r="F14" s="22">
        <v>22921</v>
      </c>
      <c r="G14" s="22">
        <v>21530</v>
      </c>
    </row>
    <row r="15" spans="1:7" ht="13.5">
      <c r="A15" s="2" t="s">
        <v>114</v>
      </c>
      <c r="B15" s="22"/>
      <c r="C15" s="22"/>
      <c r="D15" s="22"/>
      <c r="E15" s="22"/>
      <c r="F15" s="22"/>
      <c r="G15" s="22">
        <v>284107</v>
      </c>
    </row>
    <row r="16" spans="1:7" ht="13.5">
      <c r="A16" s="2" t="s">
        <v>115</v>
      </c>
      <c r="B16" s="22"/>
      <c r="C16" s="22"/>
      <c r="D16" s="22"/>
      <c r="E16" s="22"/>
      <c r="F16" s="22"/>
      <c r="G16" s="22">
        <v>337923</v>
      </c>
    </row>
    <row r="17" spans="1:7" ht="13.5">
      <c r="A17" s="2" t="s">
        <v>116</v>
      </c>
      <c r="B17" s="22">
        <v>653686</v>
      </c>
      <c r="C17" s="22">
        <v>605982</v>
      </c>
      <c r="D17" s="22">
        <v>611232</v>
      </c>
      <c r="E17" s="22">
        <v>521104</v>
      </c>
      <c r="F17" s="22">
        <v>496149</v>
      </c>
      <c r="G17" s="22"/>
    </row>
    <row r="18" spans="1:7" ht="13.5">
      <c r="A18" s="2" t="s">
        <v>117</v>
      </c>
      <c r="B18" s="22"/>
      <c r="C18" s="22"/>
      <c r="D18" s="22"/>
      <c r="E18" s="22"/>
      <c r="F18" s="22"/>
      <c r="G18" s="22">
        <v>268406</v>
      </c>
    </row>
    <row r="19" spans="1:7" ht="13.5">
      <c r="A19" s="2" t="s">
        <v>118</v>
      </c>
      <c r="B19" s="22">
        <v>514357</v>
      </c>
      <c r="C19" s="22">
        <v>532716</v>
      </c>
      <c r="D19" s="22">
        <v>516483</v>
      </c>
      <c r="E19" s="22">
        <v>483601</v>
      </c>
      <c r="F19" s="22">
        <v>446243</v>
      </c>
      <c r="G19" s="22">
        <v>569480</v>
      </c>
    </row>
    <row r="20" spans="1:7" ht="13.5">
      <c r="A20" s="2" t="s">
        <v>119</v>
      </c>
      <c r="B20" s="22"/>
      <c r="C20" s="22"/>
      <c r="D20" s="22"/>
      <c r="E20" s="22"/>
      <c r="F20" s="22"/>
      <c r="G20" s="22">
        <v>41633</v>
      </c>
    </row>
    <row r="21" spans="1:7" ht="13.5">
      <c r="A21" s="2" t="s">
        <v>120</v>
      </c>
      <c r="B21" s="22">
        <v>365854</v>
      </c>
      <c r="C21" s="22">
        <v>289659</v>
      </c>
      <c r="D21" s="22">
        <v>250490</v>
      </c>
      <c r="E21" s="22">
        <v>235649</v>
      </c>
      <c r="F21" s="22">
        <v>319003</v>
      </c>
      <c r="G21" s="22"/>
    </row>
    <row r="22" spans="1:7" ht="13.5">
      <c r="A22" s="2" t="s">
        <v>121</v>
      </c>
      <c r="B22" s="22">
        <v>1680</v>
      </c>
      <c r="C22" s="22">
        <v>5469</v>
      </c>
      <c r="D22" s="22">
        <v>2416</v>
      </c>
      <c r="E22" s="22">
        <v>29809</v>
      </c>
      <c r="F22" s="22">
        <v>33159</v>
      </c>
      <c r="G22" s="22">
        <v>18545</v>
      </c>
    </row>
    <row r="23" spans="1:7" ht="13.5">
      <c r="A23" s="2" t="s">
        <v>122</v>
      </c>
      <c r="B23" s="22">
        <v>6065</v>
      </c>
      <c r="C23" s="22">
        <v>9084</v>
      </c>
      <c r="D23" s="22">
        <v>5988</v>
      </c>
      <c r="E23" s="22">
        <v>5619</v>
      </c>
      <c r="F23" s="22">
        <v>9508</v>
      </c>
      <c r="G23" s="22">
        <v>3242</v>
      </c>
    </row>
    <row r="24" spans="1:7" ht="13.5">
      <c r="A24" s="2" t="s">
        <v>123</v>
      </c>
      <c r="B24" s="22"/>
      <c r="C24" s="22"/>
      <c r="D24" s="22"/>
      <c r="E24" s="22"/>
      <c r="F24" s="22"/>
      <c r="G24" s="22">
        <v>87732</v>
      </c>
    </row>
    <row r="25" spans="1:7" ht="13.5">
      <c r="A25" s="2" t="s">
        <v>124</v>
      </c>
      <c r="B25" s="22">
        <v>5000</v>
      </c>
      <c r="C25" s="22">
        <v>104800</v>
      </c>
      <c r="D25" s="22">
        <v>30000</v>
      </c>
      <c r="E25" s="22">
        <v>160000</v>
      </c>
      <c r="F25" s="22">
        <v>235178</v>
      </c>
      <c r="G25" s="22">
        <v>166344</v>
      </c>
    </row>
    <row r="26" spans="1:7" ht="13.5">
      <c r="A26" s="2" t="s">
        <v>125</v>
      </c>
      <c r="B26" s="22">
        <v>137606</v>
      </c>
      <c r="C26" s="22">
        <v>66174</v>
      </c>
      <c r="D26" s="22">
        <v>145175</v>
      </c>
      <c r="E26" s="22">
        <v>143069</v>
      </c>
      <c r="F26" s="22">
        <v>78491</v>
      </c>
      <c r="G26" s="22">
        <v>118639</v>
      </c>
    </row>
    <row r="27" spans="1:7" ht="13.5">
      <c r="A27" s="2" t="s">
        <v>126</v>
      </c>
      <c r="B27" s="22">
        <v>53421</v>
      </c>
      <c r="C27" s="22">
        <v>61386</v>
      </c>
      <c r="D27" s="22">
        <v>80974</v>
      </c>
      <c r="E27" s="22">
        <v>83383</v>
      </c>
      <c r="F27" s="22">
        <v>39208</v>
      </c>
      <c r="G27" s="22">
        <v>17328</v>
      </c>
    </row>
    <row r="28" spans="1:7" ht="13.5">
      <c r="A28" s="2" t="s">
        <v>128</v>
      </c>
      <c r="B28" s="22">
        <v>-71132</v>
      </c>
      <c r="C28" s="22">
        <v>-86768</v>
      </c>
      <c r="D28" s="22">
        <v>-159583</v>
      </c>
      <c r="E28" s="22">
        <v>-279227</v>
      </c>
      <c r="F28" s="22">
        <v>-306912</v>
      </c>
      <c r="G28" s="22">
        <v>-54814</v>
      </c>
    </row>
    <row r="29" spans="1:7" ht="13.5">
      <c r="A29" s="2" t="s">
        <v>129</v>
      </c>
      <c r="B29" s="22">
        <v>9770367</v>
      </c>
      <c r="C29" s="22">
        <v>4909379</v>
      </c>
      <c r="D29" s="22">
        <v>4724116</v>
      </c>
      <c r="E29" s="22">
        <v>4579877</v>
      </c>
      <c r="F29" s="22">
        <v>4495827</v>
      </c>
      <c r="G29" s="22">
        <v>4952815</v>
      </c>
    </row>
    <row r="30" spans="1:7" ht="13.5">
      <c r="A30" s="3" t="s">
        <v>130</v>
      </c>
      <c r="B30" s="22">
        <v>1697363</v>
      </c>
      <c r="C30" s="22">
        <v>1636613</v>
      </c>
      <c r="D30" s="22">
        <v>1615012</v>
      </c>
      <c r="E30" s="22">
        <v>1611335</v>
      </c>
      <c r="F30" s="22">
        <v>1604955</v>
      </c>
      <c r="G30" s="22">
        <v>1588745</v>
      </c>
    </row>
    <row r="31" spans="1:7" ht="13.5">
      <c r="A31" s="4" t="s">
        <v>131</v>
      </c>
      <c r="B31" s="22">
        <v>-1204626</v>
      </c>
      <c r="C31" s="22">
        <v>-1141918</v>
      </c>
      <c r="D31" s="22">
        <v>-1104686</v>
      </c>
      <c r="E31" s="22">
        <v>-1068633</v>
      </c>
      <c r="F31" s="22">
        <v>-1023126</v>
      </c>
      <c r="G31" s="22">
        <v>-975547</v>
      </c>
    </row>
    <row r="32" spans="1:7" ht="13.5">
      <c r="A32" s="4" t="s">
        <v>132</v>
      </c>
      <c r="B32" s="22">
        <v>492737</v>
      </c>
      <c r="C32" s="22">
        <v>494695</v>
      </c>
      <c r="D32" s="22">
        <v>510326</v>
      </c>
      <c r="E32" s="22">
        <v>542702</v>
      </c>
      <c r="F32" s="22">
        <v>581829</v>
      </c>
      <c r="G32" s="22">
        <v>613197</v>
      </c>
    </row>
    <row r="33" spans="1:7" ht="13.5">
      <c r="A33" s="3" t="s">
        <v>133</v>
      </c>
      <c r="B33" s="22">
        <v>73045</v>
      </c>
      <c r="C33" s="22">
        <v>73045</v>
      </c>
      <c r="D33" s="22">
        <v>73045</v>
      </c>
      <c r="E33" s="22">
        <v>73045</v>
      </c>
      <c r="F33" s="22">
        <v>73045</v>
      </c>
      <c r="G33" s="22">
        <v>59045</v>
      </c>
    </row>
    <row r="34" spans="1:7" ht="13.5">
      <c r="A34" s="4" t="s">
        <v>131</v>
      </c>
      <c r="B34" s="22">
        <v>-61202</v>
      </c>
      <c r="C34" s="22">
        <v>-59022</v>
      </c>
      <c r="D34" s="22">
        <v>-56207</v>
      </c>
      <c r="E34" s="22">
        <v>-52903</v>
      </c>
      <c r="F34" s="22">
        <v>-49020</v>
      </c>
      <c r="G34" s="22">
        <v>-45855</v>
      </c>
    </row>
    <row r="35" spans="1:7" ht="13.5">
      <c r="A35" s="4" t="s">
        <v>134</v>
      </c>
      <c r="B35" s="22">
        <v>11842</v>
      </c>
      <c r="C35" s="22">
        <v>14023</v>
      </c>
      <c r="D35" s="22">
        <v>16837</v>
      </c>
      <c r="E35" s="22">
        <v>20141</v>
      </c>
      <c r="F35" s="22">
        <v>24025</v>
      </c>
      <c r="G35" s="22">
        <v>13190</v>
      </c>
    </row>
    <row r="36" spans="1:7" ht="13.5">
      <c r="A36" s="3" t="s">
        <v>135</v>
      </c>
      <c r="B36" s="22">
        <v>1184092</v>
      </c>
      <c r="C36" s="22">
        <v>932494</v>
      </c>
      <c r="D36" s="22">
        <v>952694</v>
      </c>
      <c r="E36" s="22">
        <v>980514</v>
      </c>
      <c r="F36" s="22">
        <v>985882</v>
      </c>
      <c r="G36" s="22">
        <v>1044520</v>
      </c>
    </row>
    <row r="37" spans="1:7" ht="13.5">
      <c r="A37" s="4" t="s">
        <v>131</v>
      </c>
      <c r="B37" s="22">
        <v>-1125568</v>
      </c>
      <c r="C37" s="22">
        <v>-886113</v>
      </c>
      <c r="D37" s="22">
        <v>-890181</v>
      </c>
      <c r="E37" s="22">
        <v>-894470</v>
      </c>
      <c r="F37" s="22">
        <v>-861901</v>
      </c>
      <c r="G37" s="22">
        <v>-859257</v>
      </c>
    </row>
    <row r="38" spans="1:7" ht="13.5">
      <c r="A38" s="4" t="s">
        <v>136</v>
      </c>
      <c r="B38" s="22">
        <v>58524</v>
      </c>
      <c r="C38" s="22">
        <v>46380</v>
      </c>
      <c r="D38" s="22">
        <v>62512</v>
      </c>
      <c r="E38" s="22">
        <v>86043</v>
      </c>
      <c r="F38" s="22">
        <v>123980</v>
      </c>
      <c r="G38" s="22">
        <v>185263</v>
      </c>
    </row>
    <row r="39" spans="1:7" ht="13.5">
      <c r="A39" s="3" t="s">
        <v>137</v>
      </c>
      <c r="B39" s="22">
        <v>425</v>
      </c>
      <c r="C39" s="22">
        <v>425</v>
      </c>
      <c r="D39" s="22">
        <v>425</v>
      </c>
      <c r="E39" s="22">
        <v>425</v>
      </c>
      <c r="F39" s="22">
        <v>425</v>
      </c>
      <c r="G39" s="22">
        <v>425</v>
      </c>
    </row>
    <row r="40" spans="1:7" ht="13.5">
      <c r="A40" s="4" t="s">
        <v>131</v>
      </c>
      <c r="B40" s="22">
        <v>-424</v>
      </c>
      <c r="C40" s="22">
        <v>-424</v>
      </c>
      <c r="D40" s="22">
        <v>-404</v>
      </c>
      <c r="E40" s="22">
        <v>-371</v>
      </c>
      <c r="F40" s="22">
        <v>-282</v>
      </c>
      <c r="G40" s="22">
        <v>-44</v>
      </c>
    </row>
    <row r="41" spans="1:7" ht="13.5">
      <c r="A41" s="4" t="s">
        <v>138</v>
      </c>
      <c r="B41" s="22">
        <v>0</v>
      </c>
      <c r="C41" s="22">
        <v>0</v>
      </c>
      <c r="D41" s="22">
        <v>20</v>
      </c>
      <c r="E41" s="22">
        <v>53</v>
      </c>
      <c r="F41" s="22">
        <v>142</v>
      </c>
      <c r="G41" s="22">
        <v>380</v>
      </c>
    </row>
    <row r="42" spans="1:7" ht="13.5">
      <c r="A42" s="3" t="s">
        <v>139</v>
      </c>
      <c r="B42" s="22">
        <v>888169</v>
      </c>
      <c r="C42" s="22">
        <v>640363</v>
      </c>
      <c r="D42" s="22">
        <v>504172</v>
      </c>
      <c r="E42" s="22">
        <v>359189</v>
      </c>
      <c r="F42" s="22">
        <v>279935</v>
      </c>
      <c r="G42" s="22">
        <v>261833</v>
      </c>
    </row>
    <row r="43" spans="1:7" ht="13.5">
      <c r="A43" s="4" t="s">
        <v>131</v>
      </c>
      <c r="B43" s="22">
        <v>-648461</v>
      </c>
      <c r="C43" s="22">
        <v>-449366</v>
      </c>
      <c r="D43" s="22">
        <v>-342208</v>
      </c>
      <c r="E43" s="22">
        <v>-268958</v>
      </c>
      <c r="F43" s="22">
        <v>-227189</v>
      </c>
      <c r="G43" s="22">
        <v>-229157</v>
      </c>
    </row>
    <row r="44" spans="1:7" ht="13.5">
      <c r="A44" s="4" t="s">
        <v>140</v>
      </c>
      <c r="B44" s="22">
        <v>239708</v>
      </c>
      <c r="C44" s="22">
        <v>190996</v>
      </c>
      <c r="D44" s="22">
        <v>161963</v>
      </c>
      <c r="E44" s="22">
        <v>90231</v>
      </c>
      <c r="F44" s="22">
        <v>52746</v>
      </c>
      <c r="G44" s="22">
        <v>32675</v>
      </c>
    </row>
    <row r="45" spans="1:7" ht="13.5">
      <c r="A45" s="3" t="s">
        <v>141</v>
      </c>
      <c r="B45" s="22">
        <v>44537</v>
      </c>
      <c r="C45" s="22">
        <v>44537</v>
      </c>
      <c r="D45" s="22">
        <v>44537</v>
      </c>
      <c r="E45" s="22">
        <v>44537</v>
      </c>
      <c r="F45" s="22">
        <v>44537</v>
      </c>
      <c r="G45" s="22">
        <v>44537</v>
      </c>
    </row>
    <row r="46" spans="1:7" ht="13.5">
      <c r="A46" s="3" t="s">
        <v>142</v>
      </c>
      <c r="B46" s="22">
        <v>199326</v>
      </c>
      <c r="C46" s="22">
        <v>90526</v>
      </c>
      <c r="D46" s="22">
        <v>71644</v>
      </c>
      <c r="E46" s="22">
        <v>51472</v>
      </c>
      <c r="F46" s="22">
        <v>8945</v>
      </c>
      <c r="G46" s="22"/>
    </row>
    <row r="47" spans="1:7" ht="13.5">
      <c r="A47" s="4" t="s">
        <v>131</v>
      </c>
      <c r="B47" s="22">
        <v>-60443</v>
      </c>
      <c r="C47" s="22">
        <v>-31405</v>
      </c>
      <c r="D47" s="22">
        <v>-16657</v>
      </c>
      <c r="E47" s="22">
        <v>-5343</v>
      </c>
      <c r="F47" s="22">
        <v>-894</v>
      </c>
      <c r="G47" s="22"/>
    </row>
    <row r="48" spans="1:7" ht="13.5">
      <c r="A48" s="4" t="s">
        <v>142</v>
      </c>
      <c r="B48" s="22">
        <v>138883</v>
      </c>
      <c r="C48" s="22">
        <v>59121</v>
      </c>
      <c r="D48" s="22">
        <v>54986</v>
      </c>
      <c r="E48" s="22">
        <v>46129</v>
      </c>
      <c r="F48" s="22">
        <v>8050</v>
      </c>
      <c r="G48" s="22"/>
    </row>
    <row r="49" spans="1:7" ht="13.5">
      <c r="A49" s="3" t="s">
        <v>143</v>
      </c>
      <c r="B49" s="22"/>
      <c r="C49" s="22">
        <v>73584</v>
      </c>
      <c r="D49" s="22">
        <v>27950</v>
      </c>
      <c r="E49" s="22"/>
      <c r="F49" s="22"/>
      <c r="G49" s="22"/>
    </row>
    <row r="50" spans="1:7" ht="13.5">
      <c r="A50" s="3" t="s">
        <v>146</v>
      </c>
      <c r="B50" s="22">
        <v>986233</v>
      </c>
      <c r="C50" s="22">
        <v>923338</v>
      </c>
      <c r="D50" s="22">
        <v>879134</v>
      </c>
      <c r="E50" s="22">
        <v>829840</v>
      </c>
      <c r="F50" s="22">
        <v>835312</v>
      </c>
      <c r="G50" s="22">
        <v>889245</v>
      </c>
    </row>
    <row r="51" spans="1:7" ht="13.5">
      <c r="A51" s="3" t="s">
        <v>147</v>
      </c>
      <c r="B51" s="22">
        <v>112962</v>
      </c>
      <c r="C51" s="22"/>
      <c r="D51" s="22"/>
      <c r="E51" s="22"/>
      <c r="F51" s="22"/>
      <c r="G51" s="22"/>
    </row>
    <row r="52" spans="1:7" ht="13.5">
      <c r="A52" s="3" t="s">
        <v>148</v>
      </c>
      <c r="B52" s="22">
        <v>84554</v>
      </c>
      <c r="C52" s="22">
        <v>103632</v>
      </c>
      <c r="D52" s="22">
        <v>122856</v>
      </c>
      <c r="E52" s="22">
        <v>132079</v>
      </c>
      <c r="F52" s="22">
        <v>20886</v>
      </c>
      <c r="G52" s="22">
        <v>12401</v>
      </c>
    </row>
    <row r="53" spans="1:7" ht="13.5">
      <c r="A53" s="3" t="s">
        <v>149</v>
      </c>
      <c r="B53" s="22">
        <v>3770</v>
      </c>
      <c r="C53" s="22">
        <v>3770</v>
      </c>
      <c r="D53" s="22">
        <v>3770</v>
      </c>
      <c r="E53" s="22">
        <v>3770</v>
      </c>
      <c r="F53" s="22">
        <v>3770</v>
      </c>
      <c r="G53" s="22">
        <v>3770</v>
      </c>
    </row>
    <row r="54" spans="1:7" ht="13.5">
      <c r="A54" s="3" t="s">
        <v>150</v>
      </c>
      <c r="B54" s="22">
        <v>272</v>
      </c>
      <c r="C54" s="22">
        <v>314</v>
      </c>
      <c r="D54" s="22">
        <v>357</v>
      </c>
      <c r="E54" s="22">
        <v>400</v>
      </c>
      <c r="F54" s="22"/>
      <c r="G54" s="22"/>
    </row>
    <row r="55" spans="1:7" ht="13.5">
      <c r="A55" s="3" t="s">
        <v>151</v>
      </c>
      <c r="B55" s="22">
        <v>147791</v>
      </c>
      <c r="C55" s="22">
        <v>62042</v>
      </c>
      <c r="D55" s="22">
        <v>75707</v>
      </c>
      <c r="E55" s="22">
        <v>69569</v>
      </c>
      <c r="F55" s="22">
        <v>80520</v>
      </c>
      <c r="G55" s="22">
        <v>71967</v>
      </c>
    </row>
    <row r="56" spans="1:7" ht="13.5">
      <c r="A56" s="3" t="s">
        <v>142</v>
      </c>
      <c r="B56" s="22">
        <v>16132</v>
      </c>
      <c r="C56" s="22">
        <v>21023</v>
      </c>
      <c r="D56" s="22">
        <v>4514</v>
      </c>
      <c r="E56" s="22">
        <v>4648</v>
      </c>
      <c r="F56" s="22"/>
      <c r="G56" s="22"/>
    </row>
    <row r="57" spans="1:7" ht="13.5">
      <c r="A57" s="3" t="s">
        <v>152</v>
      </c>
      <c r="B57" s="22">
        <v>5603</v>
      </c>
      <c r="C57" s="22">
        <v>5603</v>
      </c>
      <c r="D57" s="22">
        <v>5603</v>
      </c>
      <c r="E57" s="22">
        <v>5603</v>
      </c>
      <c r="F57" s="22">
        <v>5603</v>
      </c>
      <c r="G57" s="22">
        <v>5603</v>
      </c>
    </row>
    <row r="58" spans="1:7" ht="13.5">
      <c r="A58" s="3" t="s">
        <v>154</v>
      </c>
      <c r="B58" s="22">
        <v>371087</v>
      </c>
      <c r="C58" s="22">
        <v>196388</v>
      </c>
      <c r="D58" s="22">
        <v>212811</v>
      </c>
      <c r="E58" s="22">
        <v>216072</v>
      </c>
      <c r="F58" s="22">
        <v>110782</v>
      </c>
      <c r="G58" s="22">
        <v>93742</v>
      </c>
    </row>
    <row r="59" spans="1:7" ht="13.5">
      <c r="A59" s="3" t="s">
        <v>155</v>
      </c>
      <c r="B59" s="22">
        <v>305438</v>
      </c>
      <c r="C59" s="22">
        <v>256127</v>
      </c>
      <c r="D59" s="22">
        <v>199678</v>
      </c>
      <c r="E59" s="22">
        <v>245351</v>
      </c>
      <c r="F59" s="22">
        <v>373233</v>
      </c>
      <c r="G59" s="22">
        <v>1386799</v>
      </c>
    </row>
    <row r="60" spans="1:7" ht="13.5">
      <c r="A60" s="3" t="s">
        <v>156</v>
      </c>
      <c r="B60" s="22">
        <v>189693</v>
      </c>
      <c r="C60" s="22">
        <v>218146</v>
      </c>
      <c r="D60" s="22">
        <v>302990</v>
      </c>
      <c r="E60" s="22">
        <v>548674</v>
      </c>
      <c r="F60" s="22">
        <v>540674</v>
      </c>
      <c r="G60" s="22">
        <v>990559</v>
      </c>
    </row>
    <row r="61" spans="1:7" ht="13.5">
      <c r="A61" s="3" t="s">
        <v>157</v>
      </c>
      <c r="B61" s="22">
        <v>21100</v>
      </c>
      <c r="C61" s="22"/>
      <c r="D61" s="22"/>
      <c r="E61" s="22"/>
      <c r="F61" s="22"/>
      <c r="G61" s="22"/>
    </row>
    <row r="62" spans="1:7" ht="13.5">
      <c r="A62" s="3" t="s">
        <v>158</v>
      </c>
      <c r="B62" s="22"/>
      <c r="C62" s="22"/>
      <c r="D62" s="22"/>
      <c r="E62" s="22">
        <v>0</v>
      </c>
      <c r="F62" s="22">
        <v>10</v>
      </c>
      <c r="G62" s="22">
        <v>10</v>
      </c>
    </row>
    <row r="63" spans="1:7" ht="13.5">
      <c r="A63" s="3" t="s">
        <v>159</v>
      </c>
      <c r="B63" s="22">
        <v>176952</v>
      </c>
      <c r="C63" s="22">
        <v>191769</v>
      </c>
      <c r="D63" s="22">
        <v>212638</v>
      </c>
      <c r="E63" s="22">
        <v>242444</v>
      </c>
      <c r="F63" s="22">
        <v>174018</v>
      </c>
      <c r="G63" s="22">
        <v>120806</v>
      </c>
    </row>
    <row r="64" spans="1:7" ht="13.5">
      <c r="A64" s="3" t="s">
        <v>160</v>
      </c>
      <c r="B64" s="22">
        <v>280810</v>
      </c>
      <c r="C64" s="22">
        <v>286366</v>
      </c>
      <c r="D64" s="22">
        <v>190178</v>
      </c>
      <c r="E64" s="22">
        <v>190178</v>
      </c>
      <c r="F64" s="22">
        <v>28969</v>
      </c>
      <c r="G64" s="22"/>
    </row>
    <row r="65" spans="1:7" ht="13.5">
      <c r="A65" s="3" t="s">
        <v>161</v>
      </c>
      <c r="B65" s="22">
        <v>22175</v>
      </c>
      <c r="C65" s="22">
        <v>26089</v>
      </c>
      <c r="D65" s="22">
        <v>30202</v>
      </c>
      <c r="E65" s="22">
        <v>34519</v>
      </c>
      <c r="F65" s="22">
        <v>41675</v>
      </c>
      <c r="G65" s="22">
        <v>34500</v>
      </c>
    </row>
    <row r="66" spans="1:7" ht="13.5">
      <c r="A66" s="3" t="s">
        <v>162</v>
      </c>
      <c r="B66" s="22">
        <v>1022719</v>
      </c>
      <c r="C66" s="22">
        <v>893343</v>
      </c>
      <c r="D66" s="22">
        <v>1063626</v>
      </c>
      <c r="E66" s="22">
        <v>1026436</v>
      </c>
      <c r="F66" s="22">
        <v>988458</v>
      </c>
      <c r="G66" s="22">
        <v>312552</v>
      </c>
    </row>
    <row r="67" spans="1:7" ht="13.5">
      <c r="A67" s="3" t="s">
        <v>163</v>
      </c>
      <c r="B67" s="22"/>
      <c r="C67" s="22">
        <v>2377</v>
      </c>
      <c r="D67" s="22">
        <v>2002</v>
      </c>
      <c r="E67" s="22"/>
      <c r="F67" s="22"/>
      <c r="G67" s="22"/>
    </row>
    <row r="68" spans="1:7" ht="13.5">
      <c r="A68" s="3" t="s">
        <v>164</v>
      </c>
      <c r="B68" s="22">
        <v>324936</v>
      </c>
      <c r="C68" s="22">
        <v>139979</v>
      </c>
      <c r="D68" s="22">
        <v>92207</v>
      </c>
      <c r="E68" s="22">
        <v>12540</v>
      </c>
      <c r="F68" s="22">
        <v>8547</v>
      </c>
      <c r="G68" s="22">
        <v>329921</v>
      </c>
    </row>
    <row r="69" spans="1:7" ht="13.5">
      <c r="A69" s="3" t="s">
        <v>165</v>
      </c>
      <c r="B69" s="22"/>
      <c r="C69" s="22"/>
      <c r="D69" s="22"/>
      <c r="E69" s="22"/>
      <c r="F69" s="22"/>
      <c r="G69" s="22">
        <v>85172</v>
      </c>
    </row>
    <row r="70" spans="1:7" ht="13.5">
      <c r="A70" s="3" t="s">
        <v>166</v>
      </c>
      <c r="B70" s="22">
        <v>55864</v>
      </c>
      <c r="C70" s="22">
        <v>56741</v>
      </c>
      <c r="D70" s="22">
        <v>55135</v>
      </c>
      <c r="E70" s="22">
        <v>57612</v>
      </c>
      <c r="F70" s="22">
        <v>58770</v>
      </c>
      <c r="G70" s="22">
        <v>57323</v>
      </c>
    </row>
    <row r="71" spans="1:7" ht="13.5">
      <c r="A71" s="3" t="s">
        <v>167</v>
      </c>
      <c r="B71" s="22">
        <v>68629</v>
      </c>
      <c r="C71" s="22">
        <v>70049</v>
      </c>
      <c r="D71" s="22">
        <v>88477</v>
      </c>
      <c r="E71" s="22">
        <v>88544</v>
      </c>
      <c r="F71" s="22">
        <v>101106</v>
      </c>
      <c r="G71" s="22">
        <v>101866</v>
      </c>
    </row>
    <row r="72" spans="1:7" ht="13.5">
      <c r="A72" s="3" t="s">
        <v>168</v>
      </c>
      <c r="B72" s="22">
        <v>1800</v>
      </c>
      <c r="C72" s="22">
        <v>1800</v>
      </c>
      <c r="D72" s="22">
        <v>1800</v>
      </c>
      <c r="E72" s="22">
        <v>1800</v>
      </c>
      <c r="F72" s="22">
        <v>1800</v>
      </c>
      <c r="G72" s="22">
        <v>1800</v>
      </c>
    </row>
    <row r="73" spans="1:7" ht="13.5">
      <c r="A73" s="3" t="s">
        <v>169</v>
      </c>
      <c r="B73" s="22"/>
      <c r="C73" s="22">
        <v>300000</v>
      </c>
      <c r="D73" s="22">
        <v>300000</v>
      </c>
      <c r="E73" s="22">
        <v>300000</v>
      </c>
      <c r="F73" s="22">
        <v>300000</v>
      </c>
      <c r="G73" s="22">
        <v>300000</v>
      </c>
    </row>
    <row r="74" spans="1:7" ht="13.5">
      <c r="A74" s="3" t="s">
        <v>170</v>
      </c>
      <c r="B74" s="22">
        <v>277198</v>
      </c>
      <c r="C74" s="22">
        <v>294694</v>
      </c>
      <c r="D74" s="22">
        <v>70806</v>
      </c>
      <c r="E74" s="22"/>
      <c r="F74" s="22"/>
      <c r="G74" s="22"/>
    </row>
    <row r="75" spans="1:7" ht="13.5">
      <c r="A75" s="3" t="s">
        <v>126</v>
      </c>
      <c r="B75" s="22"/>
      <c r="C75" s="22"/>
      <c r="D75" s="22"/>
      <c r="E75" s="22"/>
      <c r="F75" s="22"/>
      <c r="G75" s="22"/>
    </row>
    <row r="76" spans="1:7" ht="13.5">
      <c r="A76" s="3" t="s">
        <v>127</v>
      </c>
      <c r="B76" s="22">
        <v>-581661</v>
      </c>
      <c r="C76" s="22">
        <v>-559168</v>
      </c>
      <c r="D76" s="22">
        <v>-466594</v>
      </c>
      <c r="E76" s="22">
        <v>-273029</v>
      </c>
      <c r="F76" s="22">
        <v>-69729</v>
      </c>
      <c r="G76" s="22">
        <v>-3082</v>
      </c>
    </row>
    <row r="77" spans="1:7" ht="13.5">
      <c r="A77" s="3" t="s">
        <v>171</v>
      </c>
      <c r="B77" s="22">
        <v>2165657</v>
      </c>
      <c r="C77" s="22">
        <v>2178318</v>
      </c>
      <c r="D77" s="22">
        <v>2143150</v>
      </c>
      <c r="E77" s="22">
        <v>2475073</v>
      </c>
      <c r="F77" s="22">
        <v>2547535</v>
      </c>
      <c r="G77" s="22">
        <v>3718230</v>
      </c>
    </row>
    <row r="78" spans="1:7" ht="13.5">
      <c r="A78" s="2" t="s">
        <v>172</v>
      </c>
      <c r="B78" s="22">
        <v>3522977</v>
      </c>
      <c r="C78" s="22">
        <v>3298044</v>
      </c>
      <c r="D78" s="22">
        <v>3235095</v>
      </c>
      <c r="E78" s="22">
        <v>3520986</v>
      </c>
      <c r="F78" s="22">
        <v>3493629</v>
      </c>
      <c r="G78" s="22">
        <v>4701218</v>
      </c>
    </row>
    <row r="79" spans="1:7" ht="14.25" thickBot="1">
      <c r="A79" s="5" t="s">
        <v>174</v>
      </c>
      <c r="B79" s="23">
        <v>13293345</v>
      </c>
      <c r="C79" s="23">
        <v>8207423</v>
      </c>
      <c r="D79" s="23">
        <v>7959212</v>
      </c>
      <c r="E79" s="23">
        <v>8100863</v>
      </c>
      <c r="F79" s="23">
        <v>7989457</v>
      </c>
      <c r="G79" s="23">
        <v>9654034</v>
      </c>
    </row>
    <row r="80" spans="1:7" ht="14.25" thickTop="1">
      <c r="A80" s="2" t="s">
        <v>175</v>
      </c>
      <c r="B80" s="22">
        <v>456745</v>
      </c>
      <c r="C80" s="22">
        <v>387251</v>
      </c>
      <c r="D80" s="22">
        <v>347185</v>
      </c>
      <c r="E80" s="22">
        <v>275347</v>
      </c>
      <c r="F80" s="22">
        <v>213918</v>
      </c>
      <c r="G80" s="22">
        <v>197151</v>
      </c>
    </row>
    <row r="81" spans="1:7" ht="13.5">
      <c r="A81" s="2" t="s">
        <v>176</v>
      </c>
      <c r="B81" s="22">
        <v>400000</v>
      </c>
      <c r="C81" s="22">
        <v>300000</v>
      </c>
      <c r="D81" s="22">
        <v>430000</v>
      </c>
      <c r="E81" s="22">
        <v>430000</v>
      </c>
      <c r="F81" s="22">
        <v>398500</v>
      </c>
      <c r="G81" s="22">
        <v>371100</v>
      </c>
    </row>
    <row r="82" spans="1:7" ht="13.5">
      <c r="A82" s="2" t="s">
        <v>177</v>
      </c>
      <c r="B82" s="22">
        <v>817144</v>
      </c>
      <c r="C82" s="22">
        <v>891417</v>
      </c>
      <c r="D82" s="22">
        <v>755762</v>
      </c>
      <c r="E82" s="22">
        <v>824773</v>
      </c>
      <c r="F82" s="22">
        <v>836400</v>
      </c>
      <c r="G82" s="22">
        <v>568200</v>
      </c>
    </row>
    <row r="83" spans="1:7" ht="13.5">
      <c r="A83" s="2" t="s">
        <v>178</v>
      </c>
      <c r="B83" s="22">
        <v>48856</v>
      </c>
      <c r="C83" s="22">
        <v>22777</v>
      </c>
      <c r="D83" s="22">
        <v>14430</v>
      </c>
      <c r="E83" s="22">
        <v>10514</v>
      </c>
      <c r="F83" s="22">
        <v>1747</v>
      </c>
      <c r="G83" s="22"/>
    </row>
    <row r="84" spans="1:7" ht="13.5">
      <c r="A84" s="2" t="s">
        <v>179</v>
      </c>
      <c r="B84" s="22">
        <v>325131</v>
      </c>
      <c r="C84" s="22">
        <v>261192</v>
      </c>
      <c r="D84" s="22">
        <v>199448</v>
      </c>
      <c r="E84" s="22">
        <v>208231</v>
      </c>
      <c r="F84" s="22">
        <v>250806</v>
      </c>
      <c r="G84" s="22">
        <v>182453</v>
      </c>
    </row>
    <row r="85" spans="1:7" ht="13.5">
      <c r="A85" s="2" t="s">
        <v>180</v>
      </c>
      <c r="B85" s="22">
        <v>1174</v>
      </c>
      <c r="C85" s="22">
        <v>597</v>
      </c>
      <c r="D85" s="22">
        <v>100</v>
      </c>
      <c r="E85" s="22">
        <v>671</v>
      </c>
      <c r="F85" s="22">
        <v>590</v>
      </c>
      <c r="G85" s="22">
        <v>803</v>
      </c>
    </row>
    <row r="86" spans="1:7" ht="13.5">
      <c r="A86" s="2" t="s">
        <v>181</v>
      </c>
      <c r="B86" s="22">
        <v>49920</v>
      </c>
      <c r="C86" s="22">
        <v>23595</v>
      </c>
      <c r="D86" s="22">
        <v>24644</v>
      </c>
      <c r="E86" s="22">
        <v>19717</v>
      </c>
      <c r="F86" s="22">
        <v>21200</v>
      </c>
      <c r="G86" s="22">
        <v>20824</v>
      </c>
    </row>
    <row r="87" spans="1:7" ht="13.5">
      <c r="A87" s="2" t="s">
        <v>182</v>
      </c>
      <c r="B87" s="22">
        <v>286</v>
      </c>
      <c r="C87" s="22">
        <v>34992</v>
      </c>
      <c r="D87" s="22">
        <v>9123</v>
      </c>
      <c r="E87" s="22">
        <v>33300</v>
      </c>
      <c r="F87" s="22">
        <v>14069</v>
      </c>
      <c r="G87" s="22">
        <v>21996</v>
      </c>
    </row>
    <row r="88" spans="1:7" ht="13.5">
      <c r="A88" s="2" t="s">
        <v>183</v>
      </c>
      <c r="B88" s="22">
        <v>197</v>
      </c>
      <c r="C88" s="22"/>
      <c r="D88" s="22"/>
      <c r="E88" s="22"/>
      <c r="F88" s="22"/>
      <c r="G88" s="22"/>
    </row>
    <row r="89" spans="1:7" ht="13.5">
      <c r="A89" s="2" t="s">
        <v>184</v>
      </c>
      <c r="B89" s="22">
        <v>2660</v>
      </c>
      <c r="C89" s="22">
        <v>1967</v>
      </c>
      <c r="D89" s="22">
        <v>502</v>
      </c>
      <c r="E89" s="22">
        <v>2297</v>
      </c>
      <c r="F89" s="22">
        <v>1388</v>
      </c>
      <c r="G89" s="22">
        <v>3407</v>
      </c>
    </row>
    <row r="90" spans="1:7" ht="13.5">
      <c r="A90" s="2" t="s">
        <v>185</v>
      </c>
      <c r="B90" s="22">
        <v>50898</v>
      </c>
      <c r="C90" s="22">
        <v>57342</v>
      </c>
      <c r="D90" s="22">
        <v>47087</v>
      </c>
      <c r="E90" s="22">
        <v>47402</v>
      </c>
      <c r="F90" s="22">
        <v>36381</v>
      </c>
      <c r="G90" s="22">
        <v>45693</v>
      </c>
    </row>
    <row r="91" spans="1:7" ht="13.5">
      <c r="A91" s="2" t="s">
        <v>188</v>
      </c>
      <c r="B91" s="22">
        <v>2153015</v>
      </c>
      <c r="C91" s="22">
        <v>1981135</v>
      </c>
      <c r="D91" s="22">
        <v>1828286</v>
      </c>
      <c r="E91" s="22">
        <v>1852255</v>
      </c>
      <c r="F91" s="22">
        <v>1775003</v>
      </c>
      <c r="G91" s="22">
        <v>1411629</v>
      </c>
    </row>
    <row r="92" spans="1:7" ht="13.5">
      <c r="A92" s="2" t="s">
        <v>189</v>
      </c>
      <c r="B92" s="22">
        <v>1671972</v>
      </c>
      <c r="C92" s="22">
        <v>1541884</v>
      </c>
      <c r="D92" s="22">
        <v>1690431</v>
      </c>
      <c r="E92" s="22">
        <v>1696794</v>
      </c>
      <c r="F92" s="22">
        <v>1978402</v>
      </c>
      <c r="G92" s="22">
        <v>1243102</v>
      </c>
    </row>
    <row r="93" spans="1:7" ht="13.5">
      <c r="A93" s="2" t="s">
        <v>178</v>
      </c>
      <c r="B93" s="22">
        <v>117198</v>
      </c>
      <c r="C93" s="22">
        <v>63583</v>
      </c>
      <c r="D93" s="22">
        <v>49619</v>
      </c>
      <c r="E93" s="22">
        <v>43786</v>
      </c>
      <c r="F93" s="22">
        <v>6868</v>
      </c>
      <c r="G93" s="22"/>
    </row>
    <row r="94" spans="1:7" ht="13.5">
      <c r="A94" s="2" t="s">
        <v>190</v>
      </c>
      <c r="B94" s="22"/>
      <c r="C94" s="22"/>
      <c r="D94" s="22"/>
      <c r="E94" s="22"/>
      <c r="F94" s="22">
        <v>140000</v>
      </c>
      <c r="G94" s="22"/>
    </row>
    <row r="95" spans="1:7" ht="13.5">
      <c r="A95" s="2" t="s">
        <v>191</v>
      </c>
      <c r="B95" s="22"/>
      <c r="C95" s="22">
        <v>10744</v>
      </c>
      <c r="D95" s="22">
        <v>34312</v>
      </c>
      <c r="E95" s="22">
        <v>34642</v>
      </c>
      <c r="F95" s="22">
        <v>29771</v>
      </c>
      <c r="G95" s="22">
        <v>39433</v>
      </c>
    </row>
    <row r="96" spans="1:7" ht="13.5">
      <c r="A96" s="2" t="s">
        <v>192</v>
      </c>
      <c r="B96" s="22">
        <v>7404</v>
      </c>
      <c r="C96" s="22"/>
      <c r="D96" s="22"/>
      <c r="E96" s="22"/>
      <c r="F96" s="22"/>
      <c r="G96" s="22"/>
    </row>
    <row r="97" spans="1:7" ht="13.5">
      <c r="A97" s="2" t="s">
        <v>194</v>
      </c>
      <c r="B97" s="22">
        <v>1796575</v>
      </c>
      <c r="C97" s="22">
        <v>1616212</v>
      </c>
      <c r="D97" s="22">
        <v>1774363</v>
      </c>
      <c r="E97" s="22">
        <v>1775223</v>
      </c>
      <c r="F97" s="22">
        <v>2155042</v>
      </c>
      <c r="G97" s="22">
        <v>1282535</v>
      </c>
    </row>
    <row r="98" spans="1:7" ht="14.25" thickBot="1">
      <c r="A98" s="5" t="s">
        <v>195</v>
      </c>
      <c r="B98" s="23">
        <v>3949590</v>
      </c>
      <c r="C98" s="23">
        <v>3597347</v>
      </c>
      <c r="D98" s="23">
        <v>3602650</v>
      </c>
      <c r="E98" s="23">
        <v>3627478</v>
      </c>
      <c r="F98" s="23">
        <v>3930045</v>
      </c>
      <c r="G98" s="23">
        <v>2694165</v>
      </c>
    </row>
    <row r="99" spans="1:7" ht="14.25" thickTop="1">
      <c r="A99" s="2" t="s">
        <v>196</v>
      </c>
      <c r="B99" s="22">
        <v>4482936</v>
      </c>
      <c r="C99" s="22">
        <v>2228600</v>
      </c>
      <c r="D99" s="22">
        <v>2228600</v>
      </c>
      <c r="E99" s="22">
        <v>2228600</v>
      </c>
      <c r="F99" s="22">
        <v>2228600</v>
      </c>
      <c r="G99" s="22">
        <v>2228600</v>
      </c>
    </row>
    <row r="100" spans="1:7" ht="13.5">
      <c r="A100" s="3" t="s">
        <v>197</v>
      </c>
      <c r="B100" s="22">
        <v>4198269</v>
      </c>
      <c r="C100" s="22">
        <v>1952637</v>
      </c>
      <c r="D100" s="22">
        <v>1952637</v>
      </c>
      <c r="E100" s="22">
        <v>1952637</v>
      </c>
      <c r="F100" s="22">
        <v>3372550</v>
      </c>
      <c r="G100" s="22">
        <v>3372550</v>
      </c>
    </row>
    <row r="101" spans="1:7" ht="13.5">
      <c r="A101" s="3" t="s">
        <v>198</v>
      </c>
      <c r="B101" s="22">
        <v>550</v>
      </c>
      <c r="C101" s="22"/>
      <c r="D101" s="22"/>
      <c r="E101" s="22"/>
      <c r="F101" s="22"/>
      <c r="G101" s="22"/>
    </row>
    <row r="102" spans="1:7" ht="13.5">
      <c r="A102" s="3" t="s">
        <v>199</v>
      </c>
      <c r="B102" s="22">
        <v>4198819</v>
      </c>
      <c r="C102" s="22">
        <v>1952637</v>
      </c>
      <c r="D102" s="22">
        <v>1952637</v>
      </c>
      <c r="E102" s="22">
        <v>1952637</v>
      </c>
      <c r="F102" s="22">
        <v>3372550</v>
      </c>
      <c r="G102" s="22">
        <v>3372550</v>
      </c>
    </row>
    <row r="103" spans="1:7" ht="13.5">
      <c r="A103" s="3" t="s">
        <v>200</v>
      </c>
      <c r="B103" s="22"/>
      <c r="C103" s="22"/>
      <c r="D103" s="22"/>
      <c r="E103" s="22"/>
      <c r="F103" s="22">
        <v>106400</v>
      </c>
      <c r="G103" s="22">
        <v>106400</v>
      </c>
    </row>
    <row r="104" spans="1:7" ht="13.5">
      <c r="A104" s="4" t="s">
        <v>201</v>
      </c>
      <c r="B104" s="22"/>
      <c r="C104" s="22"/>
      <c r="D104" s="22"/>
      <c r="E104" s="22"/>
      <c r="F104" s="22">
        <v>1165000</v>
      </c>
      <c r="G104" s="22">
        <v>1165000</v>
      </c>
    </row>
    <row r="105" spans="1:7" ht="13.5">
      <c r="A105" s="4" t="s">
        <v>202</v>
      </c>
      <c r="B105" s="22">
        <v>604849</v>
      </c>
      <c r="C105" s="22">
        <v>441178</v>
      </c>
      <c r="D105" s="22">
        <v>252271</v>
      </c>
      <c r="E105" s="22">
        <v>372752</v>
      </c>
      <c r="F105" s="22">
        <v>-2691312</v>
      </c>
      <c r="G105" s="22">
        <v>139559</v>
      </c>
    </row>
    <row r="106" spans="1:7" ht="13.5">
      <c r="A106" s="3" t="s">
        <v>203</v>
      </c>
      <c r="B106" s="22">
        <v>604849</v>
      </c>
      <c r="C106" s="22">
        <v>441178</v>
      </c>
      <c r="D106" s="22">
        <v>252271</v>
      </c>
      <c r="E106" s="22">
        <v>372752</v>
      </c>
      <c r="F106" s="22">
        <v>-1419912</v>
      </c>
      <c r="G106" s="22">
        <v>1410959</v>
      </c>
    </row>
    <row r="107" spans="1:7" ht="13.5">
      <c r="A107" s="2" t="s">
        <v>204</v>
      </c>
      <c r="B107" s="22">
        <v>-43493</v>
      </c>
      <c r="C107" s="22">
        <v>-43321</v>
      </c>
      <c r="D107" s="22">
        <v>-43002</v>
      </c>
      <c r="E107" s="22">
        <v>-42311</v>
      </c>
      <c r="F107" s="22">
        <v>-42005</v>
      </c>
      <c r="G107" s="22">
        <v>-1813</v>
      </c>
    </row>
    <row r="108" spans="1:7" ht="13.5">
      <c r="A108" s="2" t="s">
        <v>205</v>
      </c>
      <c r="B108" s="22">
        <v>9243111</v>
      </c>
      <c r="C108" s="22">
        <v>4579095</v>
      </c>
      <c r="D108" s="22">
        <v>4390507</v>
      </c>
      <c r="E108" s="22">
        <v>4511678</v>
      </c>
      <c r="F108" s="22">
        <v>4139232</v>
      </c>
      <c r="G108" s="22">
        <v>7010295</v>
      </c>
    </row>
    <row r="109" spans="1:7" ht="13.5">
      <c r="A109" s="2" t="s">
        <v>206</v>
      </c>
      <c r="B109" s="22">
        <v>86354</v>
      </c>
      <c r="C109" s="22">
        <v>27438</v>
      </c>
      <c r="D109" s="22">
        <v>-43526</v>
      </c>
      <c r="E109" s="22">
        <v>-47543</v>
      </c>
      <c r="F109" s="22">
        <v>-94515</v>
      </c>
      <c r="G109" s="22">
        <v>-67585</v>
      </c>
    </row>
    <row r="110" spans="1:7" ht="13.5">
      <c r="A110" s="2" t="s">
        <v>207</v>
      </c>
      <c r="B110" s="22"/>
      <c r="C110" s="22">
        <v>-10744</v>
      </c>
      <c r="D110" s="22">
        <v>-34312</v>
      </c>
      <c r="E110" s="22">
        <v>-34642</v>
      </c>
      <c r="F110" s="22">
        <v>-29771</v>
      </c>
      <c r="G110" s="22">
        <v>-23739</v>
      </c>
    </row>
    <row r="111" spans="1:7" ht="13.5">
      <c r="A111" s="2" t="s">
        <v>209</v>
      </c>
      <c r="B111" s="22">
        <v>86354</v>
      </c>
      <c r="C111" s="22">
        <v>16693</v>
      </c>
      <c r="D111" s="22">
        <v>-77838</v>
      </c>
      <c r="E111" s="22">
        <v>-82186</v>
      </c>
      <c r="F111" s="22">
        <v>-124286</v>
      </c>
      <c r="G111" s="22">
        <v>-91324</v>
      </c>
    </row>
    <row r="112" spans="1:7" ht="13.5">
      <c r="A112" s="6" t="s">
        <v>210</v>
      </c>
      <c r="B112" s="22">
        <v>14288</v>
      </c>
      <c r="C112" s="22">
        <v>14288</v>
      </c>
      <c r="D112" s="22">
        <v>43893</v>
      </c>
      <c r="E112" s="22">
        <v>43893</v>
      </c>
      <c r="F112" s="22">
        <v>44466</v>
      </c>
      <c r="G112" s="22">
        <v>40897</v>
      </c>
    </row>
    <row r="113" spans="1:7" ht="13.5">
      <c r="A113" s="6" t="s">
        <v>212</v>
      </c>
      <c r="B113" s="22">
        <v>9343754</v>
      </c>
      <c r="C113" s="22">
        <v>4610076</v>
      </c>
      <c r="D113" s="22">
        <v>4356561</v>
      </c>
      <c r="E113" s="22">
        <v>4473384</v>
      </c>
      <c r="F113" s="22">
        <v>4059411</v>
      </c>
      <c r="G113" s="22">
        <v>6959869</v>
      </c>
    </row>
    <row r="114" spans="1:7" ht="14.25" thickBot="1">
      <c r="A114" s="7" t="s">
        <v>213</v>
      </c>
      <c r="B114" s="22">
        <v>13293345</v>
      </c>
      <c r="C114" s="22">
        <v>8207423</v>
      </c>
      <c r="D114" s="22">
        <v>7959212</v>
      </c>
      <c r="E114" s="22">
        <v>8100863</v>
      </c>
      <c r="F114" s="22">
        <v>7989457</v>
      </c>
      <c r="G114" s="22">
        <v>9654034</v>
      </c>
    </row>
    <row r="115" spans="1:7" ht="14.25" thickTop="1">
      <c r="A115" s="8"/>
      <c r="B115" s="24"/>
      <c r="C115" s="24"/>
      <c r="D115" s="24"/>
      <c r="E115" s="24"/>
      <c r="F115" s="24"/>
      <c r="G115" s="24"/>
    </row>
    <row r="117" ht="13.5">
      <c r="A117" s="20" t="s">
        <v>218</v>
      </c>
    </row>
    <row r="118" ht="13.5">
      <c r="A118" s="20" t="s">
        <v>219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2014-02-13T07:03:11Z</dcterms:created>
  <dcterms:modified xsi:type="dcterms:W3CDTF">2014-02-13T07:03:21Z</dcterms:modified>
  <cp:category/>
  <cp:version/>
  <cp:contentType/>
  <cp:contentStatus/>
</cp:coreProperties>
</file>