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<sst xmlns="http://schemas.openxmlformats.org/spreadsheetml/2006/main" count="652" uniqueCount="234">
  <si>
    <t>少数株主持分</t>
  </si>
  <si>
    <t>連結・貸借対照表</t>
  </si>
  <si>
    <t>累積四半期</t>
  </si>
  <si>
    <t>2013/04/01</t>
  </si>
  <si>
    <t>有形固定資産除却損</t>
  </si>
  <si>
    <t>貸倒引当金の増減額（△は減少）</t>
  </si>
  <si>
    <t>賞与引当金の増減額（△は減少）</t>
  </si>
  <si>
    <t>退職給付引当金の増減額（△は減少）</t>
  </si>
  <si>
    <t>役員退職慰労引当金の増減額（△は減少）</t>
  </si>
  <si>
    <t>受取利息及び受取配当金</t>
  </si>
  <si>
    <t>有形固定資産売却損益（△は益）</t>
  </si>
  <si>
    <t>売上債権の増減額（△は増加）</t>
  </si>
  <si>
    <t>たな卸資産の増減額（△は増加）</t>
  </si>
  <si>
    <t>仕入債務の増減額（△は減少）</t>
  </si>
  <si>
    <t>未払消費税等の増減額（△は減少）</t>
  </si>
  <si>
    <t>小計</t>
  </si>
  <si>
    <t>利息及び配当金の受取額</t>
  </si>
  <si>
    <t>利息の支払額</t>
  </si>
  <si>
    <t>法人税等の支払額</t>
  </si>
  <si>
    <t>法人税等の還付額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</si>
  <si>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</si>
  <si>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</si>
  <si>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</si>
  <si>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</si>
  <si>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</si>
  <si>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</si>
  <si>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</si>
  <si>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投資有価証券の償還による収入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</si>
  <si>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</si>
  <si>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</si>
  <si>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</si>
  <si>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</si>
  <si>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自己株式の取得による支出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</si>
  <si>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</si>
  <si>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</si>
  <si>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</si>
  <si>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</si>
  <si>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</si>
  <si>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</si>
  <si>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</si>
  <si>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2010/12/31</t>
  </si>
  <si>
    <t>売上原価</t>
  </si>
  <si>
    <t>投資有価証券売却損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</si>
  <si>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</si>
  <si>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</si>
  <si>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</si>
  <si>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</si>
  <si>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</si>
  <si>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</si>
  <si>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</si>
  <si>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</si>
  <si>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</si>
  <si>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</si>
  <si>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2013/06/26</t>
  </si>
  <si>
    <t>通期</t>
  </si>
  <si>
    <t>2013/03/31</t>
  </si>
  <si>
    <t>2012/03/31</t>
  </si>
  <si>
    <t>2012/06/27</t>
  </si>
  <si>
    <t>2011/03/31</t>
  </si>
  <si>
    <t>2011/06/28</t>
  </si>
  <si>
    <t>2010/03/31</t>
  </si>
  <si>
    <t>2010/06/25</t>
  </si>
  <si>
    <t>2009/03/31</t>
  </si>
  <si>
    <t>2009/06/25</t>
  </si>
  <si>
    <t>2008/03/31</t>
  </si>
  <si>
    <t>現金及び預金</t>
  </si>
  <si>
    <t>千円</t>
  </si>
  <si>
    <t>受取手形</t>
  </si>
  <si>
    <t>売掛金</t>
  </si>
  <si>
    <t>商品及び製品</t>
  </si>
  <si>
    <t>仕掛品</t>
  </si>
  <si>
    <t>原材料及び貯蔵品</t>
  </si>
  <si>
    <t>前払費用</t>
  </si>
  <si>
    <t>繰延税金資産</t>
  </si>
  <si>
    <t>未収入金</t>
  </si>
  <si>
    <t>未収還付法人税等</t>
  </si>
  <si>
    <t>未収消費税等</t>
  </si>
  <si>
    <t>その他</t>
  </si>
  <si>
    <t>流動資産</t>
  </si>
  <si>
    <t>建物（純額）</t>
  </si>
  <si>
    <t>構築物（純額）</t>
  </si>
  <si>
    <t>機械及び装置（純額）</t>
  </si>
  <si>
    <t>車両運搬具（純額）</t>
  </si>
  <si>
    <t>工具、器具及び備品（純額）</t>
  </si>
  <si>
    <t>土地</t>
  </si>
  <si>
    <t>リース資産</t>
  </si>
  <si>
    <t>有形固定資産</t>
  </si>
  <si>
    <t>借地権</t>
  </si>
  <si>
    <t>ソフトウエア</t>
  </si>
  <si>
    <t>電話加入権</t>
  </si>
  <si>
    <t>無形固定資産</t>
  </si>
  <si>
    <t>投資有価証券</t>
  </si>
  <si>
    <t>関係会社株式</t>
  </si>
  <si>
    <t>出資金</t>
  </si>
  <si>
    <t>関係会社出資金</t>
  </si>
  <si>
    <t>貸倒引当金</t>
  </si>
  <si>
    <t>投資その他の資産</t>
  </si>
  <si>
    <t>固定資産</t>
  </si>
  <si>
    <t>資産</t>
  </si>
  <si>
    <t>支払手形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</si>
  <si>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</si>
  <si>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</si>
  <si>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</si>
  <si>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</si>
  <si>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</si>
  <si>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</si>
  <si>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</si>
  <si>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預り金</t>
  </si>
  <si>
    <t>賞与引当金</t>
  </si>
  <si>
    <t>設備関係支払手形</t>
  </si>
  <si>
    <t>流動負債</t>
  </si>
  <si>
    <t>長期借入金</t>
  </si>
  <si>
    <t>繰延税金負債</t>
  </si>
  <si>
    <t>退職給付引当金</t>
  </si>
  <si>
    <t>役員退職慰労引当金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</si>
  <si>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</si>
  <si>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</si>
  <si>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</si>
  <si>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</si>
  <si>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</si>
  <si>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</si>
  <si>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</si>
  <si>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圧縮記帳積立金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</si>
  <si>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</si>
  <si>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</si>
  <si>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</si>
  <si>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</si>
  <si>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</si>
  <si>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</si>
  <si>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</si>
  <si>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</si>
  <si>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</si>
  <si>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</si>
  <si>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</si>
  <si>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ムトー精工株式会社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</si>
  <si>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</si>
  <si>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</si>
  <si>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</si>
  <si>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</si>
  <si>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</si>
  <si>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</si>
  <si>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</si>
  <si>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</si>
  <si>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</si>
  <si>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</si>
  <si>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製品期首たな卸高</t>
  </si>
  <si>
    <t>当期製品製造原価</t>
  </si>
  <si>
    <t>製品他勘定振替高</t>
  </si>
  <si>
    <t>製品期末たな卸高</t>
  </si>
  <si>
    <t>合計</t>
  </si>
  <si>
    <t>製品評価損</t>
  </si>
  <si>
    <t>仕掛品評価損</t>
  </si>
  <si>
    <t>原材料評価損</t>
  </si>
  <si>
    <t>製品売上原価</t>
  </si>
  <si>
    <t>売上総利益</t>
  </si>
  <si>
    <t>発送運賃</t>
  </si>
  <si>
    <t>役員報酬</t>
  </si>
  <si>
    <t>従業員給料及び手当</t>
  </si>
  <si>
    <t>雑給</t>
  </si>
  <si>
    <t>（うち賞与引当金繰入額）</t>
  </si>
  <si>
    <t>（うち退職給付費用）</t>
  </si>
  <si>
    <t>（うち役員退職慰労引当金繰入額）</t>
  </si>
  <si>
    <t>福利厚生費</t>
  </si>
  <si>
    <t>消耗品費</t>
  </si>
  <si>
    <t>減価償却費</t>
  </si>
  <si>
    <t>地代家賃及びリース料</t>
  </si>
  <si>
    <t>保険料</t>
  </si>
  <si>
    <t>租税公課</t>
  </si>
  <si>
    <t>交際費</t>
  </si>
  <si>
    <t>販売費・一般管理費</t>
  </si>
  <si>
    <t>営業利益</t>
  </si>
  <si>
    <t>受取利息</t>
  </si>
  <si>
    <t>受取配当金</t>
  </si>
  <si>
    <t>為替差益</t>
  </si>
  <si>
    <t>雑収益</t>
  </si>
  <si>
    <t>営業外収益</t>
  </si>
  <si>
    <t>支払利息</t>
  </si>
  <si>
    <t>雑損失</t>
  </si>
  <si>
    <t>営業外費用</t>
  </si>
  <si>
    <t>経常利益</t>
  </si>
  <si>
    <t>固定資産売却益</t>
  </si>
  <si>
    <t>特別利益</t>
  </si>
  <si>
    <t>固定資産売却損</t>
  </si>
  <si>
    <t>固定資産除却損</t>
  </si>
  <si>
    <t>ゴルフ会員権評価損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</si>
  <si>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</si>
  <si>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</si>
  <si>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</si>
  <si>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</si>
  <si>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</si>
  <si>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</si>
  <si>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</si>
  <si>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2014/02/07</t>
  </si>
  <si>
    <t>四半期</t>
  </si>
  <si>
    <t>2013/12/31</t>
  </si>
  <si>
    <t>2013/11/08</t>
  </si>
  <si>
    <t>2013/09/30</t>
  </si>
  <si>
    <t>2013/08/09</t>
  </si>
  <si>
    <t>2013/06/30</t>
  </si>
  <si>
    <t>2013/02/08</t>
  </si>
  <si>
    <t>2012/12/31</t>
  </si>
  <si>
    <t>2012/11/09</t>
  </si>
  <si>
    <t>2012/09/30</t>
  </si>
  <si>
    <t>2012/08/10</t>
  </si>
  <si>
    <t>2012/06/30</t>
  </si>
  <si>
    <t>2012/02/10</t>
  </si>
  <si>
    <t>2011/12/31</t>
  </si>
  <si>
    <t>2011/11/11</t>
  </si>
  <si>
    <t>2011/09/30</t>
  </si>
  <si>
    <t>2011/08/11</t>
  </si>
  <si>
    <t>2011/06/30</t>
  </si>
  <si>
    <t>2010/11/10</t>
  </si>
  <si>
    <t>2010/09/30</t>
  </si>
  <si>
    <t>2010/08/16</t>
  </si>
  <si>
    <t>2010/06/30</t>
  </si>
  <si>
    <t>2010/02/12</t>
  </si>
  <si>
    <t>2009/12/31</t>
  </si>
  <si>
    <t>2009/11/13</t>
  </si>
  <si>
    <t>2009/09/30</t>
  </si>
  <si>
    <t>2009/08/07</t>
  </si>
  <si>
    <t>2009/06/30</t>
  </si>
  <si>
    <t>2009/02/12</t>
  </si>
  <si>
    <t>2008/12/31</t>
  </si>
  <si>
    <t>2008/11/13</t>
  </si>
  <si>
    <t>2008/09/30</t>
  </si>
  <si>
    <t>2008/08/11</t>
  </si>
  <si>
    <t>2008/06/30</t>
  </si>
  <si>
    <t>受取手形及び営業未収入金</t>
  </si>
  <si>
    <t>建物及び構築物（純額）</t>
  </si>
  <si>
    <t>機械装置及び運搬具（純額）</t>
  </si>
  <si>
    <t>建設仮勘定</t>
  </si>
  <si>
    <t>その他（純額）</t>
  </si>
  <si>
    <t>支払手形及び買掛金</t>
  </si>
  <si>
    <t>為替換算調整勘定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</si>
</sst>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132</v>
      </c>
      <c r="B2" s="14">
        <v>7927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133</v>
      </c>
      <c r="B3" s="1" t="s">
        <v>134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46</v>
      </c>
      <c r="B4" s="15" t="str">
        <f>HYPERLINK("http://www.kabupro.jp/mark/20140207/S10012YP.htm","四半期報告書")</f>
        <v>四半期報告書</v>
      </c>
      <c r="C4" s="15" t="str">
        <f>HYPERLINK("http://www.kabupro.jp/mark/20131108/S1000C4L.htm","四半期報告書")</f>
        <v>四半期報告書</v>
      </c>
      <c r="D4" s="15" t="str">
        <f>HYPERLINK("http://www.kabupro.jp/mark/20130809/S000E7JA.htm","四半期報告書")</f>
        <v>四半期報告書</v>
      </c>
      <c r="E4" s="15" t="str">
        <f>HYPERLINK("http://www.kabupro.jp/mark/20130626/S000DQL7.htm","有価証券報告書")</f>
        <v>有価証券報告書</v>
      </c>
      <c r="F4" s="15" t="str">
        <f>HYPERLINK("http://www.kabupro.jp/mark/20140207/S10012YP.htm","四半期報告書")</f>
        <v>四半期報告書</v>
      </c>
      <c r="G4" s="15" t="str">
        <f>HYPERLINK("http://www.kabupro.jp/mark/20131108/S1000C4L.htm","四半期報告書")</f>
        <v>四半期報告書</v>
      </c>
      <c r="H4" s="15" t="str">
        <f>HYPERLINK("http://www.kabupro.jp/mark/20130809/S000E7JA.htm","四半期報告書")</f>
        <v>四半期報告書</v>
      </c>
      <c r="I4" s="15" t="str">
        <f>HYPERLINK("http://www.kabupro.jp/mark/20130626/S000DQL7.htm","有価証券報告書")</f>
        <v>有価証券報告書</v>
      </c>
      <c r="J4" s="15" t="str">
        <f>HYPERLINK("http://www.kabupro.jp/mark/20130208/S000CRPC.htm","四半期報告書")</f>
        <v>四半期報告書</v>
      </c>
      <c r="K4" s="15" t="str">
        <f>HYPERLINK("http://www.kabupro.jp/mark/20121109/S000C769.htm","四半期報告書")</f>
        <v>四半期報告書</v>
      </c>
      <c r="L4" s="15" t="str">
        <f>HYPERLINK("http://www.kabupro.jp/mark/20120810/S000BO7N.htm","四半期報告書")</f>
        <v>四半期報告書</v>
      </c>
      <c r="M4" s="15" t="str">
        <f>HYPERLINK("http://www.kabupro.jp/mark/20120627/S000B7DJ.htm","有価証券報告書")</f>
        <v>有価証券報告書</v>
      </c>
      <c r="N4" s="15" t="str">
        <f>HYPERLINK("http://www.kabupro.jp/mark/20120210/S000A8YD.htm","四半期報告書")</f>
        <v>四半期報告書</v>
      </c>
      <c r="O4" s="15" t="str">
        <f>HYPERLINK("http://www.kabupro.jp/mark/20111111/S0009ORO.htm","四半期報告書")</f>
        <v>四半期報告書</v>
      </c>
      <c r="P4" s="15" t="str">
        <f>HYPERLINK("http://www.kabupro.jp/mark/20110811/S000949V.htm","四半期報告書")</f>
        <v>四半期報告書</v>
      </c>
      <c r="Q4" s="15" t="str">
        <f>HYPERLINK("http://www.kabupro.jp/mark/20110628/S0008J7P.htm","有価証券報告書")</f>
        <v>有価証券報告書</v>
      </c>
      <c r="R4" s="15" t="str">
        <f>HYPERLINK("http://www.kabupro.jp/mark/20100212/S00053HQ.htm","四半期報告書")</f>
        <v>四半期報告書</v>
      </c>
      <c r="S4" s="15" t="str">
        <f>HYPERLINK("http://www.kabupro.jp/mark/20101110/S00072K6.htm","四半期報告書")</f>
        <v>四半期報告書</v>
      </c>
      <c r="T4" s="15" t="str">
        <f>HYPERLINK("http://www.kabupro.jp/mark/20100816/S0006K1T.htm","四半期報告書")</f>
        <v>四半期報告書</v>
      </c>
      <c r="U4" s="15" t="str">
        <f>HYPERLINK("http://www.kabupro.jp/mark/20100625/S00060NJ.htm","有価証券報告書")</f>
        <v>有価証券報告書</v>
      </c>
      <c r="V4" s="15" t="str">
        <f>HYPERLINK("http://www.kabupro.jp/mark/20100212/S00053HQ.htm","四半期報告書")</f>
        <v>四半期報告書</v>
      </c>
      <c r="W4" s="15" t="str">
        <f>HYPERLINK("http://www.kabupro.jp/mark/20091113/S0004IJ2.htm","四半期報告書")</f>
        <v>四半期報告書</v>
      </c>
      <c r="X4" s="15" t="str">
        <f>HYPERLINK("http://www.kabupro.jp/mark/20090807/S0003TZS.htm","四半期報告書")</f>
        <v>四半期報告書</v>
      </c>
      <c r="Y4" s="15" t="str">
        <f>HYPERLINK("http://www.kabupro.jp/mark/20090625/S0003DIN.htm","有価証券報告書")</f>
        <v>有価証券報告書</v>
      </c>
    </row>
    <row r="5" spans="1:25" ht="14.25" thickBot="1">
      <c r="A5" s="11" t="s">
        <v>47</v>
      </c>
      <c r="B5" s="1" t="s">
        <v>192</v>
      </c>
      <c r="C5" s="1" t="s">
        <v>195</v>
      </c>
      <c r="D5" s="1" t="s">
        <v>197</v>
      </c>
      <c r="E5" s="1" t="s">
        <v>53</v>
      </c>
      <c r="F5" s="1" t="s">
        <v>192</v>
      </c>
      <c r="G5" s="1" t="s">
        <v>195</v>
      </c>
      <c r="H5" s="1" t="s">
        <v>197</v>
      </c>
      <c r="I5" s="1" t="s">
        <v>53</v>
      </c>
      <c r="J5" s="1" t="s">
        <v>199</v>
      </c>
      <c r="K5" s="1" t="s">
        <v>201</v>
      </c>
      <c r="L5" s="1" t="s">
        <v>203</v>
      </c>
      <c r="M5" s="1" t="s">
        <v>57</v>
      </c>
      <c r="N5" s="1" t="s">
        <v>205</v>
      </c>
      <c r="O5" s="1" t="s">
        <v>207</v>
      </c>
      <c r="P5" s="1" t="s">
        <v>209</v>
      </c>
      <c r="Q5" s="1" t="s">
        <v>59</v>
      </c>
      <c r="R5" s="1" t="s">
        <v>215</v>
      </c>
      <c r="S5" s="1" t="s">
        <v>211</v>
      </c>
      <c r="T5" s="1" t="s">
        <v>213</v>
      </c>
      <c r="U5" s="1" t="s">
        <v>61</v>
      </c>
      <c r="V5" s="1" t="s">
        <v>215</v>
      </c>
      <c r="W5" s="1" t="s">
        <v>217</v>
      </c>
      <c r="X5" s="1" t="s">
        <v>219</v>
      </c>
      <c r="Y5" s="1" t="s">
        <v>63</v>
      </c>
    </row>
    <row r="6" spans="1:25" ht="15" thickBot="1" thickTop="1">
      <c r="A6" s="10" t="s">
        <v>48</v>
      </c>
      <c r="B6" s="18" t="s">
        <v>45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49</v>
      </c>
      <c r="B7" s="14" t="s">
        <v>2</v>
      </c>
      <c r="C7" s="14" t="s">
        <v>2</v>
      </c>
      <c r="D7" s="14" t="s">
        <v>2</v>
      </c>
      <c r="E7" s="16" t="s">
        <v>54</v>
      </c>
      <c r="F7" s="14" t="s">
        <v>2</v>
      </c>
      <c r="G7" s="14" t="s">
        <v>2</v>
      </c>
      <c r="H7" s="14" t="s">
        <v>2</v>
      </c>
      <c r="I7" s="16" t="s">
        <v>54</v>
      </c>
      <c r="J7" s="14" t="s">
        <v>2</v>
      </c>
      <c r="K7" s="14" t="s">
        <v>2</v>
      </c>
      <c r="L7" s="14" t="s">
        <v>2</v>
      </c>
      <c r="M7" s="16" t="s">
        <v>54</v>
      </c>
      <c r="N7" s="14" t="s">
        <v>2</v>
      </c>
      <c r="O7" s="14" t="s">
        <v>2</v>
      </c>
      <c r="P7" s="14" t="s">
        <v>2</v>
      </c>
      <c r="Q7" s="16" t="s">
        <v>54</v>
      </c>
      <c r="R7" s="14" t="s">
        <v>2</v>
      </c>
      <c r="S7" s="14" t="s">
        <v>2</v>
      </c>
      <c r="T7" s="14" t="s">
        <v>2</v>
      </c>
      <c r="U7" s="16" t="s">
        <v>54</v>
      </c>
      <c r="V7" s="14" t="s">
        <v>2</v>
      </c>
      <c r="W7" s="14" t="s">
        <v>2</v>
      </c>
      <c r="X7" s="14" t="s">
        <v>2</v>
      </c>
      <c r="Y7" s="16" t="s">
        <v>54</v>
      </c>
    </row>
    <row r="8" spans="1:25" ht="13.5">
      <c r="A8" s="13" t="s">
        <v>50</v>
      </c>
      <c r="B8" s="1" t="s">
        <v>3</v>
      </c>
      <c r="C8" s="1" t="s">
        <v>3</v>
      </c>
      <c r="D8" s="1" t="s">
        <v>3</v>
      </c>
      <c r="E8" s="17" t="s">
        <v>138</v>
      </c>
      <c r="F8" s="1" t="s">
        <v>138</v>
      </c>
      <c r="G8" s="1" t="s">
        <v>138</v>
      </c>
      <c r="H8" s="1" t="s">
        <v>138</v>
      </c>
      <c r="I8" s="17" t="s">
        <v>139</v>
      </c>
      <c r="J8" s="1" t="s">
        <v>139</v>
      </c>
      <c r="K8" s="1" t="s">
        <v>139</v>
      </c>
      <c r="L8" s="1" t="s">
        <v>139</v>
      </c>
      <c r="M8" s="17" t="s">
        <v>140</v>
      </c>
      <c r="N8" s="1" t="s">
        <v>140</v>
      </c>
      <c r="O8" s="1" t="s">
        <v>140</v>
      </c>
      <c r="P8" s="1" t="s">
        <v>140</v>
      </c>
      <c r="Q8" s="17" t="s">
        <v>141</v>
      </c>
      <c r="R8" s="1" t="s">
        <v>141</v>
      </c>
      <c r="S8" s="1" t="s">
        <v>141</v>
      </c>
      <c r="T8" s="1" t="s">
        <v>141</v>
      </c>
      <c r="U8" s="17" t="s">
        <v>142</v>
      </c>
      <c r="V8" s="1" t="s">
        <v>142</v>
      </c>
      <c r="W8" s="1" t="s">
        <v>142</v>
      </c>
      <c r="X8" s="1" t="s">
        <v>142</v>
      </c>
      <c r="Y8" s="17" t="s">
        <v>143</v>
      </c>
    </row>
    <row r="9" spans="1:25" ht="13.5">
      <c r="A9" s="13" t="s">
        <v>51</v>
      </c>
      <c r="B9" s="1" t="s">
        <v>194</v>
      </c>
      <c r="C9" s="1" t="s">
        <v>196</v>
      </c>
      <c r="D9" s="1" t="s">
        <v>198</v>
      </c>
      <c r="E9" s="17" t="s">
        <v>55</v>
      </c>
      <c r="F9" s="1" t="s">
        <v>200</v>
      </c>
      <c r="G9" s="1" t="s">
        <v>202</v>
      </c>
      <c r="H9" s="1" t="s">
        <v>204</v>
      </c>
      <c r="I9" s="17" t="s">
        <v>56</v>
      </c>
      <c r="J9" s="1" t="s">
        <v>206</v>
      </c>
      <c r="K9" s="1" t="s">
        <v>208</v>
      </c>
      <c r="L9" s="1" t="s">
        <v>210</v>
      </c>
      <c r="M9" s="17" t="s">
        <v>58</v>
      </c>
      <c r="N9" s="1" t="s">
        <v>40</v>
      </c>
      <c r="O9" s="1" t="s">
        <v>212</v>
      </c>
      <c r="P9" s="1" t="s">
        <v>214</v>
      </c>
      <c r="Q9" s="17" t="s">
        <v>60</v>
      </c>
      <c r="R9" s="1" t="s">
        <v>216</v>
      </c>
      <c r="S9" s="1" t="s">
        <v>218</v>
      </c>
      <c r="T9" s="1" t="s">
        <v>220</v>
      </c>
      <c r="U9" s="17" t="s">
        <v>62</v>
      </c>
      <c r="V9" s="1" t="s">
        <v>222</v>
      </c>
      <c r="W9" s="1" t="s">
        <v>224</v>
      </c>
      <c r="X9" s="1" t="s">
        <v>226</v>
      </c>
      <c r="Y9" s="17" t="s">
        <v>64</v>
      </c>
    </row>
    <row r="10" spans="1:25" ht="14.25" thickBot="1">
      <c r="A10" s="13" t="s">
        <v>52</v>
      </c>
      <c r="B10" s="1" t="s">
        <v>66</v>
      </c>
      <c r="C10" s="1" t="s">
        <v>66</v>
      </c>
      <c r="D10" s="1" t="s">
        <v>66</v>
      </c>
      <c r="E10" s="17" t="s">
        <v>66</v>
      </c>
      <c r="F10" s="1" t="s">
        <v>66</v>
      </c>
      <c r="G10" s="1" t="s">
        <v>66</v>
      </c>
      <c r="H10" s="1" t="s">
        <v>66</v>
      </c>
      <c r="I10" s="17" t="s">
        <v>66</v>
      </c>
      <c r="J10" s="1" t="s">
        <v>66</v>
      </c>
      <c r="K10" s="1" t="s">
        <v>66</v>
      </c>
      <c r="L10" s="1" t="s">
        <v>66</v>
      </c>
      <c r="M10" s="17" t="s">
        <v>66</v>
      </c>
      <c r="N10" s="1" t="s">
        <v>66</v>
      </c>
      <c r="O10" s="1" t="s">
        <v>66</v>
      </c>
      <c r="P10" s="1" t="s">
        <v>66</v>
      </c>
      <c r="Q10" s="17" t="s">
        <v>66</v>
      </c>
      <c r="R10" s="1" t="s">
        <v>66</v>
      </c>
      <c r="S10" s="1" t="s">
        <v>66</v>
      </c>
      <c r="T10" s="1" t="s">
        <v>66</v>
      </c>
      <c r="U10" s="17" t="s">
        <v>66</v>
      </c>
      <c r="V10" s="1" t="s">
        <v>66</v>
      </c>
      <c r="W10" s="1" t="s">
        <v>66</v>
      </c>
      <c r="X10" s="1" t="s">
        <v>66</v>
      </c>
      <c r="Y10" s="17" t="s">
        <v>66</v>
      </c>
    </row>
    <row r="11" spans="1:25" ht="14.25" thickTop="1">
      <c r="A11" s="26" t="s">
        <v>144</v>
      </c>
      <c r="B11" s="27">
        <v>19142465</v>
      </c>
      <c r="C11" s="27">
        <v>12341166</v>
      </c>
      <c r="D11" s="27">
        <v>6259688</v>
      </c>
      <c r="E11" s="21">
        <v>24732907</v>
      </c>
      <c r="F11" s="27">
        <v>18234052</v>
      </c>
      <c r="G11" s="27">
        <v>11704981</v>
      </c>
      <c r="H11" s="27">
        <v>5899469</v>
      </c>
      <c r="I11" s="21">
        <v>19989054</v>
      </c>
      <c r="J11" s="27">
        <v>14250696</v>
      </c>
      <c r="K11" s="27">
        <v>9698197</v>
      </c>
      <c r="L11" s="27">
        <v>4122624</v>
      </c>
      <c r="M11" s="21">
        <v>20079944</v>
      </c>
      <c r="N11" s="27">
        <v>15304155</v>
      </c>
      <c r="O11" s="27">
        <v>10372762</v>
      </c>
      <c r="P11" s="27">
        <v>5172814</v>
      </c>
      <c r="Q11" s="21">
        <v>22176754</v>
      </c>
      <c r="R11" s="27">
        <v>17070565</v>
      </c>
      <c r="S11" s="27">
        <v>11040265</v>
      </c>
      <c r="T11" s="27">
        <v>5045894</v>
      </c>
      <c r="U11" s="21">
        <v>24846192</v>
      </c>
      <c r="V11" s="27">
        <v>20819938</v>
      </c>
      <c r="W11" s="27">
        <v>13864919</v>
      </c>
      <c r="X11" s="27">
        <v>6191366</v>
      </c>
      <c r="Y11" s="21">
        <v>24167716</v>
      </c>
    </row>
    <row r="12" spans="1:25" ht="13.5">
      <c r="A12" s="7" t="s">
        <v>41</v>
      </c>
      <c r="B12" s="28">
        <v>16474609</v>
      </c>
      <c r="C12" s="28">
        <v>10649706</v>
      </c>
      <c r="D12" s="28">
        <v>5424777</v>
      </c>
      <c r="E12" s="22">
        <v>20799235</v>
      </c>
      <c r="F12" s="28">
        <v>15314943</v>
      </c>
      <c r="G12" s="28">
        <v>9964975</v>
      </c>
      <c r="H12" s="28">
        <v>4985599</v>
      </c>
      <c r="I12" s="22">
        <v>16900144</v>
      </c>
      <c r="J12" s="28">
        <v>12114959</v>
      </c>
      <c r="K12" s="28">
        <v>8148408</v>
      </c>
      <c r="L12" s="28">
        <v>3592896</v>
      </c>
      <c r="M12" s="22">
        <v>16642791</v>
      </c>
      <c r="N12" s="28">
        <v>12619855</v>
      </c>
      <c r="O12" s="28">
        <v>8485591</v>
      </c>
      <c r="P12" s="28">
        <v>4123907</v>
      </c>
      <c r="Q12" s="22">
        <v>17957652</v>
      </c>
      <c r="R12" s="28">
        <v>13739998</v>
      </c>
      <c r="S12" s="28">
        <v>8838490</v>
      </c>
      <c r="T12" s="28">
        <v>4054917</v>
      </c>
      <c r="U12" s="22">
        <v>20263663</v>
      </c>
      <c r="V12" s="28">
        <v>17009447</v>
      </c>
      <c r="W12" s="28">
        <v>11351938</v>
      </c>
      <c r="X12" s="28">
        <v>5222131</v>
      </c>
      <c r="Y12" s="22">
        <v>19696654</v>
      </c>
    </row>
    <row r="13" spans="1:25" ht="13.5">
      <c r="A13" s="7" t="s">
        <v>154</v>
      </c>
      <c r="B13" s="28">
        <v>2667855</v>
      </c>
      <c r="C13" s="28">
        <v>1691459</v>
      </c>
      <c r="D13" s="28">
        <v>834911</v>
      </c>
      <c r="E13" s="22">
        <v>3933672</v>
      </c>
      <c r="F13" s="28">
        <v>2919108</v>
      </c>
      <c r="G13" s="28">
        <v>1740006</v>
      </c>
      <c r="H13" s="28">
        <v>913870</v>
      </c>
      <c r="I13" s="22">
        <v>3088910</v>
      </c>
      <c r="J13" s="28">
        <v>2135736</v>
      </c>
      <c r="K13" s="28">
        <v>1549789</v>
      </c>
      <c r="L13" s="28">
        <v>529728</v>
      </c>
      <c r="M13" s="22">
        <v>3437153</v>
      </c>
      <c r="N13" s="28">
        <v>2684300</v>
      </c>
      <c r="O13" s="28">
        <v>1887171</v>
      </c>
      <c r="P13" s="28">
        <v>1048906</v>
      </c>
      <c r="Q13" s="22">
        <v>4219102</v>
      </c>
      <c r="R13" s="28">
        <v>3330566</v>
      </c>
      <c r="S13" s="28">
        <v>2201775</v>
      </c>
      <c r="T13" s="28">
        <v>990977</v>
      </c>
      <c r="U13" s="22">
        <v>4582528</v>
      </c>
      <c r="V13" s="28">
        <v>3810490</v>
      </c>
      <c r="W13" s="28">
        <v>2512981</v>
      </c>
      <c r="X13" s="28">
        <v>969235</v>
      </c>
      <c r="Y13" s="22">
        <v>4471062</v>
      </c>
    </row>
    <row r="14" spans="1:25" ht="13.5">
      <c r="A14" s="7" t="s">
        <v>169</v>
      </c>
      <c r="B14" s="28">
        <v>2403643</v>
      </c>
      <c r="C14" s="28">
        <v>1582705</v>
      </c>
      <c r="D14" s="28">
        <v>806034</v>
      </c>
      <c r="E14" s="22">
        <v>3134233</v>
      </c>
      <c r="F14" s="28">
        <v>2343808</v>
      </c>
      <c r="G14" s="28">
        <v>1559695</v>
      </c>
      <c r="H14" s="28">
        <v>783621</v>
      </c>
      <c r="I14" s="22">
        <v>2718502</v>
      </c>
      <c r="J14" s="28">
        <v>2002610</v>
      </c>
      <c r="K14" s="28">
        <v>1348667</v>
      </c>
      <c r="L14" s="28">
        <v>599375</v>
      </c>
      <c r="M14" s="22">
        <v>2793374</v>
      </c>
      <c r="N14" s="28">
        <v>2092452</v>
      </c>
      <c r="O14" s="28">
        <v>1426246</v>
      </c>
      <c r="P14" s="28">
        <v>740171</v>
      </c>
      <c r="Q14" s="22">
        <v>2611582</v>
      </c>
      <c r="R14" s="28">
        <v>1906871</v>
      </c>
      <c r="S14" s="28">
        <v>1262621</v>
      </c>
      <c r="T14" s="28">
        <v>645687</v>
      </c>
      <c r="U14" s="22">
        <v>3204567</v>
      </c>
      <c r="V14" s="28">
        <v>2547512</v>
      </c>
      <c r="W14" s="28">
        <v>1753362</v>
      </c>
      <c r="X14" s="28">
        <v>903495</v>
      </c>
      <c r="Y14" s="22">
        <v>3141514</v>
      </c>
    </row>
    <row r="15" spans="1:25" ht="14.25" thickBot="1">
      <c r="A15" s="25" t="s">
        <v>170</v>
      </c>
      <c r="B15" s="29">
        <v>264212</v>
      </c>
      <c r="C15" s="29">
        <v>108753</v>
      </c>
      <c r="D15" s="29">
        <v>28877</v>
      </c>
      <c r="E15" s="23">
        <v>799439</v>
      </c>
      <c r="F15" s="29">
        <v>575300</v>
      </c>
      <c r="G15" s="29">
        <v>180311</v>
      </c>
      <c r="H15" s="29">
        <v>130248</v>
      </c>
      <c r="I15" s="23">
        <v>370407</v>
      </c>
      <c r="J15" s="29">
        <v>133125</v>
      </c>
      <c r="K15" s="29">
        <v>201121</v>
      </c>
      <c r="L15" s="29">
        <v>-69646</v>
      </c>
      <c r="M15" s="23">
        <v>643779</v>
      </c>
      <c r="N15" s="29">
        <v>591847</v>
      </c>
      <c r="O15" s="29">
        <v>460924</v>
      </c>
      <c r="P15" s="29">
        <v>308734</v>
      </c>
      <c r="Q15" s="23">
        <v>1607519</v>
      </c>
      <c r="R15" s="29">
        <v>1423695</v>
      </c>
      <c r="S15" s="29">
        <v>939153</v>
      </c>
      <c r="T15" s="29">
        <v>345290</v>
      </c>
      <c r="U15" s="23">
        <v>1377961</v>
      </c>
      <c r="V15" s="29">
        <v>1262977</v>
      </c>
      <c r="W15" s="29">
        <v>759618</v>
      </c>
      <c r="X15" s="29">
        <v>65739</v>
      </c>
      <c r="Y15" s="23">
        <v>1329547</v>
      </c>
    </row>
    <row r="16" spans="1:25" ht="14.25" thickTop="1">
      <c r="A16" s="6" t="s">
        <v>171</v>
      </c>
      <c r="B16" s="28">
        <v>15240</v>
      </c>
      <c r="C16" s="28">
        <v>9071</v>
      </c>
      <c r="D16" s="28">
        <v>5032</v>
      </c>
      <c r="E16" s="22">
        <v>10537</v>
      </c>
      <c r="F16" s="28">
        <v>7836</v>
      </c>
      <c r="G16" s="28">
        <v>5540</v>
      </c>
      <c r="H16" s="28">
        <v>3075</v>
      </c>
      <c r="I16" s="22">
        <v>23326</v>
      </c>
      <c r="J16" s="28">
        <v>18747</v>
      </c>
      <c r="K16" s="28">
        <v>12160</v>
      </c>
      <c r="L16" s="28">
        <v>5986</v>
      </c>
      <c r="M16" s="22">
        <v>14950</v>
      </c>
      <c r="N16" s="28">
        <v>10962</v>
      </c>
      <c r="O16" s="28">
        <v>6747</v>
      </c>
      <c r="P16" s="28">
        <v>2896</v>
      </c>
      <c r="Q16" s="22">
        <v>12263</v>
      </c>
      <c r="R16" s="28">
        <v>8431</v>
      </c>
      <c r="S16" s="28">
        <v>5884</v>
      </c>
      <c r="T16" s="28">
        <v>3282</v>
      </c>
      <c r="U16" s="22">
        <v>25371</v>
      </c>
      <c r="V16" s="28">
        <v>23565</v>
      </c>
      <c r="W16" s="28">
        <v>18927</v>
      </c>
      <c r="X16" s="28">
        <v>12912</v>
      </c>
      <c r="Y16" s="22">
        <v>24459</v>
      </c>
    </row>
    <row r="17" spans="1:25" ht="13.5">
      <c r="A17" s="6" t="s">
        <v>172</v>
      </c>
      <c r="B17" s="28">
        <v>5730</v>
      </c>
      <c r="C17" s="28">
        <v>2851</v>
      </c>
      <c r="D17" s="28">
        <v>2823</v>
      </c>
      <c r="E17" s="22">
        <v>5518</v>
      </c>
      <c r="F17" s="28">
        <v>5518</v>
      </c>
      <c r="G17" s="28">
        <v>2807</v>
      </c>
      <c r="H17" s="28">
        <v>2762</v>
      </c>
      <c r="I17" s="22">
        <v>5491</v>
      </c>
      <c r="J17" s="28">
        <v>5491</v>
      </c>
      <c r="K17" s="28">
        <v>2751</v>
      </c>
      <c r="L17" s="28">
        <v>2724</v>
      </c>
      <c r="M17" s="22">
        <v>5253</v>
      </c>
      <c r="N17" s="28">
        <v>5250</v>
      </c>
      <c r="O17" s="28">
        <v>2579</v>
      </c>
      <c r="P17" s="28">
        <v>2553</v>
      </c>
      <c r="Q17" s="22">
        <v>4691</v>
      </c>
      <c r="R17" s="28">
        <v>4688</v>
      </c>
      <c r="S17" s="28">
        <v>2320</v>
      </c>
      <c r="T17" s="28">
        <v>2295</v>
      </c>
      <c r="U17" s="22">
        <v>5673</v>
      </c>
      <c r="V17" s="28">
        <v>5670</v>
      </c>
      <c r="W17" s="28">
        <v>2948</v>
      </c>
      <c r="X17" s="28">
        <v>2922</v>
      </c>
      <c r="Y17" s="22">
        <v>5414</v>
      </c>
    </row>
    <row r="18" spans="1:25" ht="13.5">
      <c r="A18" s="6" t="s">
        <v>173</v>
      </c>
      <c r="B18" s="28">
        <v>158807</v>
      </c>
      <c r="C18" s="28">
        <v>76834</v>
      </c>
      <c r="D18" s="28">
        <v>83690</v>
      </c>
      <c r="E18" s="22">
        <v>115216</v>
      </c>
      <c r="F18" s="28">
        <v>68058</v>
      </c>
      <c r="G18" s="28"/>
      <c r="H18" s="28"/>
      <c r="I18" s="22"/>
      <c r="J18" s="28"/>
      <c r="K18" s="28"/>
      <c r="L18" s="28"/>
      <c r="M18" s="22"/>
      <c r="N18" s="28"/>
      <c r="O18" s="28"/>
      <c r="P18" s="28"/>
      <c r="Q18" s="22"/>
      <c r="R18" s="28">
        <v>11448</v>
      </c>
      <c r="S18" s="28"/>
      <c r="T18" s="28"/>
      <c r="U18" s="22">
        <v>60394</v>
      </c>
      <c r="V18" s="28">
        <v>46351</v>
      </c>
      <c r="W18" s="28">
        <v>47831</v>
      </c>
      <c r="X18" s="28">
        <v>47682</v>
      </c>
      <c r="Y18" s="22"/>
    </row>
    <row r="19" spans="1:25" ht="13.5">
      <c r="A19" s="6" t="s">
        <v>77</v>
      </c>
      <c r="B19" s="28">
        <v>59431</v>
      </c>
      <c r="C19" s="28">
        <v>46506</v>
      </c>
      <c r="D19" s="28">
        <v>26720</v>
      </c>
      <c r="E19" s="22">
        <v>73368</v>
      </c>
      <c r="F19" s="28">
        <v>64948</v>
      </c>
      <c r="G19" s="28">
        <v>50449</v>
      </c>
      <c r="H19" s="28">
        <v>30802</v>
      </c>
      <c r="I19" s="22">
        <v>89504</v>
      </c>
      <c r="J19" s="28">
        <v>68423</v>
      </c>
      <c r="K19" s="28">
        <v>36456</v>
      </c>
      <c r="L19" s="28">
        <v>16406</v>
      </c>
      <c r="M19" s="22">
        <v>78001</v>
      </c>
      <c r="N19" s="28">
        <v>54931</v>
      </c>
      <c r="O19" s="28">
        <v>40782</v>
      </c>
      <c r="P19" s="28">
        <v>19194</v>
      </c>
      <c r="Q19" s="22">
        <v>69881</v>
      </c>
      <c r="R19" s="28">
        <v>51955</v>
      </c>
      <c r="S19" s="28">
        <v>35698</v>
      </c>
      <c r="T19" s="28">
        <v>15564</v>
      </c>
      <c r="U19" s="22">
        <v>77400</v>
      </c>
      <c r="V19" s="28">
        <v>64443</v>
      </c>
      <c r="W19" s="28">
        <v>47113</v>
      </c>
      <c r="X19" s="28">
        <v>15057</v>
      </c>
      <c r="Y19" s="22">
        <v>49374</v>
      </c>
    </row>
    <row r="20" spans="1:25" ht="13.5">
      <c r="A20" s="6" t="s">
        <v>175</v>
      </c>
      <c r="B20" s="28">
        <v>239208</v>
      </c>
      <c r="C20" s="28">
        <v>135264</v>
      </c>
      <c r="D20" s="28">
        <v>118267</v>
      </c>
      <c r="E20" s="22">
        <v>204641</v>
      </c>
      <c r="F20" s="28">
        <v>146360</v>
      </c>
      <c r="G20" s="28">
        <v>58797</v>
      </c>
      <c r="H20" s="28">
        <v>36639</v>
      </c>
      <c r="I20" s="22">
        <v>174686</v>
      </c>
      <c r="J20" s="28">
        <v>134935</v>
      </c>
      <c r="K20" s="28">
        <v>79551</v>
      </c>
      <c r="L20" s="28">
        <v>39209</v>
      </c>
      <c r="M20" s="22">
        <v>154569</v>
      </c>
      <c r="N20" s="28">
        <v>113416</v>
      </c>
      <c r="O20" s="28">
        <v>78292</v>
      </c>
      <c r="P20" s="28">
        <v>38735</v>
      </c>
      <c r="Q20" s="22">
        <v>143200</v>
      </c>
      <c r="R20" s="28">
        <v>118797</v>
      </c>
      <c r="S20" s="28">
        <v>72085</v>
      </c>
      <c r="T20" s="28">
        <v>35233</v>
      </c>
      <c r="U20" s="22">
        <v>234295</v>
      </c>
      <c r="V20" s="28">
        <v>191395</v>
      </c>
      <c r="W20" s="28">
        <v>154094</v>
      </c>
      <c r="X20" s="28">
        <v>97212</v>
      </c>
      <c r="Y20" s="22">
        <v>153797</v>
      </c>
    </row>
    <row r="21" spans="1:25" ht="13.5">
      <c r="A21" s="6" t="s">
        <v>176</v>
      </c>
      <c r="B21" s="28">
        <v>32156</v>
      </c>
      <c r="C21" s="28">
        <v>20501</v>
      </c>
      <c r="D21" s="28">
        <v>9071</v>
      </c>
      <c r="E21" s="22">
        <v>26615</v>
      </c>
      <c r="F21" s="28">
        <v>19804</v>
      </c>
      <c r="G21" s="28">
        <v>13446</v>
      </c>
      <c r="H21" s="28">
        <v>6632</v>
      </c>
      <c r="I21" s="22">
        <v>26796</v>
      </c>
      <c r="J21" s="28">
        <v>20434</v>
      </c>
      <c r="K21" s="28">
        <v>13935</v>
      </c>
      <c r="L21" s="28">
        <v>7244</v>
      </c>
      <c r="M21" s="22">
        <v>31022</v>
      </c>
      <c r="N21" s="28">
        <v>23822</v>
      </c>
      <c r="O21" s="28">
        <v>16530</v>
      </c>
      <c r="P21" s="28">
        <v>8231</v>
      </c>
      <c r="Q21" s="22">
        <v>42423</v>
      </c>
      <c r="R21" s="28">
        <v>32896</v>
      </c>
      <c r="S21" s="28">
        <v>22911</v>
      </c>
      <c r="T21" s="28">
        <v>11919</v>
      </c>
      <c r="U21" s="22">
        <v>62696</v>
      </c>
      <c r="V21" s="28">
        <v>48881</v>
      </c>
      <c r="W21" s="28">
        <v>28307</v>
      </c>
      <c r="X21" s="28">
        <v>14834</v>
      </c>
      <c r="Y21" s="22">
        <v>61463</v>
      </c>
    </row>
    <row r="22" spans="1:25" ht="13.5">
      <c r="A22" s="6" t="s">
        <v>77</v>
      </c>
      <c r="B22" s="28">
        <v>325</v>
      </c>
      <c r="C22" s="28">
        <v>324</v>
      </c>
      <c r="D22" s="28">
        <v>324</v>
      </c>
      <c r="E22" s="22">
        <v>303</v>
      </c>
      <c r="F22" s="28">
        <v>303</v>
      </c>
      <c r="G22" s="28">
        <v>303</v>
      </c>
      <c r="H22" s="28">
        <v>280</v>
      </c>
      <c r="I22" s="22">
        <v>487</v>
      </c>
      <c r="J22" s="28"/>
      <c r="K22" s="28"/>
      <c r="L22" s="28"/>
      <c r="M22" s="22">
        <v>275</v>
      </c>
      <c r="N22" s="28">
        <v>1275</v>
      </c>
      <c r="O22" s="28">
        <v>184</v>
      </c>
      <c r="P22" s="28"/>
      <c r="Q22" s="22">
        <v>3540</v>
      </c>
      <c r="R22" s="28">
        <v>324</v>
      </c>
      <c r="S22" s="28">
        <v>324</v>
      </c>
      <c r="T22" s="28">
        <v>140</v>
      </c>
      <c r="U22" s="22">
        <v>17</v>
      </c>
      <c r="V22" s="28">
        <v>17</v>
      </c>
      <c r="W22" s="28"/>
      <c r="X22" s="28"/>
      <c r="Y22" s="22">
        <v>408</v>
      </c>
    </row>
    <row r="23" spans="1:25" ht="13.5">
      <c r="A23" s="6" t="s">
        <v>178</v>
      </c>
      <c r="B23" s="28">
        <v>32482</v>
      </c>
      <c r="C23" s="28">
        <v>20826</v>
      </c>
      <c r="D23" s="28">
        <v>9396</v>
      </c>
      <c r="E23" s="22">
        <v>26919</v>
      </c>
      <c r="F23" s="28">
        <v>20108</v>
      </c>
      <c r="G23" s="28">
        <v>61153</v>
      </c>
      <c r="H23" s="28">
        <v>38636</v>
      </c>
      <c r="I23" s="22">
        <v>140737</v>
      </c>
      <c r="J23" s="28">
        <v>166735</v>
      </c>
      <c r="K23" s="28">
        <v>135842</v>
      </c>
      <c r="L23" s="28">
        <v>53249</v>
      </c>
      <c r="M23" s="22">
        <v>204260</v>
      </c>
      <c r="N23" s="28">
        <v>198297</v>
      </c>
      <c r="O23" s="28">
        <v>156397</v>
      </c>
      <c r="P23" s="28">
        <v>84355</v>
      </c>
      <c r="Q23" s="22">
        <v>70922</v>
      </c>
      <c r="R23" s="28">
        <v>33221</v>
      </c>
      <c r="S23" s="28">
        <v>48082</v>
      </c>
      <c r="T23" s="28">
        <v>17588</v>
      </c>
      <c r="U23" s="22">
        <v>66454</v>
      </c>
      <c r="V23" s="28">
        <v>52639</v>
      </c>
      <c r="W23" s="28">
        <v>32047</v>
      </c>
      <c r="X23" s="28">
        <v>16641</v>
      </c>
      <c r="Y23" s="22">
        <v>220982</v>
      </c>
    </row>
    <row r="24" spans="1:25" ht="14.25" thickBot="1">
      <c r="A24" s="25" t="s">
        <v>179</v>
      </c>
      <c r="B24" s="29">
        <v>470938</v>
      </c>
      <c r="C24" s="29">
        <v>223191</v>
      </c>
      <c r="D24" s="29">
        <v>137748</v>
      </c>
      <c r="E24" s="23">
        <v>977160</v>
      </c>
      <c r="F24" s="29">
        <v>701552</v>
      </c>
      <c r="G24" s="29">
        <v>177955</v>
      </c>
      <c r="H24" s="29">
        <v>128251</v>
      </c>
      <c r="I24" s="23">
        <v>404355</v>
      </c>
      <c r="J24" s="29">
        <v>101325</v>
      </c>
      <c r="K24" s="29">
        <v>144829</v>
      </c>
      <c r="L24" s="29">
        <v>-83687</v>
      </c>
      <c r="M24" s="23">
        <v>594087</v>
      </c>
      <c r="N24" s="29">
        <v>506966</v>
      </c>
      <c r="O24" s="29">
        <v>382819</v>
      </c>
      <c r="P24" s="29">
        <v>263113</v>
      </c>
      <c r="Q24" s="23">
        <v>1679798</v>
      </c>
      <c r="R24" s="29">
        <v>1509270</v>
      </c>
      <c r="S24" s="29">
        <v>963156</v>
      </c>
      <c r="T24" s="29">
        <v>362936</v>
      </c>
      <c r="U24" s="23">
        <v>1545801</v>
      </c>
      <c r="V24" s="29">
        <v>1401733</v>
      </c>
      <c r="W24" s="29">
        <v>881665</v>
      </c>
      <c r="X24" s="29">
        <v>146310</v>
      </c>
      <c r="Y24" s="23">
        <v>1262362</v>
      </c>
    </row>
    <row r="25" spans="1:25" ht="14.25" thickTop="1">
      <c r="A25" s="6" t="s">
        <v>180</v>
      </c>
      <c r="B25" s="28">
        <v>2084</v>
      </c>
      <c r="C25" s="28">
        <v>1476</v>
      </c>
      <c r="D25" s="28">
        <v>493</v>
      </c>
      <c r="E25" s="22">
        <v>2332</v>
      </c>
      <c r="F25" s="28">
        <v>2138</v>
      </c>
      <c r="G25" s="28">
        <v>2188</v>
      </c>
      <c r="H25" s="28">
        <v>868</v>
      </c>
      <c r="I25" s="22">
        <v>284</v>
      </c>
      <c r="J25" s="28">
        <v>283</v>
      </c>
      <c r="K25" s="28">
        <v>204</v>
      </c>
      <c r="L25" s="28"/>
      <c r="M25" s="22">
        <v>344</v>
      </c>
      <c r="N25" s="28">
        <v>263</v>
      </c>
      <c r="O25" s="28">
        <v>267</v>
      </c>
      <c r="P25" s="28">
        <v>272</v>
      </c>
      <c r="Q25" s="22">
        <v>2170</v>
      </c>
      <c r="R25" s="28">
        <v>544</v>
      </c>
      <c r="S25" s="28">
        <v>524</v>
      </c>
      <c r="T25" s="28">
        <v>534</v>
      </c>
      <c r="U25" s="22">
        <v>2923</v>
      </c>
      <c r="V25" s="28">
        <v>2991</v>
      </c>
      <c r="W25" s="28">
        <v>2855</v>
      </c>
      <c r="X25" s="28">
        <v>1944</v>
      </c>
      <c r="Y25" s="22">
        <v>111061</v>
      </c>
    </row>
    <row r="26" spans="1:25" ht="13.5">
      <c r="A26" s="6" t="s">
        <v>181</v>
      </c>
      <c r="B26" s="28">
        <v>2084</v>
      </c>
      <c r="C26" s="28">
        <v>1476</v>
      </c>
      <c r="D26" s="28">
        <v>493</v>
      </c>
      <c r="E26" s="22">
        <v>2332</v>
      </c>
      <c r="F26" s="28">
        <v>2138</v>
      </c>
      <c r="G26" s="28">
        <v>2188</v>
      </c>
      <c r="H26" s="28">
        <v>868</v>
      </c>
      <c r="I26" s="22">
        <v>284</v>
      </c>
      <c r="J26" s="28">
        <v>283</v>
      </c>
      <c r="K26" s="28">
        <v>204</v>
      </c>
      <c r="L26" s="28"/>
      <c r="M26" s="22">
        <v>170021</v>
      </c>
      <c r="N26" s="28">
        <v>169854</v>
      </c>
      <c r="O26" s="28">
        <v>169858</v>
      </c>
      <c r="P26" s="28">
        <v>169753</v>
      </c>
      <c r="Q26" s="22">
        <v>2186</v>
      </c>
      <c r="R26" s="28">
        <v>615</v>
      </c>
      <c r="S26" s="28">
        <v>524</v>
      </c>
      <c r="T26" s="28">
        <v>534</v>
      </c>
      <c r="U26" s="22">
        <v>3098</v>
      </c>
      <c r="V26" s="28">
        <v>3031</v>
      </c>
      <c r="W26" s="28">
        <v>2896</v>
      </c>
      <c r="X26" s="28">
        <v>1944</v>
      </c>
      <c r="Y26" s="22">
        <v>111131</v>
      </c>
    </row>
    <row r="27" spans="1:25" ht="13.5">
      <c r="A27" s="6" t="s">
        <v>182</v>
      </c>
      <c r="B27" s="28">
        <v>1254</v>
      </c>
      <c r="C27" s="28">
        <v>1254</v>
      </c>
      <c r="D27" s="28"/>
      <c r="E27" s="22"/>
      <c r="F27" s="28"/>
      <c r="G27" s="28"/>
      <c r="H27" s="28"/>
      <c r="I27" s="22">
        <v>3486</v>
      </c>
      <c r="J27" s="28">
        <v>3477</v>
      </c>
      <c r="K27" s="28">
        <v>3127</v>
      </c>
      <c r="L27" s="28">
        <v>3211</v>
      </c>
      <c r="M27" s="22">
        <v>0</v>
      </c>
      <c r="N27" s="28"/>
      <c r="O27" s="28"/>
      <c r="P27" s="28"/>
      <c r="Q27" s="22">
        <v>115</v>
      </c>
      <c r="R27" s="28">
        <v>117</v>
      </c>
      <c r="S27" s="28">
        <v>120</v>
      </c>
      <c r="T27" s="28"/>
      <c r="U27" s="22">
        <v>4329</v>
      </c>
      <c r="V27" s="28">
        <v>1674</v>
      </c>
      <c r="W27" s="28">
        <v>1206</v>
      </c>
      <c r="X27" s="28"/>
      <c r="Y27" s="22">
        <v>550</v>
      </c>
    </row>
    <row r="28" spans="1:25" ht="13.5">
      <c r="A28" s="6" t="s">
        <v>183</v>
      </c>
      <c r="B28" s="28">
        <v>8221</v>
      </c>
      <c r="C28" s="28">
        <v>8104</v>
      </c>
      <c r="D28" s="28">
        <v>8327</v>
      </c>
      <c r="E28" s="22">
        <v>13252</v>
      </c>
      <c r="F28" s="28">
        <v>9886</v>
      </c>
      <c r="G28" s="28">
        <v>46</v>
      </c>
      <c r="H28" s="28">
        <v>40</v>
      </c>
      <c r="I28" s="22">
        <v>992</v>
      </c>
      <c r="J28" s="28">
        <v>193</v>
      </c>
      <c r="K28" s="28">
        <v>85</v>
      </c>
      <c r="L28" s="28">
        <v>7</v>
      </c>
      <c r="M28" s="22">
        <v>5427</v>
      </c>
      <c r="N28" s="28">
        <v>3643</v>
      </c>
      <c r="O28" s="28">
        <v>3649</v>
      </c>
      <c r="P28" s="28">
        <v>534</v>
      </c>
      <c r="Q28" s="22">
        <v>10612</v>
      </c>
      <c r="R28" s="28">
        <v>6627</v>
      </c>
      <c r="S28" s="28">
        <v>3657</v>
      </c>
      <c r="T28" s="28">
        <v>1675</v>
      </c>
      <c r="U28" s="22">
        <v>74291</v>
      </c>
      <c r="V28" s="28">
        <v>10053</v>
      </c>
      <c r="W28" s="28">
        <v>6252</v>
      </c>
      <c r="X28" s="28">
        <v>1918</v>
      </c>
      <c r="Y28" s="22">
        <v>11145</v>
      </c>
    </row>
    <row r="29" spans="1:25" ht="13.5">
      <c r="A29" s="6" t="s">
        <v>42</v>
      </c>
      <c r="B29" s="28">
        <v>224</v>
      </c>
      <c r="C29" s="28"/>
      <c r="D29" s="28"/>
      <c r="E29" s="22"/>
      <c r="F29" s="28"/>
      <c r="G29" s="28"/>
      <c r="H29" s="28"/>
      <c r="I29" s="22"/>
      <c r="J29" s="28"/>
      <c r="K29" s="28"/>
      <c r="L29" s="28"/>
      <c r="M29" s="22">
        <v>53</v>
      </c>
      <c r="N29" s="28">
        <v>53</v>
      </c>
      <c r="O29" s="28"/>
      <c r="P29" s="28"/>
      <c r="Q29" s="22">
        <v>2</v>
      </c>
      <c r="R29" s="28">
        <v>2</v>
      </c>
      <c r="S29" s="28"/>
      <c r="T29" s="28"/>
      <c r="U29" s="22"/>
      <c r="V29" s="28"/>
      <c r="W29" s="28"/>
      <c r="X29" s="28"/>
      <c r="Y29" s="22"/>
    </row>
    <row r="30" spans="1:25" ht="13.5">
      <c r="A30" s="6" t="s">
        <v>184</v>
      </c>
      <c r="B30" s="28">
        <v>2196</v>
      </c>
      <c r="C30" s="28"/>
      <c r="D30" s="28"/>
      <c r="E30" s="22"/>
      <c r="F30" s="28"/>
      <c r="G30" s="28"/>
      <c r="H30" s="28"/>
      <c r="I30" s="22">
        <v>1312</v>
      </c>
      <c r="J30" s="28">
        <v>1062</v>
      </c>
      <c r="K30" s="28">
        <v>1062</v>
      </c>
      <c r="L30" s="28"/>
      <c r="M30" s="22">
        <v>2000</v>
      </c>
      <c r="N30" s="28">
        <v>2000</v>
      </c>
      <c r="O30" s="28">
        <v>2000</v>
      </c>
      <c r="P30" s="28"/>
      <c r="Q30" s="22"/>
      <c r="R30" s="28"/>
      <c r="S30" s="28"/>
      <c r="T30" s="28"/>
      <c r="U30" s="22">
        <v>7700</v>
      </c>
      <c r="V30" s="28">
        <v>600</v>
      </c>
      <c r="W30" s="28">
        <v>600</v>
      </c>
      <c r="X30" s="28"/>
      <c r="Y30" s="22"/>
    </row>
    <row r="31" spans="1:25" ht="13.5">
      <c r="A31" s="6" t="s">
        <v>185</v>
      </c>
      <c r="B31" s="28">
        <v>11896</v>
      </c>
      <c r="C31" s="28">
        <v>9358</v>
      </c>
      <c r="D31" s="28">
        <v>8327</v>
      </c>
      <c r="E31" s="22">
        <v>13252</v>
      </c>
      <c r="F31" s="28">
        <v>9886</v>
      </c>
      <c r="G31" s="28">
        <v>46</v>
      </c>
      <c r="H31" s="28">
        <v>40</v>
      </c>
      <c r="I31" s="22">
        <v>9456</v>
      </c>
      <c r="J31" s="28">
        <v>5107</v>
      </c>
      <c r="K31" s="28">
        <v>4648</v>
      </c>
      <c r="L31" s="28">
        <v>3219</v>
      </c>
      <c r="M31" s="22">
        <v>31906</v>
      </c>
      <c r="N31" s="28">
        <v>30121</v>
      </c>
      <c r="O31" s="28">
        <v>25180</v>
      </c>
      <c r="P31" s="28">
        <v>5035</v>
      </c>
      <c r="Q31" s="22">
        <v>102893</v>
      </c>
      <c r="R31" s="28">
        <v>98910</v>
      </c>
      <c r="S31" s="28">
        <v>4016</v>
      </c>
      <c r="T31" s="28">
        <v>1675</v>
      </c>
      <c r="U31" s="22">
        <v>176112</v>
      </c>
      <c r="V31" s="28">
        <v>60869</v>
      </c>
      <c r="W31" s="28">
        <v>56600</v>
      </c>
      <c r="X31" s="28">
        <v>1918</v>
      </c>
      <c r="Y31" s="22">
        <v>11696</v>
      </c>
    </row>
    <row r="32" spans="1:25" ht="13.5">
      <c r="A32" s="7" t="s">
        <v>186</v>
      </c>
      <c r="B32" s="28">
        <v>461126</v>
      </c>
      <c r="C32" s="28">
        <v>215309</v>
      </c>
      <c r="D32" s="28">
        <v>129915</v>
      </c>
      <c r="E32" s="22">
        <v>966241</v>
      </c>
      <c r="F32" s="28">
        <v>693804</v>
      </c>
      <c r="G32" s="28">
        <v>180097</v>
      </c>
      <c r="H32" s="28">
        <v>129079</v>
      </c>
      <c r="I32" s="22">
        <v>395183</v>
      </c>
      <c r="J32" s="28">
        <v>96501</v>
      </c>
      <c r="K32" s="28">
        <v>140385</v>
      </c>
      <c r="L32" s="28">
        <v>-86906</v>
      </c>
      <c r="M32" s="22">
        <v>732203</v>
      </c>
      <c r="N32" s="28">
        <v>646699</v>
      </c>
      <c r="O32" s="28">
        <v>527496</v>
      </c>
      <c r="P32" s="28">
        <v>427832</v>
      </c>
      <c r="Q32" s="22">
        <v>1579090</v>
      </c>
      <c r="R32" s="28">
        <v>1410975</v>
      </c>
      <c r="S32" s="28">
        <v>959664</v>
      </c>
      <c r="T32" s="28">
        <v>361794</v>
      </c>
      <c r="U32" s="22">
        <v>1372788</v>
      </c>
      <c r="V32" s="28">
        <v>1343896</v>
      </c>
      <c r="W32" s="28">
        <v>827961</v>
      </c>
      <c r="X32" s="28">
        <v>146336</v>
      </c>
      <c r="Y32" s="22">
        <v>1361797</v>
      </c>
    </row>
    <row r="33" spans="1:25" ht="13.5">
      <c r="A33" s="7" t="s">
        <v>189</v>
      </c>
      <c r="B33" s="28">
        <v>97647</v>
      </c>
      <c r="C33" s="28">
        <v>35947</v>
      </c>
      <c r="D33" s="28">
        <v>29095</v>
      </c>
      <c r="E33" s="22">
        <v>279720</v>
      </c>
      <c r="F33" s="28">
        <v>217459</v>
      </c>
      <c r="G33" s="28">
        <v>105263</v>
      </c>
      <c r="H33" s="28">
        <v>62272</v>
      </c>
      <c r="I33" s="22">
        <v>197228</v>
      </c>
      <c r="J33" s="28">
        <v>318518</v>
      </c>
      <c r="K33" s="28">
        <v>302340</v>
      </c>
      <c r="L33" s="28">
        <v>-68261</v>
      </c>
      <c r="M33" s="22">
        <v>233683</v>
      </c>
      <c r="N33" s="28">
        <v>133995</v>
      </c>
      <c r="O33" s="28">
        <v>150437</v>
      </c>
      <c r="P33" s="28">
        <v>119799</v>
      </c>
      <c r="Q33" s="22">
        <v>474282</v>
      </c>
      <c r="R33" s="28">
        <v>397012</v>
      </c>
      <c r="S33" s="28">
        <v>260184</v>
      </c>
      <c r="T33" s="28">
        <v>121765</v>
      </c>
      <c r="U33" s="22">
        <v>423057</v>
      </c>
      <c r="V33" s="28">
        <v>464334</v>
      </c>
      <c r="W33" s="28">
        <v>325213</v>
      </c>
      <c r="X33" s="28">
        <v>7956</v>
      </c>
      <c r="Y33" s="22">
        <v>237223</v>
      </c>
    </row>
    <row r="34" spans="1:25" ht="13.5">
      <c r="A34" s="7" t="s">
        <v>43</v>
      </c>
      <c r="B34" s="28">
        <v>363479</v>
      </c>
      <c r="C34" s="28">
        <v>179362</v>
      </c>
      <c r="D34" s="28">
        <v>100819</v>
      </c>
      <c r="E34" s="22">
        <v>679593</v>
      </c>
      <c r="F34" s="28">
        <v>476345</v>
      </c>
      <c r="G34" s="28">
        <v>74833</v>
      </c>
      <c r="H34" s="28">
        <v>66807</v>
      </c>
      <c r="I34" s="22">
        <v>-16095</v>
      </c>
      <c r="J34" s="28">
        <v>-222017</v>
      </c>
      <c r="K34" s="28">
        <v>-161954</v>
      </c>
      <c r="L34" s="28">
        <v>-18644</v>
      </c>
      <c r="M34" s="22">
        <v>524650</v>
      </c>
      <c r="N34" s="28">
        <v>512703</v>
      </c>
      <c r="O34" s="28">
        <v>377058</v>
      </c>
      <c r="P34" s="28">
        <v>308032</v>
      </c>
      <c r="Q34" s="22"/>
      <c r="R34" s="28"/>
      <c r="S34" s="28"/>
      <c r="T34" s="28"/>
      <c r="U34" s="22"/>
      <c r="V34" s="28"/>
      <c r="W34" s="28"/>
      <c r="X34" s="28"/>
      <c r="Y34" s="22"/>
    </row>
    <row r="35" spans="1:25" ht="13.5">
      <c r="A35" s="7" t="s">
        <v>44</v>
      </c>
      <c r="B35" s="28">
        <v>-7868</v>
      </c>
      <c r="C35" s="28">
        <v>-15333</v>
      </c>
      <c r="D35" s="28">
        <v>-6423</v>
      </c>
      <c r="E35" s="22">
        <v>76770</v>
      </c>
      <c r="F35" s="28">
        <v>52501</v>
      </c>
      <c r="G35" s="28">
        <v>11619</v>
      </c>
      <c r="H35" s="28">
        <v>14852</v>
      </c>
      <c r="I35" s="22">
        <v>50030</v>
      </c>
      <c r="J35" s="28">
        <v>34769</v>
      </c>
      <c r="K35" s="28">
        <v>26546</v>
      </c>
      <c r="L35" s="28">
        <v>11790</v>
      </c>
      <c r="M35" s="22">
        <v>43796</v>
      </c>
      <c r="N35" s="28">
        <v>51772</v>
      </c>
      <c r="O35" s="28">
        <v>38458</v>
      </c>
      <c r="P35" s="28">
        <v>18335</v>
      </c>
      <c r="Q35" s="22">
        <v>77089</v>
      </c>
      <c r="R35" s="28">
        <v>62330</v>
      </c>
      <c r="S35" s="28">
        <v>32836</v>
      </c>
      <c r="T35" s="28">
        <v>10770</v>
      </c>
      <c r="U35" s="22">
        <v>123664</v>
      </c>
      <c r="V35" s="28">
        <v>114822</v>
      </c>
      <c r="W35" s="28">
        <v>41720</v>
      </c>
      <c r="X35" s="28">
        <v>14700</v>
      </c>
      <c r="Y35" s="22">
        <v>85926</v>
      </c>
    </row>
    <row r="36" spans="1:25" ht="14.25" thickBot="1">
      <c r="A36" s="7" t="s">
        <v>190</v>
      </c>
      <c r="B36" s="28">
        <v>371347</v>
      </c>
      <c r="C36" s="28">
        <v>194695</v>
      </c>
      <c r="D36" s="28">
        <v>107243</v>
      </c>
      <c r="E36" s="22">
        <v>602822</v>
      </c>
      <c r="F36" s="28">
        <v>423843</v>
      </c>
      <c r="G36" s="28">
        <v>63214</v>
      </c>
      <c r="H36" s="28">
        <v>51955</v>
      </c>
      <c r="I36" s="22">
        <v>-66125</v>
      </c>
      <c r="J36" s="28">
        <v>-256787</v>
      </c>
      <c r="K36" s="28">
        <v>-188501</v>
      </c>
      <c r="L36" s="28">
        <v>-30434</v>
      </c>
      <c r="M36" s="22">
        <v>480854</v>
      </c>
      <c r="N36" s="28">
        <v>460931</v>
      </c>
      <c r="O36" s="28">
        <v>338600</v>
      </c>
      <c r="P36" s="28">
        <v>289697</v>
      </c>
      <c r="Q36" s="22">
        <v>928572</v>
      </c>
      <c r="R36" s="28">
        <v>951632</v>
      </c>
      <c r="S36" s="28">
        <v>666643</v>
      </c>
      <c r="T36" s="28">
        <v>229258</v>
      </c>
      <c r="U36" s="22">
        <v>826066</v>
      </c>
      <c r="V36" s="28">
        <v>764739</v>
      </c>
      <c r="W36" s="28">
        <v>461027</v>
      </c>
      <c r="X36" s="28">
        <v>123680</v>
      </c>
      <c r="Y36" s="22">
        <v>1038647</v>
      </c>
    </row>
    <row r="37" spans="1:25" ht="14.25" thickTop="1">
      <c r="A37" s="8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9" ht="13.5">
      <c r="A39" s="20" t="s">
        <v>136</v>
      </c>
    </row>
    <row r="40" ht="13.5">
      <c r="A40" s="20" t="s">
        <v>137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R5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8" width="17.625" style="0" customWidth="1"/>
  </cols>
  <sheetData>
    <row r="1" ht="14.25" thickBot="1"/>
    <row r="2" spans="1:18" ht="14.25" thickTop="1">
      <c r="A2" s="10" t="s">
        <v>132</v>
      </c>
      <c r="B2" s="14">
        <v>7927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4.25" thickBot="1">
      <c r="A3" s="11" t="s">
        <v>133</v>
      </c>
      <c r="B3" s="1" t="s">
        <v>134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 thickTop="1">
      <c r="A4" s="10" t="s">
        <v>46</v>
      </c>
      <c r="B4" s="15" t="str">
        <f>HYPERLINK("http://www.kabupro.jp/mark/20131108/S1000C4L.htm","四半期報告書")</f>
        <v>四半期報告書</v>
      </c>
      <c r="C4" s="15" t="str">
        <f>HYPERLINK("http://www.kabupro.jp/mark/20130626/S000DQL7.htm","有価証券報告書")</f>
        <v>有価証券報告書</v>
      </c>
      <c r="D4" s="15" t="str">
        <f>HYPERLINK("http://www.kabupro.jp/mark/20131108/S1000C4L.htm","四半期報告書")</f>
        <v>四半期報告書</v>
      </c>
      <c r="E4" s="15" t="str">
        <f>HYPERLINK("http://www.kabupro.jp/mark/20130626/S000DQL7.htm","有価証券報告書")</f>
        <v>有価証券報告書</v>
      </c>
      <c r="F4" s="15" t="str">
        <f>HYPERLINK("http://www.kabupro.jp/mark/20121109/S000C769.htm","四半期報告書")</f>
        <v>四半期報告書</v>
      </c>
      <c r="G4" s="15" t="str">
        <f>HYPERLINK("http://www.kabupro.jp/mark/20120627/S000B7DJ.htm","有価証券報告書")</f>
        <v>有価証券報告書</v>
      </c>
      <c r="H4" s="15" t="str">
        <f>HYPERLINK("http://www.kabupro.jp/mark/20111111/S0009ORO.htm","四半期報告書")</f>
        <v>四半期報告書</v>
      </c>
      <c r="I4" s="15" t="str">
        <f>HYPERLINK("http://www.kabupro.jp/mark/20100816/S0006K1T.htm","四半期報告書")</f>
        <v>四半期報告書</v>
      </c>
      <c r="J4" s="15" t="str">
        <f>HYPERLINK("http://www.kabupro.jp/mark/20110628/S0008J7P.htm","有価証券報告書")</f>
        <v>有価証券報告書</v>
      </c>
      <c r="K4" s="15" t="str">
        <f>HYPERLINK("http://www.kabupro.jp/mark/20100212/S00053HQ.htm","四半期報告書")</f>
        <v>四半期報告書</v>
      </c>
      <c r="L4" s="15" t="str">
        <f>HYPERLINK("http://www.kabupro.jp/mark/20101110/S00072K6.htm","四半期報告書")</f>
        <v>四半期報告書</v>
      </c>
      <c r="M4" s="15" t="str">
        <f>HYPERLINK("http://www.kabupro.jp/mark/20100816/S0006K1T.htm","四半期報告書")</f>
        <v>四半期報告書</v>
      </c>
      <c r="N4" s="15" t="str">
        <f>HYPERLINK("http://www.kabupro.jp/mark/20100625/S00060NJ.htm","有価証券報告書")</f>
        <v>有価証券報告書</v>
      </c>
      <c r="O4" s="15" t="str">
        <f>HYPERLINK("http://www.kabupro.jp/mark/20100212/S00053HQ.htm","四半期報告書")</f>
        <v>四半期報告書</v>
      </c>
      <c r="P4" s="15" t="str">
        <f>HYPERLINK("http://www.kabupro.jp/mark/20091113/S0004IJ2.htm","四半期報告書")</f>
        <v>四半期報告書</v>
      </c>
      <c r="Q4" s="15" t="str">
        <f>HYPERLINK("http://www.kabupro.jp/mark/20090807/S0003TZS.htm","四半期報告書")</f>
        <v>四半期報告書</v>
      </c>
      <c r="R4" s="15" t="str">
        <f>HYPERLINK("http://www.kabupro.jp/mark/20090625/S0003DIN.htm","有価証券報告書")</f>
        <v>有価証券報告書</v>
      </c>
    </row>
    <row r="5" spans="1:18" ht="14.25" thickBot="1">
      <c r="A5" s="11" t="s">
        <v>47</v>
      </c>
      <c r="B5" s="1" t="s">
        <v>195</v>
      </c>
      <c r="C5" s="1" t="s">
        <v>53</v>
      </c>
      <c r="D5" s="1" t="s">
        <v>195</v>
      </c>
      <c r="E5" s="1" t="s">
        <v>53</v>
      </c>
      <c r="F5" s="1" t="s">
        <v>201</v>
      </c>
      <c r="G5" s="1" t="s">
        <v>57</v>
      </c>
      <c r="H5" s="1" t="s">
        <v>207</v>
      </c>
      <c r="I5" s="1" t="s">
        <v>213</v>
      </c>
      <c r="J5" s="1" t="s">
        <v>59</v>
      </c>
      <c r="K5" s="1" t="s">
        <v>215</v>
      </c>
      <c r="L5" s="1" t="s">
        <v>211</v>
      </c>
      <c r="M5" s="1" t="s">
        <v>213</v>
      </c>
      <c r="N5" s="1" t="s">
        <v>61</v>
      </c>
      <c r="O5" s="1" t="s">
        <v>215</v>
      </c>
      <c r="P5" s="1" t="s">
        <v>217</v>
      </c>
      <c r="Q5" s="1" t="s">
        <v>219</v>
      </c>
      <c r="R5" s="1" t="s">
        <v>63</v>
      </c>
    </row>
    <row r="6" spans="1:18" ht="15" thickBot="1" thickTop="1">
      <c r="A6" s="10" t="s">
        <v>48</v>
      </c>
      <c r="B6" s="18" t="s">
        <v>39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4.25" thickTop="1">
      <c r="A7" s="12" t="s">
        <v>49</v>
      </c>
      <c r="B7" s="14" t="s">
        <v>2</v>
      </c>
      <c r="C7" s="16" t="s">
        <v>54</v>
      </c>
      <c r="D7" s="14" t="s">
        <v>2</v>
      </c>
      <c r="E7" s="16" t="s">
        <v>54</v>
      </c>
      <c r="F7" s="14" t="s">
        <v>2</v>
      </c>
      <c r="G7" s="16" t="s">
        <v>54</v>
      </c>
      <c r="H7" s="14" t="s">
        <v>2</v>
      </c>
      <c r="I7" s="14" t="s">
        <v>2</v>
      </c>
      <c r="J7" s="16" t="s">
        <v>54</v>
      </c>
      <c r="K7" s="14" t="s">
        <v>2</v>
      </c>
      <c r="L7" s="14" t="s">
        <v>2</v>
      </c>
      <c r="M7" s="14" t="s">
        <v>2</v>
      </c>
      <c r="N7" s="16" t="s">
        <v>54</v>
      </c>
      <c r="O7" s="14" t="s">
        <v>2</v>
      </c>
      <c r="P7" s="14" t="s">
        <v>2</v>
      </c>
      <c r="Q7" s="14" t="s">
        <v>2</v>
      </c>
      <c r="R7" s="16" t="s">
        <v>54</v>
      </c>
    </row>
    <row r="8" spans="1:18" ht="13.5">
      <c r="A8" s="13" t="s">
        <v>50</v>
      </c>
      <c r="B8" s="1" t="s">
        <v>3</v>
      </c>
      <c r="C8" s="17" t="s">
        <v>138</v>
      </c>
      <c r="D8" s="1" t="s">
        <v>138</v>
      </c>
      <c r="E8" s="17" t="s">
        <v>139</v>
      </c>
      <c r="F8" s="1" t="s">
        <v>139</v>
      </c>
      <c r="G8" s="17" t="s">
        <v>140</v>
      </c>
      <c r="H8" s="1" t="s">
        <v>140</v>
      </c>
      <c r="I8" s="1" t="s">
        <v>140</v>
      </c>
      <c r="J8" s="17" t="s">
        <v>141</v>
      </c>
      <c r="K8" s="1" t="s">
        <v>141</v>
      </c>
      <c r="L8" s="1" t="s">
        <v>141</v>
      </c>
      <c r="M8" s="1" t="s">
        <v>141</v>
      </c>
      <c r="N8" s="17" t="s">
        <v>142</v>
      </c>
      <c r="O8" s="1" t="s">
        <v>142</v>
      </c>
      <c r="P8" s="1" t="s">
        <v>142</v>
      </c>
      <c r="Q8" s="1" t="s">
        <v>142</v>
      </c>
      <c r="R8" s="17" t="s">
        <v>143</v>
      </c>
    </row>
    <row r="9" spans="1:18" ht="13.5">
      <c r="A9" s="13" t="s">
        <v>51</v>
      </c>
      <c r="B9" s="1" t="s">
        <v>196</v>
      </c>
      <c r="C9" s="17" t="s">
        <v>55</v>
      </c>
      <c r="D9" s="1" t="s">
        <v>202</v>
      </c>
      <c r="E9" s="17" t="s">
        <v>56</v>
      </c>
      <c r="F9" s="1" t="s">
        <v>208</v>
      </c>
      <c r="G9" s="17" t="s">
        <v>58</v>
      </c>
      <c r="H9" s="1" t="s">
        <v>212</v>
      </c>
      <c r="I9" s="1" t="s">
        <v>214</v>
      </c>
      <c r="J9" s="17" t="s">
        <v>60</v>
      </c>
      <c r="K9" s="1" t="s">
        <v>216</v>
      </c>
      <c r="L9" s="1" t="s">
        <v>218</v>
      </c>
      <c r="M9" s="1" t="s">
        <v>220</v>
      </c>
      <c r="N9" s="17" t="s">
        <v>62</v>
      </c>
      <c r="O9" s="1" t="s">
        <v>222</v>
      </c>
      <c r="P9" s="1" t="s">
        <v>224</v>
      </c>
      <c r="Q9" s="1" t="s">
        <v>226</v>
      </c>
      <c r="R9" s="17" t="s">
        <v>64</v>
      </c>
    </row>
    <row r="10" spans="1:18" ht="14.25" thickBot="1">
      <c r="A10" s="13" t="s">
        <v>52</v>
      </c>
      <c r="B10" s="1" t="s">
        <v>66</v>
      </c>
      <c r="C10" s="17" t="s">
        <v>66</v>
      </c>
      <c r="D10" s="1" t="s">
        <v>66</v>
      </c>
      <c r="E10" s="17" t="s">
        <v>66</v>
      </c>
      <c r="F10" s="1" t="s">
        <v>66</v>
      </c>
      <c r="G10" s="17" t="s">
        <v>66</v>
      </c>
      <c r="H10" s="1" t="s">
        <v>66</v>
      </c>
      <c r="I10" s="1" t="s">
        <v>66</v>
      </c>
      <c r="J10" s="17" t="s">
        <v>66</v>
      </c>
      <c r="K10" s="1" t="s">
        <v>66</v>
      </c>
      <c r="L10" s="1" t="s">
        <v>66</v>
      </c>
      <c r="M10" s="1" t="s">
        <v>66</v>
      </c>
      <c r="N10" s="17" t="s">
        <v>66</v>
      </c>
      <c r="O10" s="1" t="s">
        <v>66</v>
      </c>
      <c r="P10" s="1" t="s">
        <v>66</v>
      </c>
      <c r="Q10" s="1" t="s">
        <v>66</v>
      </c>
      <c r="R10" s="17" t="s">
        <v>66</v>
      </c>
    </row>
    <row r="11" spans="1:18" ht="14.25" thickTop="1">
      <c r="A11" s="30" t="s">
        <v>186</v>
      </c>
      <c r="B11" s="27">
        <v>215309</v>
      </c>
      <c r="C11" s="21">
        <v>966241</v>
      </c>
      <c r="D11" s="27">
        <v>180097</v>
      </c>
      <c r="E11" s="21">
        <v>395183</v>
      </c>
      <c r="F11" s="27">
        <v>140385</v>
      </c>
      <c r="G11" s="21">
        <v>732203</v>
      </c>
      <c r="H11" s="27">
        <v>527496</v>
      </c>
      <c r="I11" s="27">
        <v>427832</v>
      </c>
      <c r="J11" s="21">
        <v>1579090</v>
      </c>
      <c r="K11" s="27">
        <v>1410975</v>
      </c>
      <c r="L11" s="27">
        <v>959664</v>
      </c>
      <c r="M11" s="27">
        <v>361794</v>
      </c>
      <c r="N11" s="21">
        <v>1372788</v>
      </c>
      <c r="O11" s="27">
        <v>1343896</v>
      </c>
      <c r="P11" s="27">
        <v>827961</v>
      </c>
      <c r="Q11" s="27">
        <v>146336</v>
      </c>
      <c r="R11" s="21">
        <v>1361797</v>
      </c>
    </row>
    <row r="12" spans="1:18" ht="13.5">
      <c r="A12" s="6" t="s">
        <v>164</v>
      </c>
      <c r="B12" s="28">
        <v>738021</v>
      </c>
      <c r="C12" s="22">
        <v>1370352</v>
      </c>
      <c r="D12" s="28">
        <v>661082</v>
      </c>
      <c r="E12" s="22">
        <v>1268661</v>
      </c>
      <c r="F12" s="28">
        <v>628166</v>
      </c>
      <c r="G12" s="22">
        <v>1444734</v>
      </c>
      <c r="H12" s="28">
        <v>726445</v>
      </c>
      <c r="I12" s="28">
        <v>378945</v>
      </c>
      <c r="J12" s="22">
        <v>1511342</v>
      </c>
      <c r="K12" s="28">
        <v>1140902</v>
      </c>
      <c r="L12" s="28">
        <v>765484</v>
      </c>
      <c r="M12" s="28">
        <v>388144</v>
      </c>
      <c r="N12" s="22">
        <v>1494402</v>
      </c>
      <c r="O12" s="28">
        <v>1124184</v>
      </c>
      <c r="P12" s="28">
        <v>766105</v>
      </c>
      <c r="Q12" s="28">
        <v>378197</v>
      </c>
      <c r="R12" s="22">
        <v>1405524</v>
      </c>
    </row>
    <row r="13" spans="1:18" ht="13.5">
      <c r="A13" s="6" t="s">
        <v>4</v>
      </c>
      <c r="B13" s="28">
        <v>8104</v>
      </c>
      <c r="C13" s="22">
        <v>13252</v>
      </c>
      <c r="D13" s="28">
        <v>46</v>
      </c>
      <c r="E13" s="22">
        <v>992</v>
      </c>
      <c r="F13" s="28">
        <v>85</v>
      </c>
      <c r="G13" s="22">
        <v>5427</v>
      </c>
      <c r="H13" s="28">
        <v>3649</v>
      </c>
      <c r="I13" s="28">
        <v>534</v>
      </c>
      <c r="J13" s="22">
        <v>10612</v>
      </c>
      <c r="K13" s="28">
        <v>6627</v>
      </c>
      <c r="L13" s="28">
        <v>3657</v>
      </c>
      <c r="M13" s="28">
        <v>1675</v>
      </c>
      <c r="N13" s="22">
        <v>74291</v>
      </c>
      <c r="O13" s="28">
        <v>10053</v>
      </c>
      <c r="P13" s="28">
        <v>6252</v>
      </c>
      <c r="Q13" s="28">
        <v>1918</v>
      </c>
      <c r="R13" s="22">
        <v>11145</v>
      </c>
    </row>
    <row r="14" spans="1:18" ht="13.5">
      <c r="A14" s="6" t="s">
        <v>5</v>
      </c>
      <c r="B14" s="28">
        <v>1</v>
      </c>
      <c r="C14" s="22">
        <v>-1</v>
      </c>
      <c r="D14" s="28">
        <v>63</v>
      </c>
      <c r="E14" s="22">
        <v>75</v>
      </c>
      <c r="F14" s="28">
        <v>-44</v>
      </c>
      <c r="G14" s="22">
        <v>-196</v>
      </c>
      <c r="H14" s="28">
        <v>-109</v>
      </c>
      <c r="I14" s="28"/>
      <c r="J14" s="22">
        <v>-15</v>
      </c>
      <c r="K14" s="28">
        <v>-70</v>
      </c>
      <c r="L14" s="28"/>
      <c r="M14" s="28"/>
      <c r="N14" s="22">
        <v>-175</v>
      </c>
      <c r="O14" s="28">
        <v>-40</v>
      </c>
      <c r="P14" s="28">
        <v>-40</v>
      </c>
      <c r="Q14" s="28"/>
      <c r="R14" s="22">
        <v>-70</v>
      </c>
    </row>
    <row r="15" spans="1:18" ht="13.5">
      <c r="A15" s="6" t="s">
        <v>6</v>
      </c>
      <c r="B15" s="28">
        <v>2122</v>
      </c>
      <c r="C15" s="22">
        <v>43471</v>
      </c>
      <c r="D15" s="28">
        <v>14005</v>
      </c>
      <c r="E15" s="22">
        <v>6935</v>
      </c>
      <c r="F15" s="28">
        <v>-4930</v>
      </c>
      <c r="G15" s="22">
        <v>-95313</v>
      </c>
      <c r="H15" s="28">
        <v>-56967</v>
      </c>
      <c r="I15" s="28">
        <v>-90124</v>
      </c>
      <c r="J15" s="22">
        <v>68428</v>
      </c>
      <c r="K15" s="28">
        <v>-69052</v>
      </c>
      <c r="L15" s="28">
        <v>16257</v>
      </c>
      <c r="M15" s="28">
        <v>-75053</v>
      </c>
      <c r="N15" s="22">
        <v>-14217</v>
      </c>
      <c r="O15" s="28">
        <v>-76976</v>
      </c>
      <c r="P15" s="28">
        <v>28070</v>
      </c>
      <c r="Q15" s="28">
        <v>-93563</v>
      </c>
      <c r="R15" s="22">
        <v>287</v>
      </c>
    </row>
    <row r="16" spans="1:18" ht="13.5">
      <c r="A16" s="6" t="s">
        <v>7</v>
      </c>
      <c r="B16" s="28">
        <v>-26572</v>
      </c>
      <c r="C16" s="22">
        <v>-55897</v>
      </c>
      <c r="D16" s="28">
        <v>-3155</v>
      </c>
      <c r="E16" s="22">
        <v>-20005</v>
      </c>
      <c r="F16" s="28">
        <v>2530</v>
      </c>
      <c r="G16" s="22">
        <v>-172185</v>
      </c>
      <c r="H16" s="28">
        <v>-149801</v>
      </c>
      <c r="I16" s="28">
        <v>-167480</v>
      </c>
      <c r="J16" s="22">
        <v>-6880</v>
      </c>
      <c r="K16" s="28">
        <v>4063</v>
      </c>
      <c r="L16" s="28">
        <v>-9128</v>
      </c>
      <c r="M16" s="28">
        <v>17908</v>
      </c>
      <c r="N16" s="22">
        <v>50051</v>
      </c>
      <c r="O16" s="28">
        <v>51573</v>
      </c>
      <c r="P16" s="28">
        <v>38191</v>
      </c>
      <c r="Q16" s="28">
        <v>27102</v>
      </c>
      <c r="R16" s="22">
        <v>91610</v>
      </c>
    </row>
    <row r="17" spans="1:18" ht="13.5">
      <c r="A17" s="6" t="s">
        <v>8</v>
      </c>
      <c r="B17" s="28">
        <v>4371</v>
      </c>
      <c r="C17" s="22">
        <v>-1556</v>
      </c>
      <c r="D17" s="28">
        <v>-8842</v>
      </c>
      <c r="E17" s="22">
        <v>864</v>
      </c>
      <c r="F17" s="28">
        <v>-5189</v>
      </c>
      <c r="G17" s="22">
        <v>11981</v>
      </c>
      <c r="H17" s="28">
        <v>6053</v>
      </c>
      <c r="I17" s="28">
        <v>3026</v>
      </c>
      <c r="J17" s="22">
        <v>-4350</v>
      </c>
      <c r="K17" s="28">
        <v>-7377</v>
      </c>
      <c r="L17" s="28">
        <v>-10404</v>
      </c>
      <c r="M17" s="28">
        <v>-13431</v>
      </c>
      <c r="N17" s="22">
        <v>5426</v>
      </c>
      <c r="O17" s="28">
        <v>323</v>
      </c>
      <c r="P17" s="28">
        <v>-4780</v>
      </c>
      <c r="Q17" s="28">
        <v>-9916</v>
      </c>
      <c r="R17" s="22">
        <v>15075</v>
      </c>
    </row>
    <row r="18" spans="1:18" ht="13.5">
      <c r="A18" s="6" t="s">
        <v>9</v>
      </c>
      <c r="B18" s="28">
        <v>-11923</v>
      </c>
      <c r="C18" s="22">
        <v>-16055</v>
      </c>
      <c r="D18" s="28">
        <v>-8347</v>
      </c>
      <c r="E18" s="22">
        <v>-28817</v>
      </c>
      <c r="F18" s="28">
        <v>-14912</v>
      </c>
      <c r="G18" s="22">
        <v>-20203</v>
      </c>
      <c r="H18" s="28">
        <v>-9327</v>
      </c>
      <c r="I18" s="28">
        <v>-5449</v>
      </c>
      <c r="J18" s="22">
        <v>-16955</v>
      </c>
      <c r="K18" s="28">
        <v>-13119</v>
      </c>
      <c r="L18" s="28">
        <v>-8204</v>
      </c>
      <c r="M18" s="28">
        <v>-5578</v>
      </c>
      <c r="N18" s="22">
        <v>-31044</v>
      </c>
      <c r="O18" s="28">
        <v>-29235</v>
      </c>
      <c r="P18" s="28">
        <v>-21875</v>
      </c>
      <c r="Q18" s="28">
        <v>-15834</v>
      </c>
      <c r="R18" s="22">
        <v>-29874</v>
      </c>
    </row>
    <row r="19" spans="1:18" ht="13.5">
      <c r="A19" s="6" t="s">
        <v>176</v>
      </c>
      <c r="B19" s="28">
        <v>20501</v>
      </c>
      <c r="C19" s="22">
        <v>26615</v>
      </c>
      <c r="D19" s="28">
        <v>13446</v>
      </c>
      <c r="E19" s="22">
        <v>26796</v>
      </c>
      <c r="F19" s="28">
        <v>13935</v>
      </c>
      <c r="G19" s="22">
        <v>31022</v>
      </c>
      <c r="H19" s="28">
        <v>16530</v>
      </c>
      <c r="I19" s="28">
        <v>8231</v>
      </c>
      <c r="J19" s="22">
        <v>42423</v>
      </c>
      <c r="K19" s="28">
        <v>32896</v>
      </c>
      <c r="L19" s="28">
        <v>22911</v>
      </c>
      <c r="M19" s="28">
        <v>11929</v>
      </c>
      <c r="N19" s="22">
        <v>62696</v>
      </c>
      <c r="O19" s="28">
        <v>48881</v>
      </c>
      <c r="P19" s="28">
        <v>28307</v>
      </c>
      <c r="Q19" s="28">
        <v>14834</v>
      </c>
      <c r="R19" s="22">
        <v>61463</v>
      </c>
    </row>
    <row r="20" spans="1:18" ht="13.5">
      <c r="A20" s="6" t="s">
        <v>10</v>
      </c>
      <c r="B20" s="28">
        <v>-222</v>
      </c>
      <c r="C20" s="22">
        <v>-2332</v>
      </c>
      <c r="D20" s="28">
        <v>-2188</v>
      </c>
      <c r="E20" s="22">
        <v>3202</v>
      </c>
      <c r="F20" s="28">
        <v>2922</v>
      </c>
      <c r="G20" s="22">
        <v>-343</v>
      </c>
      <c r="H20" s="28">
        <v>-267</v>
      </c>
      <c r="I20" s="28">
        <v>-272</v>
      </c>
      <c r="J20" s="22">
        <v>-2054</v>
      </c>
      <c r="K20" s="28">
        <v>-427</v>
      </c>
      <c r="L20" s="28">
        <v>-403</v>
      </c>
      <c r="M20" s="28">
        <v>-534</v>
      </c>
      <c r="N20" s="22">
        <v>1405</v>
      </c>
      <c r="O20" s="28">
        <v>-1316</v>
      </c>
      <c r="P20" s="28">
        <v>-1649</v>
      </c>
      <c r="Q20" s="28">
        <v>-1944</v>
      </c>
      <c r="R20" s="22">
        <v>-110511</v>
      </c>
    </row>
    <row r="21" spans="1:18" ht="13.5">
      <c r="A21" s="6" t="s">
        <v>11</v>
      </c>
      <c r="B21" s="28">
        <v>2537</v>
      </c>
      <c r="C21" s="22">
        <v>1095761</v>
      </c>
      <c r="D21" s="28">
        <v>-106314</v>
      </c>
      <c r="E21" s="22">
        <v>-677582</v>
      </c>
      <c r="F21" s="28">
        <v>-446478</v>
      </c>
      <c r="G21" s="22">
        <v>840567</v>
      </c>
      <c r="H21" s="28">
        <v>514438</v>
      </c>
      <c r="I21" s="28">
        <v>403127</v>
      </c>
      <c r="J21" s="22">
        <v>-236176</v>
      </c>
      <c r="K21" s="28">
        <v>-968601</v>
      </c>
      <c r="L21" s="28">
        <v>-727950</v>
      </c>
      <c r="M21" s="28">
        <v>474765</v>
      </c>
      <c r="N21" s="22">
        <v>-392802</v>
      </c>
      <c r="O21" s="28">
        <v>-3782043</v>
      </c>
      <c r="P21" s="28">
        <v>-1943348</v>
      </c>
      <c r="Q21" s="28">
        <v>-744811</v>
      </c>
      <c r="R21" s="22">
        <v>2220942</v>
      </c>
    </row>
    <row r="22" spans="1:18" ht="13.5">
      <c r="A22" s="6" t="s">
        <v>12</v>
      </c>
      <c r="B22" s="28">
        <v>-259824</v>
      </c>
      <c r="C22" s="22">
        <v>66065</v>
      </c>
      <c r="D22" s="28">
        <v>-189501</v>
      </c>
      <c r="E22" s="22">
        <v>-180249</v>
      </c>
      <c r="F22" s="28">
        <v>-15970</v>
      </c>
      <c r="G22" s="22">
        <v>-783333</v>
      </c>
      <c r="H22" s="28">
        <v>-186579</v>
      </c>
      <c r="I22" s="28">
        <v>-122553</v>
      </c>
      <c r="J22" s="22">
        <v>142604</v>
      </c>
      <c r="K22" s="28">
        <v>68565</v>
      </c>
      <c r="L22" s="28">
        <v>38034</v>
      </c>
      <c r="M22" s="28">
        <v>213758</v>
      </c>
      <c r="N22" s="22">
        <v>299785</v>
      </c>
      <c r="O22" s="28">
        <v>-242665</v>
      </c>
      <c r="P22" s="28">
        <v>-770603</v>
      </c>
      <c r="Q22" s="28">
        <v>70714</v>
      </c>
      <c r="R22" s="22">
        <v>-405036</v>
      </c>
    </row>
    <row r="23" spans="1:18" ht="13.5">
      <c r="A23" s="6" t="s">
        <v>13</v>
      </c>
      <c r="B23" s="28">
        <v>-294141</v>
      </c>
      <c r="C23" s="22">
        <v>-676856</v>
      </c>
      <c r="D23" s="28">
        <v>-134722</v>
      </c>
      <c r="E23" s="22">
        <v>176374</v>
      </c>
      <c r="F23" s="28">
        <v>-128815</v>
      </c>
      <c r="G23" s="22">
        <v>-111302</v>
      </c>
      <c r="H23" s="28">
        <v>-266161</v>
      </c>
      <c r="I23" s="28">
        <v>-251144</v>
      </c>
      <c r="J23" s="22">
        <v>674405</v>
      </c>
      <c r="K23" s="28">
        <v>1701217</v>
      </c>
      <c r="L23" s="28">
        <v>1303178</v>
      </c>
      <c r="M23" s="28">
        <v>86917</v>
      </c>
      <c r="N23" s="22">
        <v>-1217094</v>
      </c>
      <c r="O23" s="28">
        <v>1213228</v>
      </c>
      <c r="P23" s="28">
        <v>1459227</v>
      </c>
      <c r="Q23" s="28">
        <v>313936</v>
      </c>
      <c r="R23" s="22">
        <v>-1235502</v>
      </c>
    </row>
    <row r="24" spans="1:18" ht="13.5">
      <c r="A24" s="6" t="s">
        <v>14</v>
      </c>
      <c r="B24" s="28">
        <v>28337</v>
      </c>
      <c r="C24" s="22">
        <v>-94437</v>
      </c>
      <c r="D24" s="28">
        <v>-40119</v>
      </c>
      <c r="E24" s="22">
        <v>-2185</v>
      </c>
      <c r="F24" s="28">
        <v>10536</v>
      </c>
      <c r="G24" s="22">
        <v>-80313</v>
      </c>
      <c r="H24" s="28">
        <v>-59985</v>
      </c>
      <c r="I24" s="28">
        <v>-49893</v>
      </c>
      <c r="J24" s="22">
        <v>39477</v>
      </c>
      <c r="K24" s="28">
        <v>49999</v>
      </c>
      <c r="L24" s="28">
        <v>24973</v>
      </c>
      <c r="M24" s="28">
        <v>16684</v>
      </c>
      <c r="N24" s="22">
        <v>14779</v>
      </c>
      <c r="O24" s="28">
        <v>31908</v>
      </c>
      <c r="P24" s="28">
        <v>18896</v>
      </c>
      <c r="Q24" s="28">
        <v>40754</v>
      </c>
      <c r="R24" s="22">
        <v>-92829</v>
      </c>
    </row>
    <row r="25" spans="1:18" ht="13.5">
      <c r="A25" s="6" t="s">
        <v>77</v>
      </c>
      <c r="B25" s="28">
        <v>-94590</v>
      </c>
      <c r="C25" s="22">
        <v>-344078</v>
      </c>
      <c r="D25" s="28">
        <v>-4530</v>
      </c>
      <c r="E25" s="22">
        <v>105717</v>
      </c>
      <c r="F25" s="28">
        <v>113304</v>
      </c>
      <c r="G25" s="22">
        <v>45750</v>
      </c>
      <c r="H25" s="28">
        <v>105274</v>
      </c>
      <c r="I25" s="28">
        <v>96774</v>
      </c>
      <c r="J25" s="22">
        <v>875</v>
      </c>
      <c r="K25" s="28">
        <v>-59395</v>
      </c>
      <c r="L25" s="28">
        <v>-91214</v>
      </c>
      <c r="M25" s="28">
        <v>-72235</v>
      </c>
      <c r="N25" s="22">
        <v>123489</v>
      </c>
      <c r="O25" s="28">
        <v>198374</v>
      </c>
      <c r="P25" s="28">
        <v>52411</v>
      </c>
      <c r="Q25" s="28">
        <v>2761</v>
      </c>
      <c r="R25" s="22">
        <v>223362</v>
      </c>
    </row>
    <row r="26" spans="1:18" ht="13.5">
      <c r="A26" s="6" t="s">
        <v>15</v>
      </c>
      <c r="B26" s="28">
        <v>332032</v>
      </c>
      <c r="C26" s="22">
        <v>2390412</v>
      </c>
      <c r="D26" s="28">
        <v>371019</v>
      </c>
      <c r="E26" s="22">
        <v>1028335</v>
      </c>
      <c r="F26" s="28">
        <v>272540</v>
      </c>
      <c r="G26" s="22">
        <v>1833645</v>
      </c>
      <c r="H26" s="28">
        <v>1171578</v>
      </c>
      <c r="I26" s="28">
        <v>625755</v>
      </c>
      <c r="J26" s="22">
        <v>3853619</v>
      </c>
      <c r="K26" s="28">
        <v>3358337</v>
      </c>
      <c r="L26" s="28">
        <v>2266407</v>
      </c>
      <c r="M26" s="28">
        <v>1396402</v>
      </c>
      <c r="N26" s="22">
        <v>1890809</v>
      </c>
      <c r="O26" s="28">
        <v>-100836</v>
      </c>
      <c r="P26" s="28">
        <v>502490</v>
      </c>
      <c r="Q26" s="28">
        <v>115596</v>
      </c>
      <c r="R26" s="22">
        <v>3457828</v>
      </c>
    </row>
    <row r="27" spans="1:18" ht="13.5">
      <c r="A27" s="6" t="s">
        <v>16</v>
      </c>
      <c r="B27" s="28">
        <v>11940</v>
      </c>
      <c r="C27" s="22">
        <v>15998</v>
      </c>
      <c r="D27" s="28">
        <v>8200</v>
      </c>
      <c r="E27" s="22">
        <v>29235</v>
      </c>
      <c r="F27" s="28">
        <v>15297</v>
      </c>
      <c r="G27" s="22">
        <v>20303</v>
      </c>
      <c r="H27" s="28">
        <v>9437</v>
      </c>
      <c r="I27" s="28">
        <v>5781</v>
      </c>
      <c r="J27" s="22">
        <v>17124</v>
      </c>
      <c r="K27" s="28">
        <v>13747</v>
      </c>
      <c r="L27" s="28">
        <v>8463</v>
      </c>
      <c r="M27" s="28">
        <v>5778</v>
      </c>
      <c r="N27" s="22">
        <v>30553</v>
      </c>
      <c r="O27" s="28">
        <v>28661</v>
      </c>
      <c r="P27" s="28">
        <v>22106</v>
      </c>
      <c r="Q27" s="28">
        <v>15706</v>
      </c>
      <c r="R27" s="22">
        <v>29652</v>
      </c>
    </row>
    <row r="28" spans="1:18" ht="13.5">
      <c r="A28" s="6" t="s">
        <v>17</v>
      </c>
      <c r="B28" s="28">
        <v>-19817</v>
      </c>
      <c r="C28" s="22">
        <v>-25023</v>
      </c>
      <c r="D28" s="28">
        <v>-11329</v>
      </c>
      <c r="E28" s="22">
        <v>-25314</v>
      </c>
      <c r="F28" s="28">
        <v>-13480</v>
      </c>
      <c r="G28" s="22">
        <v>-30703</v>
      </c>
      <c r="H28" s="28">
        <v>-13981</v>
      </c>
      <c r="I28" s="28">
        <v>-6981</v>
      </c>
      <c r="J28" s="22">
        <v>-42247</v>
      </c>
      <c r="K28" s="28">
        <v>-31965</v>
      </c>
      <c r="L28" s="28">
        <v>-20949</v>
      </c>
      <c r="M28" s="28">
        <v>-11009</v>
      </c>
      <c r="N28" s="22">
        <v>-65314</v>
      </c>
      <c r="O28" s="28">
        <v>-50128</v>
      </c>
      <c r="P28" s="28">
        <v>-28633</v>
      </c>
      <c r="Q28" s="28">
        <v>-15155</v>
      </c>
      <c r="R28" s="22">
        <v>-62962</v>
      </c>
    </row>
    <row r="29" spans="1:18" ht="13.5">
      <c r="A29" s="6" t="s">
        <v>18</v>
      </c>
      <c r="B29" s="28">
        <v>-113031</v>
      </c>
      <c r="C29" s="22">
        <v>-253601</v>
      </c>
      <c r="D29" s="28">
        <v>-116133</v>
      </c>
      <c r="E29" s="22">
        <v>-201429</v>
      </c>
      <c r="F29" s="28">
        <v>-97613</v>
      </c>
      <c r="G29" s="22">
        <v>-496348</v>
      </c>
      <c r="H29" s="28">
        <v>-261713</v>
      </c>
      <c r="I29" s="28">
        <v>-233188</v>
      </c>
      <c r="J29" s="22">
        <v>-669149</v>
      </c>
      <c r="K29" s="28">
        <v>-636947</v>
      </c>
      <c r="L29" s="28">
        <v>-419049</v>
      </c>
      <c r="M29" s="28">
        <v>-364363</v>
      </c>
      <c r="N29" s="22">
        <v>-175615</v>
      </c>
      <c r="O29" s="28">
        <v>-146262</v>
      </c>
      <c r="P29" s="28">
        <v>-76758</v>
      </c>
      <c r="Q29" s="28">
        <v>-43487</v>
      </c>
      <c r="R29" s="22">
        <v>-455829</v>
      </c>
    </row>
    <row r="30" spans="1:18" ht="13.5">
      <c r="A30" s="6" t="s">
        <v>19</v>
      </c>
      <c r="B30" s="28">
        <v>30027</v>
      </c>
      <c r="C30" s="22">
        <v>18205</v>
      </c>
      <c r="D30" s="28">
        <v>16649</v>
      </c>
      <c r="E30" s="22">
        <v>94121</v>
      </c>
      <c r="F30" s="28">
        <v>94508</v>
      </c>
      <c r="G30" s="22">
        <v>529</v>
      </c>
      <c r="H30" s="28"/>
      <c r="I30" s="28"/>
      <c r="J30" s="22">
        <v>584</v>
      </c>
      <c r="K30" s="28">
        <v>586</v>
      </c>
      <c r="L30" s="28"/>
      <c r="M30" s="28"/>
      <c r="N30" s="22">
        <v>130385</v>
      </c>
      <c r="O30" s="28">
        <v>130789</v>
      </c>
      <c r="P30" s="28">
        <v>131465</v>
      </c>
      <c r="Q30" s="28"/>
      <c r="R30" s="22"/>
    </row>
    <row r="31" spans="1:18" ht="14.25" thickBot="1">
      <c r="A31" s="4" t="s">
        <v>20</v>
      </c>
      <c r="B31" s="29">
        <v>241151</v>
      </c>
      <c r="C31" s="23">
        <v>2145992</v>
      </c>
      <c r="D31" s="29">
        <v>268406</v>
      </c>
      <c r="E31" s="23">
        <v>924948</v>
      </c>
      <c r="F31" s="29">
        <v>271252</v>
      </c>
      <c r="G31" s="23">
        <v>1327426</v>
      </c>
      <c r="H31" s="29">
        <v>905319</v>
      </c>
      <c r="I31" s="29">
        <v>391366</v>
      </c>
      <c r="J31" s="23">
        <v>3134250</v>
      </c>
      <c r="K31" s="29">
        <v>2680477</v>
      </c>
      <c r="L31" s="29">
        <v>1811590</v>
      </c>
      <c r="M31" s="29">
        <v>1003525</v>
      </c>
      <c r="N31" s="23">
        <v>1795950</v>
      </c>
      <c r="O31" s="29">
        <v>-137776</v>
      </c>
      <c r="P31" s="29">
        <v>550670</v>
      </c>
      <c r="Q31" s="29">
        <v>72660</v>
      </c>
      <c r="R31" s="23">
        <v>2968689</v>
      </c>
    </row>
    <row r="32" spans="1:18" ht="14.25" thickTop="1">
      <c r="A32" s="6" t="s">
        <v>21</v>
      </c>
      <c r="B32" s="28">
        <v>-222507</v>
      </c>
      <c r="C32" s="22">
        <v>-393819</v>
      </c>
      <c r="D32" s="28">
        <v>-222286</v>
      </c>
      <c r="E32" s="22">
        <v>-480939</v>
      </c>
      <c r="F32" s="28">
        <v>-289414</v>
      </c>
      <c r="G32" s="22">
        <v>-475751</v>
      </c>
      <c r="H32" s="28">
        <v>-354268</v>
      </c>
      <c r="I32" s="28">
        <v>-203818</v>
      </c>
      <c r="J32" s="22">
        <v>-585475</v>
      </c>
      <c r="K32" s="28">
        <v>-584875</v>
      </c>
      <c r="L32" s="28">
        <v>-340055</v>
      </c>
      <c r="M32" s="28">
        <v>-205973</v>
      </c>
      <c r="N32" s="22">
        <v>-596705</v>
      </c>
      <c r="O32" s="28">
        <v>-392023</v>
      </c>
      <c r="P32" s="28">
        <v>-368078</v>
      </c>
      <c r="Q32" s="28">
        <v>-204316</v>
      </c>
      <c r="R32" s="22">
        <v>-486908</v>
      </c>
    </row>
    <row r="33" spans="1:18" ht="13.5">
      <c r="A33" s="6" t="s">
        <v>22</v>
      </c>
      <c r="B33" s="28">
        <v>281445</v>
      </c>
      <c r="C33" s="22">
        <v>412045</v>
      </c>
      <c r="D33" s="28">
        <v>291425</v>
      </c>
      <c r="E33" s="22">
        <v>409260</v>
      </c>
      <c r="F33" s="28">
        <v>251701</v>
      </c>
      <c r="G33" s="22">
        <v>544316</v>
      </c>
      <c r="H33" s="28">
        <v>423766</v>
      </c>
      <c r="I33" s="28">
        <v>303766</v>
      </c>
      <c r="J33" s="22">
        <v>598986</v>
      </c>
      <c r="K33" s="28">
        <v>598986</v>
      </c>
      <c r="L33" s="28">
        <v>348619</v>
      </c>
      <c r="M33" s="28">
        <v>218619</v>
      </c>
      <c r="N33" s="22">
        <v>644373</v>
      </c>
      <c r="O33" s="28">
        <v>444133</v>
      </c>
      <c r="P33" s="28">
        <v>416912</v>
      </c>
      <c r="Q33" s="28">
        <v>207200</v>
      </c>
      <c r="R33" s="22">
        <v>274942</v>
      </c>
    </row>
    <row r="34" spans="1:18" ht="13.5">
      <c r="A34" s="6" t="s">
        <v>23</v>
      </c>
      <c r="B34" s="28">
        <v>-607608</v>
      </c>
      <c r="C34" s="22">
        <v>-2423841</v>
      </c>
      <c r="D34" s="28">
        <v>-893903</v>
      </c>
      <c r="E34" s="22">
        <v>-1348317</v>
      </c>
      <c r="F34" s="28">
        <v>-465883</v>
      </c>
      <c r="G34" s="22">
        <v>-1345670</v>
      </c>
      <c r="H34" s="28">
        <v>-839024</v>
      </c>
      <c r="I34" s="28">
        <v>-436988</v>
      </c>
      <c r="J34" s="22">
        <v>-1061926</v>
      </c>
      <c r="K34" s="28">
        <v>-728877</v>
      </c>
      <c r="L34" s="28">
        <v>-587387</v>
      </c>
      <c r="M34" s="28">
        <v>-188211</v>
      </c>
      <c r="N34" s="22">
        <v>-1812968</v>
      </c>
      <c r="O34" s="28">
        <v>-1396790</v>
      </c>
      <c r="P34" s="28">
        <v>-909865</v>
      </c>
      <c r="Q34" s="28">
        <v>-393147</v>
      </c>
      <c r="R34" s="22">
        <v>-2220126</v>
      </c>
    </row>
    <row r="35" spans="1:18" ht="13.5">
      <c r="A35" s="6" t="s">
        <v>24</v>
      </c>
      <c r="B35" s="28">
        <v>1741</v>
      </c>
      <c r="C35" s="22">
        <v>3780</v>
      </c>
      <c r="D35" s="28">
        <v>1663</v>
      </c>
      <c r="E35" s="22">
        <v>420</v>
      </c>
      <c r="F35" s="28">
        <v>3332</v>
      </c>
      <c r="G35" s="22">
        <v>344</v>
      </c>
      <c r="H35" s="28">
        <v>267</v>
      </c>
      <c r="I35" s="28">
        <v>272</v>
      </c>
      <c r="J35" s="22">
        <v>3870</v>
      </c>
      <c r="K35" s="28">
        <v>2255</v>
      </c>
      <c r="L35" s="28">
        <v>2279</v>
      </c>
      <c r="M35" s="28">
        <v>2312</v>
      </c>
      <c r="N35" s="22">
        <v>12079</v>
      </c>
      <c r="O35" s="28">
        <v>9741</v>
      </c>
      <c r="P35" s="28">
        <v>7790</v>
      </c>
      <c r="Q35" s="28">
        <v>2101</v>
      </c>
      <c r="R35" s="22">
        <v>231201</v>
      </c>
    </row>
    <row r="36" spans="1:18" ht="13.5">
      <c r="A36" s="6" t="s">
        <v>25</v>
      </c>
      <c r="B36" s="28">
        <v>-30878</v>
      </c>
      <c r="C36" s="22">
        <v>-51276</v>
      </c>
      <c r="D36" s="28">
        <v>-9822</v>
      </c>
      <c r="E36" s="22">
        <v>-13509</v>
      </c>
      <c r="F36" s="28">
        <v>-8312</v>
      </c>
      <c r="G36" s="22">
        <v>-10974</v>
      </c>
      <c r="H36" s="28">
        <v>-4888</v>
      </c>
      <c r="I36" s="28">
        <v>-3525</v>
      </c>
      <c r="J36" s="22">
        <v>-22656</v>
      </c>
      <c r="K36" s="28">
        <v>-23005</v>
      </c>
      <c r="L36" s="28">
        <v>-11225</v>
      </c>
      <c r="M36" s="28">
        <v>-7573</v>
      </c>
      <c r="N36" s="22">
        <v>-29531</v>
      </c>
      <c r="O36" s="28">
        <v>-15917</v>
      </c>
      <c r="P36" s="28">
        <v>-6168</v>
      </c>
      <c r="Q36" s="28">
        <v>-1163</v>
      </c>
      <c r="R36" s="22">
        <v>-20607</v>
      </c>
    </row>
    <row r="37" spans="1:18" ht="13.5">
      <c r="A37" s="6" t="s">
        <v>26</v>
      </c>
      <c r="B37" s="28">
        <v>-740</v>
      </c>
      <c r="C37" s="22">
        <v>-62389</v>
      </c>
      <c r="D37" s="28">
        <v>-61660</v>
      </c>
      <c r="E37" s="22">
        <v>-1431</v>
      </c>
      <c r="F37" s="28">
        <v>-721</v>
      </c>
      <c r="G37" s="22">
        <v>-1371</v>
      </c>
      <c r="H37" s="28">
        <v>-646</v>
      </c>
      <c r="I37" s="28">
        <v>-344</v>
      </c>
      <c r="J37" s="22">
        <v>-6209</v>
      </c>
      <c r="K37" s="28">
        <v>-5906</v>
      </c>
      <c r="L37" s="28">
        <v>-5600</v>
      </c>
      <c r="M37" s="28">
        <v>-299</v>
      </c>
      <c r="N37" s="22">
        <v>-95203</v>
      </c>
      <c r="O37" s="28">
        <v>-94699</v>
      </c>
      <c r="P37" s="28">
        <v>-53102</v>
      </c>
      <c r="Q37" s="28">
        <v>-51599</v>
      </c>
      <c r="R37" s="22">
        <v>-6167</v>
      </c>
    </row>
    <row r="38" spans="1:18" ht="13.5">
      <c r="A38" s="6" t="s">
        <v>27</v>
      </c>
      <c r="B38" s="28"/>
      <c r="C38" s="22">
        <v>25188</v>
      </c>
      <c r="D38" s="28">
        <v>5090</v>
      </c>
      <c r="E38" s="22">
        <v>70000</v>
      </c>
      <c r="F38" s="28">
        <v>50000</v>
      </c>
      <c r="G38" s="22"/>
      <c r="H38" s="28"/>
      <c r="I38" s="28"/>
      <c r="J38" s="22"/>
      <c r="K38" s="28"/>
      <c r="L38" s="28"/>
      <c r="M38" s="28"/>
      <c r="N38" s="22"/>
      <c r="O38" s="28"/>
      <c r="P38" s="28"/>
      <c r="Q38" s="28"/>
      <c r="R38" s="22"/>
    </row>
    <row r="39" spans="1:18" ht="13.5">
      <c r="A39" s="6" t="s">
        <v>77</v>
      </c>
      <c r="B39" s="28">
        <v>-386</v>
      </c>
      <c r="C39" s="22">
        <v>-18182</v>
      </c>
      <c r="D39" s="28">
        <v>134</v>
      </c>
      <c r="E39" s="22">
        <v>-1335</v>
      </c>
      <c r="F39" s="28">
        <v>-1078</v>
      </c>
      <c r="G39" s="22">
        <v>-2334</v>
      </c>
      <c r="H39" s="28">
        <v>-1727</v>
      </c>
      <c r="I39" s="28">
        <v>-1716</v>
      </c>
      <c r="J39" s="22">
        <v>557</v>
      </c>
      <c r="K39" s="28">
        <v>287</v>
      </c>
      <c r="L39" s="28">
        <v>43</v>
      </c>
      <c r="M39" s="28">
        <v>-10</v>
      </c>
      <c r="N39" s="22">
        <v>-9651</v>
      </c>
      <c r="O39" s="28">
        <v>-8594</v>
      </c>
      <c r="P39" s="28">
        <v>-10076</v>
      </c>
      <c r="Q39" s="28"/>
      <c r="R39" s="22"/>
    </row>
    <row r="40" spans="1:18" ht="14.25" thickBot="1">
      <c r="A40" s="4" t="s">
        <v>28</v>
      </c>
      <c r="B40" s="29">
        <v>-578933</v>
      </c>
      <c r="C40" s="23">
        <v>-2508494</v>
      </c>
      <c r="D40" s="29">
        <v>-889359</v>
      </c>
      <c r="E40" s="23">
        <v>-1365852</v>
      </c>
      <c r="F40" s="29">
        <v>-460377</v>
      </c>
      <c r="G40" s="23">
        <v>-1291319</v>
      </c>
      <c r="H40" s="29">
        <v>-776522</v>
      </c>
      <c r="I40" s="29">
        <v>-342354</v>
      </c>
      <c r="J40" s="23">
        <v>-1072842</v>
      </c>
      <c r="K40" s="29">
        <v>-741126</v>
      </c>
      <c r="L40" s="29">
        <v>-593326</v>
      </c>
      <c r="M40" s="29">
        <v>-181137</v>
      </c>
      <c r="N40" s="23">
        <v>-1887608</v>
      </c>
      <c r="O40" s="29">
        <v>-1454152</v>
      </c>
      <c r="P40" s="29">
        <v>-922588</v>
      </c>
      <c r="Q40" s="29">
        <v>-440926</v>
      </c>
      <c r="R40" s="23">
        <v>-2227666</v>
      </c>
    </row>
    <row r="41" spans="1:18" ht="14.25" thickTop="1">
      <c r="A41" s="6" t="s">
        <v>29</v>
      </c>
      <c r="B41" s="28">
        <v>699446</v>
      </c>
      <c r="C41" s="22">
        <v>203367</v>
      </c>
      <c r="D41" s="28">
        <v>131588</v>
      </c>
      <c r="E41" s="22">
        <v>240308</v>
      </c>
      <c r="F41" s="28">
        <v>300282</v>
      </c>
      <c r="G41" s="22">
        <v>-66920</v>
      </c>
      <c r="H41" s="28">
        <v>-320787</v>
      </c>
      <c r="I41" s="28">
        <v>-174717</v>
      </c>
      <c r="J41" s="22">
        <v>214396</v>
      </c>
      <c r="K41" s="28">
        <v>193553</v>
      </c>
      <c r="L41" s="28">
        <v>-123244</v>
      </c>
      <c r="M41" s="28">
        <v>-154881</v>
      </c>
      <c r="N41" s="22">
        <v>634095</v>
      </c>
      <c r="O41" s="28">
        <v>789401</v>
      </c>
      <c r="P41" s="28"/>
      <c r="Q41" s="28">
        <v>400000</v>
      </c>
      <c r="R41" s="22">
        <v>-599323</v>
      </c>
    </row>
    <row r="42" spans="1:18" ht="13.5">
      <c r="A42" s="6" t="s">
        <v>30</v>
      </c>
      <c r="B42" s="28"/>
      <c r="C42" s="22">
        <v>2000000</v>
      </c>
      <c r="D42" s="28">
        <v>1100000</v>
      </c>
      <c r="E42" s="22">
        <v>1100000</v>
      </c>
      <c r="F42" s="28">
        <v>200000</v>
      </c>
      <c r="G42" s="22">
        <v>616000</v>
      </c>
      <c r="H42" s="28">
        <v>201750</v>
      </c>
      <c r="I42" s="28">
        <v>216000</v>
      </c>
      <c r="J42" s="22"/>
      <c r="K42" s="28"/>
      <c r="L42" s="28"/>
      <c r="M42" s="28"/>
      <c r="N42" s="22">
        <v>1400000</v>
      </c>
      <c r="O42" s="28">
        <v>1400000</v>
      </c>
      <c r="P42" s="28">
        <v>800000</v>
      </c>
      <c r="Q42" s="28"/>
      <c r="R42" s="22">
        <v>2000000</v>
      </c>
    </row>
    <row r="43" spans="1:18" ht="13.5">
      <c r="A43" s="6" t="s">
        <v>31</v>
      </c>
      <c r="B43" s="28">
        <v>-530951</v>
      </c>
      <c r="C43" s="22">
        <v>-1077103</v>
      </c>
      <c r="D43" s="28">
        <v>-539514</v>
      </c>
      <c r="E43" s="22">
        <v>-1006253</v>
      </c>
      <c r="F43" s="28">
        <v>-493746</v>
      </c>
      <c r="G43" s="22">
        <v>-810122</v>
      </c>
      <c r="H43" s="28">
        <v>-273612</v>
      </c>
      <c r="I43" s="28">
        <v>-213089</v>
      </c>
      <c r="J43" s="22">
        <v>-1195830</v>
      </c>
      <c r="K43" s="28">
        <v>-980741</v>
      </c>
      <c r="L43" s="28">
        <v>-710278</v>
      </c>
      <c r="M43" s="28">
        <v>-390489</v>
      </c>
      <c r="N43" s="22">
        <v>-1640308</v>
      </c>
      <c r="O43" s="28">
        <v>-1220819</v>
      </c>
      <c r="P43" s="28">
        <v>-819730</v>
      </c>
      <c r="Q43" s="28">
        <v>-415940</v>
      </c>
      <c r="R43" s="22">
        <v>-1828642</v>
      </c>
    </row>
    <row r="44" spans="1:18" ht="13.5">
      <c r="A44" s="6" t="s">
        <v>32</v>
      </c>
      <c r="B44" s="28">
        <v>-50043</v>
      </c>
      <c r="C44" s="22">
        <v>-19472</v>
      </c>
      <c r="D44" s="28">
        <v>-19438</v>
      </c>
      <c r="E44" s="22">
        <v>-32635</v>
      </c>
      <c r="F44" s="28">
        <v>-23</v>
      </c>
      <c r="G44" s="22">
        <v>-42481</v>
      </c>
      <c r="H44" s="28">
        <v>-28541</v>
      </c>
      <c r="I44" s="28">
        <v>-51</v>
      </c>
      <c r="J44" s="22">
        <v>-50178</v>
      </c>
      <c r="K44" s="28">
        <v>-50156</v>
      </c>
      <c r="L44" s="28">
        <v>-50068</v>
      </c>
      <c r="M44" s="28">
        <v>-21722</v>
      </c>
      <c r="N44" s="22">
        <v>-236</v>
      </c>
      <c r="O44" s="28">
        <v>-200</v>
      </c>
      <c r="P44" s="28">
        <v>-159</v>
      </c>
      <c r="Q44" s="28">
        <v>-132</v>
      </c>
      <c r="R44" s="22">
        <v>-66729</v>
      </c>
    </row>
    <row r="45" spans="1:18" ht="13.5">
      <c r="A45" s="6" t="s">
        <v>33</v>
      </c>
      <c r="B45" s="28">
        <v>-58081</v>
      </c>
      <c r="C45" s="22">
        <v>-123535</v>
      </c>
      <c r="D45" s="28">
        <v>-58349</v>
      </c>
      <c r="E45" s="22">
        <v>-103157</v>
      </c>
      <c r="F45" s="28">
        <v>-43802</v>
      </c>
      <c r="G45" s="22">
        <v>-188201</v>
      </c>
      <c r="H45" s="28">
        <v>-114632</v>
      </c>
      <c r="I45" s="28">
        <v>-114632</v>
      </c>
      <c r="J45" s="22">
        <v>-167391</v>
      </c>
      <c r="K45" s="28">
        <v>-167391</v>
      </c>
      <c r="L45" s="28">
        <v>-93433</v>
      </c>
      <c r="M45" s="28">
        <v>-93433</v>
      </c>
      <c r="N45" s="22">
        <v>-209300</v>
      </c>
      <c r="O45" s="28">
        <v>-209300</v>
      </c>
      <c r="P45" s="28">
        <v>-134551</v>
      </c>
      <c r="Q45" s="28">
        <v>-134551</v>
      </c>
      <c r="R45" s="22">
        <v>-200129</v>
      </c>
    </row>
    <row r="46" spans="1:18" ht="13.5">
      <c r="A46" s="6" t="s">
        <v>34</v>
      </c>
      <c r="B46" s="28">
        <v>-16679</v>
      </c>
      <c r="C46" s="22">
        <v>-6839</v>
      </c>
      <c r="D46" s="28">
        <v>-6839</v>
      </c>
      <c r="E46" s="22">
        <v>-14479</v>
      </c>
      <c r="F46" s="28">
        <v>-14479</v>
      </c>
      <c r="G46" s="22">
        <v>-13938</v>
      </c>
      <c r="H46" s="28"/>
      <c r="I46" s="28"/>
      <c r="J46" s="22">
        <v>-18634</v>
      </c>
      <c r="K46" s="28">
        <v>-18634</v>
      </c>
      <c r="L46" s="28">
        <v>-18634</v>
      </c>
      <c r="M46" s="28">
        <v>-18634</v>
      </c>
      <c r="N46" s="22">
        <v>-123247</v>
      </c>
      <c r="O46" s="28">
        <v>-123814</v>
      </c>
      <c r="P46" s="28"/>
      <c r="Q46" s="28"/>
      <c r="R46" s="22">
        <v>-3024</v>
      </c>
    </row>
    <row r="47" spans="1:18" ht="13.5">
      <c r="A47" s="6" t="s">
        <v>77</v>
      </c>
      <c r="B47" s="28">
        <v>-5958</v>
      </c>
      <c r="C47" s="22">
        <v>-9713</v>
      </c>
      <c r="D47" s="28">
        <v>-4653</v>
      </c>
      <c r="E47" s="22">
        <v>-10840</v>
      </c>
      <c r="F47" s="28">
        <v>-5434</v>
      </c>
      <c r="G47" s="22">
        <v>-9945</v>
      </c>
      <c r="H47" s="28">
        <v>-3026</v>
      </c>
      <c r="I47" s="28">
        <v>-2060</v>
      </c>
      <c r="J47" s="22">
        <v>-5803</v>
      </c>
      <c r="K47" s="28">
        <v>-4191</v>
      </c>
      <c r="L47" s="28">
        <v>-2728</v>
      </c>
      <c r="M47" s="28">
        <v>-1265</v>
      </c>
      <c r="N47" s="22">
        <v>-4629</v>
      </c>
      <c r="O47" s="28">
        <v>-3063</v>
      </c>
      <c r="P47" s="28">
        <v>-604</v>
      </c>
      <c r="Q47" s="28">
        <v>-151</v>
      </c>
      <c r="R47" s="22"/>
    </row>
    <row r="48" spans="1:18" ht="14.25" thickBot="1">
      <c r="A48" s="4" t="s">
        <v>35</v>
      </c>
      <c r="B48" s="29">
        <v>37731</v>
      </c>
      <c r="C48" s="23">
        <v>966702</v>
      </c>
      <c r="D48" s="29">
        <v>602793</v>
      </c>
      <c r="E48" s="23">
        <v>172942</v>
      </c>
      <c r="F48" s="29">
        <v>-57202</v>
      </c>
      <c r="G48" s="23">
        <v>-515609</v>
      </c>
      <c r="H48" s="29">
        <v>-538849</v>
      </c>
      <c r="I48" s="29">
        <v>-288550</v>
      </c>
      <c r="J48" s="23">
        <v>-1223442</v>
      </c>
      <c r="K48" s="29">
        <v>-1027561</v>
      </c>
      <c r="L48" s="29">
        <v>-998389</v>
      </c>
      <c r="M48" s="29">
        <v>-680427</v>
      </c>
      <c r="N48" s="23">
        <v>181086</v>
      </c>
      <c r="O48" s="29">
        <v>756916</v>
      </c>
      <c r="P48" s="29">
        <v>-155044</v>
      </c>
      <c r="Q48" s="29">
        <v>-150774</v>
      </c>
      <c r="R48" s="23">
        <v>-697849</v>
      </c>
    </row>
    <row r="49" spans="1:18" ht="14.25" thickTop="1">
      <c r="A49" s="7" t="s">
        <v>36</v>
      </c>
      <c r="B49" s="28">
        <v>101587</v>
      </c>
      <c r="C49" s="22">
        <v>356216</v>
      </c>
      <c r="D49" s="28">
        <v>-100014</v>
      </c>
      <c r="E49" s="22">
        <v>-64187</v>
      </c>
      <c r="F49" s="28">
        <v>-178780</v>
      </c>
      <c r="G49" s="22">
        <v>-246787</v>
      </c>
      <c r="H49" s="28">
        <v>-187070</v>
      </c>
      <c r="I49" s="28">
        <v>-97476</v>
      </c>
      <c r="J49" s="22">
        <v>-90155</v>
      </c>
      <c r="K49" s="28">
        <v>-121611</v>
      </c>
      <c r="L49" s="28">
        <v>-131467</v>
      </c>
      <c r="M49" s="28">
        <v>-23658</v>
      </c>
      <c r="N49" s="22">
        <v>-50920</v>
      </c>
      <c r="O49" s="28">
        <v>-90072</v>
      </c>
      <c r="P49" s="28">
        <v>60064</v>
      </c>
      <c r="Q49" s="28">
        <v>102528</v>
      </c>
      <c r="R49" s="22">
        <v>-105219</v>
      </c>
    </row>
    <row r="50" spans="1:18" ht="13.5">
      <c r="A50" s="7" t="s">
        <v>37</v>
      </c>
      <c r="B50" s="28">
        <v>-198462</v>
      </c>
      <c r="C50" s="22">
        <v>960417</v>
      </c>
      <c r="D50" s="28">
        <v>-118173</v>
      </c>
      <c r="E50" s="22">
        <v>-332148</v>
      </c>
      <c r="F50" s="28">
        <v>-425106</v>
      </c>
      <c r="G50" s="22">
        <v>-726289</v>
      </c>
      <c r="H50" s="28">
        <v>-597122</v>
      </c>
      <c r="I50" s="28">
        <v>-337014</v>
      </c>
      <c r="J50" s="22">
        <v>747809</v>
      </c>
      <c r="K50" s="28">
        <v>790178</v>
      </c>
      <c r="L50" s="28">
        <v>88407</v>
      </c>
      <c r="M50" s="28">
        <v>118302</v>
      </c>
      <c r="N50" s="22">
        <v>38508</v>
      </c>
      <c r="O50" s="28">
        <v>-925085</v>
      </c>
      <c r="P50" s="28">
        <v>-466898</v>
      </c>
      <c r="Q50" s="28">
        <v>-416512</v>
      </c>
      <c r="R50" s="22">
        <v>-62045</v>
      </c>
    </row>
    <row r="51" spans="1:18" ht="13.5">
      <c r="A51" s="7" t="s">
        <v>38</v>
      </c>
      <c r="B51" s="28">
        <v>3113494</v>
      </c>
      <c r="C51" s="22">
        <v>2153077</v>
      </c>
      <c r="D51" s="28">
        <v>2153077</v>
      </c>
      <c r="E51" s="22">
        <v>2485225</v>
      </c>
      <c r="F51" s="28">
        <v>2485225</v>
      </c>
      <c r="G51" s="22">
        <v>3211515</v>
      </c>
      <c r="H51" s="28">
        <v>3211515</v>
      </c>
      <c r="I51" s="28">
        <v>3211515</v>
      </c>
      <c r="J51" s="22">
        <v>2463705</v>
      </c>
      <c r="K51" s="28">
        <v>2463705</v>
      </c>
      <c r="L51" s="28">
        <v>2463705</v>
      </c>
      <c r="M51" s="28">
        <v>2463705</v>
      </c>
      <c r="N51" s="22">
        <v>2425197</v>
      </c>
      <c r="O51" s="28">
        <v>2425197</v>
      </c>
      <c r="P51" s="28">
        <v>2425197</v>
      </c>
      <c r="Q51" s="28">
        <v>2425197</v>
      </c>
      <c r="R51" s="22">
        <v>2846399</v>
      </c>
    </row>
    <row r="52" spans="1:18" ht="14.25" thickBot="1">
      <c r="A52" s="7" t="s">
        <v>38</v>
      </c>
      <c r="B52" s="28">
        <v>2915032</v>
      </c>
      <c r="C52" s="22">
        <v>3113494</v>
      </c>
      <c r="D52" s="28">
        <v>2034903</v>
      </c>
      <c r="E52" s="22">
        <v>2153077</v>
      </c>
      <c r="F52" s="28">
        <v>2060118</v>
      </c>
      <c r="G52" s="22">
        <v>2485225</v>
      </c>
      <c r="H52" s="28">
        <v>2614392</v>
      </c>
      <c r="I52" s="28">
        <v>2874501</v>
      </c>
      <c r="J52" s="22">
        <v>3211515</v>
      </c>
      <c r="K52" s="28">
        <v>3253884</v>
      </c>
      <c r="L52" s="28">
        <v>2552112</v>
      </c>
      <c r="M52" s="28">
        <v>2582008</v>
      </c>
      <c r="N52" s="22">
        <v>2463705</v>
      </c>
      <c r="O52" s="28">
        <v>1500112</v>
      </c>
      <c r="P52" s="28">
        <v>1958299</v>
      </c>
      <c r="Q52" s="28">
        <v>2008684</v>
      </c>
      <c r="R52" s="22">
        <v>2425197</v>
      </c>
    </row>
    <row r="53" spans="1:18" ht="14.25" thickTop="1">
      <c r="A53" s="8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5" ht="13.5">
      <c r="A55" s="20" t="s">
        <v>136</v>
      </c>
    </row>
    <row r="56" ht="13.5">
      <c r="A56" s="20" t="s">
        <v>137</v>
      </c>
    </row>
  </sheetData>
  <mergeCells count="1">
    <mergeCell ref="B6:R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X6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132</v>
      </c>
      <c r="B2" s="14">
        <v>7927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133</v>
      </c>
      <c r="B3" s="1" t="s">
        <v>134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46</v>
      </c>
      <c r="B4" s="15" t="str">
        <f>HYPERLINK("http://www.kabupro.jp/mark/20140207/S10012YP.htm","四半期報告書")</f>
        <v>四半期報告書</v>
      </c>
      <c r="C4" s="15" t="str">
        <f>HYPERLINK("http://www.kabupro.jp/mark/20131108/S1000C4L.htm","四半期報告書")</f>
        <v>四半期報告書</v>
      </c>
      <c r="D4" s="15" t="str">
        <f>HYPERLINK("http://www.kabupro.jp/mark/20130809/S000E7JA.htm","四半期報告書")</f>
        <v>四半期報告書</v>
      </c>
      <c r="E4" s="15" t="str">
        <f>HYPERLINK("http://www.kabupro.jp/mark/20140207/S10012YP.htm","四半期報告書")</f>
        <v>四半期報告書</v>
      </c>
      <c r="F4" s="15" t="str">
        <f>HYPERLINK("http://www.kabupro.jp/mark/20130208/S000CRPC.htm","四半期報告書")</f>
        <v>四半期報告書</v>
      </c>
      <c r="G4" s="15" t="str">
        <f>HYPERLINK("http://www.kabupro.jp/mark/20121109/S000C769.htm","四半期報告書")</f>
        <v>四半期報告書</v>
      </c>
      <c r="H4" s="15" t="str">
        <f>HYPERLINK("http://www.kabupro.jp/mark/20120810/S000BO7N.htm","四半期報告書")</f>
        <v>四半期報告書</v>
      </c>
      <c r="I4" s="15" t="str">
        <f>HYPERLINK("http://www.kabupro.jp/mark/20130626/S000DQL7.htm","有価証券報告書")</f>
        <v>有価証券報告書</v>
      </c>
      <c r="J4" s="15" t="str">
        <f>HYPERLINK("http://www.kabupro.jp/mark/20120210/S000A8YD.htm","四半期報告書")</f>
        <v>四半期報告書</v>
      </c>
      <c r="K4" s="15" t="str">
        <f>HYPERLINK("http://www.kabupro.jp/mark/20111111/S0009ORO.htm","四半期報告書")</f>
        <v>四半期報告書</v>
      </c>
      <c r="L4" s="15" t="str">
        <f>HYPERLINK("http://www.kabupro.jp/mark/20110811/S000949V.htm","四半期報告書")</f>
        <v>四半期報告書</v>
      </c>
      <c r="M4" s="15" t="str">
        <f>HYPERLINK("http://www.kabupro.jp/mark/20120627/S000B7DJ.htm","有価証券報告書")</f>
        <v>有価証券報告書</v>
      </c>
      <c r="N4" s="15" t="str">
        <f>HYPERLINK("http://www.kabupro.jp/mark/20101110/S00072K6.htm","四半期報告書")</f>
        <v>四半期報告書</v>
      </c>
      <c r="O4" s="15" t="str">
        <f>HYPERLINK("http://www.kabupro.jp/mark/20100816/S0006K1T.htm","四半期報告書")</f>
        <v>四半期報告書</v>
      </c>
      <c r="P4" s="15" t="str">
        <f>HYPERLINK("http://www.kabupro.jp/mark/20110628/S0008J7P.htm","有価証券報告書")</f>
        <v>有価証券報告書</v>
      </c>
      <c r="Q4" s="15" t="str">
        <f>HYPERLINK("http://www.kabupro.jp/mark/20100212/S00053HQ.htm","四半期報告書")</f>
        <v>四半期報告書</v>
      </c>
      <c r="R4" s="15" t="str">
        <f>HYPERLINK("http://www.kabupro.jp/mark/20091113/S0004IJ2.htm","四半期報告書")</f>
        <v>四半期報告書</v>
      </c>
      <c r="S4" s="15" t="str">
        <f>HYPERLINK("http://www.kabupro.jp/mark/20090807/S0003TZS.htm","四半期報告書")</f>
        <v>四半期報告書</v>
      </c>
      <c r="T4" s="15" t="str">
        <f>HYPERLINK("http://www.kabupro.jp/mark/20100625/S00060NJ.htm","有価証券報告書")</f>
        <v>有価証券報告書</v>
      </c>
      <c r="U4" s="15" t="str">
        <f>HYPERLINK("http://www.kabupro.jp/mark/20090212/S0002G9G.htm","四半期報告書")</f>
        <v>四半期報告書</v>
      </c>
      <c r="V4" s="15" t="str">
        <f>HYPERLINK("http://www.kabupro.jp/mark/20081113/S0001RE9.htm","四半期報告書")</f>
        <v>四半期報告書</v>
      </c>
      <c r="W4" s="15" t="str">
        <f>HYPERLINK("http://www.kabupro.jp/mark/20080811/S00010F4.htm","四半期報告書")</f>
        <v>四半期報告書</v>
      </c>
      <c r="X4" s="15" t="str">
        <f>HYPERLINK("http://www.kabupro.jp/mark/20090625/S0003DIN.htm","有価証券報告書")</f>
        <v>有価証券報告書</v>
      </c>
    </row>
    <row r="5" spans="1:24" ht="14.25" thickBot="1">
      <c r="A5" s="11" t="s">
        <v>47</v>
      </c>
      <c r="B5" s="1" t="s">
        <v>192</v>
      </c>
      <c r="C5" s="1" t="s">
        <v>195</v>
      </c>
      <c r="D5" s="1" t="s">
        <v>197</v>
      </c>
      <c r="E5" s="1" t="s">
        <v>192</v>
      </c>
      <c r="F5" s="1" t="s">
        <v>199</v>
      </c>
      <c r="G5" s="1" t="s">
        <v>201</v>
      </c>
      <c r="H5" s="1" t="s">
        <v>203</v>
      </c>
      <c r="I5" s="1" t="s">
        <v>53</v>
      </c>
      <c r="J5" s="1" t="s">
        <v>205</v>
      </c>
      <c r="K5" s="1" t="s">
        <v>207</v>
      </c>
      <c r="L5" s="1" t="s">
        <v>209</v>
      </c>
      <c r="M5" s="1" t="s">
        <v>57</v>
      </c>
      <c r="N5" s="1" t="s">
        <v>211</v>
      </c>
      <c r="O5" s="1" t="s">
        <v>213</v>
      </c>
      <c r="P5" s="1" t="s">
        <v>59</v>
      </c>
      <c r="Q5" s="1" t="s">
        <v>215</v>
      </c>
      <c r="R5" s="1" t="s">
        <v>217</v>
      </c>
      <c r="S5" s="1" t="s">
        <v>219</v>
      </c>
      <c r="T5" s="1" t="s">
        <v>61</v>
      </c>
      <c r="U5" s="1" t="s">
        <v>221</v>
      </c>
      <c r="V5" s="1" t="s">
        <v>223</v>
      </c>
      <c r="W5" s="1" t="s">
        <v>225</v>
      </c>
      <c r="X5" s="1" t="s">
        <v>63</v>
      </c>
    </row>
    <row r="6" spans="1:24" ht="15" thickBot="1" thickTop="1">
      <c r="A6" s="10" t="s">
        <v>48</v>
      </c>
      <c r="B6" s="18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49</v>
      </c>
      <c r="B7" s="14" t="s">
        <v>193</v>
      </c>
      <c r="C7" s="14" t="s">
        <v>193</v>
      </c>
      <c r="D7" s="14" t="s">
        <v>193</v>
      </c>
      <c r="E7" s="16" t="s">
        <v>54</v>
      </c>
      <c r="F7" s="14" t="s">
        <v>193</v>
      </c>
      <c r="G7" s="14" t="s">
        <v>193</v>
      </c>
      <c r="H7" s="14" t="s">
        <v>193</v>
      </c>
      <c r="I7" s="16" t="s">
        <v>54</v>
      </c>
      <c r="J7" s="14" t="s">
        <v>193</v>
      </c>
      <c r="K7" s="14" t="s">
        <v>193</v>
      </c>
      <c r="L7" s="14" t="s">
        <v>193</v>
      </c>
      <c r="M7" s="16" t="s">
        <v>54</v>
      </c>
      <c r="N7" s="14" t="s">
        <v>193</v>
      </c>
      <c r="O7" s="14" t="s">
        <v>193</v>
      </c>
      <c r="P7" s="16" t="s">
        <v>54</v>
      </c>
      <c r="Q7" s="14" t="s">
        <v>193</v>
      </c>
      <c r="R7" s="14" t="s">
        <v>193</v>
      </c>
      <c r="S7" s="14" t="s">
        <v>193</v>
      </c>
      <c r="T7" s="16" t="s">
        <v>54</v>
      </c>
      <c r="U7" s="14" t="s">
        <v>193</v>
      </c>
      <c r="V7" s="14" t="s">
        <v>193</v>
      </c>
      <c r="W7" s="14" t="s">
        <v>193</v>
      </c>
      <c r="X7" s="16" t="s">
        <v>54</v>
      </c>
    </row>
    <row r="8" spans="1:24" ht="13.5">
      <c r="A8" s="13" t="s">
        <v>50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7"/>
      <c r="Q8" s="1"/>
      <c r="R8" s="1"/>
      <c r="S8" s="1"/>
      <c r="T8" s="17"/>
      <c r="U8" s="1"/>
      <c r="V8" s="1"/>
      <c r="W8" s="1"/>
      <c r="X8" s="17"/>
    </row>
    <row r="9" spans="1:24" ht="13.5">
      <c r="A9" s="13" t="s">
        <v>51</v>
      </c>
      <c r="B9" s="1" t="s">
        <v>194</v>
      </c>
      <c r="C9" s="1" t="s">
        <v>196</v>
      </c>
      <c r="D9" s="1" t="s">
        <v>198</v>
      </c>
      <c r="E9" s="17" t="s">
        <v>55</v>
      </c>
      <c r="F9" s="1" t="s">
        <v>200</v>
      </c>
      <c r="G9" s="1" t="s">
        <v>202</v>
      </c>
      <c r="H9" s="1" t="s">
        <v>204</v>
      </c>
      <c r="I9" s="17" t="s">
        <v>56</v>
      </c>
      <c r="J9" s="1" t="s">
        <v>206</v>
      </c>
      <c r="K9" s="1" t="s">
        <v>208</v>
      </c>
      <c r="L9" s="1" t="s">
        <v>210</v>
      </c>
      <c r="M9" s="17" t="s">
        <v>58</v>
      </c>
      <c r="N9" s="1" t="s">
        <v>212</v>
      </c>
      <c r="O9" s="1" t="s">
        <v>214</v>
      </c>
      <c r="P9" s="17" t="s">
        <v>60</v>
      </c>
      <c r="Q9" s="1" t="s">
        <v>216</v>
      </c>
      <c r="R9" s="1" t="s">
        <v>218</v>
      </c>
      <c r="S9" s="1" t="s">
        <v>220</v>
      </c>
      <c r="T9" s="17" t="s">
        <v>62</v>
      </c>
      <c r="U9" s="1" t="s">
        <v>222</v>
      </c>
      <c r="V9" s="1" t="s">
        <v>224</v>
      </c>
      <c r="W9" s="1" t="s">
        <v>226</v>
      </c>
      <c r="X9" s="17" t="s">
        <v>64</v>
      </c>
    </row>
    <row r="10" spans="1:24" ht="14.25" thickBot="1">
      <c r="A10" s="13" t="s">
        <v>52</v>
      </c>
      <c r="B10" s="1" t="s">
        <v>66</v>
      </c>
      <c r="C10" s="1" t="s">
        <v>66</v>
      </c>
      <c r="D10" s="1" t="s">
        <v>66</v>
      </c>
      <c r="E10" s="17" t="s">
        <v>66</v>
      </c>
      <c r="F10" s="1" t="s">
        <v>66</v>
      </c>
      <c r="G10" s="1" t="s">
        <v>66</v>
      </c>
      <c r="H10" s="1" t="s">
        <v>66</v>
      </c>
      <c r="I10" s="17" t="s">
        <v>66</v>
      </c>
      <c r="J10" s="1" t="s">
        <v>66</v>
      </c>
      <c r="K10" s="1" t="s">
        <v>66</v>
      </c>
      <c r="L10" s="1" t="s">
        <v>66</v>
      </c>
      <c r="M10" s="17" t="s">
        <v>66</v>
      </c>
      <c r="N10" s="1" t="s">
        <v>66</v>
      </c>
      <c r="O10" s="1" t="s">
        <v>66</v>
      </c>
      <c r="P10" s="17" t="s">
        <v>66</v>
      </c>
      <c r="Q10" s="1" t="s">
        <v>66</v>
      </c>
      <c r="R10" s="1" t="s">
        <v>66</v>
      </c>
      <c r="S10" s="1" t="s">
        <v>66</v>
      </c>
      <c r="T10" s="17" t="s">
        <v>66</v>
      </c>
      <c r="U10" s="1" t="s">
        <v>66</v>
      </c>
      <c r="V10" s="1" t="s">
        <v>66</v>
      </c>
      <c r="W10" s="1" t="s">
        <v>66</v>
      </c>
      <c r="X10" s="17" t="s">
        <v>66</v>
      </c>
    </row>
    <row r="11" spans="1:24" ht="14.25" thickTop="1">
      <c r="A11" s="9" t="s">
        <v>65</v>
      </c>
      <c r="B11" s="27">
        <v>4183628</v>
      </c>
      <c r="C11" s="27">
        <v>3216534</v>
      </c>
      <c r="D11" s="27">
        <v>3473096</v>
      </c>
      <c r="E11" s="21">
        <v>3473935</v>
      </c>
      <c r="F11" s="27">
        <v>2704586</v>
      </c>
      <c r="G11" s="27">
        <v>2344432</v>
      </c>
      <c r="H11" s="27">
        <v>2578353</v>
      </c>
      <c r="I11" s="21">
        <v>2531744</v>
      </c>
      <c r="J11" s="27">
        <v>2693632</v>
      </c>
      <c r="K11" s="27">
        <v>2404820</v>
      </c>
      <c r="L11" s="27">
        <v>2500306</v>
      </c>
      <c r="M11" s="21">
        <v>2792214</v>
      </c>
      <c r="N11" s="27">
        <v>2920449</v>
      </c>
      <c r="O11" s="27">
        <v>3150107</v>
      </c>
      <c r="P11" s="21">
        <v>3587069</v>
      </c>
      <c r="Q11" s="27">
        <v>3628837</v>
      </c>
      <c r="R11" s="27">
        <v>2932613</v>
      </c>
      <c r="S11" s="27">
        <v>2958426</v>
      </c>
      <c r="T11" s="21">
        <v>2852770</v>
      </c>
      <c r="U11" s="27">
        <v>1884736</v>
      </c>
      <c r="V11" s="27">
        <v>2346198</v>
      </c>
      <c r="W11" s="27">
        <v>2442534</v>
      </c>
      <c r="X11" s="21">
        <v>2861930</v>
      </c>
    </row>
    <row r="12" spans="1:24" ht="13.5">
      <c r="A12" s="2" t="s">
        <v>227</v>
      </c>
      <c r="B12" s="28">
        <v>4534400</v>
      </c>
      <c r="C12" s="28">
        <v>5010640</v>
      </c>
      <c r="D12" s="28">
        <v>4583711</v>
      </c>
      <c r="E12" s="22">
        <v>4860215</v>
      </c>
      <c r="F12" s="28">
        <v>5651814</v>
      </c>
      <c r="G12" s="28">
        <v>5384454</v>
      </c>
      <c r="H12" s="28">
        <v>5687036</v>
      </c>
      <c r="I12" s="22">
        <v>5464936</v>
      </c>
      <c r="J12" s="28">
        <v>4524787</v>
      </c>
      <c r="K12" s="28">
        <v>4984649</v>
      </c>
      <c r="L12" s="28">
        <v>4303212</v>
      </c>
      <c r="M12" s="22">
        <v>4747392</v>
      </c>
      <c r="N12" s="28">
        <v>5104357</v>
      </c>
      <c r="O12" s="28">
        <v>5334341</v>
      </c>
      <c r="P12" s="22">
        <v>5838848</v>
      </c>
      <c r="Q12" s="28">
        <v>6556547</v>
      </c>
      <c r="R12" s="28">
        <v>6263566</v>
      </c>
      <c r="S12" s="28">
        <v>5192131</v>
      </c>
      <c r="T12" s="22">
        <v>5694917</v>
      </c>
      <c r="U12" s="28">
        <v>8905561</v>
      </c>
      <c r="V12" s="28">
        <v>7373408</v>
      </c>
      <c r="W12" s="28">
        <v>6255296</v>
      </c>
      <c r="X12" s="22">
        <v>5442264</v>
      </c>
    </row>
    <row r="13" spans="1:24" ht="13.5">
      <c r="A13" s="2" t="s">
        <v>69</v>
      </c>
      <c r="B13" s="28">
        <v>973931</v>
      </c>
      <c r="C13" s="28">
        <v>906683</v>
      </c>
      <c r="D13" s="28">
        <v>928103</v>
      </c>
      <c r="E13" s="22">
        <v>660475</v>
      </c>
      <c r="F13" s="28">
        <v>779998</v>
      </c>
      <c r="G13" s="28">
        <v>712358</v>
      </c>
      <c r="H13" s="28">
        <v>619132</v>
      </c>
      <c r="I13" s="22">
        <v>611408</v>
      </c>
      <c r="J13" s="28">
        <v>761729</v>
      </c>
      <c r="K13" s="28">
        <v>614892</v>
      </c>
      <c r="L13" s="28">
        <v>490423</v>
      </c>
      <c r="M13" s="22">
        <v>587084</v>
      </c>
      <c r="N13" s="28">
        <v>515490</v>
      </c>
      <c r="O13" s="28">
        <v>569802</v>
      </c>
      <c r="P13" s="22">
        <v>546201</v>
      </c>
      <c r="Q13" s="28">
        <v>572504</v>
      </c>
      <c r="R13" s="28">
        <v>625984</v>
      </c>
      <c r="S13" s="28">
        <v>520928</v>
      </c>
      <c r="T13" s="22">
        <v>648556</v>
      </c>
      <c r="U13" s="28">
        <v>834381</v>
      </c>
      <c r="V13" s="28">
        <v>894421</v>
      </c>
      <c r="W13" s="28">
        <v>863243</v>
      </c>
      <c r="X13" s="22"/>
    </row>
    <row r="14" spans="1:24" ht="13.5">
      <c r="A14" s="2" t="s">
        <v>70</v>
      </c>
      <c r="B14" s="28">
        <v>970077</v>
      </c>
      <c r="C14" s="28">
        <v>901835</v>
      </c>
      <c r="D14" s="28">
        <v>800715</v>
      </c>
      <c r="E14" s="22">
        <v>931930</v>
      </c>
      <c r="F14" s="28">
        <v>1074497</v>
      </c>
      <c r="G14" s="28">
        <v>874518</v>
      </c>
      <c r="H14" s="28">
        <v>884719</v>
      </c>
      <c r="I14" s="22">
        <v>868691</v>
      </c>
      <c r="J14" s="28">
        <v>859469</v>
      </c>
      <c r="K14" s="28">
        <v>827220</v>
      </c>
      <c r="L14" s="28">
        <v>842938</v>
      </c>
      <c r="M14" s="22">
        <v>918976</v>
      </c>
      <c r="N14" s="28">
        <v>647823</v>
      </c>
      <c r="O14" s="28">
        <v>586761</v>
      </c>
      <c r="P14" s="22">
        <v>625788</v>
      </c>
      <c r="Q14" s="28">
        <v>609614</v>
      </c>
      <c r="R14" s="28">
        <v>675724</v>
      </c>
      <c r="S14" s="28">
        <v>733674</v>
      </c>
      <c r="T14" s="22">
        <v>775820</v>
      </c>
      <c r="U14" s="28">
        <v>999585</v>
      </c>
      <c r="V14" s="28">
        <v>1111284</v>
      </c>
      <c r="W14" s="28">
        <v>698849</v>
      </c>
      <c r="X14" s="22"/>
    </row>
    <row r="15" spans="1:24" ht="13.5">
      <c r="A15" s="2" t="s">
        <v>71</v>
      </c>
      <c r="B15" s="28">
        <v>1454549</v>
      </c>
      <c r="C15" s="28">
        <v>1656562</v>
      </c>
      <c r="D15" s="28">
        <v>1509175</v>
      </c>
      <c r="E15" s="22">
        <v>1533727</v>
      </c>
      <c r="F15" s="28">
        <v>1378249</v>
      </c>
      <c r="G15" s="28">
        <v>1445336</v>
      </c>
      <c r="H15" s="28">
        <v>1497679</v>
      </c>
      <c r="I15" s="22">
        <v>1454825</v>
      </c>
      <c r="J15" s="28">
        <v>1188884</v>
      </c>
      <c r="K15" s="28">
        <v>1223880</v>
      </c>
      <c r="L15" s="28">
        <v>1205453</v>
      </c>
      <c r="M15" s="22">
        <v>1237431</v>
      </c>
      <c r="N15" s="28">
        <v>1052935</v>
      </c>
      <c r="O15" s="28">
        <v>1053360</v>
      </c>
      <c r="P15" s="22">
        <v>969644</v>
      </c>
      <c r="Q15" s="28">
        <v>1044634</v>
      </c>
      <c r="R15" s="28">
        <v>958864</v>
      </c>
      <c r="S15" s="28">
        <v>885309</v>
      </c>
      <c r="T15" s="22">
        <v>945120</v>
      </c>
      <c r="U15" s="28">
        <v>996037</v>
      </c>
      <c r="V15" s="28">
        <v>1539710</v>
      </c>
      <c r="W15" s="28">
        <v>1174056</v>
      </c>
      <c r="X15" s="22"/>
    </row>
    <row r="16" spans="1:24" ht="13.5">
      <c r="A16" s="2" t="s">
        <v>74</v>
      </c>
      <c r="B16" s="28">
        <v>508266</v>
      </c>
      <c r="C16" s="28">
        <v>546436</v>
      </c>
      <c r="D16" s="28">
        <v>560398</v>
      </c>
      <c r="E16" s="22">
        <v>688585</v>
      </c>
      <c r="F16" s="28">
        <v>117381</v>
      </c>
      <c r="G16" s="28">
        <v>192926</v>
      </c>
      <c r="H16" s="28">
        <v>250981</v>
      </c>
      <c r="I16" s="22">
        <v>261539</v>
      </c>
      <c r="J16" s="28">
        <v>231873</v>
      </c>
      <c r="K16" s="28">
        <v>268371</v>
      </c>
      <c r="L16" s="28">
        <v>187371</v>
      </c>
      <c r="M16" s="22">
        <v>253757</v>
      </c>
      <c r="N16" s="28">
        <v>268253</v>
      </c>
      <c r="O16" s="28">
        <v>238648</v>
      </c>
      <c r="P16" s="22">
        <v>272343</v>
      </c>
      <c r="Q16" s="28">
        <v>254782</v>
      </c>
      <c r="R16" s="28">
        <v>335969</v>
      </c>
      <c r="S16" s="28">
        <v>301582</v>
      </c>
      <c r="T16" s="22">
        <v>193965</v>
      </c>
      <c r="U16" s="28">
        <v>221303</v>
      </c>
      <c r="V16" s="28">
        <v>412713</v>
      </c>
      <c r="W16" s="28">
        <v>397677</v>
      </c>
      <c r="X16" s="22">
        <v>424443</v>
      </c>
    </row>
    <row r="17" spans="1:24" ht="13.5">
      <c r="A17" s="2" t="s">
        <v>73</v>
      </c>
      <c r="B17" s="28">
        <v>51999</v>
      </c>
      <c r="C17" s="28">
        <v>55988</v>
      </c>
      <c r="D17" s="28">
        <v>56143</v>
      </c>
      <c r="E17" s="22">
        <v>59228</v>
      </c>
      <c r="F17" s="28">
        <v>28090</v>
      </c>
      <c r="G17" s="28">
        <v>32904</v>
      </c>
      <c r="H17" s="28">
        <v>28659</v>
      </c>
      <c r="I17" s="22">
        <v>36928</v>
      </c>
      <c r="J17" s="28">
        <v>68076</v>
      </c>
      <c r="K17" s="28">
        <v>64148</v>
      </c>
      <c r="L17" s="28">
        <v>260578</v>
      </c>
      <c r="M17" s="22">
        <v>132012</v>
      </c>
      <c r="N17" s="28">
        <v>132356</v>
      </c>
      <c r="O17" s="28">
        <v>82838</v>
      </c>
      <c r="P17" s="22">
        <v>102943</v>
      </c>
      <c r="Q17" s="28">
        <v>29870</v>
      </c>
      <c r="R17" s="28">
        <v>85957</v>
      </c>
      <c r="S17" s="28">
        <v>58697</v>
      </c>
      <c r="T17" s="22">
        <v>152017</v>
      </c>
      <c r="U17" s="28">
        <v>57492</v>
      </c>
      <c r="V17" s="28">
        <v>68224</v>
      </c>
      <c r="W17" s="28">
        <v>128811</v>
      </c>
      <c r="X17" s="22">
        <v>71662</v>
      </c>
    </row>
    <row r="18" spans="1:24" ht="13.5">
      <c r="A18" s="2" t="s">
        <v>77</v>
      </c>
      <c r="B18" s="28">
        <v>616080</v>
      </c>
      <c r="C18" s="28">
        <v>344116</v>
      </c>
      <c r="D18" s="28">
        <v>434491</v>
      </c>
      <c r="E18" s="22">
        <v>353643</v>
      </c>
      <c r="F18" s="28">
        <v>240167</v>
      </c>
      <c r="G18" s="28">
        <v>258900</v>
      </c>
      <c r="H18" s="28">
        <v>276037</v>
      </c>
      <c r="I18" s="22">
        <v>287981</v>
      </c>
      <c r="J18" s="28">
        <v>261089</v>
      </c>
      <c r="K18" s="28">
        <v>189215</v>
      </c>
      <c r="L18" s="28">
        <v>266794</v>
      </c>
      <c r="M18" s="22">
        <v>290641</v>
      </c>
      <c r="N18" s="28">
        <v>172851</v>
      </c>
      <c r="O18" s="28">
        <v>179839</v>
      </c>
      <c r="P18" s="22">
        <v>128438</v>
      </c>
      <c r="Q18" s="28">
        <v>127774</v>
      </c>
      <c r="R18" s="28">
        <v>119101</v>
      </c>
      <c r="S18" s="28">
        <v>120678</v>
      </c>
      <c r="T18" s="22">
        <v>125207</v>
      </c>
      <c r="U18" s="28">
        <v>130977</v>
      </c>
      <c r="V18" s="28">
        <v>125922</v>
      </c>
      <c r="W18" s="28">
        <v>166851</v>
      </c>
      <c r="X18" s="22">
        <v>169918</v>
      </c>
    </row>
    <row r="19" spans="1:24" ht="13.5">
      <c r="A19" s="2" t="s">
        <v>95</v>
      </c>
      <c r="B19" s="28">
        <v>-615</v>
      </c>
      <c r="C19" s="28">
        <v>-615</v>
      </c>
      <c r="D19" s="28">
        <v>-613</v>
      </c>
      <c r="E19" s="22">
        <v>-613</v>
      </c>
      <c r="F19" s="28">
        <v>-678</v>
      </c>
      <c r="G19" s="28">
        <v>-678</v>
      </c>
      <c r="H19" s="28">
        <v>-615</v>
      </c>
      <c r="I19" s="22">
        <v>-615</v>
      </c>
      <c r="J19" s="28">
        <v>-494</v>
      </c>
      <c r="K19" s="28">
        <v>-494</v>
      </c>
      <c r="L19" s="28">
        <v>-539</v>
      </c>
      <c r="M19" s="22">
        <v>-539</v>
      </c>
      <c r="N19" s="28">
        <v>-626</v>
      </c>
      <c r="O19" s="28">
        <v>-736</v>
      </c>
      <c r="P19" s="22">
        <v>-736</v>
      </c>
      <c r="Q19" s="28">
        <v>-681</v>
      </c>
      <c r="R19" s="28">
        <v>-752</v>
      </c>
      <c r="S19" s="28">
        <v>-752</v>
      </c>
      <c r="T19" s="22">
        <v>-752</v>
      </c>
      <c r="U19" s="28">
        <v>-886</v>
      </c>
      <c r="V19" s="28">
        <v>-886</v>
      </c>
      <c r="W19" s="28">
        <v>-927</v>
      </c>
      <c r="X19" s="22">
        <v>-927</v>
      </c>
    </row>
    <row r="20" spans="1:24" ht="13.5">
      <c r="A20" s="2" t="s">
        <v>78</v>
      </c>
      <c r="B20" s="28">
        <v>13292317</v>
      </c>
      <c r="C20" s="28">
        <v>12638182</v>
      </c>
      <c r="D20" s="28">
        <v>12345222</v>
      </c>
      <c r="E20" s="22">
        <v>12561128</v>
      </c>
      <c r="F20" s="28">
        <v>11974106</v>
      </c>
      <c r="G20" s="28">
        <v>11245152</v>
      </c>
      <c r="H20" s="28">
        <v>11821984</v>
      </c>
      <c r="I20" s="22">
        <v>11517441</v>
      </c>
      <c r="J20" s="28">
        <v>10589047</v>
      </c>
      <c r="K20" s="28">
        <v>10576706</v>
      </c>
      <c r="L20" s="28">
        <v>10056540</v>
      </c>
      <c r="M20" s="22">
        <v>10958971</v>
      </c>
      <c r="N20" s="28">
        <v>10813890</v>
      </c>
      <c r="O20" s="28">
        <v>11194963</v>
      </c>
      <c r="P20" s="22">
        <v>12070541</v>
      </c>
      <c r="Q20" s="28">
        <v>12888082</v>
      </c>
      <c r="R20" s="28">
        <v>11997028</v>
      </c>
      <c r="S20" s="28">
        <v>10770676</v>
      </c>
      <c r="T20" s="22">
        <v>11387624</v>
      </c>
      <c r="U20" s="28">
        <v>14029190</v>
      </c>
      <c r="V20" s="28">
        <v>13871845</v>
      </c>
      <c r="W20" s="28">
        <v>12159870</v>
      </c>
      <c r="X20" s="22">
        <v>11796174</v>
      </c>
    </row>
    <row r="21" spans="1:24" ht="13.5">
      <c r="A21" s="3" t="s">
        <v>228</v>
      </c>
      <c r="B21" s="28">
        <v>2606335</v>
      </c>
      <c r="C21" s="28">
        <v>2534655</v>
      </c>
      <c r="D21" s="28">
        <v>2530727</v>
      </c>
      <c r="E21" s="22">
        <v>2516375</v>
      </c>
      <c r="F21" s="28">
        <v>2320305</v>
      </c>
      <c r="G21" s="28">
        <v>2180178</v>
      </c>
      <c r="H21" s="28">
        <v>2219657</v>
      </c>
      <c r="I21" s="22">
        <v>2294463</v>
      </c>
      <c r="J21" s="28">
        <v>2253485</v>
      </c>
      <c r="K21" s="28">
        <v>2274258</v>
      </c>
      <c r="L21" s="28">
        <v>2376480</v>
      </c>
      <c r="M21" s="22">
        <v>2436247</v>
      </c>
      <c r="N21" s="28">
        <v>2553083</v>
      </c>
      <c r="O21" s="28">
        <v>2510783</v>
      </c>
      <c r="P21" s="22">
        <v>2553531</v>
      </c>
      <c r="Q21" s="28">
        <v>2600357</v>
      </c>
      <c r="R21" s="28">
        <v>2647638</v>
      </c>
      <c r="S21" s="28">
        <v>2754170</v>
      </c>
      <c r="T21" s="22">
        <v>2821503</v>
      </c>
      <c r="U21" s="28">
        <v>2755326</v>
      </c>
      <c r="V21" s="28">
        <v>2979832</v>
      </c>
      <c r="W21" s="28">
        <v>3007067</v>
      </c>
      <c r="X21" s="22">
        <v>2982609</v>
      </c>
    </row>
    <row r="22" spans="1:24" ht="13.5">
      <c r="A22" s="3" t="s">
        <v>229</v>
      </c>
      <c r="B22" s="28">
        <v>3557711</v>
      </c>
      <c r="C22" s="28">
        <v>3459192</v>
      </c>
      <c r="D22" s="28">
        <v>3449329</v>
      </c>
      <c r="E22" s="22">
        <v>3437439</v>
      </c>
      <c r="F22" s="28">
        <v>3300629</v>
      </c>
      <c r="G22" s="28">
        <v>3039681</v>
      </c>
      <c r="H22" s="28">
        <v>2934818</v>
      </c>
      <c r="I22" s="22">
        <v>3059732</v>
      </c>
      <c r="J22" s="28">
        <v>2828359</v>
      </c>
      <c r="K22" s="28">
        <v>2792448</v>
      </c>
      <c r="L22" s="28">
        <v>2777106</v>
      </c>
      <c r="M22" s="22">
        <v>2822119</v>
      </c>
      <c r="N22" s="28">
        <v>2827214</v>
      </c>
      <c r="O22" s="28">
        <v>2978439</v>
      </c>
      <c r="P22" s="22">
        <v>3120999</v>
      </c>
      <c r="Q22" s="28">
        <v>2887512</v>
      </c>
      <c r="R22" s="28">
        <v>2972200</v>
      </c>
      <c r="S22" s="28">
        <v>3151797</v>
      </c>
      <c r="T22" s="22">
        <v>3349876</v>
      </c>
      <c r="U22" s="28">
        <v>3209724</v>
      </c>
      <c r="V22" s="28">
        <v>3746951</v>
      </c>
      <c r="W22" s="28">
        <v>3865659</v>
      </c>
      <c r="X22" s="22">
        <v>3462665</v>
      </c>
    </row>
    <row r="23" spans="1:24" ht="13.5">
      <c r="A23" s="3" t="s">
        <v>84</v>
      </c>
      <c r="B23" s="28">
        <v>1298379</v>
      </c>
      <c r="C23" s="28">
        <v>1298379</v>
      </c>
      <c r="D23" s="28">
        <v>1298379</v>
      </c>
      <c r="E23" s="22">
        <v>1298379</v>
      </c>
      <c r="F23" s="28">
        <v>1298379</v>
      </c>
      <c r="G23" s="28">
        <v>1298379</v>
      </c>
      <c r="H23" s="28">
        <v>1298379</v>
      </c>
      <c r="I23" s="22">
        <v>1298379</v>
      </c>
      <c r="J23" s="28">
        <v>1298379</v>
      </c>
      <c r="K23" s="28">
        <v>1298379</v>
      </c>
      <c r="L23" s="28">
        <v>1298379</v>
      </c>
      <c r="M23" s="22">
        <v>1298379</v>
      </c>
      <c r="N23" s="28">
        <v>1298379</v>
      </c>
      <c r="O23" s="28">
        <v>1298379</v>
      </c>
      <c r="P23" s="22">
        <v>1298379</v>
      </c>
      <c r="Q23" s="28">
        <v>1298379</v>
      </c>
      <c r="R23" s="28">
        <v>1298379</v>
      </c>
      <c r="S23" s="28">
        <v>1298379</v>
      </c>
      <c r="T23" s="22">
        <v>1298379</v>
      </c>
      <c r="U23" s="28">
        <v>1298379</v>
      </c>
      <c r="V23" s="28">
        <v>1298379</v>
      </c>
      <c r="W23" s="28">
        <v>1298379</v>
      </c>
      <c r="X23" s="22">
        <v>1298379</v>
      </c>
    </row>
    <row r="24" spans="1:24" ht="13.5">
      <c r="A24" s="3" t="s">
        <v>230</v>
      </c>
      <c r="B24" s="28">
        <v>1370621</v>
      </c>
      <c r="C24" s="28">
        <v>1315588</v>
      </c>
      <c r="D24" s="28">
        <v>1451455</v>
      </c>
      <c r="E24" s="22">
        <v>1227074</v>
      </c>
      <c r="F24" s="28">
        <v>792827</v>
      </c>
      <c r="G24" s="28">
        <v>566479</v>
      </c>
      <c r="H24" s="28">
        <v>185765</v>
      </c>
      <c r="I24" s="22">
        <v>221565</v>
      </c>
      <c r="J24" s="28">
        <v>170787</v>
      </c>
      <c r="K24" s="28">
        <v>170173</v>
      </c>
      <c r="L24" s="28">
        <v>114928</v>
      </c>
      <c r="M24" s="22">
        <v>53192</v>
      </c>
      <c r="N24" s="28">
        <v>152699</v>
      </c>
      <c r="O24" s="28">
        <v>189934</v>
      </c>
      <c r="P24" s="22">
        <v>270323</v>
      </c>
      <c r="Q24" s="28">
        <v>117680</v>
      </c>
      <c r="R24" s="28">
        <v>50072</v>
      </c>
      <c r="S24" s="28">
        <v>19499</v>
      </c>
      <c r="T24" s="22">
        <v>17091</v>
      </c>
      <c r="U24" s="28">
        <v>48918</v>
      </c>
      <c r="V24" s="28">
        <v>46601</v>
      </c>
      <c r="W24" s="28">
        <v>112339</v>
      </c>
      <c r="X24" s="22">
        <v>127854</v>
      </c>
    </row>
    <row r="25" spans="1:24" ht="13.5">
      <c r="A25" s="3" t="s">
        <v>231</v>
      </c>
      <c r="B25" s="28">
        <v>677665</v>
      </c>
      <c r="C25" s="28">
        <v>656094</v>
      </c>
      <c r="D25" s="28">
        <v>726723</v>
      </c>
      <c r="E25" s="22">
        <v>806605</v>
      </c>
      <c r="F25" s="28">
        <v>763901</v>
      </c>
      <c r="G25" s="28">
        <v>756009</v>
      </c>
      <c r="H25" s="28">
        <v>709397</v>
      </c>
      <c r="I25" s="22">
        <v>729759</v>
      </c>
      <c r="J25" s="28">
        <v>648991</v>
      </c>
      <c r="K25" s="28">
        <v>509569</v>
      </c>
      <c r="L25" s="28">
        <v>552728</v>
      </c>
      <c r="M25" s="22">
        <v>573439</v>
      </c>
      <c r="N25" s="28">
        <v>656726</v>
      </c>
      <c r="O25" s="28">
        <v>733691</v>
      </c>
      <c r="P25" s="22">
        <v>838808</v>
      </c>
      <c r="Q25" s="28">
        <v>884458</v>
      </c>
      <c r="R25" s="28">
        <v>975611</v>
      </c>
      <c r="S25" s="28">
        <v>927633</v>
      </c>
      <c r="T25" s="22">
        <v>947865</v>
      </c>
      <c r="U25" s="28">
        <v>814172</v>
      </c>
      <c r="V25" s="28">
        <v>820621</v>
      </c>
      <c r="W25" s="28">
        <v>845537</v>
      </c>
      <c r="X25" s="22">
        <v>776254</v>
      </c>
    </row>
    <row r="26" spans="1:24" ht="13.5">
      <c r="A26" s="3" t="s">
        <v>86</v>
      </c>
      <c r="B26" s="28">
        <v>9510712</v>
      </c>
      <c r="C26" s="28">
        <v>9263909</v>
      </c>
      <c r="D26" s="28">
        <v>9456615</v>
      </c>
      <c r="E26" s="22">
        <v>9285874</v>
      </c>
      <c r="F26" s="28">
        <v>8476043</v>
      </c>
      <c r="G26" s="28">
        <v>7840728</v>
      </c>
      <c r="H26" s="28">
        <v>7348018</v>
      </c>
      <c r="I26" s="22">
        <v>7603900</v>
      </c>
      <c r="J26" s="28">
        <v>7200002</v>
      </c>
      <c r="K26" s="28">
        <v>7044829</v>
      </c>
      <c r="L26" s="28">
        <v>7119622</v>
      </c>
      <c r="M26" s="22">
        <v>7183378</v>
      </c>
      <c r="N26" s="28">
        <v>7488103</v>
      </c>
      <c r="O26" s="28">
        <v>7711227</v>
      </c>
      <c r="P26" s="22">
        <v>8082042</v>
      </c>
      <c r="Q26" s="28">
        <v>7788388</v>
      </c>
      <c r="R26" s="28">
        <v>7943902</v>
      </c>
      <c r="S26" s="28">
        <v>8151480</v>
      </c>
      <c r="T26" s="22">
        <v>8434715</v>
      </c>
      <c r="U26" s="28">
        <v>8126520</v>
      </c>
      <c r="V26" s="28">
        <v>8892386</v>
      </c>
      <c r="W26" s="28">
        <v>9128984</v>
      </c>
      <c r="X26" s="22">
        <v>8647763</v>
      </c>
    </row>
    <row r="27" spans="1:24" ht="13.5">
      <c r="A27" s="2" t="s">
        <v>90</v>
      </c>
      <c r="B27" s="28">
        <v>274354</v>
      </c>
      <c r="C27" s="28">
        <v>253459</v>
      </c>
      <c r="D27" s="28">
        <v>263670</v>
      </c>
      <c r="E27" s="22">
        <v>245065</v>
      </c>
      <c r="F27" s="28">
        <v>244921</v>
      </c>
      <c r="G27" s="28">
        <v>214372</v>
      </c>
      <c r="H27" s="28">
        <v>218817</v>
      </c>
      <c r="I27" s="22">
        <v>222990</v>
      </c>
      <c r="J27" s="28">
        <v>213002</v>
      </c>
      <c r="K27" s="28">
        <v>207668</v>
      </c>
      <c r="L27" s="28">
        <v>224170</v>
      </c>
      <c r="M27" s="22">
        <v>223782</v>
      </c>
      <c r="N27" s="28">
        <v>247750</v>
      </c>
      <c r="O27" s="28">
        <v>242663</v>
      </c>
      <c r="P27" s="22">
        <v>258145</v>
      </c>
      <c r="Q27" s="28">
        <v>273389</v>
      </c>
      <c r="R27" s="28">
        <v>274851</v>
      </c>
      <c r="S27" s="28">
        <v>292970</v>
      </c>
      <c r="T27" s="22">
        <v>302688</v>
      </c>
      <c r="U27" s="28">
        <v>284322</v>
      </c>
      <c r="V27" s="28">
        <v>329798</v>
      </c>
      <c r="W27" s="28">
        <v>337812</v>
      </c>
      <c r="X27" s="22">
        <v>330494</v>
      </c>
    </row>
    <row r="28" spans="1:24" ht="13.5">
      <c r="A28" s="3" t="s">
        <v>91</v>
      </c>
      <c r="B28" s="28">
        <v>349578</v>
      </c>
      <c r="C28" s="28">
        <v>324923</v>
      </c>
      <c r="D28" s="28">
        <v>316647</v>
      </c>
      <c r="E28" s="22">
        <v>347083</v>
      </c>
      <c r="F28" s="28">
        <v>301941</v>
      </c>
      <c r="G28" s="28">
        <v>279556</v>
      </c>
      <c r="H28" s="28">
        <v>278733</v>
      </c>
      <c r="I28" s="22">
        <v>241052</v>
      </c>
      <c r="J28" s="28">
        <v>231899</v>
      </c>
      <c r="K28" s="28">
        <v>261196</v>
      </c>
      <c r="L28" s="28">
        <v>266921</v>
      </c>
      <c r="M28" s="22">
        <v>331083</v>
      </c>
      <c r="N28" s="28">
        <v>316208</v>
      </c>
      <c r="O28" s="28">
        <v>326524</v>
      </c>
      <c r="P28" s="22">
        <v>369878</v>
      </c>
      <c r="Q28" s="28">
        <v>343497</v>
      </c>
      <c r="R28" s="28">
        <v>349595</v>
      </c>
      <c r="S28" s="28">
        <v>407541</v>
      </c>
      <c r="T28" s="22">
        <v>382002</v>
      </c>
      <c r="U28" s="28">
        <v>395385</v>
      </c>
      <c r="V28" s="28">
        <v>445870</v>
      </c>
      <c r="W28" s="28">
        <v>512086</v>
      </c>
      <c r="X28" s="22">
        <v>420360</v>
      </c>
    </row>
    <row r="29" spans="1:24" ht="13.5">
      <c r="A29" s="3" t="s">
        <v>73</v>
      </c>
      <c r="B29" s="28">
        <v>220</v>
      </c>
      <c r="C29" s="28">
        <v>223</v>
      </c>
      <c r="D29" s="28">
        <v>267</v>
      </c>
      <c r="E29" s="22">
        <v>805</v>
      </c>
      <c r="F29" s="28">
        <v>1230</v>
      </c>
      <c r="G29" s="28">
        <v>2203</v>
      </c>
      <c r="H29" s="28">
        <v>1799</v>
      </c>
      <c r="I29" s="22">
        <v>700</v>
      </c>
      <c r="J29" s="28">
        <v>1442</v>
      </c>
      <c r="K29" s="28">
        <v>2231</v>
      </c>
      <c r="L29" s="28">
        <v>90751</v>
      </c>
      <c r="M29" s="22">
        <v>118198</v>
      </c>
      <c r="N29" s="28">
        <v>61709</v>
      </c>
      <c r="O29" s="28">
        <v>54037</v>
      </c>
      <c r="P29" s="22">
        <v>121320</v>
      </c>
      <c r="Q29" s="28">
        <v>126559</v>
      </c>
      <c r="R29" s="28">
        <v>126627</v>
      </c>
      <c r="S29" s="28">
        <v>134625</v>
      </c>
      <c r="T29" s="22">
        <v>136050</v>
      </c>
      <c r="U29" s="28">
        <v>123853</v>
      </c>
      <c r="V29" s="28">
        <v>108502</v>
      </c>
      <c r="W29" s="28">
        <v>106703</v>
      </c>
      <c r="X29" s="22">
        <v>118554</v>
      </c>
    </row>
    <row r="30" spans="1:24" ht="13.5">
      <c r="A30" s="3" t="s">
        <v>77</v>
      </c>
      <c r="B30" s="28">
        <v>196391</v>
      </c>
      <c r="C30" s="28">
        <v>166264</v>
      </c>
      <c r="D30" s="28">
        <v>168058</v>
      </c>
      <c r="E30" s="22">
        <v>152452</v>
      </c>
      <c r="F30" s="28">
        <v>122474</v>
      </c>
      <c r="G30" s="28">
        <v>74149</v>
      </c>
      <c r="H30" s="28">
        <v>74077</v>
      </c>
      <c r="I30" s="22">
        <v>75243</v>
      </c>
      <c r="J30" s="28">
        <v>74643</v>
      </c>
      <c r="K30" s="28">
        <v>73714</v>
      </c>
      <c r="L30" s="28">
        <v>76198</v>
      </c>
      <c r="M30" s="22">
        <v>76997</v>
      </c>
      <c r="N30" s="28">
        <v>76294</v>
      </c>
      <c r="O30" s="28">
        <v>78596</v>
      </c>
      <c r="P30" s="22">
        <v>79505</v>
      </c>
      <c r="Q30" s="28">
        <v>79058</v>
      </c>
      <c r="R30" s="28">
        <v>78796</v>
      </c>
      <c r="S30" s="28">
        <v>79800</v>
      </c>
      <c r="T30" s="22">
        <v>79839</v>
      </c>
      <c r="U30" s="28">
        <v>85828</v>
      </c>
      <c r="V30" s="28">
        <v>88311</v>
      </c>
      <c r="W30" s="28">
        <v>92125</v>
      </c>
      <c r="X30" s="22">
        <v>78517</v>
      </c>
    </row>
    <row r="31" spans="1:24" ht="13.5">
      <c r="A31" s="3" t="s">
        <v>95</v>
      </c>
      <c r="B31" s="28">
        <v>-2885</v>
      </c>
      <c r="C31" s="28">
        <v>-2885</v>
      </c>
      <c r="D31" s="28">
        <v>-2885</v>
      </c>
      <c r="E31" s="22">
        <v>-2885</v>
      </c>
      <c r="F31" s="28">
        <v>-19460</v>
      </c>
      <c r="G31" s="28">
        <v>-19460</v>
      </c>
      <c r="H31" s="28">
        <v>-19460</v>
      </c>
      <c r="I31" s="22">
        <v>-19460</v>
      </c>
      <c r="J31" s="28">
        <v>-19460</v>
      </c>
      <c r="K31" s="28">
        <v>-19460</v>
      </c>
      <c r="L31" s="28">
        <v>-19460</v>
      </c>
      <c r="M31" s="22">
        <v>-19460</v>
      </c>
      <c r="N31" s="28">
        <v>-19460</v>
      </c>
      <c r="O31" s="28">
        <v>-19460</v>
      </c>
      <c r="P31" s="22">
        <v>-19460</v>
      </c>
      <c r="Q31" s="28">
        <v>-19460</v>
      </c>
      <c r="R31" s="28">
        <v>-19460</v>
      </c>
      <c r="S31" s="28">
        <v>-19460</v>
      </c>
      <c r="T31" s="22">
        <v>-19460</v>
      </c>
      <c r="U31" s="28">
        <v>-19160</v>
      </c>
      <c r="V31" s="28">
        <v>-19160</v>
      </c>
      <c r="W31" s="28">
        <v>-18560</v>
      </c>
      <c r="X31" s="22">
        <v>-18560</v>
      </c>
    </row>
    <row r="32" spans="1:24" ht="13.5">
      <c r="A32" s="3" t="s">
        <v>96</v>
      </c>
      <c r="B32" s="28">
        <v>543305</v>
      </c>
      <c r="C32" s="28">
        <v>488526</v>
      </c>
      <c r="D32" s="28">
        <v>482089</v>
      </c>
      <c r="E32" s="22">
        <v>497455</v>
      </c>
      <c r="F32" s="28">
        <v>406186</v>
      </c>
      <c r="G32" s="28">
        <v>336449</v>
      </c>
      <c r="H32" s="28">
        <v>335150</v>
      </c>
      <c r="I32" s="22">
        <v>297536</v>
      </c>
      <c r="J32" s="28">
        <v>288525</v>
      </c>
      <c r="K32" s="28">
        <v>317683</v>
      </c>
      <c r="L32" s="28">
        <v>414411</v>
      </c>
      <c r="M32" s="22">
        <v>506819</v>
      </c>
      <c r="N32" s="28">
        <v>434752</v>
      </c>
      <c r="O32" s="28">
        <v>439698</v>
      </c>
      <c r="P32" s="22">
        <v>551245</v>
      </c>
      <c r="Q32" s="28">
        <v>529655</v>
      </c>
      <c r="R32" s="28">
        <v>535559</v>
      </c>
      <c r="S32" s="28">
        <v>602507</v>
      </c>
      <c r="T32" s="22">
        <v>578432</v>
      </c>
      <c r="U32" s="28">
        <v>585907</v>
      </c>
      <c r="V32" s="28">
        <v>623524</v>
      </c>
      <c r="W32" s="28">
        <v>692356</v>
      </c>
      <c r="X32" s="22">
        <v>598871</v>
      </c>
    </row>
    <row r="33" spans="1:24" ht="13.5">
      <c r="A33" s="2" t="s">
        <v>97</v>
      </c>
      <c r="B33" s="28">
        <v>10328372</v>
      </c>
      <c r="C33" s="28">
        <v>10005895</v>
      </c>
      <c r="D33" s="28">
        <v>10202375</v>
      </c>
      <c r="E33" s="22">
        <v>10028395</v>
      </c>
      <c r="F33" s="28">
        <v>9127151</v>
      </c>
      <c r="G33" s="28">
        <v>8391550</v>
      </c>
      <c r="H33" s="28">
        <v>7901986</v>
      </c>
      <c r="I33" s="22">
        <v>8124427</v>
      </c>
      <c r="J33" s="28">
        <v>7701530</v>
      </c>
      <c r="K33" s="28">
        <v>7570181</v>
      </c>
      <c r="L33" s="28">
        <v>7758204</v>
      </c>
      <c r="M33" s="22">
        <v>7913981</v>
      </c>
      <c r="N33" s="28">
        <v>8170606</v>
      </c>
      <c r="O33" s="28">
        <v>8393589</v>
      </c>
      <c r="P33" s="22">
        <v>8891432</v>
      </c>
      <c r="Q33" s="28">
        <v>8591433</v>
      </c>
      <c r="R33" s="28">
        <v>8754313</v>
      </c>
      <c r="S33" s="28">
        <v>9046957</v>
      </c>
      <c r="T33" s="22">
        <v>9315836</v>
      </c>
      <c r="U33" s="28">
        <v>8996750</v>
      </c>
      <c r="V33" s="28">
        <v>9845708</v>
      </c>
      <c r="W33" s="28">
        <v>10159153</v>
      </c>
      <c r="X33" s="22">
        <v>9577129</v>
      </c>
    </row>
    <row r="34" spans="1:24" ht="14.25" thickBot="1">
      <c r="A34" s="4" t="s">
        <v>98</v>
      </c>
      <c r="B34" s="29">
        <v>23620690</v>
      </c>
      <c r="C34" s="29">
        <v>22644077</v>
      </c>
      <c r="D34" s="29">
        <v>22547598</v>
      </c>
      <c r="E34" s="23">
        <v>22589524</v>
      </c>
      <c r="F34" s="29">
        <v>21101257</v>
      </c>
      <c r="G34" s="29">
        <v>19636702</v>
      </c>
      <c r="H34" s="29">
        <v>19723971</v>
      </c>
      <c r="I34" s="23">
        <v>19641869</v>
      </c>
      <c r="J34" s="29">
        <v>18290578</v>
      </c>
      <c r="K34" s="29">
        <v>18146887</v>
      </c>
      <c r="L34" s="29">
        <v>17814744</v>
      </c>
      <c r="M34" s="23">
        <v>18872952</v>
      </c>
      <c r="N34" s="29">
        <v>18984497</v>
      </c>
      <c r="O34" s="29">
        <v>19588553</v>
      </c>
      <c r="P34" s="23">
        <v>20961974</v>
      </c>
      <c r="Q34" s="29">
        <v>21479515</v>
      </c>
      <c r="R34" s="29">
        <v>20751342</v>
      </c>
      <c r="S34" s="29">
        <v>19817634</v>
      </c>
      <c r="T34" s="23">
        <v>20703460</v>
      </c>
      <c r="U34" s="29">
        <v>23025940</v>
      </c>
      <c r="V34" s="29">
        <v>23717554</v>
      </c>
      <c r="W34" s="29">
        <v>22319023</v>
      </c>
      <c r="X34" s="23">
        <v>21373303</v>
      </c>
    </row>
    <row r="35" spans="1:24" ht="14.25" thickTop="1">
      <c r="A35" s="2" t="s">
        <v>232</v>
      </c>
      <c r="B35" s="28">
        <v>2876097</v>
      </c>
      <c r="C35" s="28">
        <v>3088249</v>
      </c>
      <c r="D35" s="28">
        <v>3032032</v>
      </c>
      <c r="E35" s="22">
        <v>3280521</v>
      </c>
      <c r="F35" s="28">
        <v>3295568</v>
      </c>
      <c r="G35" s="28">
        <v>3380917</v>
      </c>
      <c r="H35" s="28">
        <v>3631706</v>
      </c>
      <c r="I35" s="22">
        <v>3636556</v>
      </c>
      <c r="J35" s="28">
        <v>3164375</v>
      </c>
      <c r="K35" s="28">
        <v>3172884</v>
      </c>
      <c r="L35" s="28">
        <v>2617791</v>
      </c>
      <c r="M35" s="22">
        <v>3438704</v>
      </c>
      <c r="N35" s="28">
        <v>3318209</v>
      </c>
      <c r="O35" s="28">
        <v>3398963</v>
      </c>
      <c r="P35" s="22">
        <v>3713666</v>
      </c>
      <c r="Q35" s="28">
        <v>4735095</v>
      </c>
      <c r="R35" s="28">
        <v>4315851</v>
      </c>
      <c r="S35" s="28">
        <v>3170704</v>
      </c>
      <c r="T35" s="22">
        <v>3102505</v>
      </c>
      <c r="U35" s="28">
        <v>5437995</v>
      </c>
      <c r="V35" s="28">
        <v>5862719</v>
      </c>
      <c r="W35" s="28">
        <v>4766875</v>
      </c>
      <c r="X35" s="22">
        <v>4405757</v>
      </c>
    </row>
    <row r="36" spans="1:24" ht="13.5">
      <c r="A36" s="2" t="s">
        <v>101</v>
      </c>
      <c r="B36" s="28">
        <v>2306617</v>
      </c>
      <c r="C36" s="28">
        <v>2165295</v>
      </c>
      <c r="D36" s="28">
        <v>1799756</v>
      </c>
      <c r="E36" s="22">
        <v>1471449</v>
      </c>
      <c r="F36" s="28">
        <v>2037312</v>
      </c>
      <c r="G36" s="28">
        <v>1319781</v>
      </c>
      <c r="H36" s="28">
        <v>1633480</v>
      </c>
      <c r="I36" s="22">
        <v>1191174</v>
      </c>
      <c r="J36" s="28">
        <v>1210000</v>
      </c>
      <c r="K36" s="28">
        <v>1250000</v>
      </c>
      <c r="L36" s="28">
        <v>1122742</v>
      </c>
      <c r="M36" s="22">
        <v>951665</v>
      </c>
      <c r="N36" s="28">
        <v>710949</v>
      </c>
      <c r="O36" s="28">
        <v>868949</v>
      </c>
      <c r="P36" s="22">
        <v>1057833</v>
      </c>
      <c r="Q36" s="28">
        <v>1045754</v>
      </c>
      <c r="R36" s="28">
        <v>733219</v>
      </c>
      <c r="S36" s="28">
        <v>725088</v>
      </c>
      <c r="T36" s="22">
        <v>889181</v>
      </c>
      <c r="U36" s="28">
        <v>1016924</v>
      </c>
      <c r="V36" s="28">
        <v>296380</v>
      </c>
      <c r="W36" s="28">
        <v>701329</v>
      </c>
      <c r="X36" s="22">
        <v>287634</v>
      </c>
    </row>
    <row r="37" spans="1:24" ht="13.5">
      <c r="A37" s="2" t="s">
        <v>102</v>
      </c>
      <c r="B37" s="28">
        <v>758448</v>
      </c>
      <c r="C37" s="28">
        <v>723448</v>
      </c>
      <c r="D37" s="28">
        <v>804364</v>
      </c>
      <c r="E37" s="22">
        <v>903637</v>
      </c>
      <c r="F37" s="28">
        <v>835186</v>
      </c>
      <c r="G37" s="28">
        <v>953853</v>
      </c>
      <c r="H37" s="28">
        <v>920482</v>
      </c>
      <c r="I37" s="22">
        <v>885995</v>
      </c>
      <c r="J37" s="28">
        <v>929737</v>
      </c>
      <c r="K37" s="28">
        <v>810581</v>
      </c>
      <c r="L37" s="28">
        <v>876022</v>
      </c>
      <c r="M37" s="22">
        <v>923426</v>
      </c>
      <c r="N37" s="28">
        <v>891756</v>
      </c>
      <c r="O37" s="28">
        <v>891756</v>
      </c>
      <c r="P37" s="22">
        <v>796856</v>
      </c>
      <c r="Q37" s="28">
        <v>817356</v>
      </c>
      <c r="R37" s="28">
        <v>893230</v>
      </c>
      <c r="S37" s="28">
        <v>1018430</v>
      </c>
      <c r="T37" s="22">
        <v>1195830</v>
      </c>
      <c r="U37" s="28">
        <v>1400230</v>
      </c>
      <c r="V37" s="28">
        <v>1435856</v>
      </c>
      <c r="W37" s="28">
        <v>1419360</v>
      </c>
      <c r="X37" s="22">
        <v>1514960</v>
      </c>
    </row>
    <row r="38" spans="1:24" ht="13.5">
      <c r="A38" s="2" t="s">
        <v>106</v>
      </c>
      <c r="B38" s="28">
        <v>62449</v>
      </c>
      <c r="C38" s="28">
        <v>43171</v>
      </c>
      <c r="D38" s="28">
        <v>51610</v>
      </c>
      <c r="E38" s="22">
        <v>179391</v>
      </c>
      <c r="F38" s="28">
        <v>94714</v>
      </c>
      <c r="G38" s="28">
        <v>56163</v>
      </c>
      <c r="H38" s="28">
        <v>64749</v>
      </c>
      <c r="I38" s="22">
        <v>83452</v>
      </c>
      <c r="J38" s="28">
        <v>67131</v>
      </c>
      <c r="K38" s="28">
        <v>100401</v>
      </c>
      <c r="L38" s="28">
        <v>48655</v>
      </c>
      <c r="M38" s="22">
        <v>75778</v>
      </c>
      <c r="N38" s="28">
        <v>126184</v>
      </c>
      <c r="O38" s="28">
        <v>58453</v>
      </c>
      <c r="P38" s="22">
        <v>267345</v>
      </c>
      <c r="Q38" s="28">
        <v>97720</v>
      </c>
      <c r="R38" s="28">
        <v>192112</v>
      </c>
      <c r="S38" s="28">
        <v>63770</v>
      </c>
      <c r="T38" s="22">
        <v>429258</v>
      </c>
      <c r="U38" s="28">
        <v>315157</v>
      </c>
      <c r="V38" s="28">
        <v>318789</v>
      </c>
      <c r="W38" s="28"/>
      <c r="X38" s="22"/>
    </row>
    <row r="39" spans="1:24" ht="13.5">
      <c r="A39" s="2" t="s">
        <v>108</v>
      </c>
      <c r="B39" s="28">
        <v>175941</v>
      </c>
      <c r="C39" s="28">
        <v>185953</v>
      </c>
      <c r="D39" s="28">
        <v>170142</v>
      </c>
      <c r="E39" s="22">
        <v>181782</v>
      </c>
      <c r="F39" s="28">
        <v>150809</v>
      </c>
      <c r="G39" s="28">
        <v>142706</v>
      </c>
      <c r="H39" s="28">
        <v>131827</v>
      </c>
      <c r="I39" s="22">
        <v>130969</v>
      </c>
      <c r="J39" s="28">
        <v>76983</v>
      </c>
      <c r="K39" s="28">
        <v>116325</v>
      </c>
      <c r="L39" s="28">
        <v>72777</v>
      </c>
      <c r="M39" s="22">
        <v>122893</v>
      </c>
      <c r="N39" s="28">
        <v>161754</v>
      </c>
      <c r="O39" s="28">
        <v>129325</v>
      </c>
      <c r="P39" s="22">
        <v>221442</v>
      </c>
      <c r="Q39" s="28">
        <v>84113</v>
      </c>
      <c r="R39" s="28">
        <v>168874</v>
      </c>
      <c r="S39" s="28">
        <v>79495</v>
      </c>
      <c r="T39" s="22">
        <v>155132</v>
      </c>
      <c r="U39" s="28">
        <v>88108</v>
      </c>
      <c r="V39" s="28">
        <v>199411</v>
      </c>
      <c r="W39" s="28">
        <v>79532</v>
      </c>
      <c r="X39" s="22">
        <v>172170</v>
      </c>
    </row>
    <row r="40" spans="1:24" ht="13.5">
      <c r="A40" s="2" t="s">
        <v>77</v>
      </c>
      <c r="B40" s="28">
        <v>860820</v>
      </c>
      <c r="C40" s="28">
        <v>919372</v>
      </c>
      <c r="D40" s="28">
        <v>963795</v>
      </c>
      <c r="E40" s="22">
        <v>1021154</v>
      </c>
      <c r="F40" s="28">
        <v>801911</v>
      </c>
      <c r="G40" s="28">
        <v>1050129</v>
      </c>
      <c r="H40" s="28">
        <v>783117</v>
      </c>
      <c r="I40" s="22">
        <v>960256</v>
      </c>
      <c r="J40" s="28">
        <v>823605</v>
      </c>
      <c r="K40" s="28">
        <v>878419</v>
      </c>
      <c r="L40" s="28">
        <v>645913</v>
      </c>
      <c r="M40" s="22">
        <v>629452</v>
      </c>
      <c r="N40" s="28">
        <v>794185</v>
      </c>
      <c r="O40" s="28">
        <v>877850</v>
      </c>
      <c r="P40" s="22">
        <v>1102636</v>
      </c>
      <c r="Q40" s="28">
        <v>745222</v>
      </c>
      <c r="R40" s="28">
        <v>680695</v>
      </c>
      <c r="S40" s="28">
        <v>699806</v>
      </c>
      <c r="T40" s="22">
        <v>651911</v>
      </c>
      <c r="U40" s="28">
        <v>738657</v>
      </c>
      <c r="V40" s="28">
        <v>1115393</v>
      </c>
      <c r="W40" s="28">
        <v>1273662</v>
      </c>
      <c r="X40" s="22">
        <v>928175</v>
      </c>
    </row>
    <row r="41" spans="1:24" ht="13.5">
      <c r="A41" s="2" t="s">
        <v>110</v>
      </c>
      <c r="B41" s="28">
        <v>7040375</v>
      </c>
      <c r="C41" s="28">
        <v>7125489</v>
      </c>
      <c r="D41" s="28">
        <v>6821701</v>
      </c>
      <c r="E41" s="22">
        <v>7037937</v>
      </c>
      <c r="F41" s="28">
        <v>7215503</v>
      </c>
      <c r="G41" s="28">
        <v>6903551</v>
      </c>
      <c r="H41" s="28">
        <v>7165364</v>
      </c>
      <c r="I41" s="22">
        <v>6888405</v>
      </c>
      <c r="J41" s="28">
        <v>6271834</v>
      </c>
      <c r="K41" s="28">
        <v>6328612</v>
      </c>
      <c r="L41" s="28">
        <v>5383902</v>
      </c>
      <c r="M41" s="22">
        <v>6141921</v>
      </c>
      <c r="N41" s="28">
        <v>6003040</v>
      </c>
      <c r="O41" s="28">
        <v>6225297</v>
      </c>
      <c r="P41" s="22">
        <v>7159781</v>
      </c>
      <c r="Q41" s="28">
        <v>7525262</v>
      </c>
      <c r="R41" s="28">
        <v>6983983</v>
      </c>
      <c r="S41" s="28">
        <v>5757295</v>
      </c>
      <c r="T41" s="22">
        <v>6423819</v>
      </c>
      <c r="U41" s="28">
        <v>8997073</v>
      </c>
      <c r="V41" s="28">
        <v>9228551</v>
      </c>
      <c r="W41" s="28">
        <v>8240759</v>
      </c>
      <c r="X41" s="22">
        <v>7308698</v>
      </c>
    </row>
    <row r="42" spans="1:24" ht="13.5">
      <c r="A42" s="2" t="s">
        <v>111</v>
      </c>
      <c r="B42" s="28">
        <v>1896921</v>
      </c>
      <c r="C42" s="28">
        <v>1824993</v>
      </c>
      <c r="D42" s="28">
        <v>1999605</v>
      </c>
      <c r="E42" s="22">
        <v>2174217</v>
      </c>
      <c r="F42" s="28">
        <v>1610369</v>
      </c>
      <c r="G42" s="28">
        <v>1748441</v>
      </c>
      <c r="H42" s="28">
        <v>1461168</v>
      </c>
      <c r="I42" s="22">
        <v>1263686</v>
      </c>
      <c r="J42" s="28">
        <v>1191284</v>
      </c>
      <c r="K42" s="28">
        <v>958735</v>
      </c>
      <c r="L42" s="28">
        <v>1042700</v>
      </c>
      <c r="M42" s="22">
        <v>1139006</v>
      </c>
      <c r="N42" s="28">
        <v>1221364</v>
      </c>
      <c r="O42" s="28">
        <v>1319099</v>
      </c>
      <c r="P42" s="22">
        <v>1411730</v>
      </c>
      <c r="Q42" s="28">
        <v>1606319</v>
      </c>
      <c r="R42" s="28">
        <v>1800908</v>
      </c>
      <c r="S42" s="28">
        <v>1995497</v>
      </c>
      <c r="T42" s="22">
        <v>2208586</v>
      </c>
      <c r="U42" s="28">
        <v>2423675</v>
      </c>
      <c r="V42" s="28">
        <v>2189138</v>
      </c>
      <c r="W42" s="28">
        <v>1809424</v>
      </c>
      <c r="X42" s="22">
        <v>2129764</v>
      </c>
    </row>
    <row r="43" spans="1:24" ht="13.5">
      <c r="A43" s="2" t="s">
        <v>112</v>
      </c>
      <c r="B43" s="28">
        <v>37386</v>
      </c>
      <c r="C43" s="28">
        <v>32462</v>
      </c>
      <c r="D43" s="28">
        <v>31108</v>
      </c>
      <c r="E43" s="22">
        <v>28958</v>
      </c>
      <c r="F43" s="28">
        <v>397</v>
      </c>
      <c r="G43" s="28">
        <v>170</v>
      </c>
      <c r="H43" s="28">
        <v>321</v>
      </c>
      <c r="I43" s="22">
        <v>515</v>
      </c>
      <c r="J43" s="28">
        <v>123</v>
      </c>
      <c r="K43" s="28">
        <v>179</v>
      </c>
      <c r="L43" s="28">
        <v>2388</v>
      </c>
      <c r="M43" s="22">
        <v>3217</v>
      </c>
      <c r="N43" s="28">
        <v>127</v>
      </c>
      <c r="O43" s="28">
        <v>127</v>
      </c>
      <c r="P43" s="22">
        <v>1754</v>
      </c>
      <c r="Q43" s="28">
        <v>3059</v>
      </c>
      <c r="R43" s="28">
        <v>382</v>
      </c>
      <c r="S43" s="28">
        <v>382</v>
      </c>
      <c r="T43" s="22">
        <v>382</v>
      </c>
      <c r="U43" s="28">
        <v>509</v>
      </c>
      <c r="V43" s="28">
        <v>509</v>
      </c>
      <c r="W43" s="28">
        <v>2308</v>
      </c>
      <c r="X43" s="22">
        <v>818</v>
      </c>
    </row>
    <row r="44" spans="1:24" ht="13.5">
      <c r="A44" s="2" t="s">
        <v>113</v>
      </c>
      <c r="B44" s="28">
        <v>165844</v>
      </c>
      <c r="C44" s="28">
        <v>148386</v>
      </c>
      <c r="D44" s="28">
        <v>160342</v>
      </c>
      <c r="E44" s="22">
        <v>172540</v>
      </c>
      <c r="F44" s="28">
        <v>196570</v>
      </c>
      <c r="G44" s="28">
        <v>212128</v>
      </c>
      <c r="H44" s="28">
        <v>224830</v>
      </c>
      <c r="I44" s="22">
        <v>219096</v>
      </c>
      <c r="J44" s="28">
        <v>231600</v>
      </c>
      <c r="K44" s="28">
        <v>237344</v>
      </c>
      <c r="L44" s="28">
        <v>238710</v>
      </c>
      <c r="M44" s="22">
        <v>238959</v>
      </c>
      <c r="N44" s="28">
        <v>265259</v>
      </c>
      <c r="O44" s="28">
        <v>251597</v>
      </c>
      <c r="P44" s="22">
        <v>421950</v>
      </c>
      <c r="Q44" s="28">
        <v>433990</v>
      </c>
      <c r="R44" s="28">
        <v>421694</v>
      </c>
      <c r="S44" s="28">
        <v>452217</v>
      </c>
      <c r="T44" s="22">
        <v>435649</v>
      </c>
      <c r="U44" s="28">
        <v>434192</v>
      </c>
      <c r="V44" s="28">
        <v>429482</v>
      </c>
      <c r="W44" s="28">
        <v>419201</v>
      </c>
      <c r="X44" s="22">
        <v>391543</v>
      </c>
    </row>
    <row r="45" spans="1:24" ht="13.5">
      <c r="A45" s="2" t="s">
        <v>114</v>
      </c>
      <c r="B45" s="28">
        <v>179612</v>
      </c>
      <c r="C45" s="28">
        <v>175891</v>
      </c>
      <c r="D45" s="28">
        <v>175166</v>
      </c>
      <c r="E45" s="22">
        <v>171520</v>
      </c>
      <c r="F45" s="28">
        <v>167877</v>
      </c>
      <c r="G45" s="28">
        <v>164234</v>
      </c>
      <c r="H45" s="28">
        <v>160583</v>
      </c>
      <c r="I45" s="22">
        <v>173076</v>
      </c>
      <c r="J45" s="28">
        <v>170050</v>
      </c>
      <c r="K45" s="28">
        <v>167023</v>
      </c>
      <c r="L45" s="28">
        <v>163996</v>
      </c>
      <c r="M45" s="22">
        <v>172212</v>
      </c>
      <c r="N45" s="28">
        <v>166284</v>
      </c>
      <c r="O45" s="28">
        <v>163257</v>
      </c>
      <c r="P45" s="22">
        <v>160230</v>
      </c>
      <c r="Q45" s="28">
        <v>157203</v>
      </c>
      <c r="R45" s="28">
        <v>154176</v>
      </c>
      <c r="S45" s="28">
        <v>151150</v>
      </c>
      <c r="T45" s="22">
        <v>164581</v>
      </c>
      <c r="U45" s="28">
        <v>159478</v>
      </c>
      <c r="V45" s="28">
        <v>154374</v>
      </c>
      <c r="W45" s="28">
        <v>149238</v>
      </c>
      <c r="X45" s="22">
        <v>159155</v>
      </c>
    </row>
    <row r="46" spans="1:24" ht="13.5">
      <c r="A46" s="2" t="s">
        <v>77</v>
      </c>
      <c r="B46" s="28">
        <v>15549</v>
      </c>
      <c r="C46" s="28">
        <v>18165</v>
      </c>
      <c r="D46" s="28">
        <v>21036</v>
      </c>
      <c r="E46" s="22">
        <v>19364</v>
      </c>
      <c r="F46" s="28">
        <v>5535</v>
      </c>
      <c r="G46" s="28">
        <v>6793</v>
      </c>
      <c r="H46" s="28">
        <v>8050</v>
      </c>
      <c r="I46" s="22">
        <v>9517</v>
      </c>
      <c r="J46" s="28">
        <v>11088</v>
      </c>
      <c r="K46" s="28">
        <v>12810</v>
      </c>
      <c r="L46" s="28">
        <v>14457</v>
      </c>
      <c r="M46" s="22">
        <v>16707</v>
      </c>
      <c r="N46" s="28">
        <v>21209</v>
      </c>
      <c r="O46" s="28">
        <v>18633</v>
      </c>
      <c r="P46" s="22">
        <v>13361</v>
      </c>
      <c r="Q46" s="28">
        <v>7334</v>
      </c>
      <c r="R46" s="28">
        <v>8327</v>
      </c>
      <c r="S46" s="28">
        <v>9320</v>
      </c>
      <c r="T46" s="22">
        <v>6342</v>
      </c>
      <c r="U46" s="28">
        <v>7021</v>
      </c>
      <c r="V46" s="28">
        <v>4832</v>
      </c>
      <c r="W46" s="28">
        <v>5285</v>
      </c>
      <c r="X46" s="22"/>
    </row>
    <row r="47" spans="1:24" ht="13.5">
      <c r="A47" s="2" t="s">
        <v>115</v>
      </c>
      <c r="B47" s="28">
        <v>2295314</v>
      </c>
      <c r="C47" s="28">
        <v>2199899</v>
      </c>
      <c r="D47" s="28">
        <v>2387259</v>
      </c>
      <c r="E47" s="22">
        <v>2566600</v>
      </c>
      <c r="F47" s="28">
        <v>1980749</v>
      </c>
      <c r="G47" s="28">
        <v>2131767</v>
      </c>
      <c r="H47" s="28">
        <v>1854955</v>
      </c>
      <c r="I47" s="22">
        <v>1665892</v>
      </c>
      <c r="J47" s="28">
        <v>1618238</v>
      </c>
      <c r="K47" s="28">
        <v>1404275</v>
      </c>
      <c r="L47" s="28">
        <v>1504527</v>
      </c>
      <c r="M47" s="22">
        <v>1622719</v>
      </c>
      <c r="N47" s="28">
        <v>1747547</v>
      </c>
      <c r="O47" s="28">
        <v>1836362</v>
      </c>
      <c r="P47" s="22">
        <v>2103016</v>
      </c>
      <c r="Q47" s="28">
        <v>2312238</v>
      </c>
      <c r="R47" s="28">
        <v>2500163</v>
      </c>
      <c r="S47" s="28">
        <v>2733585</v>
      </c>
      <c r="T47" s="22">
        <v>2950903</v>
      </c>
      <c r="U47" s="28">
        <v>3170581</v>
      </c>
      <c r="V47" s="28">
        <v>2934385</v>
      </c>
      <c r="W47" s="28">
        <v>2556394</v>
      </c>
      <c r="X47" s="22">
        <v>2867107</v>
      </c>
    </row>
    <row r="48" spans="1:24" ht="14.25" thickBot="1">
      <c r="A48" s="4" t="s">
        <v>116</v>
      </c>
      <c r="B48" s="29">
        <v>9335689</v>
      </c>
      <c r="C48" s="29">
        <v>9325388</v>
      </c>
      <c r="D48" s="29">
        <v>9208961</v>
      </c>
      <c r="E48" s="23">
        <v>9604538</v>
      </c>
      <c r="F48" s="29">
        <v>9196252</v>
      </c>
      <c r="G48" s="29">
        <v>9035318</v>
      </c>
      <c r="H48" s="29">
        <v>9020319</v>
      </c>
      <c r="I48" s="23">
        <v>8554298</v>
      </c>
      <c r="J48" s="29">
        <v>7890073</v>
      </c>
      <c r="K48" s="29">
        <v>7732887</v>
      </c>
      <c r="L48" s="29">
        <v>6888429</v>
      </c>
      <c r="M48" s="23">
        <v>7764640</v>
      </c>
      <c r="N48" s="29">
        <v>7750588</v>
      </c>
      <c r="O48" s="29">
        <v>8061660</v>
      </c>
      <c r="P48" s="23">
        <v>9262797</v>
      </c>
      <c r="Q48" s="29">
        <v>9837501</v>
      </c>
      <c r="R48" s="29">
        <v>9484147</v>
      </c>
      <c r="S48" s="29">
        <v>8490880</v>
      </c>
      <c r="T48" s="23">
        <v>9374722</v>
      </c>
      <c r="U48" s="29">
        <v>12167655</v>
      </c>
      <c r="V48" s="29">
        <v>12162936</v>
      </c>
      <c r="W48" s="29">
        <v>10797154</v>
      </c>
      <c r="X48" s="23">
        <v>10175805</v>
      </c>
    </row>
    <row r="49" spans="1:24" ht="14.25" thickTop="1">
      <c r="A49" s="2" t="s">
        <v>117</v>
      </c>
      <c r="B49" s="28">
        <v>2188960</v>
      </c>
      <c r="C49" s="28">
        <v>2188960</v>
      </c>
      <c r="D49" s="28">
        <v>2188960</v>
      </c>
      <c r="E49" s="22">
        <v>2188960</v>
      </c>
      <c r="F49" s="28">
        <v>2188960</v>
      </c>
      <c r="G49" s="28">
        <v>2188960</v>
      </c>
      <c r="H49" s="28">
        <v>2188960</v>
      </c>
      <c r="I49" s="22">
        <v>2188960</v>
      </c>
      <c r="J49" s="28">
        <v>2188960</v>
      </c>
      <c r="K49" s="28">
        <v>2188960</v>
      </c>
      <c r="L49" s="28">
        <v>2188960</v>
      </c>
      <c r="M49" s="22">
        <v>2188960</v>
      </c>
      <c r="N49" s="28">
        <v>2188960</v>
      </c>
      <c r="O49" s="28">
        <v>2188960</v>
      </c>
      <c r="P49" s="22">
        <v>2188960</v>
      </c>
      <c r="Q49" s="28">
        <v>2188960</v>
      </c>
      <c r="R49" s="28">
        <v>2188960</v>
      </c>
      <c r="S49" s="28">
        <v>2188960</v>
      </c>
      <c r="T49" s="22">
        <v>2188960</v>
      </c>
      <c r="U49" s="28">
        <v>2188960</v>
      </c>
      <c r="V49" s="28">
        <v>2188960</v>
      </c>
      <c r="W49" s="28">
        <v>2188960</v>
      </c>
      <c r="X49" s="22">
        <v>2188960</v>
      </c>
    </row>
    <row r="50" spans="1:24" ht="13.5">
      <c r="A50" s="2" t="s">
        <v>120</v>
      </c>
      <c r="B50" s="28">
        <v>2235713</v>
      </c>
      <c r="C50" s="28">
        <v>2235713</v>
      </c>
      <c r="D50" s="28">
        <v>2235713</v>
      </c>
      <c r="E50" s="22">
        <v>2235713</v>
      </c>
      <c r="F50" s="28">
        <v>2235713</v>
      </c>
      <c r="G50" s="28">
        <v>2235713</v>
      </c>
      <c r="H50" s="28">
        <v>2235713</v>
      </c>
      <c r="I50" s="22">
        <v>2235713</v>
      </c>
      <c r="J50" s="28">
        <v>2235713</v>
      </c>
      <c r="K50" s="28">
        <v>2235713</v>
      </c>
      <c r="L50" s="28">
        <v>2235713</v>
      </c>
      <c r="M50" s="22">
        <v>2235713</v>
      </c>
      <c r="N50" s="28">
        <v>2235713</v>
      </c>
      <c r="O50" s="28">
        <v>2235713</v>
      </c>
      <c r="P50" s="22">
        <v>2235713</v>
      </c>
      <c r="Q50" s="28">
        <v>2235713</v>
      </c>
      <c r="R50" s="28">
        <v>2235713</v>
      </c>
      <c r="S50" s="28">
        <v>2235713</v>
      </c>
      <c r="T50" s="22">
        <v>2235713</v>
      </c>
      <c r="U50" s="28">
        <v>2235713</v>
      </c>
      <c r="V50" s="28">
        <v>2235713</v>
      </c>
      <c r="W50" s="28">
        <v>2235713</v>
      </c>
      <c r="X50" s="22">
        <v>2235713</v>
      </c>
    </row>
    <row r="51" spans="1:24" ht="13.5">
      <c r="A51" s="2" t="s">
        <v>125</v>
      </c>
      <c r="B51" s="28">
        <v>9473453</v>
      </c>
      <c r="C51" s="28">
        <v>9354298</v>
      </c>
      <c r="D51" s="28">
        <v>9266845</v>
      </c>
      <c r="E51" s="22">
        <v>9217563</v>
      </c>
      <c r="F51" s="28">
        <v>9038584</v>
      </c>
      <c r="G51" s="28">
        <v>8743161</v>
      </c>
      <c r="H51" s="28">
        <v>8731902</v>
      </c>
      <c r="I51" s="22">
        <v>8738190</v>
      </c>
      <c r="J51" s="28">
        <v>8547528</v>
      </c>
      <c r="K51" s="28">
        <v>8674578</v>
      </c>
      <c r="L51" s="28">
        <v>8832644</v>
      </c>
      <c r="M51" s="22">
        <v>8907152</v>
      </c>
      <c r="N51" s="28">
        <v>8838525</v>
      </c>
      <c r="O51" s="28">
        <v>8789622</v>
      </c>
      <c r="P51" s="22">
        <v>8614557</v>
      </c>
      <c r="Q51" s="28">
        <v>8637617</v>
      </c>
      <c r="R51" s="28">
        <v>8426584</v>
      </c>
      <c r="S51" s="28">
        <v>7989200</v>
      </c>
      <c r="T51" s="22">
        <v>7853375</v>
      </c>
      <c r="U51" s="28">
        <v>7792048</v>
      </c>
      <c r="V51" s="28">
        <v>7563085</v>
      </c>
      <c r="W51" s="28">
        <v>7225738</v>
      </c>
      <c r="X51" s="22">
        <v>7236609</v>
      </c>
    </row>
    <row r="52" spans="1:24" ht="13.5">
      <c r="A52" s="2" t="s">
        <v>126</v>
      </c>
      <c r="B52" s="28">
        <v>-397587</v>
      </c>
      <c r="C52" s="28">
        <v>-397587</v>
      </c>
      <c r="D52" s="28">
        <v>-397534</v>
      </c>
      <c r="E52" s="22">
        <v>-347544</v>
      </c>
      <c r="F52" s="28">
        <v>-349507</v>
      </c>
      <c r="G52" s="28">
        <v>-349473</v>
      </c>
      <c r="H52" s="28">
        <v>-349398</v>
      </c>
      <c r="I52" s="22">
        <v>-330034</v>
      </c>
      <c r="J52" s="28">
        <v>-297451</v>
      </c>
      <c r="K52" s="28">
        <v>-297422</v>
      </c>
      <c r="L52" s="28">
        <v>-297399</v>
      </c>
      <c r="M52" s="22">
        <v>-297399</v>
      </c>
      <c r="N52" s="28">
        <v>-283459</v>
      </c>
      <c r="O52" s="28">
        <v>-254968</v>
      </c>
      <c r="P52" s="22">
        <v>-254917</v>
      </c>
      <c r="Q52" s="28">
        <v>-254895</v>
      </c>
      <c r="R52" s="28">
        <v>-254808</v>
      </c>
      <c r="S52" s="28">
        <v>-226462</v>
      </c>
      <c r="T52" s="22">
        <v>-204739</v>
      </c>
      <c r="U52" s="28">
        <v>-204703</v>
      </c>
      <c r="V52" s="28">
        <v>-204662</v>
      </c>
      <c r="W52" s="28">
        <v>-204635</v>
      </c>
      <c r="X52" s="22">
        <v>-204502</v>
      </c>
    </row>
    <row r="53" spans="1:24" ht="13.5">
      <c r="A53" s="2" t="s">
        <v>127</v>
      </c>
      <c r="B53" s="28">
        <v>13500538</v>
      </c>
      <c r="C53" s="28">
        <v>13381383</v>
      </c>
      <c r="D53" s="28">
        <v>13293984</v>
      </c>
      <c r="E53" s="22">
        <v>13294692</v>
      </c>
      <c r="F53" s="28">
        <v>13113750</v>
      </c>
      <c r="G53" s="28">
        <v>12818361</v>
      </c>
      <c r="H53" s="28">
        <v>12807177</v>
      </c>
      <c r="I53" s="22">
        <v>12832828</v>
      </c>
      <c r="J53" s="28">
        <v>12674750</v>
      </c>
      <c r="K53" s="28">
        <v>12801829</v>
      </c>
      <c r="L53" s="28">
        <v>12959918</v>
      </c>
      <c r="M53" s="22">
        <v>13034425</v>
      </c>
      <c r="N53" s="28">
        <v>12979739</v>
      </c>
      <c r="O53" s="28">
        <v>12959326</v>
      </c>
      <c r="P53" s="22">
        <v>12784312</v>
      </c>
      <c r="Q53" s="28">
        <v>12807394</v>
      </c>
      <c r="R53" s="28">
        <v>12596449</v>
      </c>
      <c r="S53" s="28">
        <v>12187411</v>
      </c>
      <c r="T53" s="22">
        <v>12073309</v>
      </c>
      <c r="U53" s="28">
        <v>12012018</v>
      </c>
      <c r="V53" s="28">
        <v>11783096</v>
      </c>
      <c r="W53" s="28">
        <v>11445775</v>
      </c>
      <c r="X53" s="22">
        <v>11456779</v>
      </c>
    </row>
    <row r="54" spans="1:24" ht="13.5">
      <c r="A54" s="2" t="s">
        <v>128</v>
      </c>
      <c r="B54" s="28">
        <v>60733</v>
      </c>
      <c r="C54" s="28">
        <v>40738</v>
      </c>
      <c r="D54" s="28">
        <v>34531</v>
      </c>
      <c r="E54" s="22">
        <v>47940</v>
      </c>
      <c r="F54" s="28">
        <v>3790</v>
      </c>
      <c r="G54" s="28">
        <v>-16967</v>
      </c>
      <c r="H54" s="28">
        <v>-17932</v>
      </c>
      <c r="I54" s="22">
        <v>4481</v>
      </c>
      <c r="J54" s="28">
        <v>-32845</v>
      </c>
      <c r="K54" s="28">
        <v>-22652</v>
      </c>
      <c r="L54" s="28">
        <v>-20661</v>
      </c>
      <c r="M54" s="22">
        <v>-7163</v>
      </c>
      <c r="N54" s="28">
        <v>-22064</v>
      </c>
      <c r="O54" s="28">
        <v>-26295</v>
      </c>
      <c r="P54" s="22">
        <v>9751</v>
      </c>
      <c r="Q54" s="28">
        <v>-13066</v>
      </c>
      <c r="R54" s="28">
        <v>-98108</v>
      </c>
      <c r="S54" s="28">
        <v>-34152</v>
      </c>
      <c r="T54" s="22">
        <v>-53682</v>
      </c>
      <c r="U54" s="28">
        <v>-43278</v>
      </c>
      <c r="V54" s="28">
        <v>36193</v>
      </c>
      <c r="W54" s="28">
        <v>38954</v>
      </c>
      <c r="X54" s="22">
        <v>14485</v>
      </c>
    </row>
    <row r="55" spans="1:24" ht="13.5">
      <c r="A55" s="2" t="s">
        <v>233</v>
      </c>
      <c r="B55" s="28">
        <v>-157655</v>
      </c>
      <c r="C55" s="28">
        <v>-907227</v>
      </c>
      <c r="D55" s="28">
        <v>-806388</v>
      </c>
      <c r="E55" s="22">
        <v>-1137091</v>
      </c>
      <c r="F55" s="28">
        <v>-1921881</v>
      </c>
      <c r="G55" s="28">
        <v>-2790550</v>
      </c>
      <c r="H55" s="28">
        <v>-2689964</v>
      </c>
      <c r="I55" s="22">
        <v>-2363725</v>
      </c>
      <c r="J55" s="28">
        <v>-2811181</v>
      </c>
      <c r="K55" s="28">
        <v>-2915241</v>
      </c>
      <c r="L55" s="28">
        <v>-2569188</v>
      </c>
      <c r="M55" s="22">
        <v>-2473928</v>
      </c>
      <c r="N55" s="28">
        <v>-2284549</v>
      </c>
      <c r="O55" s="28">
        <v>-1970751</v>
      </c>
      <c r="P55" s="22">
        <v>-1667446</v>
      </c>
      <c r="Q55" s="28">
        <v>-1719990</v>
      </c>
      <c r="R55" s="28">
        <v>-1760239</v>
      </c>
      <c r="S55" s="28">
        <v>-1370640</v>
      </c>
      <c r="T55" s="22">
        <v>-1256843</v>
      </c>
      <c r="U55" s="28">
        <v>-1627203</v>
      </c>
      <c r="V55" s="28">
        <v>-642757</v>
      </c>
      <c r="W55" s="28">
        <v>-462579</v>
      </c>
      <c r="X55" s="22">
        <v>-723473</v>
      </c>
    </row>
    <row r="56" spans="1:24" ht="13.5">
      <c r="A56" s="2" t="s">
        <v>129</v>
      </c>
      <c r="B56" s="28">
        <v>-96921</v>
      </c>
      <c r="C56" s="28">
        <v>-866488</v>
      </c>
      <c r="D56" s="28">
        <v>-771856</v>
      </c>
      <c r="E56" s="22">
        <v>-1089151</v>
      </c>
      <c r="F56" s="28">
        <v>-1918091</v>
      </c>
      <c r="G56" s="28">
        <v>-2807517</v>
      </c>
      <c r="H56" s="28">
        <v>-2707896</v>
      </c>
      <c r="I56" s="22">
        <v>-2359244</v>
      </c>
      <c r="J56" s="28">
        <v>-2844026</v>
      </c>
      <c r="K56" s="28">
        <v>-2937893</v>
      </c>
      <c r="L56" s="28">
        <v>-2589850</v>
      </c>
      <c r="M56" s="22">
        <v>-2481091</v>
      </c>
      <c r="N56" s="28">
        <v>-2306613</v>
      </c>
      <c r="O56" s="28">
        <v>-1997046</v>
      </c>
      <c r="P56" s="22">
        <v>-1657694</v>
      </c>
      <c r="Q56" s="28">
        <v>-1733056</v>
      </c>
      <c r="R56" s="28">
        <v>-1858348</v>
      </c>
      <c r="S56" s="28">
        <v>-1404792</v>
      </c>
      <c r="T56" s="22">
        <v>-1310526</v>
      </c>
      <c r="U56" s="28">
        <v>-1670482</v>
      </c>
      <c r="V56" s="28">
        <v>-606564</v>
      </c>
      <c r="W56" s="28">
        <v>-423624</v>
      </c>
      <c r="X56" s="22">
        <v>-708987</v>
      </c>
    </row>
    <row r="57" spans="1:24" ht="13.5">
      <c r="A57" s="6" t="s">
        <v>0</v>
      </c>
      <c r="B57" s="28">
        <v>881383</v>
      </c>
      <c r="C57" s="28">
        <v>803794</v>
      </c>
      <c r="D57" s="28">
        <v>816509</v>
      </c>
      <c r="E57" s="22">
        <v>779445</v>
      </c>
      <c r="F57" s="28">
        <v>709346</v>
      </c>
      <c r="G57" s="28">
        <v>590540</v>
      </c>
      <c r="H57" s="28">
        <v>604371</v>
      </c>
      <c r="I57" s="22">
        <v>613986</v>
      </c>
      <c r="J57" s="28">
        <v>569781</v>
      </c>
      <c r="K57" s="28">
        <v>550064</v>
      </c>
      <c r="L57" s="28">
        <v>556246</v>
      </c>
      <c r="M57" s="22">
        <v>554977</v>
      </c>
      <c r="N57" s="28">
        <v>560783</v>
      </c>
      <c r="O57" s="28">
        <v>564613</v>
      </c>
      <c r="P57" s="22">
        <v>572558</v>
      </c>
      <c r="Q57" s="28">
        <v>567676</v>
      </c>
      <c r="R57" s="28">
        <v>529093</v>
      </c>
      <c r="S57" s="28">
        <v>544134</v>
      </c>
      <c r="T57" s="22">
        <v>565955</v>
      </c>
      <c r="U57" s="28">
        <v>516749</v>
      </c>
      <c r="V57" s="28">
        <v>378085</v>
      </c>
      <c r="W57" s="28">
        <v>499717</v>
      </c>
      <c r="X57" s="22">
        <v>449706</v>
      </c>
    </row>
    <row r="58" spans="1:24" ht="13.5">
      <c r="A58" s="6" t="s">
        <v>130</v>
      </c>
      <c r="B58" s="28">
        <v>14285000</v>
      </c>
      <c r="C58" s="28">
        <v>13318689</v>
      </c>
      <c r="D58" s="28">
        <v>13338636</v>
      </c>
      <c r="E58" s="22">
        <v>12984986</v>
      </c>
      <c r="F58" s="28">
        <v>11905004</v>
      </c>
      <c r="G58" s="28">
        <v>10601383</v>
      </c>
      <c r="H58" s="28">
        <v>10703651</v>
      </c>
      <c r="I58" s="22">
        <v>11087570</v>
      </c>
      <c r="J58" s="28">
        <v>10400505</v>
      </c>
      <c r="K58" s="28">
        <v>10413999</v>
      </c>
      <c r="L58" s="28">
        <v>10926315</v>
      </c>
      <c r="M58" s="22">
        <v>11108311</v>
      </c>
      <c r="N58" s="28">
        <v>11233908</v>
      </c>
      <c r="O58" s="28">
        <v>11526892</v>
      </c>
      <c r="P58" s="22">
        <v>11699176</v>
      </c>
      <c r="Q58" s="28">
        <v>11642014</v>
      </c>
      <c r="R58" s="28">
        <v>11267194</v>
      </c>
      <c r="S58" s="28">
        <v>11326753</v>
      </c>
      <c r="T58" s="22">
        <v>11328738</v>
      </c>
      <c r="U58" s="28">
        <v>10858285</v>
      </c>
      <c r="V58" s="28">
        <v>11554618</v>
      </c>
      <c r="W58" s="28">
        <v>11521869</v>
      </c>
      <c r="X58" s="22">
        <v>11197498</v>
      </c>
    </row>
    <row r="59" spans="1:24" ht="14.25" thickBot="1">
      <c r="A59" s="7" t="s">
        <v>131</v>
      </c>
      <c r="B59" s="28">
        <v>23620690</v>
      </c>
      <c r="C59" s="28">
        <v>22644077</v>
      </c>
      <c r="D59" s="28">
        <v>22547598</v>
      </c>
      <c r="E59" s="22">
        <v>22589524</v>
      </c>
      <c r="F59" s="28">
        <v>21101257</v>
      </c>
      <c r="G59" s="28">
        <v>19636702</v>
      </c>
      <c r="H59" s="28">
        <v>19723971</v>
      </c>
      <c r="I59" s="22">
        <v>19641869</v>
      </c>
      <c r="J59" s="28">
        <v>18290578</v>
      </c>
      <c r="K59" s="28">
        <v>18146887</v>
      </c>
      <c r="L59" s="28">
        <v>17814744</v>
      </c>
      <c r="M59" s="22">
        <v>18872952</v>
      </c>
      <c r="N59" s="28">
        <v>18984497</v>
      </c>
      <c r="O59" s="28">
        <v>19588553</v>
      </c>
      <c r="P59" s="22">
        <v>20961974</v>
      </c>
      <c r="Q59" s="28">
        <v>21479515</v>
      </c>
      <c r="R59" s="28">
        <v>20751342</v>
      </c>
      <c r="S59" s="28">
        <v>19817634</v>
      </c>
      <c r="T59" s="22">
        <v>20703460</v>
      </c>
      <c r="U59" s="28">
        <v>23025940</v>
      </c>
      <c r="V59" s="28">
        <v>23717554</v>
      </c>
      <c r="W59" s="28">
        <v>22319023</v>
      </c>
      <c r="X59" s="22">
        <v>21373303</v>
      </c>
    </row>
    <row r="60" spans="1:24" ht="14.25" thickTop="1">
      <c r="A60" s="8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2" ht="13.5">
      <c r="A62" s="20" t="s">
        <v>136</v>
      </c>
    </row>
    <row r="63" ht="13.5">
      <c r="A63" s="20" t="s">
        <v>137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132</v>
      </c>
      <c r="B2" s="14">
        <v>7927</v>
      </c>
      <c r="C2" s="14"/>
      <c r="D2" s="14"/>
      <c r="E2" s="14"/>
      <c r="F2" s="14"/>
      <c r="G2" s="14"/>
    </row>
    <row r="3" spans="1:7" ht="14.25" thickBot="1">
      <c r="A3" s="11" t="s">
        <v>133</v>
      </c>
      <c r="B3" s="1" t="s">
        <v>134</v>
      </c>
      <c r="C3" s="1"/>
      <c r="D3" s="1"/>
      <c r="E3" s="1"/>
      <c r="F3" s="1"/>
      <c r="G3" s="1"/>
    </row>
    <row r="4" spans="1:7" ht="14.25" thickTop="1">
      <c r="A4" s="10" t="s">
        <v>46</v>
      </c>
      <c r="B4" s="15" t="str">
        <f>HYPERLINK("http://www.kabupro.jp/mark/20130626/S000DQL7.htm","有価証券報告書")</f>
        <v>有価証券報告書</v>
      </c>
      <c r="C4" s="15" t="str">
        <f>HYPERLINK("http://www.kabupro.jp/mark/20130626/S000DQL7.htm","有価証券報告書")</f>
        <v>有価証券報告書</v>
      </c>
      <c r="D4" s="15" t="str">
        <f>HYPERLINK("http://www.kabupro.jp/mark/20120627/S000B7DJ.htm","有価証券報告書")</f>
        <v>有価証券報告書</v>
      </c>
      <c r="E4" s="15" t="str">
        <f>HYPERLINK("http://www.kabupro.jp/mark/20110628/S0008J7P.htm","有価証券報告書")</f>
        <v>有価証券報告書</v>
      </c>
      <c r="F4" s="15" t="str">
        <f>HYPERLINK("http://www.kabupro.jp/mark/20100625/S00060NJ.htm","有価証券報告書")</f>
        <v>有価証券報告書</v>
      </c>
      <c r="G4" s="15" t="str">
        <f>HYPERLINK("http://www.kabupro.jp/mark/20090625/S0003DIN.htm","有価証券報告書")</f>
        <v>有価証券報告書</v>
      </c>
    </row>
    <row r="5" spans="1:7" ht="14.25" thickBot="1">
      <c r="A5" s="11" t="s">
        <v>47</v>
      </c>
      <c r="B5" s="1" t="s">
        <v>53</v>
      </c>
      <c r="C5" s="1" t="s">
        <v>53</v>
      </c>
      <c r="D5" s="1" t="s">
        <v>57</v>
      </c>
      <c r="E5" s="1" t="s">
        <v>59</v>
      </c>
      <c r="F5" s="1" t="s">
        <v>61</v>
      </c>
      <c r="G5" s="1" t="s">
        <v>63</v>
      </c>
    </row>
    <row r="6" spans="1:7" ht="15" thickBot="1" thickTop="1">
      <c r="A6" s="10" t="s">
        <v>48</v>
      </c>
      <c r="B6" s="18" t="s">
        <v>191</v>
      </c>
      <c r="C6" s="19"/>
      <c r="D6" s="19"/>
      <c r="E6" s="19"/>
      <c r="F6" s="19"/>
      <c r="G6" s="19"/>
    </row>
    <row r="7" spans="1:7" ht="14.25" thickTop="1">
      <c r="A7" s="12" t="s">
        <v>49</v>
      </c>
      <c r="B7" s="16" t="s">
        <v>54</v>
      </c>
      <c r="C7" s="16" t="s">
        <v>54</v>
      </c>
      <c r="D7" s="16" t="s">
        <v>54</v>
      </c>
      <c r="E7" s="16" t="s">
        <v>54</v>
      </c>
      <c r="F7" s="16" t="s">
        <v>54</v>
      </c>
      <c r="G7" s="16" t="s">
        <v>54</v>
      </c>
    </row>
    <row r="8" spans="1:7" ht="13.5">
      <c r="A8" s="13" t="s">
        <v>50</v>
      </c>
      <c r="B8" s="17" t="s">
        <v>138</v>
      </c>
      <c r="C8" s="17" t="s">
        <v>139</v>
      </c>
      <c r="D8" s="17" t="s">
        <v>140</v>
      </c>
      <c r="E8" s="17" t="s">
        <v>141</v>
      </c>
      <c r="F8" s="17" t="s">
        <v>142</v>
      </c>
      <c r="G8" s="17" t="s">
        <v>143</v>
      </c>
    </row>
    <row r="9" spans="1:7" ht="13.5">
      <c r="A9" s="13" t="s">
        <v>51</v>
      </c>
      <c r="B9" s="17" t="s">
        <v>55</v>
      </c>
      <c r="C9" s="17" t="s">
        <v>56</v>
      </c>
      <c r="D9" s="17" t="s">
        <v>58</v>
      </c>
      <c r="E9" s="17" t="s">
        <v>60</v>
      </c>
      <c r="F9" s="17" t="s">
        <v>62</v>
      </c>
      <c r="G9" s="17" t="s">
        <v>64</v>
      </c>
    </row>
    <row r="10" spans="1:7" ht="14.25" thickBot="1">
      <c r="A10" s="13" t="s">
        <v>52</v>
      </c>
      <c r="B10" s="17" t="s">
        <v>66</v>
      </c>
      <c r="C10" s="17" t="s">
        <v>66</v>
      </c>
      <c r="D10" s="17" t="s">
        <v>66</v>
      </c>
      <c r="E10" s="17" t="s">
        <v>66</v>
      </c>
      <c r="F10" s="17" t="s">
        <v>66</v>
      </c>
      <c r="G10" s="17" t="s">
        <v>66</v>
      </c>
    </row>
    <row r="11" spans="1:7" ht="14.25" thickTop="1">
      <c r="A11" s="26" t="s">
        <v>144</v>
      </c>
      <c r="B11" s="21">
        <v>10367406</v>
      </c>
      <c r="C11" s="21">
        <v>10168631</v>
      </c>
      <c r="D11" s="21">
        <v>11085424</v>
      </c>
      <c r="E11" s="21">
        <v>13805432</v>
      </c>
      <c r="F11" s="21">
        <v>16935822</v>
      </c>
      <c r="G11" s="21">
        <v>16431880</v>
      </c>
    </row>
    <row r="12" spans="1:7" ht="13.5">
      <c r="A12" s="6" t="s">
        <v>145</v>
      </c>
      <c r="B12" s="22">
        <v>243128</v>
      </c>
      <c r="C12" s="22">
        <v>320865</v>
      </c>
      <c r="D12" s="22">
        <v>306651</v>
      </c>
      <c r="E12" s="22">
        <v>294841</v>
      </c>
      <c r="F12" s="22">
        <v>645703</v>
      </c>
      <c r="G12" s="22">
        <v>579959</v>
      </c>
    </row>
    <row r="13" spans="1:7" ht="13.5">
      <c r="A13" s="6" t="s">
        <v>146</v>
      </c>
      <c r="B13" s="22">
        <v>9348689</v>
      </c>
      <c r="C13" s="22">
        <v>9463889</v>
      </c>
      <c r="D13" s="22">
        <v>10030629</v>
      </c>
      <c r="E13" s="22">
        <v>12414615</v>
      </c>
      <c r="F13" s="22">
        <v>15066141</v>
      </c>
      <c r="G13" s="22">
        <v>15221758</v>
      </c>
    </row>
    <row r="14" spans="1:7" ht="13.5">
      <c r="A14" s="6" t="s">
        <v>147</v>
      </c>
      <c r="B14" s="22">
        <v>366219</v>
      </c>
      <c r="C14" s="22">
        <v>346738</v>
      </c>
      <c r="D14" s="22">
        <v>160588</v>
      </c>
      <c r="E14" s="22">
        <v>481490</v>
      </c>
      <c r="F14" s="22">
        <v>599411</v>
      </c>
      <c r="G14" s="22">
        <v>480546</v>
      </c>
    </row>
    <row r="15" spans="1:7" ht="13.5">
      <c r="A15" s="6" t="s">
        <v>148</v>
      </c>
      <c r="B15" s="22">
        <v>306768</v>
      </c>
      <c r="C15" s="22">
        <v>243128</v>
      </c>
      <c r="D15" s="22">
        <v>320865</v>
      </c>
      <c r="E15" s="22">
        <v>306651</v>
      </c>
      <c r="F15" s="22">
        <v>294841</v>
      </c>
      <c r="G15" s="22">
        <v>645703</v>
      </c>
    </row>
    <row r="16" spans="1:7" ht="13.5">
      <c r="A16" s="6" t="s">
        <v>149</v>
      </c>
      <c r="B16" s="22">
        <v>8918830</v>
      </c>
      <c r="C16" s="22">
        <v>9194888</v>
      </c>
      <c r="D16" s="22"/>
      <c r="E16" s="22"/>
      <c r="F16" s="22"/>
      <c r="G16" s="22"/>
    </row>
    <row r="17" spans="1:7" ht="13.5">
      <c r="A17" s="6" t="s">
        <v>150</v>
      </c>
      <c r="B17" s="22">
        <v>22817</v>
      </c>
      <c r="C17" s="22">
        <v>3729</v>
      </c>
      <c r="D17" s="22">
        <v>52218</v>
      </c>
      <c r="E17" s="22">
        <v>16916</v>
      </c>
      <c r="F17" s="22">
        <v>4568</v>
      </c>
      <c r="G17" s="22">
        <v>4287</v>
      </c>
    </row>
    <row r="18" spans="1:7" ht="13.5">
      <c r="A18" s="6" t="s">
        <v>151</v>
      </c>
      <c r="B18" s="22">
        <v>3956</v>
      </c>
      <c r="C18" s="22">
        <v>1798</v>
      </c>
      <c r="D18" s="22">
        <v>3365</v>
      </c>
      <c r="E18" s="22">
        <v>6175</v>
      </c>
      <c r="F18" s="22">
        <v>2332</v>
      </c>
      <c r="G18" s="22"/>
    </row>
    <row r="19" spans="1:7" ht="13.5">
      <c r="A19" s="6" t="s">
        <v>152</v>
      </c>
      <c r="B19" s="22">
        <v>2607</v>
      </c>
      <c r="C19" s="22">
        <v>2901</v>
      </c>
      <c r="D19" s="22">
        <v>2599</v>
      </c>
      <c r="E19" s="22">
        <v>1576</v>
      </c>
      <c r="F19" s="22">
        <v>1506</v>
      </c>
      <c r="G19" s="22">
        <v>609</v>
      </c>
    </row>
    <row r="20" spans="1:7" ht="13.5">
      <c r="A20" s="6" t="s">
        <v>153</v>
      </c>
      <c r="B20" s="22">
        <v>8948212</v>
      </c>
      <c r="C20" s="22">
        <v>9203318</v>
      </c>
      <c r="D20" s="22">
        <v>9914011</v>
      </c>
      <c r="E20" s="22"/>
      <c r="F20" s="22"/>
      <c r="G20" s="22"/>
    </row>
    <row r="21" spans="1:7" ht="13.5">
      <c r="A21" s="7" t="s">
        <v>154</v>
      </c>
      <c r="B21" s="22">
        <v>1419194</v>
      </c>
      <c r="C21" s="22">
        <v>965313</v>
      </c>
      <c r="D21" s="22">
        <v>1171413</v>
      </c>
      <c r="E21" s="22">
        <v>1859449</v>
      </c>
      <c r="F21" s="22">
        <v>2109822</v>
      </c>
      <c r="G21" s="22">
        <v>1751513</v>
      </c>
    </row>
    <row r="22" spans="1:7" ht="13.5">
      <c r="A22" s="6" t="s">
        <v>155</v>
      </c>
      <c r="B22" s="22">
        <v>302167</v>
      </c>
      <c r="C22" s="22">
        <v>304672</v>
      </c>
      <c r="D22" s="22">
        <v>359994</v>
      </c>
      <c r="E22" s="22">
        <v>318867</v>
      </c>
      <c r="F22" s="22">
        <v>480913</v>
      </c>
      <c r="G22" s="22">
        <v>533523</v>
      </c>
    </row>
    <row r="23" spans="1:7" ht="13.5">
      <c r="A23" s="6" t="s">
        <v>156</v>
      </c>
      <c r="B23" s="22">
        <v>85585</v>
      </c>
      <c r="C23" s="22">
        <v>78870</v>
      </c>
      <c r="D23" s="22">
        <v>78870</v>
      </c>
      <c r="E23" s="22">
        <v>103602</v>
      </c>
      <c r="F23" s="22">
        <v>118450</v>
      </c>
      <c r="G23" s="22">
        <v>147000</v>
      </c>
    </row>
    <row r="24" spans="1:7" ht="13.5">
      <c r="A24" s="6" t="s">
        <v>157</v>
      </c>
      <c r="B24" s="22">
        <v>406098</v>
      </c>
      <c r="C24" s="22">
        <v>369027</v>
      </c>
      <c r="D24" s="22">
        <v>338136</v>
      </c>
      <c r="E24" s="22">
        <v>348291</v>
      </c>
      <c r="F24" s="22">
        <v>331668</v>
      </c>
      <c r="G24" s="22">
        <v>339816</v>
      </c>
    </row>
    <row r="25" spans="1:7" ht="13.5">
      <c r="A25" s="6" t="s">
        <v>158</v>
      </c>
      <c r="B25" s="22">
        <v>75707</v>
      </c>
      <c r="C25" s="22">
        <v>73180</v>
      </c>
      <c r="D25" s="22"/>
      <c r="E25" s="22"/>
      <c r="F25" s="22"/>
      <c r="G25" s="22"/>
    </row>
    <row r="26" spans="1:7" ht="13.5">
      <c r="A26" s="6" t="s">
        <v>159</v>
      </c>
      <c r="B26" s="22">
        <v>35045</v>
      </c>
      <c r="C26" s="22">
        <v>22154</v>
      </c>
      <c r="D26" s="22">
        <v>23638</v>
      </c>
      <c r="E26" s="22">
        <v>41422</v>
      </c>
      <c r="F26" s="22">
        <v>24342</v>
      </c>
      <c r="G26" s="22">
        <v>31547</v>
      </c>
    </row>
    <row r="27" spans="1:7" ht="13.5">
      <c r="A27" s="6" t="s">
        <v>160</v>
      </c>
      <c r="B27" s="22">
        <v>9605</v>
      </c>
      <c r="C27" s="22">
        <v>14617</v>
      </c>
      <c r="D27" s="22">
        <v>20673</v>
      </c>
      <c r="E27" s="22">
        <v>4357</v>
      </c>
      <c r="F27" s="22">
        <v>23651</v>
      </c>
      <c r="G27" s="22">
        <v>23512</v>
      </c>
    </row>
    <row r="28" spans="1:7" ht="13.5">
      <c r="A28" s="6" t="s">
        <v>161</v>
      </c>
      <c r="B28" s="22">
        <v>11833</v>
      </c>
      <c r="C28" s="22">
        <v>12107</v>
      </c>
      <c r="D28" s="22">
        <v>12107</v>
      </c>
      <c r="E28" s="22">
        <v>17863</v>
      </c>
      <c r="F28" s="22">
        <v>15130</v>
      </c>
      <c r="G28" s="22">
        <v>16850</v>
      </c>
    </row>
    <row r="29" spans="1:7" ht="13.5">
      <c r="A29" s="6" t="s">
        <v>162</v>
      </c>
      <c r="B29" s="22">
        <v>65312</v>
      </c>
      <c r="C29" s="22">
        <v>59378</v>
      </c>
      <c r="D29" s="22">
        <v>53084</v>
      </c>
      <c r="E29" s="22">
        <v>56712</v>
      </c>
      <c r="F29" s="22">
        <v>55161</v>
      </c>
      <c r="G29" s="22">
        <v>61256</v>
      </c>
    </row>
    <row r="30" spans="1:7" ht="13.5">
      <c r="A30" s="6" t="s">
        <v>163</v>
      </c>
      <c r="B30" s="22">
        <v>14463</v>
      </c>
      <c r="C30" s="22">
        <v>36084</v>
      </c>
      <c r="D30" s="22">
        <v>14936</v>
      </c>
      <c r="E30" s="22">
        <v>16460</v>
      </c>
      <c r="F30" s="22">
        <v>20277</v>
      </c>
      <c r="G30" s="22">
        <v>48499</v>
      </c>
    </row>
    <row r="31" spans="1:7" ht="13.5">
      <c r="A31" s="6" t="s">
        <v>164</v>
      </c>
      <c r="B31" s="22">
        <v>86348</v>
      </c>
      <c r="C31" s="22">
        <v>86706</v>
      </c>
      <c r="D31" s="22">
        <v>105431</v>
      </c>
      <c r="E31" s="22">
        <v>108671</v>
      </c>
      <c r="F31" s="22">
        <v>91688</v>
      </c>
      <c r="G31" s="22">
        <v>69643</v>
      </c>
    </row>
    <row r="32" spans="1:7" ht="13.5">
      <c r="A32" s="6" t="s">
        <v>165</v>
      </c>
      <c r="B32" s="22">
        <v>85538</v>
      </c>
      <c r="C32" s="22">
        <v>93058</v>
      </c>
      <c r="D32" s="22">
        <v>93832</v>
      </c>
      <c r="E32" s="22">
        <v>97866</v>
      </c>
      <c r="F32" s="22">
        <v>86756</v>
      </c>
      <c r="G32" s="22">
        <v>37954</v>
      </c>
    </row>
    <row r="33" spans="1:7" ht="13.5">
      <c r="A33" s="6" t="s">
        <v>166</v>
      </c>
      <c r="B33" s="22">
        <v>9276</v>
      </c>
      <c r="C33" s="22">
        <v>10008</v>
      </c>
      <c r="D33" s="22">
        <v>12231</v>
      </c>
      <c r="E33" s="22">
        <v>10920</v>
      </c>
      <c r="F33" s="22">
        <v>17367</v>
      </c>
      <c r="G33" s="22">
        <v>21655</v>
      </c>
    </row>
    <row r="34" spans="1:7" ht="13.5">
      <c r="A34" s="6" t="s">
        <v>167</v>
      </c>
      <c r="B34" s="22">
        <v>26084</v>
      </c>
      <c r="C34" s="22">
        <v>22074</v>
      </c>
      <c r="D34" s="22">
        <v>27145</v>
      </c>
      <c r="E34" s="22">
        <v>25749</v>
      </c>
      <c r="F34" s="22">
        <v>43009</v>
      </c>
      <c r="G34" s="22">
        <v>31176</v>
      </c>
    </row>
    <row r="35" spans="1:7" ht="13.5">
      <c r="A35" s="6" t="s">
        <v>168</v>
      </c>
      <c r="B35" s="22">
        <v>17747</v>
      </c>
      <c r="C35" s="22">
        <v>12079</v>
      </c>
      <c r="D35" s="22">
        <v>13050</v>
      </c>
      <c r="E35" s="22">
        <v>11117</v>
      </c>
      <c r="F35" s="22">
        <v>11561</v>
      </c>
      <c r="G35" s="22">
        <v>24874</v>
      </c>
    </row>
    <row r="36" spans="1:7" ht="13.5">
      <c r="A36" s="6" t="s">
        <v>77</v>
      </c>
      <c r="B36" s="22">
        <v>169773</v>
      </c>
      <c r="C36" s="22">
        <v>159797</v>
      </c>
      <c r="D36" s="22">
        <v>231126</v>
      </c>
      <c r="E36" s="22">
        <v>194331</v>
      </c>
      <c r="F36" s="22">
        <v>265558</v>
      </c>
      <c r="G36" s="22">
        <v>264696</v>
      </c>
    </row>
    <row r="37" spans="1:7" ht="13.5">
      <c r="A37" s="6" t="s">
        <v>169</v>
      </c>
      <c r="B37" s="22">
        <v>1400588</v>
      </c>
      <c r="C37" s="22">
        <v>1353817</v>
      </c>
      <c r="D37" s="22">
        <v>1384258</v>
      </c>
      <c r="E37" s="22">
        <v>1356234</v>
      </c>
      <c r="F37" s="22">
        <v>1585536</v>
      </c>
      <c r="G37" s="22">
        <v>1652005</v>
      </c>
    </row>
    <row r="38" spans="1:7" ht="14.25" thickBot="1">
      <c r="A38" s="25" t="s">
        <v>170</v>
      </c>
      <c r="B38" s="23">
        <v>18605</v>
      </c>
      <c r="C38" s="23">
        <v>-388503</v>
      </c>
      <c r="D38" s="23">
        <v>-212845</v>
      </c>
      <c r="E38" s="23">
        <v>503214</v>
      </c>
      <c r="F38" s="23">
        <v>524285</v>
      </c>
      <c r="G38" s="23">
        <v>99507</v>
      </c>
    </row>
    <row r="39" spans="1:7" ht="14.25" thickTop="1">
      <c r="A39" s="6" t="s">
        <v>171</v>
      </c>
      <c r="B39" s="22">
        <v>64</v>
      </c>
      <c r="C39" s="22">
        <v>93</v>
      </c>
      <c r="D39" s="22">
        <v>191</v>
      </c>
      <c r="E39" s="22">
        <v>454</v>
      </c>
      <c r="F39" s="22">
        <v>969</v>
      </c>
      <c r="G39" s="22">
        <v>1850</v>
      </c>
    </row>
    <row r="40" spans="1:7" ht="13.5">
      <c r="A40" s="6" t="s">
        <v>172</v>
      </c>
      <c r="B40" s="22">
        <v>137668</v>
      </c>
      <c r="C40" s="22">
        <v>95182</v>
      </c>
      <c r="D40" s="22">
        <v>96152</v>
      </c>
      <c r="E40" s="22">
        <v>137674</v>
      </c>
      <c r="F40" s="22">
        <v>417248</v>
      </c>
      <c r="G40" s="22">
        <v>116459</v>
      </c>
    </row>
    <row r="41" spans="1:7" ht="13.5">
      <c r="A41" s="6" t="s">
        <v>173</v>
      </c>
      <c r="B41" s="22">
        <v>106742</v>
      </c>
      <c r="C41" s="22">
        <v>1624</v>
      </c>
      <c r="D41" s="22"/>
      <c r="E41" s="22"/>
      <c r="F41" s="22">
        <v>36626</v>
      </c>
      <c r="G41" s="22"/>
    </row>
    <row r="42" spans="1:7" ht="13.5">
      <c r="A42" s="6" t="s">
        <v>174</v>
      </c>
      <c r="B42" s="22">
        <v>16277</v>
      </c>
      <c r="C42" s="22">
        <v>16099</v>
      </c>
      <c r="D42" s="22">
        <v>14307</v>
      </c>
      <c r="E42" s="22">
        <v>14990</v>
      </c>
      <c r="F42" s="22">
        <v>22071</v>
      </c>
      <c r="G42" s="22">
        <v>34663</v>
      </c>
    </row>
    <row r="43" spans="1:7" ht="13.5">
      <c r="A43" s="6" t="s">
        <v>175</v>
      </c>
      <c r="B43" s="22">
        <v>260753</v>
      </c>
      <c r="C43" s="22">
        <v>113000</v>
      </c>
      <c r="D43" s="22">
        <v>110651</v>
      </c>
      <c r="E43" s="22">
        <v>153119</v>
      </c>
      <c r="F43" s="22">
        <v>476915</v>
      </c>
      <c r="G43" s="22">
        <v>152973</v>
      </c>
    </row>
    <row r="44" spans="1:7" ht="13.5">
      <c r="A44" s="6" t="s">
        <v>176</v>
      </c>
      <c r="B44" s="22">
        <v>24121</v>
      </c>
      <c r="C44" s="22">
        <v>23561</v>
      </c>
      <c r="D44" s="22">
        <v>26495</v>
      </c>
      <c r="E44" s="22">
        <v>35789</v>
      </c>
      <c r="F44" s="22">
        <v>42694</v>
      </c>
      <c r="G44" s="22">
        <v>39389</v>
      </c>
    </row>
    <row r="45" spans="1:7" ht="13.5">
      <c r="A45" s="6" t="s">
        <v>177</v>
      </c>
      <c r="B45" s="22">
        <v>102</v>
      </c>
      <c r="C45" s="22">
        <v>196</v>
      </c>
      <c r="D45" s="22">
        <v>275</v>
      </c>
      <c r="E45" s="22">
        <v>324</v>
      </c>
      <c r="F45" s="22"/>
      <c r="G45" s="22">
        <v>408</v>
      </c>
    </row>
    <row r="46" spans="1:7" ht="13.5">
      <c r="A46" s="6" t="s">
        <v>178</v>
      </c>
      <c r="B46" s="22">
        <v>24224</v>
      </c>
      <c r="C46" s="22">
        <v>23757</v>
      </c>
      <c r="D46" s="22">
        <v>105102</v>
      </c>
      <c r="E46" s="22">
        <v>71953</v>
      </c>
      <c r="F46" s="22">
        <v>42694</v>
      </c>
      <c r="G46" s="22">
        <v>131750</v>
      </c>
    </row>
    <row r="47" spans="1:7" ht="14.25" thickBot="1">
      <c r="A47" s="25" t="s">
        <v>179</v>
      </c>
      <c r="B47" s="23">
        <v>255134</v>
      </c>
      <c r="C47" s="23">
        <v>-299260</v>
      </c>
      <c r="D47" s="23">
        <v>-207295</v>
      </c>
      <c r="E47" s="23">
        <v>584381</v>
      </c>
      <c r="F47" s="23">
        <v>958506</v>
      </c>
      <c r="G47" s="23">
        <v>120730</v>
      </c>
    </row>
    <row r="48" spans="1:7" ht="14.25" thickTop="1">
      <c r="A48" s="6" t="s">
        <v>180</v>
      </c>
      <c r="B48" s="22">
        <v>556</v>
      </c>
      <c r="C48" s="22"/>
      <c r="D48" s="22"/>
      <c r="E48" s="22"/>
      <c r="F48" s="22"/>
      <c r="G48" s="22">
        <v>3</v>
      </c>
    </row>
    <row r="49" spans="1:7" ht="13.5">
      <c r="A49" s="6" t="s">
        <v>181</v>
      </c>
      <c r="B49" s="22">
        <v>556</v>
      </c>
      <c r="C49" s="22"/>
      <c r="D49" s="22">
        <v>169480</v>
      </c>
      <c r="E49" s="22"/>
      <c r="F49" s="22"/>
      <c r="G49" s="22">
        <v>3</v>
      </c>
    </row>
    <row r="50" spans="1:7" ht="13.5">
      <c r="A50" s="6" t="s">
        <v>182</v>
      </c>
      <c r="B50" s="22"/>
      <c r="C50" s="22">
        <v>40</v>
      </c>
      <c r="D50" s="22"/>
      <c r="E50" s="22"/>
      <c r="F50" s="22">
        <v>4058</v>
      </c>
      <c r="G50" s="22"/>
    </row>
    <row r="51" spans="1:7" ht="13.5">
      <c r="A51" s="6" t="s">
        <v>183</v>
      </c>
      <c r="B51" s="22">
        <v>3688</v>
      </c>
      <c r="C51" s="22">
        <v>83</v>
      </c>
      <c r="D51" s="22">
        <v>4825</v>
      </c>
      <c r="E51" s="22">
        <v>4354</v>
      </c>
      <c r="F51" s="22">
        <v>63208</v>
      </c>
      <c r="G51" s="22">
        <v>5465</v>
      </c>
    </row>
    <row r="52" spans="1:7" ht="13.5">
      <c r="A52" s="6" t="s">
        <v>184</v>
      </c>
      <c r="B52" s="22"/>
      <c r="C52" s="22">
        <v>1312</v>
      </c>
      <c r="D52" s="22">
        <v>2000</v>
      </c>
      <c r="E52" s="22"/>
      <c r="F52" s="22">
        <v>7700</v>
      </c>
      <c r="G52" s="22"/>
    </row>
    <row r="53" spans="1:7" ht="13.5">
      <c r="A53" s="6" t="s">
        <v>185</v>
      </c>
      <c r="B53" s="22">
        <v>3688</v>
      </c>
      <c r="C53" s="22">
        <v>1435</v>
      </c>
      <c r="D53" s="22">
        <v>21855</v>
      </c>
      <c r="E53" s="22">
        <v>96279</v>
      </c>
      <c r="F53" s="22">
        <v>148972</v>
      </c>
      <c r="G53" s="22">
        <v>9828</v>
      </c>
    </row>
    <row r="54" spans="1:7" ht="13.5">
      <c r="A54" s="7" t="s">
        <v>186</v>
      </c>
      <c r="B54" s="22">
        <v>252002</v>
      </c>
      <c r="C54" s="22">
        <v>-300696</v>
      </c>
      <c r="D54" s="22">
        <v>-59670</v>
      </c>
      <c r="E54" s="22">
        <v>488101</v>
      </c>
      <c r="F54" s="22">
        <v>809533</v>
      </c>
      <c r="G54" s="22">
        <v>110906</v>
      </c>
    </row>
    <row r="55" spans="1:7" ht="13.5">
      <c r="A55" s="7" t="s">
        <v>187</v>
      </c>
      <c r="B55" s="22">
        <v>35729</v>
      </c>
      <c r="C55" s="22">
        <v>28684</v>
      </c>
      <c r="D55" s="22">
        <v>11755</v>
      </c>
      <c r="E55" s="22">
        <v>217942</v>
      </c>
      <c r="F55" s="22">
        <v>311842</v>
      </c>
      <c r="G55" s="22">
        <v>63800</v>
      </c>
    </row>
    <row r="56" spans="1:7" ht="13.5">
      <c r="A56" s="7" t="s">
        <v>188</v>
      </c>
      <c r="B56" s="22">
        <v>1512</v>
      </c>
      <c r="C56" s="22">
        <v>205510</v>
      </c>
      <c r="D56" s="22">
        <v>-22203</v>
      </c>
      <c r="E56" s="22">
        <v>36603</v>
      </c>
      <c r="F56" s="22">
        <v>-65286</v>
      </c>
      <c r="G56" s="22">
        <v>-3463</v>
      </c>
    </row>
    <row r="57" spans="1:7" ht="13.5">
      <c r="A57" s="7" t="s">
        <v>189</v>
      </c>
      <c r="B57" s="22">
        <v>37242</v>
      </c>
      <c r="C57" s="22">
        <v>234194</v>
      </c>
      <c r="D57" s="22">
        <v>-10448</v>
      </c>
      <c r="E57" s="22">
        <v>299551</v>
      </c>
      <c r="F57" s="22">
        <v>246556</v>
      </c>
      <c r="G57" s="22">
        <v>60336</v>
      </c>
    </row>
    <row r="58" spans="1:7" ht="14.25" thickBot="1">
      <c r="A58" s="7" t="s">
        <v>190</v>
      </c>
      <c r="B58" s="22">
        <v>214760</v>
      </c>
      <c r="C58" s="22">
        <v>-534891</v>
      </c>
      <c r="D58" s="22">
        <v>-49221</v>
      </c>
      <c r="E58" s="22">
        <v>188550</v>
      </c>
      <c r="F58" s="22">
        <v>562977</v>
      </c>
      <c r="G58" s="22">
        <v>50569</v>
      </c>
    </row>
    <row r="59" spans="1:7" ht="14.25" thickTop="1">
      <c r="A59" s="8"/>
      <c r="B59" s="24"/>
      <c r="C59" s="24"/>
      <c r="D59" s="24"/>
      <c r="E59" s="24"/>
      <c r="F59" s="24"/>
      <c r="G59" s="24"/>
    </row>
    <row r="61" ht="13.5">
      <c r="A61" s="20" t="s">
        <v>136</v>
      </c>
    </row>
    <row r="62" ht="13.5">
      <c r="A62" s="20" t="s">
        <v>137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8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132</v>
      </c>
      <c r="B2" s="14">
        <v>7927</v>
      </c>
      <c r="C2" s="14"/>
      <c r="D2" s="14"/>
      <c r="E2" s="14"/>
      <c r="F2" s="14"/>
      <c r="G2" s="14"/>
    </row>
    <row r="3" spans="1:7" ht="14.25" thickBot="1">
      <c r="A3" s="11" t="s">
        <v>133</v>
      </c>
      <c r="B3" s="1" t="s">
        <v>134</v>
      </c>
      <c r="C3" s="1"/>
      <c r="D3" s="1"/>
      <c r="E3" s="1"/>
      <c r="F3" s="1"/>
      <c r="G3" s="1"/>
    </row>
    <row r="4" spans="1:7" ht="14.25" thickTop="1">
      <c r="A4" s="10" t="s">
        <v>46</v>
      </c>
      <c r="B4" s="15" t="str">
        <f>HYPERLINK("http://www.kabupro.jp/mark/20130626/S000DQL7.htm","有価証券報告書")</f>
        <v>有価証券報告書</v>
      </c>
      <c r="C4" s="15" t="str">
        <f>HYPERLINK("http://www.kabupro.jp/mark/20130626/S000DQL7.htm","有価証券報告書")</f>
        <v>有価証券報告書</v>
      </c>
      <c r="D4" s="15" t="str">
        <f>HYPERLINK("http://www.kabupro.jp/mark/20120627/S000B7DJ.htm","有価証券報告書")</f>
        <v>有価証券報告書</v>
      </c>
      <c r="E4" s="15" t="str">
        <f>HYPERLINK("http://www.kabupro.jp/mark/20110628/S0008J7P.htm","有価証券報告書")</f>
        <v>有価証券報告書</v>
      </c>
      <c r="F4" s="15" t="str">
        <f>HYPERLINK("http://www.kabupro.jp/mark/20100625/S00060NJ.htm","有価証券報告書")</f>
        <v>有価証券報告書</v>
      </c>
      <c r="G4" s="15" t="str">
        <f>HYPERLINK("http://www.kabupro.jp/mark/20090625/S0003DIN.htm","有価証券報告書")</f>
        <v>有価証券報告書</v>
      </c>
    </row>
    <row r="5" spans="1:7" ht="14.25" thickBot="1">
      <c r="A5" s="11" t="s">
        <v>47</v>
      </c>
      <c r="B5" s="1" t="s">
        <v>53</v>
      </c>
      <c r="C5" s="1" t="s">
        <v>53</v>
      </c>
      <c r="D5" s="1" t="s">
        <v>57</v>
      </c>
      <c r="E5" s="1" t="s">
        <v>59</v>
      </c>
      <c r="F5" s="1" t="s">
        <v>61</v>
      </c>
      <c r="G5" s="1" t="s">
        <v>63</v>
      </c>
    </row>
    <row r="6" spans="1:7" ht="15" thickBot="1" thickTop="1">
      <c r="A6" s="10" t="s">
        <v>48</v>
      </c>
      <c r="B6" s="18" t="s">
        <v>135</v>
      </c>
      <c r="C6" s="19"/>
      <c r="D6" s="19"/>
      <c r="E6" s="19"/>
      <c r="F6" s="19"/>
      <c r="G6" s="19"/>
    </row>
    <row r="7" spans="1:7" ht="14.25" thickTop="1">
      <c r="A7" s="12" t="s">
        <v>49</v>
      </c>
      <c r="B7" s="16" t="s">
        <v>54</v>
      </c>
      <c r="C7" s="16" t="s">
        <v>54</v>
      </c>
      <c r="D7" s="16" t="s">
        <v>54</v>
      </c>
      <c r="E7" s="16" t="s">
        <v>54</v>
      </c>
      <c r="F7" s="16" t="s">
        <v>54</v>
      </c>
      <c r="G7" s="16" t="s">
        <v>54</v>
      </c>
    </row>
    <row r="8" spans="1:7" ht="13.5">
      <c r="A8" s="13" t="s">
        <v>50</v>
      </c>
      <c r="B8" s="17"/>
      <c r="C8" s="17"/>
      <c r="D8" s="17"/>
      <c r="E8" s="17"/>
      <c r="F8" s="17"/>
      <c r="G8" s="17"/>
    </row>
    <row r="9" spans="1:7" ht="13.5">
      <c r="A9" s="13" t="s">
        <v>51</v>
      </c>
      <c r="B9" s="17" t="s">
        <v>55</v>
      </c>
      <c r="C9" s="17" t="s">
        <v>56</v>
      </c>
      <c r="D9" s="17" t="s">
        <v>58</v>
      </c>
      <c r="E9" s="17" t="s">
        <v>60</v>
      </c>
      <c r="F9" s="17" t="s">
        <v>62</v>
      </c>
      <c r="G9" s="17" t="s">
        <v>64</v>
      </c>
    </row>
    <row r="10" spans="1:7" ht="14.25" thickBot="1">
      <c r="A10" s="13" t="s">
        <v>52</v>
      </c>
      <c r="B10" s="17" t="s">
        <v>66</v>
      </c>
      <c r="C10" s="17" t="s">
        <v>66</v>
      </c>
      <c r="D10" s="17" t="s">
        <v>66</v>
      </c>
      <c r="E10" s="17" t="s">
        <v>66</v>
      </c>
      <c r="F10" s="17" t="s">
        <v>66</v>
      </c>
      <c r="G10" s="17" t="s">
        <v>66</v>
      </c>
    </row>
    <row r="11" spans="1:7" ht="14.25" thickTop="1">
      <c r="A11" s="9" t="s">
        <v>65</v>
      </c>
      <c r="B11" s="21">
        <v>1032166</v>
      </c>
      <c r="C11" s="21">
        <v>544630</v>
      </c>
      <c r="D11" s="21">
        <v>767087</v>
      </c>
      <c r="E11" s="21">
        <v>1236227</v>
      </c>
      <c r="F11" s="21">
        <v>1092286</v>
      </c>
      <c r="G11" s="21">
        <v>1326322</v>
      </c>
    </row>
    <row r="12" spans="1:7" ht="13.5">
      <c r="A12" s="2" t="s">
        <v>67</v>
      </c>
      <c r="B12" s="22">
        <v>84617</v>
      </c>
      <c r="C12" s="22">
        <v>91201</v>
      </c>
      <c r="D12" s="22">
        <v>44407</v>
      </c>
      <c r="E12" s="22">
        <v>25532</v>
      </c>
      <c r="F12" s="22">
        <v>1131220</v>
      </c>
      <c r="G12" s="22">
        <v>420608</v>
      </c>
    </row>
    <row r="13" spans="1:7" ht="13.5">
      <c r="A13" s="2" t="s">
        <v>68</v>
      </c>
      <c r="B13" s="22">
        <v>2976582</v>
      </c>
      <c r="C13" s="22">
        <v>3277626</v>
      </c>
      <c r="D13" s="22">
        <v>3329532</v>
      </c>
      <c r="E13" s="22">
        <v>4291362</v>
      </c>
      <c r="F13" s="22">
        <v>3613357</v>
      </c>
      <c r="G13" s="22">
        <v>4160238</v>
      </c>
    </row>
    <row r="14" spans="1:7" ht="13.5">
      <c r="A14" s="2" t="s">
        <v>69</v>
      </c>
      <c r="B14" s="22">
        <v>283950</v>
      </c>
      <c r="C14" s="22">
        <v>239399</v>
      </c>
      <c r="D14" s="22">
        <v>268646</v>
      </c>
      <c r="E14" s="22">
        <v>289735</v>
      </c>
      <c r="F14" s="22">
        <v>290272</v>
      </c>
      <c r="G14" s="22"/>
    </row>
    <row r="15" spans="1:7" ht="13.5">
      <c r="A15" s="2" t="s">
        <v>70</v>
      </c>
      <c r="B15" s="22">
        <v>219496</v>
      </c>
      <c r="C15" s="22">
        <v>409756</v>
      </c>
      <c r="D15" s="22">
        <v>427797</v>
      </c>
      <c r="E15" s="22">
        <v>305668</v>
      </c>
      <c r="F15" s="22">
        <v>563164</v>
      </c>
      <c r="G15" s="22">
        <v>371341</v>
      </c>
    </row>
    <row r="16" spans="1:7" ht="13.5">
      <c r="A16" s="2" t="s">
        <v>71</v>
      </c>
      <c r="B16" s="22">
        <v>244606</v>
      </c>
      <c r="C16" s="22">
        <v>347729</v>
      </c>
      <c r="D16" s="22">
        <v>447106</v>
      </c>
      <c r="E16" s="22">
        <v>334791</v>
      </c>
      <c r="F16" s="22">
        <v>295432</v>
      </c>
      <c r="G16" s="22"/>
    </row>
    <row r="17" spans="1:7" ht="13.5">
      <c r="A17" s="2" t="s">
        <v>72</v>
      </c>
      <c r="B17" s="22">
        <v>9447</v>
      </c>
      <c r="C17" s="22">
        <v>11555</v>
      </c>
      <c r="D17" s="22">
        <v>12631</v>
      </c>
      <c r="E17" s="22">
        <v>12621</v>
      </c>
      <c r="F17" s="22">
        <v>12826</v>
      </c>
      <c r="G17" s="22">
        <v>8115</v>
      </c>
    </row>
    <row r="18" spans="1:7" ht="13.5">
      <c r="A18" s="2" t="s">
        <v>73</v>
      </c>
      <c r="B18" s="22">
        <v>48633</v>
      </c>
      <c r="C18" s="22">
        <v>21822</v>
      </c>
      <c r="D18" s="22">
        <v>108568</v>
      </c>
      <c r="E18" s="22">
        <v>82641</v>
      </c>
      <c r="F18" s="22">
        <v>113595</v>
      </c>
      <c r="G18" s="22">
        <v>56408</v>
      </c>
    </row>
    <row r="19" spans="1:7" ht="13.5">
      <c r="A19" s="2" t="s">
        <v>74</v>
      </c>
      <c r="B19" s="22">
        <v>407779</v>
      </c>
      <c r="C19" s="22">
        <v>295349</v>
      </c>
      <c r="D19" s="22">
        <v>330454</v>
      </c>
      <c r="E19" s="22">
        <v>327605</v>
      </c>
      <c r="F19" s="22">
        <v>191419</v>
      </c>
      <c r="G19" s="22">
        <v>423542</v>
      </c>
    </row>
    <row r="20" spans="1:7" ht="13.5">
      <c r="A20" s="2" t="s">
        <v>75</v>
      </c>
      <c r="B20" s="22">
        <v>20288</v>
      </c>
      <c r="C20" s="22"/>
      <c r="D20" s="22">
        <v>93704</v>
      </c>
      <c r="E20" s="22"/>
      <c r="F20" s="22"/>
      <c r="G20" s="22">
        <v>111229</v>
      </c>
    </row>
    <row r="21" spans="1:7" ht="13.5">
      <c r="A21" s="2" t="s">
        <v>76</v>
      </c>
      <c r="B21" s="22">
        <v>42129</v>
      </c>
      <c r="C21" s="22">
        <v>29940</v>
      </c>
      <c r="D21" s="22">
        <v>32217</v>
      </c>
      <c r="E21" s="22"/>
      <c r="F21" s="22"/>
      <c r="G21" s="22">
        <v>32056</v>
      </c>
    </row>
    <row r="22" spans="1:7" ht="13.5">
      <c r="A22" s="2" t="s">
        <v>77</v>
      </c>
      <c r="B22" s="22">
        <v>75428</v>
      </c>
      <c r="C22" s="22">
        <v>64695</v>
      </c>
      <c r="D22" s="22">
        <v>3519</v>
      </c>
      <c r="E22" s="22">
        <v>3515</v>
      </c>
      <c r="F22" s="22">
        <v>7273</v>
      </c>
      <c r="G22" s="22">
        <v>5165</v>
      </c>
    </row>
    <row r="23" spans="1:7" ht="13.5">
      <c r="A23" s="2" t="s">
        <v>78</v>
      </c>
      <c r="B23" s="22">
        <v>5445127</v>
      </c>
      <c r="C23" s="22">
        <v>5333707</v>
      </c>
      <c r="D23" s="22">
        <v>5865674</v>
      </c>
      <c r="E23" s="22">
        <v>6909701</v>
      </c>
      <c r="F23" s="22">
        <v>7310850</v>
      </c>
      <c r="G23" s="22">
        <v>8039194</v>
      </c>
    </row>
    <row r="24" spans="1:7" ht="13.5">
      <c r="A24" s="3" t="s">
        <v>79</v>
      </c>
      <c r="B24" s="22">
        <v>977393</v>
      </c>
      <c r="C24" s="22">
        <v>1050510</v>
      </c>
      <c r="D24" s="22">
        <v>1127407</v>
      </c>
      <c r="E24" s="22">
        <v>1192896</v>
      </c>
      <c r="F24" s="22">
        <v>1250588</v>
      </c>
      <c r="G24" s="22">
        <v>1330367</v>
      </c>
    </row>
    <row r="25" spans="1:7" ht="13.5">
      <c r="A25" s="3" t="s">
        <v>80</v>
      </c>
      <c r="B25" s="22">
        <v>4512</v>
      </c>
      <c r="C25" s="22">
        <v>5810</v>
      </c>
      <c r="D25" s="22">
        <v>7424</v>
      </c>
      <c r="E25" s="22">
        <v>9174</v>
      </c>
      <c r="F25" s="22">
        <v>11084</v>
      </c>
      <c r="G25" s="22">
        <v>13142</v>
      </c>
    </row>
    <row r="26" spans="1:7" ht="13.5">
      <c r="A26" s="3" t="s">
        <v>81</v>
      </c>
      <c r="B26" s="22">
        <v>486741</v>
      </c>
      <c r="C26" s="22">
        <v>547897</v>
      </c>
      <c r="D26" s="22">
        <v>550875</v>
      </c>
      <c r="E26" s="22">
        <v>638059</v>
      </c>
      <c r="F26" s="22">
        <v>765995</v>
      </c>
      <c r="G26" s="22">
        <v>863799</v>
      </c>
    </row>
    <row r="27" spans="1:7" ht="13.5">
      <c r="A27" s="3" t="s">
        <v>82</v>
      </c>
      <c r="B27" s="22">
        <v>308</v>
      </c>
      <c r="C27" s="22">
        <v>1033</v>
      </c>
      <c r="D27" s="22">
        <v>2762</v>
      </c>
      <c r="E27" s="22">
        <v>4517</v>
      </c>
      <c r="F27" s="22">
        <v>5284</v>
      </c>
      <c r="G27" s="22">
        <v>2343</v>
      </c>
    </row>
    <row r="28" spans="1:7" ht="13.5">
      <c r="A28" s="3" t="s">
        <v>83</v>
      </c>
      <c r="B28" s="22">
        <v>443934</v>
      </c>
      <c r="C28" s="22">
        <v>398851</v>
      </c>
      <c r="D28" s="22">
        <v>342689</v>
      </c>
      <c r="E28" s="22">
        <v>652290</v>
      </c>
      <c r="F28" s="22">
        <v>736367</v>
      </c>
      <c r="G28" s="22">
        <v>576587</v>
      </c>
    </row>
    <row r="29" spans="1:7" ht="13.5">
      <c r="A29" s="3" t="s">
        <v>84</v>
      </c>
      <c r="B29" s="22">
        <v>1059339</v>
      </c>
      <c r="C29" s="22">
        <v>1059339</v>
      </c>
      <c r="D29" s="22">
        <v>1059339</v>
      </c>
      <c r="E29" s="22">
        <v>1059339</v>
      </c>
      <c r="F29" s="22">
        <v>1059339</v>
      </c>
      <c r="G29" s="22">
        <v>1059339</v>
      </c>
    </row>
    <row r="30" spans="1:7" ht="13.5">
      <c r="A30" s="3" t="s">
        <v>85</v>
      </c>
      <c r="B30" s="22">
        <v>18371</v>
      </c>
      <c r="C30" s="22">
        <v>13726</v>
      </c>
      <c r="D30" s="22">
        <v>21065</v>
      </c>
      <c r="E30" s="22">
        <v>17753</v>
      </c>
      <c r="F30" s="22">
        <v>7445</v>
      </c>
      <c r="G30" s="22"/>
    </row>
    <row r="31" spans="1:7" ht="13.5">
      <c r="A31" s="3" t="s">
        <v>86</v>
      </c>
      <c r="B31" s="22">
        <v>2990601</v>
      </c>
      <c r="C31" s="22">
        <v>3077168</v>
      </c>
      <c r="D31" s="22">
        <v>3111563</v>
      </c>
      <c r="E31" s="22">
        <v>3574032</v>
      </c>
      <c r="F31" s="22">
        <v>3836105</v>
      </c>
      <c r="G31" s="22">
        <v>3846691</v>
      </c>
    </row>
    <row r="32" spans="1:7" ht="13.5">
      <c r="A32" s="3" t="s">
        <v>87</v>
      </c>
      <c r="B32" s="22">
        <v>9247</v>
      </c>
      <c r="C32" s="22">
        <v>9247</v>
      </c>
      <c r="D32" s="22">
        <v>9247</v>
      </c>
      <c r="E32" s="22">
        <v>9247</v>
      </c>
      <c r="F32" s="22">
        <v>9247</v>
      </c>
      <c r="G32" s="22">
        <v>9247</v>
      </c>
    </row>
    <row r="33" spans="1:7" ht="13.5">
      <c r="A33" s="3" t="s">
        <v>88</v>
      </c>
      <c r="B33" s="22">
        <v>11411</v>
      </c>
      <c r="C33" s="22">
        <v>5956</v>
      </c>
      <c r="D33" s="22">
        <v>3946</v>
      </c>
      <c r="E33" s="22">
        <v>7164</v>
      </c>
      <c r="F33" s="22">
        <v>14613</v>
      </c>
      <c r="G33" s="22">
        <v>23175</v>
      </c>
    </row>
    <row r="34" spans="1:7" ht="13.5">
      <c r="A34" s="3" t="s">
        <v>89</v>
      </c>
      <c r="B34" s="22">
        <v>2806</v>
      </c>
      <c r="C34" s="22">
        <v>2806</v>
      </c>
      <c r="D34" s="22">
        <v>2806</v>
      </c>
      <c r="E34" s="22">
        <v>2806</v>
      </c>
      <c r="F34" s="22">
        <v>2806</v>
      </c>
      <c r="G34" s="22">
        <v>2828</v>
      </c>
    </row>
    <row r="35" spans="1:7" ht="13.5">
      <c r="A35" s="3" t="s">
        <v>85</v>
      </c>
      <c r="B35" s="22">
        <v>11718</v>
      </c>
      <c r="C35" s="22">
        <v>2981</v>
      </c>
      <c r="D35" s="22">
        <v>4645</v>
      </c>
      <c r="E35" s="22">
        <v>1372</v>
      </c>
      <c r="F35" s="22">
        <v>1614</v>
      </c>
      <c r="G35" s="22"/>
    </row>
    <row r="36" spans="1:7" ht="13.5">
      <c r="A36" s="3" t="s">
        <v>77</v>
      </c>
      <c r="B36" s="22">
        <v>1200</v>
      </c>
      <c r="C36" s="22">
        <v>798</v>
      </c>
      <c r="D36" s="22">
        <v>994</v>
      </c>
      <c r="E36" s="22">
        <v>1189</v>
      </c>
      <c r="F36" s="22">
        <v>1385</v>
      </c>
      <c r="G36" s="22">
        <v>1148</v>
      </c>
    </row>
    <row r="37" spans="1:7" ht="13.5">
      <c r="A37" s="3" t="s">
        <v>90</v>
      </c>
      <c r="B37" s="22">
        <v>36384</v>
      </c>
      <c r="C37" s="22">
        <v>21789</v>
      </c>
      <c r="D37" s="22">
        <v>21639</v>
      </c>
      <c r="E37" s="22">
        <v>21780</v>
      </c>
      <c r="F37" s="22">
        <v>29667</v>
      </c>
      <c r="G37" s="22">
        <v>36399</v>
      </c>
    </row>
    <row r="38" spans="1:7" ht="13.5">
      <c r="A38" s="3" t="s">
        <v>91</v>
      </c>
      <c r="B38" s="22">
        <v>240791</v>
      </c>
      <c r="C38" s="22">
        <v>198371</v>
      </c>
      <c r="D38" s="22">
        <v>181978</v>
      </c>
      <c r="E38" s="22">
        <v>219867</v>
      </c>
      <c r="F38" s="22">
        <v>260770</v>
      </c>
      <c r="G38" s="22">
        <v>357883</v>
      </c>
    </row>
    <row r="39" spans="1:7" ht="13.5">
      <c r="A39" s="3" t="s">
        <v>92</v>
      </c>
      <c r="B39" s="22">
        <v>1034567</v>
      </c>
      <c r="C39" s="22">
        <v>1034567</v>
      </c>
      <c r="D39" s="22">
        <v>1034567</v>
      </c>
      <c r="E39" s="22">
        <v>1034567</v>
      </c>
      <c r="F39" s="22">
        <v>1034567</v>
      </c>
      <c r="G39" s="22">
        <v>1034567</v>
      </c>
    </row>
    <row r="40" spans="1:7" ht="13.5">
      <c r="A40" s="3" t="s">
        <v>93</v>
      </c>
      <c r="B40" s="22">
        <v>1910</v>
      </c>
      <c r="C40" s="22">
        <v>1910</v>
      </c>
      <c r="D40" s="22">
        <v>1910</v>
      </c>
      <c r="E40" s="22">
        <v>1910</v>
      </c>
      <c r="F40" s="22">
        <v>1910</v>
      </c>
      <c r="G40" s="22">
        <v>1910</v>
      </c>
    </row>
    <row r="41" spans="1:7" ht="13.5">
      <c r="A41" s="3" t="s">
        <v>94</v>
      </c>
      <c r="B41" s="22">
        <v>4995496</v>
      </c>
      <c r="C41" s="22">
        <v>4404176</v>
      </c>
      <c r="D41" s="22">
        <v>3862176</v>
      </c>
      <c r="E41" s="22">
        <v>3619236</v>
      </c>
      <c r="F41" s="22">
        <v>3439376</v>
      </c>
      <c r="G41" s="22">
        <v>2940526</v>
      </c>
    </row>
    <row r="42" spans="1:7" ht="13.5">
      <c r="A42" s="3" t="s">
        <v>77</v>
      </c>
      <c r="B42" s="22">
        <v>73562</v>
      </c>
      <c r="C42" s="22">
        <v>42223</v>
      </c>
      <c r="D42" s="22">
        <v>43159</v>
      </c>
      <c r="E42" s="22">
        <v>45678</v>
      </c>
      <c r="F42" s="22">
        <v>46245</v>
      </c>
      <c r="G42" s="22">
        <v>42811</v>
      </c>
    </row>
    <row r="43" spans="1:7" ht="13.5">
      <c r="A43" s="3" t="s">
        <v>95</v>
      </c>
      <c r="B43" s="22">
        <v>-125</v>
      </c>
      <c r="C43" s="22">
        <v>-16700</v>
      </c>
      <c r="D43" s="22">
        <v>-16700</v>
      </c>
      <c r="E43" s="22">
        <v>-16700</v>
      </c>
      <c r="F43" s="22">
        <v>-16700</v>
      </c>
      <c r="G43" s="22">
        <v>-15800</v>
      </c>
    </row>
    <row r="44" spans="1:7" ht="13.5">
      <c r="A44" s="3" t="s">
        <v>96</v>
      </c>
      <c r="B44" s="22">
        <v>6346201</v>
      </c>
      <c r="C44" s="22">
        <v>5664548</v>
      </c>
      <c r="D44" s="22">
        <v>5225291</v>
      </c>
      <c r="E44" s="22">
        <v>5025880</v>
      </c>
      <c r="F44" s="22">
        <v>4894126</v>
      </c>
      <c r="G44" s="22">
        <v>4476550</v>
      </c>
    </row>
    <row r="45" spans="1:7" ht="13.5">
      <c r="A45" s="2" t="s">
        <v>97</v>
      </c>
      <c r="B45" s="22">
        <v>9373186</v>
      </c>
      <c r="C45" s="22">
        <v>8763507</v>
      </c>
      <c r="D45" s="22">
        <v>8358493</v>
      </c>
      <c r="E45" s="22">
        <v>8621693</v>
      </c>
      <c r="F45" s="22">
        <v>8759899</v>
      </c>
      <c r="G45" s="22">
        <v>8359641</v>
      </c>
    </row>
    <row r="46" spans="1:7" ht="14.25" thickBot="1">
      <c r="A46" s="4" t="s">
        <v>98</v>
      </c>
      <c r="B46" s="23">
        <v>14818314</v>
      </c>
      <c r="C46" s="23">
        <v>14097214</v>
      </c>
      <c r="D46" s="23">
        <v>14224168</v>
      </c>
      <c r="E46" s="23">
        <v>15531394</v>
      </c>
      <c r="F46" s="23">
        <v>16070749</v>
      </c>
      <c r="G46" s="23">
        <v>16398836</v>
      </c>
    </row>
    <row r="47" spans="1:7" ht="14.25" thickTop="1">
      <c r="A47" s="2" t="s">
        <v>99</v>
      </c>
      <c r="B47" s="22">
        <v>1030484</v>
      </c>
      <c r="C47" s="22">
        <v>1583236</v>
      </c>
      <c r="D47" s="22">
        <v>1544675</v>
      </c>
      <c r="E47" s="22">
        <v>2249625</v>
      </c>
      <c r="F47" s="22">
        <v>2095158</v>
      </c>
      <c r="G47" s="22">
        <v>2618325</v>
      </c>
    </row>
    <row r="48" spans="1:7" ht="13.5">
      <c r="A48" s="2" t="s">
        <v>100</v>
      </c>
      <c r="B48" s="22">
        <v>1676693</v>
      </c>
      <c r="C48" s="22">
        <v>1097980</v>
      </c>
      <c r="D48" s="22">
        <v>1278357</v>
      </c>
      <c r="E48" s="22">
        <v>1090940</v>
      </c>
      <c r="F48" s="22">
        <v>887421</v>
      </c>
      <c r="G48" s="22">
        <v>1364837</v>
      </c>
    </row>
    <row r="49" spans="1:7" ht="13.5">
      <c r="A49" s="2" t="s">
        <v>101</v>
      </c>
      <c r="B49" s="22">
        <v>900000</v>
      </c>
      <c r="C49" s="22">
        <v>1150000</v>
      </c>
      <c r="D49" s="22">
        <v>900000</v>
      </c>
      <c r="E49" s="22">
        <v>600000</v>
      </c>
      <c r="F49" s="22">
        <v>300000</v>
      </c>
      <c r="G49" s="22"/>
    </row>
    <row r="50" spans="1:7" ht="13.5">
      <c r="A50" s="2" t="s">
        <v>102</v>
      </c>
      <c r="B50" s="22">
        <v>867256</v>
      </c>
      <c r="C50" s="22">
        <v>794366</v>
      </c>
      <c r="D50" s="22">
        <v>803392</v>
      </c>
      <c r="E50" s="22">
        <v>756896</v>
      </c>
      <c r="F50" s="22">
        <v>1090896</v>
      </c>
      <c r="G50" s="22">
        <v>1391800</v>
      </c>
    </row>
    <row r="51" spans="1:7" ht="13.5">
      <c r="A51" s="2" t="s">
        <v>103</v>
      </c>
      <c r="B51" s="22">
        <v>10725</v>
      </c>
      <c r="C51" s="22">
        <v>7190</v>
      </c>
      <c r="D51" s="22">
        <v>9002</v>
      </c>
      <c r="E51" s="22">
        <v>5764</v>
      </c>
      <c r="F51" s="22">
        <v>2718</v>
      </c>
      <c r="G51" s="22"/>
    </row>
    <row r="52" spans="1:7" ht="13.5">
      <c r="A52" s="2" t="s">
        <v>104</v>
      </c>
      <c r="B52" s="22">
        <v>174408</v>
      </c>
      <c r="C52" s="22">
        <v>326862</v>
      </c>
      <c r="D52" s="22">
        <v>199603</v>
      </c>
      <c r="E52" s="22">
        <v>244741</v>
      </c>
      <c r="F52" s="22">
        <v>175218</v>
      </c>
      <c r="G52" s="22">
        <v>14457</v>
      </c>
    </row>
    <row r="53" spans="1:7" ht="13.5">
      <c r="A53" s="2" t="s">
        <v>105</v>
      </c>
      <c r="B53" s="22">
        <v>87119</v>
      </c>
      <c r="C53" s="22">
        <v>74275</v>
      </c>
      <c r="D53" s="22">
        <v>76859</v>
      </c>
      <c r="E53" s="22">
        <v>106848</v>
      </c>
      <c r="F53" s="22">
        <v>104161</v>
      </c>
      <c r="G53" s="22">
        <v>497391</v>
      </c>
    </row>
    <row r="54" spans="1:7" ht="13.5">
      <c r="A54" s="2" t="s">
        <v>106</v>
      </c>
      <c r="B54" s="22">
        <v>17226</v>
      </c>
      <c r="C54" s="22">
        <v>8861</v>
      </c>
      <c r="D54" s="22">
        <v>7953</v>
      </c>
      <c r="E54" s="22">
        <v>103340</v>
      </c>
      <c r="F54" s="22">
        <v>305026</v>
      </c>
      <c r="G54" s="22"/>
    </row>
    <row r="55" spans="1:7" ht="13.5">
      <c r="A55" s="2" t="s">
        <v>107</v>
      </c>
      <c r="B55" s="22">
        <v>23058</v>
      </c>
      <c r="C55" s="22">
        <v>22325</v>
      </c>
      <c r="D55" s="22">
        <v>22621</v>
      </c>
      <c r="E55" s="22">
        <v>22347</v>
      </c>
      <c r="F55" s="22">
        <v>23333</v>
      </c>
      <c r="G55" s="22">
        <v>24785</v>
      </c>
    </row>
    <row r="56" spans="1:7" ht="13.5">
      <c r="A56" s="2" t="s">
        <v>108</v>
      </c>
      <c r="B56" s="22">
        <v>106392</v>
      </c>
      <c r="C56" s="22">
        <v>72520</v>
      </c>
      <c r="D56" s="22">
        <v>88567</v>
      </c>
      <c r="E56" s="22">
        <v>164769</v>
      </c>
      <c r="F56" s="22">
        <v>92911</v>
      </c>
      <c r="G56" s="22">
        <v>127155</v>
      </c>
    </row>
    <row r="57" spans="1:7" ht="13.5">
      <c r="A57" s="2" t="s">
        <v>109</v>
      </c>
      <c r="B57" s="22">
        <v>20941</v>
      </c>
      <c r="C57" s="22">
        <v>129530</v>
      </c>
      <c r="D57" s="22">
        <v>23889</v>
      </c>
      <c r="E57" s="22">
        <v>8027</v>
      </c>
      <c r="F57" s="22">
        <v>96795</v>
      </c>
      <c r="G57" s="22">
        <v>22091</v>
      </c>
    </row>
    <row r="58" spans="1:7" ht="13.5">
      <c r="A58" s="2" t="s">
        <v>77</v>
      </c>
      <c r="B58" s="22">
        <v>35</v>
      </c>
      <c r="C58" s="22">
        <v>35</v>
      </c>
      <c r="D58" s="22">
        <v>35</v>
      </c>
      <c r="E58" s="22">
        <v>35</v>
      </c>
      <c r="F58" s="22">
        <v>35</v>
      </c>
      <c r="G58" s="22">
        <v>35</v>
      </c>
    </row>
    <row r="59" spans="1:7" ht="13.5">
      <c r="A59" s="2" t="s">
        <v>110</v>
      </c>
      <c r="B59" s="22">
        <v>4914339</v>
      </c>
      <c r="C59" s="22">
        <v>5267183</v>
      </c>
      <c r="D59" s="22">
        <v>4954956</v>
      </c>
      <c r="E59" s="22">
        <v>5376159</v>
      </c>
      <c r="F59" s="22">
        <v>5173674</v>
      </c>
      <c r="G59" s="22">
        <v>6060879</v>
      </c>
    </row>
    <row r="60" spans="1:7" ht="13.5">
      <c r="A60" s="2" t="s">
        <v>111</v>
      </c>
      <c r="B60" s="22">
        <v>2174217</v>
      </c>
      <c r="C60" s="22">
        <v>1204430</v>
      </c>
      <c r="D60" s="22">
        <v>954912</v>
      </c>
      <c r="E60" s="22">
        <v>1371570</v>
      </c>
      <c r="F60" s="22">
        <v>2128466</v>
      </c>
      <c r="G60" s="22">
        <v>1944710</v>
      </c>
    </row>
    <row r="61" spans="1:7" ht="13.5">
      <c r="A61" s="2" t="s">
        <v>103</v>
      </c>
      <c r="B61" s="22">
        <v>19364</v>
      </c>
      <c r="C61" s="22">
        <v>9517</v>
      </c>
      <c r="D61" s="22">
        <v>16707</v>
      </c>
      <c r="E61" s="22">
        <v>13361</v>
      </c>
      <c r="F61" s="22">
        <v>6342</v>
      </c>
      <c r="G61" s="22"/>
    </row>
    <row r="62" spans="1:7" ht="13.5">
      <c r="A62" s="2" t="s">
        <v>112</v>
      </c>
      <c r="B62" s="22">
        <v>28958</v>
      </c>
      <c r="C62" s="22">
        <v>428</v>
      </c>
      <c r="D62" s="22"/>
      <c r="E62" s="22"/>
      <c r="F62" s="22"/>
      <c r="G62" s="22"/>
    </row>
    <row r="63" spans="1:7" ht="13.5">
      <c r="A63" s="2" t="s">
        <v>113</v>
      </c>
      <c r="B63" s="22">
        <v>30670</v>
      </c>
      <c r="C63" s="22">
        <v>91378</v>
      </c>
      <c r="D63" s="22">
        <v>130278</v>
      </c>
      <c r="E63" s="22">
        <v>311589</v>
      </c>
      <c r="F63" s="22">
        <v>328061</v>
      </c>
      <c r="G63" s="22">
        <v>267073</v>
      </c>
    </row>
    <row r="64" spans="1:7" ht="13.5">
      <c r="A64" s="2" t="s">
        <v>114</v>
      </c>
      <c r="B64" s="22">
        <v>161080</v>
      </c>
      <c r="C64" s="22">
        <v>149246</v>
      </c>
      <c r="D64" s="22">
        <v>137139</v>
      </c>
      <c r="E64" s="22">
        <v>125031</v>
      </c>
      <c r="F64" s="22">
        <v>120331</v>
      </c>
      <c r="G64" s="22">
        <v>120805</v>
      </c>
    </row>
    <row r="65" spans="1:7" ht="13.5">
      <c r="A65" s="2" t="s">
        <v>115</v>
      </c>
      <c r="B65" s="22">
        <v>2414291</v>
      </c>
      <c r="C65" s="22">
        <v>1455001</v>
      </c>
      <c r="D65" s="22">
        <v>1239037</v>
      </c>
      <c r="E65" s="22">
        <v>1821553</v>
      </c>
      <c r="F65" s="22">
        <v>2583200</v>
      </c>
      <c r="G65" s="22">
        <v>2332588</v>
      </c>
    </row>
    <row r="66" spans="1:7" ht="14.25" thickBot="1">
      <c r="A66" s="4" t="s">
        <v>116</v>
      </c>
      <c r="B66" s="23">
        <v>7328630</v>
      </c>
      <c r="C66" s="23">
        <v>6722184</v>
      </c>
      <c r="D66" s="23">
        <v>6193994</v>
      </c>
      <c r="E66" s="23">
        <v>7197712</v>
      </c>
      <c r="F66" s="23">
        <v>7756874</v>
      </c>
      <c r="G66" s="23">
        <v>8393467</v>
      </c>
    </row>
    <row r="67" spans="1:7" ht="14.25" thickTop="1">
      <c r="A67" s="2" t="s">
        <v>117</v>
      </c>
      <c r="B67" s="22">
        <v>2188960</v>
      </c>
      <c r="C67" s="22">
        <v>2188960</v>
      </c>
      <c r="D67" s="22">
        <v>2188960</v>
      </c>
      <c r="E67" s="22">
        <v>2188960</v>
      </c>
      <c r="F67" s="22">
        <v>2188960</v>
      </c>
      <c r="G67" s="22">
        <v>2188960</v>
      </c>
    </row>
    <row r="68" spans="1:7" ht="13.5">
      <c r="A68" s="3" t="s">
        <v>118</v>
      </c>
      <c r="B68" s="22">
        <v>2211687</v>
      </c>
      <c r="C68" s="22">
        <v>2211687</v>
      </c>
      <c r="D68" s="22">
        <v>2211687</v>
      </c>
      <c r="E68" s="22">
        <v>2211687</v>
      </c>
      <c r="F68" s="22">
        <v>2211687</v>
      </c>
      <c r="G68" s="22">
        <v>2211687</v>
      </c>
    </row>
    <row r="69" spans="1:7" ht="13.5">
      <c r="A69" s="3" t="s">
        <v>119</v>
      </c>
      <c r="B69" s="22">
        <v>24025</v>
      </c>
      <c r="C69" s="22">
        <v>24025</v>
      </c>
      <c r="D69" s="22">
        <v>24025</v>
      </c>
      <c r="E69" s="22">
        <v>24025</v>
      </c>
      <c r="F69" s="22">
        <v>24025</v>
      </c>
      <c r="G69" s="22">
        <v>24025</v>
      </c>
    </row>
    <row r="70" spans="1:7" ht="13.5">
      <c r="A70" s="3" t="s">
        <v>120</v>
      </c>
      <c r="B70" s="22">
        <v>2235713</v>
      </c>
      <c r="C70" s="22">
        <v>2235713</v>
      </c>
      <c r="D70" s="22">
        <v>2235713</v>
      </c>
      <c r="E70" s="22">
        <v>2235713</v>
      </c>
      <c r="F70" s="22">
        <v>2235713</v>
      </c>
      <c r="G70" s="22">
        <v>2235713</v>
      </c>
    </row>
    <row r="71" spans="1:7" ht="13.5">
      <c r="A71" s="3" t="s">
        <v>121</v>
      </c>
      <c r="B71" s="22">
        <v>94667</v>
      </c>
      <c r="C71" s="22">
        <v>94667</v>
      </c>
      <c r="D71" s="22">
        <v>94667</v>
      </c>
      <c r="E71" s="22">
        <v>94667</v>
      </c>
      <c r="F71" s="22">
        <v>94667</v>
      </c>
      <c r="G71" s="22">
        <v>94667</v>
      </c>
    </row>
    <row r="72" spans="1:7" ht="13.5">
      <c r="A72" s="5" t="s">
        <v>122</v>
      </c>
      <c r="B72" s="22">
        <v>51730</v>
      </c>
      <c r="C72" s="22">
        <v>53093</v>
      </c>
      <c r="D72" s="22">
        <v>50664</v>
      </c>
      <c r="E72" s="22">
        <v>51991</v>
      </c>
      <c r="F72" s="22">
        <v>53356</v>
      </c>
      <c r="G72" s="22">
        <v>54786</v>
      </c>
    </row>
    <row r="73" spans="1:7" ht="13.5">
      <c r="A73" s="5" t="s">
        <v>123</v>
      </c>
      <c r="B73" s="22">
        <v>3780000</v>
      </c>
      <c r="C73" s="22">
        <v>3780000</v>
      </c>
      <c r="D73" s="22">
        <v>3780000</v>
      </c>
      <c r="E73" s="22">
        <v>3680000</v>
      </c>
      <c r="F73" s="22">
        <v>3380000</v>
      </c>
      <c r="G73" s="22">
        <v>3380000</v>
      </c>
    </row>
    <row r="74" spans="1:7" ht="13.5">
      <c r="A74" s="5" t="s">
        <v>124</v>
      </c>
      <c r="B74" s="22">
        <v>-577325</v>
      </c>
      <c r="C74" s="22">
        <v>-669999</v>
      </c>
      <c r="D74" s="22">
        <v>-29842</v>
      </c>
      <c r="E74" s="22">
        <v>306311</v>
      </c>
      <c r="F74" s="22">
        <v>583787</v>
      </c>
      <c r="G74" s="22">
        <v>228679</v>
      </c>
    </row>
    <row r="75" spans="1:7" ht="13.5">
      <c r="A75" s="3" t="s">
        <v>125</v>
      </c>
      <c r="B75" s="22">
        <v>3349072</v>
      </c>
      <c r="C75" s="22">
        <v>3257762</v>
      </c>
      <c r="D75" s="22">
        <v>3895489</v>
      </c>
      <c r="E75" s="22">
        <v>4132970</v>
      </c>
      <c r="F75" s="22">
        <v>4111811</v>
      </c>
      <c r="G75" s="22">
        <v>3758133</v>
      </c>
    </row>
    <row r="76" spans="1:7" ht="13.5">
      <c r="A76" s="2" t="s">
        <v>126</v>
      </c>
      <c r="B76" s="22">
        <v>-347544</v>
      </c>
      <c r="C76" s="22">
        <v>-330034</v>
      </c>
      <c r="D76" s="22">
        <v>-297399</v>
      </c>
      <c r="E76" s="22">
        <v>-254917</v>
      </c>
      <c r="F76" s="22">
        <v>-204739</v>
      </c>
      <c r="G76" s="22">
        <v>-204502</v>
      </c>
    </row>
    <row r="77" spans="1:7" ht="13.5">
      <c r="A77" s="2" t="s">
        <v>127</v>
      </c>
      <c r="B77" s="22">
        <v>7426201</v>
      </c>
      <c r="C77" s="22">
        <v>7352400</v>
      </c>
      <c r="D77" s="22">
        <v>8022763</v>
      </c>
      <c r="E77" s="22">
        <v>8302725</v>
      </c>
      <c r="F77" s="22">
        <v>8331744</v>
      </c>
      <c r="G77" s="22">
        <v>7978303</v>
      </c>
    </row>
    <row r="78" spans="1:7" ht="13.5">
      <c r="A78" s="2" t="s">
        <v>128</v>
      </c>
      <c r="B78" s="22">
        <v>63481</v>
      </c>
      <c r="C78" s="22">
        <v>22629</v>
      </c>
      <c r="D78" s="22">
        <v>7410</v>
      </c>
      <c r="E78" s="22">
        <v>30955</v>
      </c>
      <c r="F78" s="22">
        <v>-17869</v>
      </c>
      <c r="G78" s="22">
        <v>27065</v>
      </c>
    </row>
    <row r="79" spans="1:7" ht="13.5">
      <c r="A79" s="2" t="s">
        <v>129</v>
      </c>
      <c r="B79" s="22">
        <v>63481</v>
      </c>
      <c r="C79" s="22">
        <v>22629</v>
      </c>
      <c r="D79" s="22">
        <v>7410</v>
      </c>
      <c r="E79" s="22">
        <v>30955</v>
      </c>
      <c r="F79" s="22">
        <v>-17869</v>
      </c>
      <c r="G79" s="22">
        <v>27065</v>
      </c>
    </row>
    <row r="80" spans="1:7" ht="13.5">
      <c r="A80" s="6" t="s">
        <v>130</v>
      </c>
      <c r="B80" s="22">
        <v>7489683</v>
      </c>
      <c r="C80" s="22">
        <v>7375030</v>
      </c>
      <c r="D80" s="22">
        <v>8030174</v>
      </c>
      <c r="E80" s="22">
        <v>8333681</v>
      </c>
      <c r="F80" s="22">
        <v>8313875</v>
      </c>
      <c r="G80" s="22">
        <v>8005369</v>
      </c>
    </row>
    <row r="81" spans="1:7" ht="14.25" thickBot="1">
      <c r="A81" s="7" t="s">
        <v>131</v>
      </c>
      <c r="B81" s="22">
        <v>14818314</v>
      </c>
      <c r="C81" s="22">
        <v>14097214</v>
      </c>
      <c r="D81" s="22">
        <v>14224168</v>
      </c>
      <c r="E81" s="22">
        <v>15531394</v>
      </c>
      <c r="F81" s="22">
        <v>16070749</v>
      </c>
      <c r="G81" s="22">
        <v>16398836</v>
      </c>
    </row>
    <row r="82" spans="1:7" ht="14.25" thickTop="1">
      <c r="A82" s="8"/>
      <c r="B82" s="24"/>
      <c r="C82" s="24"/>
      <c r="D82" s="24"/>
      <c r="E82" s="24"/>
      <c r="F82" s="24"/>
      <c r="G82" s="24"/>
    </row>
    <row r="84" ht="13.5">
      <c r="A84" s="20" t="s">
        <v>136</v>
      </c>
    </row>
    <row r="85" ht="13.5">
      <c r="A85" s="20" t="s">
        <v>137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2014-02-10T17:36:24Z</dcterms:created>
  <dcterms:modified xsi:type="dcterms:W3CDTF">2014-02-10T17:36:45Z</dcterms:modified>
  <cp:category/>
  <cp:version/>
  <cp:contentType/>
  <cp:contentStatus/>
</cp:coreProperties>
</file>