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<sst xmlns="http://schemas.openxmlformats.org/spreadsheetml/2006/main" count="710" uniqueCount="258">
  <si>
    <t>繰延税金負債</t>
  </si>
  <si>
    <t>為替換算調整勘定</t>
  </si>
  <si>
    <t>連結・貸借対照表</t>
  </si>
  <si>
    <t>累積四半期</t>
  </si>
  <si>
    <t>2013/04/01</t>
  </si>
  <si>
    <t>株式報酬費用</t>
  </si>
  <si>
    <t>貸倒引当金の増減額（△は減少）</t>
  </si>
  <si>
    <t>賞与引当金の増減額（△は減少）</t>
  </si>
  <si>
    <t>受取利息及び受取配当金</t>
  </si>
  <si>
    <t>為替差損益（△は益）</t>
  </si>
  <si>
    <t>有形固定資産売却損益（△は益）</t>
  </si>
  <si>
    <t>有形固定資産除却損</t>
  </si>
  <si>
    <t>関係会社株式売却損益（△は益）</t>
  </si>
  <si>
    <t>売上債権の増減額（△は増加）</t>
  </si>
  <si>
    <t>たな卸資産の増減額（△は増加）</t>
  </si>
  <si>
    <t>仕入債務の増減額（△は減少）</t>
  </si>
  <si>
    <t>未収消費税等の増減額（△は増加）</t>
  </si>
  <si>
    <t>未払消費税等の増減額（△は減少）</t>
  </si>
  <si>
    <t>小計</t>
  </si>
  <si>
    <t>利息及び配当金の受取額</t>
  </si>
  <si>
    <t>利息の支払額</t>
  </si>
  <si>
    <t>法人税等の還付額</t>
  </si>
  <si>
    <t>法人税等の支払額</t>
  </si>
  <si>
    <t>営業活動によるキャッシュ・フロー</t>
  </si>
  <si>
    <t>定期預金の払戻による収入</t>
  </si>
  <si>
    <t>有形固定資産の取得による支出</t>
  </si>
  <si>
    <t>有形固定資産の売却による収入</t>
  </si>
  <si>
    <t>無形固定資産の取得による支出</t>
  </si>
  <si>
    <t>連結の範囲の変更を伴う子会社株式の売却による支出</t>
  </si>
  <si>
    <t>従業員に対する長期貸付金の回収による収入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</si>
  <si>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</si>
  <si>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</si>
  <si>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</si>
  <si>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</si>
  <si>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リース債務の返済による支出</t>
  </si>
  <si>
    <t>社債の償還による支出</t>
  </si>
  <si>
    <t>自己株式の取得による支出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</si>
  <si>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</si>
  <si>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</si>
  <si>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</si>
  <si>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</si>
  <si>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</si>
  <si>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</si>
  <si>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貸倒引当金戻入額</t>
  </si>
  <si>
    <t>助成金収入</t>
  </si>
  <si>
    <t>産業廃棄物処理費</t>
  </si>
  <si>
    <t>控除対象外源泉税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</si>
  <si>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</si>
  <si>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</si>
  <si>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</si>
  <si>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</si>
  <si>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</si>
  <si>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</si>
  <si>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</si>
  <si>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</si>
  <si>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</si>
  <si>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2013/06/26</t>
  </si>
  <si>
    <t>通期</t>
  </si>
  <si>
    <t>2013/03/31</t>
  </si>
  <si>
    <t>2012/03/31</t>
  </si>
  <si>
    <t>2012/06/27</t>
  </si>
  <si>
    <t>2011/03/31</t>
  </si>
  <si>
    <t>2011/06/24</t>
  </si>
  <si>
    <t>2010/03/31</t>
  </si>
  <si>
    <t>2010/06/24</t>
  </si>
  <si>
    <t>2009/03/31</t>
  </si>
  <si>
    <t>2009/06/29</t>
  </si>
  <si>
    <t>2008/03/31</t>
  </si>
  <si>
    <t>現金及び預金</t>
  </si>
  <si>
    <t>千円</t>
  </si>
  <si>
    <t>受取手形</t>
  </si>
  <si>
    <t>売掛金</t>
  </si>
  <si>
    <t>商品及び製品</t>
  </si>
  <si>
    <t>仕掛品</t>
  </si>
  <si>
    <t>原材料及び貯蔵品</t>
  </si>
  <si>
    <t>前払費用</t>
  </si>
  <si>
    <t>繰延税金資産</t>
  </si>
  <si>
    <t>関係会社短期貸付金</t>
  </si>
  <si>
    <t>未収入金</t>
  </si>
  <si>
    <t>立替金</t>
  </si>
  <si>
    <t>未収還付法人税等</t>
  </si>
  <si>
    <t>その他</t>
  </si>
  <si>
    <t>貸倒引当金</t>
  </si>
  <si>
    <t>流動資産</t>
  </si>
  <si>
    <t>建物（純額）</t>
  </si>
  <si>
    <t>構築物（純額）</t>
  </si>
  <si>
    <t>機械及び装置（純額）</t>
  </si>
  <si>
    <t>車両運搬具（純額）</t>
  </si>
  <si>
    <t>工具、器具及び備品（純額）</t>
  </si>
  <si>
    <t>土地</t>
  </si>
  <si>
    <t>建設仮勘定</t>
  </si>
  <si>
    <t>有形固定資産</t>
  </si>
  <si>
    <t>商標権</t>
  </si>
  <si>
    <t>ソフトウエア</t>
  </si>
  <si>
    <t>電話加入権</t>
  </si>
  <si>
    <t>無形固定資産</t>
  </si>
  <si>
    <t>投資有価証券</t>
  </si>
  <si>
    <t>関係会社株式</t>
  </si>
  <si>
    <t>出資金</t>
  </si>
  <si>
    <t>関係会社長期貸付金</t>
  </si>
  <si>
    <t>従業員に対する長期貸付金</t>
  </si>
  <si>
    <t>長期前払費用</t>
  </si>
  <si>
    <t>長期未収入金</t>
  </si>
  <si>
    <t>保険積立金</t>
  </si>
  <si>
    <t>差入保証金</t>
  </si>
  <si>
    <t>破産更生債権等</t>
  </si>
  <si>
    <t>未精算勘定</t>
  </si>
  <si>
    <t>投資その他の資産</t>
  </si>
  <si>
    <t>固定資産</t>
  </si>
  <si>
    <t>資産</t>
  </si>
  <si>
    <t>支払手形</t>
  </si>
  <si>
    <t>買掛金</t>
  </si>
  <si>
    <t>短期借入金</t>
  </si>
  <si>
    <t>1年内返済予定の長期借入金</t>
  </si>
  <si>
    <t>1年内償還予定の社債</t>
  </si>
  <si>
    <t>リース債務</t>
  </si>
  <si>
    <t>未払金</t>
  </si>
  <si>
    <t>未払費用</t>
  </si>
  <si>
    <t>未払法人税等</t>
  </si>
  <si>
    <t>未払消費税等</t>
  </si>
  <si>
    <t>預り金</t>
  </si>
  <si>
    <t>前受収益</t>
  </si>
  <si>
    <t>賞与引当金</t>
  </si>
  <si>
    <t>設備関係支払手形</t>
  </si>
  <si>
    <t>流動負債</t>
  </si>
  <si>
    <t>社債</t>
  </si>
  <si>
    <t>長期借入金</t>
  </si>
  <si>
    <t>長期預り保証金</t>
  </si>
  <si>
    <t>長期未払金</t>
  </si>
  <si>
    <t>固定負債</t>
  </si>
  <si>
    <t>負債</t>
  </si>
  <si>
    <t>資本金</t>
  </si>
  <si>
    <t>資本準備金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</si>
  <si>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</si>
  <si>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</si>
  <si>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</si>
  <si>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</si>
  <si>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</si>
  <si>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</si>
  <si>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</si>
  <si>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</si>
  <si>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</si>
  <si>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新株予約権</t>
  </si>
  <si>
    <t>純資産</t>
  </si>
  <si>
    <t>負債純資産</t>
  </si>
  <si>
    <t>証券コード</t>
  </si>
  <si>
    <t>企業名</t>
  </si>
  <si>
    <t>株式会社アテクト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</si>
  <si>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</si>
  <si>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</si>
  <si>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</si>
  <si>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</si>
  <si>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</si>
  <si>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</si>
  <si>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</si>
  <si>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</si>
  <si>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</si>
  <si>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製品売上高</t>
  </si>
  <si>
    <t>商品売上高</t>
  </si>
  <si>
    <t>売上高</t>
  </si>
  <si>
    <t>製品期首たな卸高</t>
  </si>
  <si>
    <t>当期製品製造原価</t>
  </si>
  <si>
    <t>合計</t>
  </si>
  <si>
    <t>製品他勘定振替高</t>
  </si>
  <si>
    <t>製品期末たな卸高</t>
  </si>
  <si>
    <t>差引</t>
  </si>
  <si>
    <t>商品期首たな卸高</t>
  </si>
  <si>
    <t>当期商品仕入高</t>
  </si>
  <si>
    <t>商品他勘定振替高</t>
  </si>
  <si>
    <t>商品期末たな卸高</t>
  </si>
  <si>
    <t>売上原価</t>
  </si>
  <si>
    <t>売上総利益</t>
  </si>
  <si>
    <t>役員報酬</t>
  </si>
  <si>
    <t>給料及び手当</t>
  </si>
  <si>
    <t>賞与</t>
  </si>
  <si>
    <t>（うち賞与引当金繰入額）</t>
  </si>
  <si>
    <t>（うち退職給付費用）</t>
  </si>
  <si>
    <t>法定福利費</t>
  </si>
  <si>
    <t>業務委託費</t>
  </si>
  <si>
    <t>荷造及び発送費</t>
  </si>
  <si>
    <t>支払報酬</t>
  </si>
  <si>
    <t>支払手数料</t>
  </si>
  <si>
    <t>研究開発費</t>
  </si>
  <si>
    <t>減価償却費</t>
  </si>
  <si>
    <t>租税公課</t>
  </si>
  <si>
    <t>貸倒引当金繰入額</t>
  </si>
  <si>
    <t>販売費・一般管理費</t>
  </si>
  <si>
    <t>営業利益</t>
  </si>
  <si>
    <t>受取利息</t>
  </si>
  <si>
    <t>受取配当金</t>
  </si>
  <si>
    <t>受取手数料</t>
  </si>
  <si>
    <t>為替差益</t>
  </si>
  <si>
    <t>受取賃貸料</t>
  </si>
  <si>
    <t>経営指導料</t>
  </si>
  <si>
    <t>営業外収益</t>
  </si>
  <si>
    <t>支払利息</t>
  </si>
  <si>
    <t>社債利息</t>
  </si>
  <si>
    <t>為替差損</t>
  </si>
  <si>
    <t>営業外費用</t>
  </si>
  <si>
    <t>経常利益</t>
  </si>
  <si>
    <t>固定資産売却益</t>
  </si>
  <si>
    <t>新株予約権戻入益</t>
  </si>
  <si>
    <t>関係会社株式売却益</t>
  </si>
  <si>
    <t>特別利益</t>
  </si>
  <si>
    <t>固定資産売却損</t>
  </si>
  <si>
    <t>固定資産除却損</t>
  </si>
  <si>
    <t>関係会社株式売却損</t>
  </si>
  <si>
    <t>関係会社株式評価損</t>
  </si>
  <si>
    <t>事業構造改善費用</t>
  </si>
  <si>
    <t>減損損失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</si>
  <si>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</si>
  <si>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</si>
  <si>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</si>
  <si>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</si>
  <si>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</si>
  <si>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</si>
  <si>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</si>
  <si>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2014/02/07</t>
  </si>
  <si>
    <t>四半期</t>
  </si>
  <si>
    <t>2013/12/31</t>
  </si>
  <si>
    <t>2013/11/08</t>
  </si>
  <si>
    <t>2013/09/30</t>
  </si>
  <si>
    <t>2013/08/07</t>
  </si>
  <si>
    <t>2013/06/30</t>
  </si>
  <si>
    <t>2013/02/13</t>
  </si>
  <si>
    <t>2012/12/31</t>
  </si>
  <si>
    <t>2012/11/13</t>
  </si>
  <si>
    <t>2012/09/30</t>
  </si>
  <si>
    <t>2012/08/10</t>
  </si>
  <si>
    <t>2012/06/30</t>
  </si>
  <si>
    <t>2012/02/13</t>
  </si>
  <si>
    <t>2011/12/31</t>
  </si>
  <si>
    <t>2011/11/14</t>
  </si>
  <si>
    <t>2011/09/30</t>
  </si>
  <si>
    <t>2011/08/12</t>
  </si>
  <si>
    <t>2011/06/30</t>
  </si>
  <si>
    <t>2011/02/14</t>
  </si>
  <si>
    <t>2010/12/31</t>
  </si>
  <si>
    <t>2010/11/12</t>
  </si>
  <si>
    <t>2010/09/30</t>
  </si>
  <si>
    <t>2010/08/06</t>
  </si>
  <si>
    <t>2010/06/30</t>
  </si>
  <si>
    <t>2010/02/12</t>
  </si>
  <si>
    <t>2009/12/31</t>
  </si>
  <si>
    <t>2009/11/13</t>
  </si>
  <si>
    <t>2009/09/30</t>
  </si>
  <si>
    <t>2009/08/10</t>
  </si>
  <si>
    <t>2009/06/30</t>
  </si>
  <si>
    <t>2009/02/13</t>
  </si>
  <si>
    <t>2008/12/31</t>
  </si>
  <si>
    <t>2008/11/14</t>
  </si>
  <si>
    <t>2008/09/30</t>
  </si>
  <si>
    <t>2008/09/16</t>
  </si>
  <si>
    <t>2008/06/30</t>
  </si>
  <si>
    <t>受取手形及び営業未収入金</t>
  </si>
  <si>
    <t>建物及び構築物（純額）</t>
  </si>
  <si>
    <t>機械装置及び運搬具（純額）</t>
  </si>
  <si>
    <t>支払手形及び買掛金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</si>
</sst>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145</v>
      </c>
      <c r="B2" s="14">
        <v>4241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146</v>
      </c>
      <c r="B3" s="1" t="s">
        <v>147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49</v>
      </c>
      <c r="B4" s="15" t="str">
        <f>HYPERLINK("http://www.kabupro.jp/mark/20140207/S10012K1.htm","四半期報告書")</f>
        <v>四半期報告書</v>
      </c>
      <c r="C4" s="15" t="str">
        <f>HYPERLINK("http://www.kabupro.jp/mark/20131108/S1000D8U.htm","四半期報告書")</f>
        <v>四半期報告書</v>
      </c>
      <c r="D4" s="15" t="str">
        <f>HYPERLINK("http://www.kabupro.jp/mark/20130807/S000E5P7.htm","四半期報告書")</f>
        <v>四半期報告書</v>
      </c>
      <c r="E4" s="15" t="str">
        <f>HYPERLINK("http://www.kabupro.jp/mark/20130626/S000DPMB.htm","有価証券報告書")</f>
        <v>有価証券報告書</v>
      </c>
      <c r="F4" s="15" t="str">
        <f>HYPERLINK("http://www.kabupro.jp/mark/20140207/S10012K1.htm","四半期報告書")</f>
        <v>四半期報告書</v>
      </c>
      <c r="G4" s="15" t="str">
        <f>HYPERLINK("http://www.kabupro.jp/mark/20131108/S1000D8U.htm","四半期報告書")</f>
        <v>四半期報告書</v>
      </c>
      <c r="H4" s="15" t="str">
        <f>HYPERLINK("http://www.kabupro.jp/mark/20130807/S000E5P7.htm","四半期報告書")</f>
        <v>四半期報告書</v>
      </c>
      <c r="I4" s="15" t="str">
        <f>HYPERLINK("http://www.kabupro.jp/mark/20130626/S000DPMB.htm","有価証券報告書")</f>
        <v>有価証券報告書</v>
      </c>
      <c r="J4" s="15" t="str">
        <f>HYPERLINK("http://www.kabupro.jp/mark/20130213/S000CU68.htm","四半期報告書")</f>
        <v>四半期報告書</v>
      </c>
      <c r="K4" s="15" t="str">
        <f>HYPERLINK("http://www.kabupro.jp/mark/20121113/S000C981.htm","四半期報告書")</f>
        <v>四半期報告書</v>
      </c>
      <c r="L4" s="15" t="str">
        <f>HYPERLINK("http://www.kabupro.jp/mark/20120810/S000BPVQ.htm","四半期報告書")</f>
        <v>四半期報告書</v>
      </c>
      <c r="M4" s="15" t="str">
        <f>HYPERLINK("http://www.kabupro.jp/mark/20120627/S000B7CQ.htm","有価証券報告書")</f>
        <v>有価証券報告書</v>
      </c>
      <c r="N4" s="15" t="str">
        <f>HYPERLINK("http://www.kabupro.jp/mark/20120213/S000ABBO.htm","四半期報告書")</f>
        <v>四半期報告書</v>
      </c>
      <c r="O4" s="15" t="str">
        <f>HYPERLINK("http://www.kabupro.jp/mark/20111114/S0009RB4.htm","四半期報告書")</f>
        <v>四半期報告書</v>
      </c>
      <c r="P4" s="15" t="str">
        <f>HYPERLINK("http://www.kabupro.jp/mark/20110812/S00095SB.htm","四半期報告書")</f>
        <v>四半期報告書</v>
      </c>
      <c r="Q4" s="15" t="str">
        <f>HYPERLINK("http://www.kabupro.jp/mark/20110624/S0008LGV.htm","有価証券報告書")</f>
        <v>有価証券報告書</v>
      </c>
      <c r="R4" s="15" t="str">
        <f>HYPERLINK("http://www.kabupro.jp/mark/20110214/S0007STL.htm","四半期報告書")</f>
        <v>四半期報告書</v>
      </c>
      <c r="S4" s="15" t="str">
        <f>HYPERLINK("http://www.kabupro.jp/mark/20101112/S00077CT.htm","四半期報告書")</f>
        <v>四半期報告書</v>
      </c>
      <c r="T4" s="15" t="str">
        <f>HYPERLINK("http://www.kabupro.jp/mark/20100806/S0006HT2.htm","四半期報告書")</f>
        <v>四半期報告書</v>
      </c>
      <c r="U4" s="15" t="str">
        <f>HYPERLINK("http://www.kabupro.jp/mark/20100624/S000612R.htm","有価証券報告書")</f>
        <v>有価証券報告書</v>
      </c>
      <c r="V4" s="15" t="str">
        <f>HYPERLINK("http://www.kabupro.jp/mark/20100212/S00057K1.htm","四半期報告書")</f>
        <v>四半期報告書</v>
      </c>
      <c r="W4" s="15" t="str">
        <f>HYPERLINK("http://www.kabupro.jp/mark/20091113/S0004MHI.htm","四半期報告書")</f>
        <v>四半期報告書</v>
      </c>
      <c r="X4" s="15" t="str">
        <f>HYPERLINK("http://www.kabupro.jp/mark/20090810/S0003UTL.htm","四半期報告書")</f>
        <v>四半期報告書</v>
      </c>
      <c r="Y4" s="15" t="str">
        <f>HYPERLINK("http://www.kabupro.jp/mark/20090629/S0003JWV.htm","有価証券報告書")</f>
        <v>有価証券報告書</v>
      </c>
    </row>
    <row r="5" spans="1:25" ht="14.25" thickBot="1">
      <c r="A5" s="11" t="s">
        <v>50</v>
      </c>
      <c r="B5" s="1" t="s">
        <v>217</v>
      </c>
      <c r="C5" s="1" t="s">
        <v>220</v>
      </c>
      <c r="D5" s="1" t="s">
        <v>222</v>
      </c>
      <c r="E5" s="1" t="s">
        <v>56</v>
      </c>
      <c r="F5" s="1" t="s">
        <v>217</v>
      </c>
      <c r="G5" s="1" t="s">
        <v>220</v>
      </c>
      <c r="H5" s="1" t="s">
        <v>222</v>
      </c>
      <c r="I5" s="1" t="s">
        <v>56</v>
      </c>
      <c r="J5" s="1" t="s">
        <v>224</v>
      </c>
      <c r="K5" s="1" t="s">
        <v>226</v>
      </c>
      <c r="L5" s="1" t="s">
        <v>228</v>
      </c>
      <c r="M5" s="1" t="s">
        <v>60</v>
      </c>
      <c r="N5" s="1" t="s">
        <v>230</v>
      </c>
      <c r="O5" s="1" t="s">
        <v>232</v>
      </c>
      <c r="P5" s="1" t="s">
        <v>234</v>
      </c>
      <c r="Q5" s="1" t="s">
        <v>62</v>
      </c>
      <c r="R5" s="1" t="s">
        <v>236</v>
      </c>
      <c r="S5" s="1" t="s">
        <v>238</v>
      </c>
      <c r="T5" s="1" t="s">
        <v>240</v>
      </c>
      <c r="U5" s="1" t="s">
        <v>64</v>
      </c>
      <c r="V5" s="1" t="s">
        <v>242</v>
      </c>
      <c r="W5" s="1" t="s">
        <v>244</v>
      </c>
      <c r="X5" s="1" t="s">
        <v>246</v>
      </c>
      <c r="Y5" s="1" t="s">
        <v>66</v>
      </c>
    </row>
    <row r="6" spans="1:25" ht="15" thickBot="1" thickTop="1">
      <c r="A6" s="10" t="s">
        <v>51</v>
      </c>
      <c r="B6" s="18" t="s">
        <v>48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52</v>
      </c>
      <c r="B7" s="14" t="s">
        <v>3</v>
      </c>
      <c r="C7" s="14" t="s">
        <v>3</v>
      </c>
      <c r="D7" s="14" t="s">
        <v>3</v>
      </c>
      <c r="E7" s="16" t="s">
        <v>57</v>
      </c>
      <c r="F7" s="14" t="s">
        <v>3</v>
      </c>
      <c r="G7" s="14" t="s">
        <v>3</v>
      </c>
      <c r="H7" s="14" t="s">
        <v>3</v>
      </c>
      <c r="I7" s="16" t="s">
        <v>57</v>
      </c>
      <c r="J7" s="14" t="s">
        <v>3</v>
      </c>
      <c r="K7" s="14" t="s">
        <v>3</v>
      </c>
      <c r="L7" s="14" t="s">
        <v>3</v>
      </c>
      <c r="M7" s="16" t="s">
        <v>57</v>
      </c>
      <c r="N7" s="14" t="s">
        <v>3</v>
      </c>
      <c r="O7" s="14" t="s">
        <v>3</v>
      </c>
      <c r="P7" s="14" t="s">
        <v>3</v>
      </c>
      <c r="Q7" s="16" t="s">
        <v>57</v>
      </c>
      <c r="R7" s="14" t="s">
        <v>3</v>
      </c>
      <c r="S7" s="14" t="s">
        <v>3</v>
      </c>
      <c r="T7" s="14" t="s">
        <v>3</v>
      </c>
      <c r="U7" s="16" t="s">
        <v>57</v>
      </c>
      <c r="V7" s="14" t="s">
        <v>3</v>
      </c>
      <c r="W7" s="14" t="s">
        <v>3</v>
      </c>
      <c r="X7" s="14" t="s">
        <v>3</v>
      </c>
      <c r="Y7" s="16" t="s">
        <v>57</v>
      </c>
    </row>
    <row r="8" spans="1:25" ht="13.5">
      <c r="A8" s="13" t="s">
        <v>53</v>
      </c>
      <c r="B8" s="1" t="s">
        <v>4</v>
      </c>
      <c r="C8" s="1" t="s">
        <v>4</v>
      </c>
      <c r="D8" s="1" t="s">
        <v>4</v>
      </c>
      <c r="E8" s="17" t="s">
        <v>151</v>
      </c>
      <c r="F8" s="1" t="s">
        <v>151</v>
      </c>
      <c r="G8" s="1" t="s">
        <v>151</v>
      </c>
      <c r="H8" s="1" t="s">
        <v>151</v>
      </c>
      <c r="I8" s="17" t="s">
        <v>152</v>
      </c>
      <c r="J8" s="1" t="s">
        <v>152</v>
      </c>
      <c r="K8" s="1" t="s">
        <v>152</v>
      </c>
      <c r="L8" s="1" t="s">
        <v>152</v>
      </c>
      <c r="M8" s="17" t="s">
        <v>153</v>
      </c>
      <c r="N8" s="1" t="s">
        <v>153</v>
      </c>
      <c r="O8" s="1" t="s">
        <v>153</v>
      </c>
      <c r="P8" s="1" t="s">
        <v>153</v>
      </c>
      <c r="Q8" s="17" t="s">
        <v>154</v>
      </c>
      <c r="R8" s="1" t="s">
        <v>154</v>
      </c>
      <c r="S8" s="1" t="s">
        <v>154</v>
      </c>
      <c r="T8" s="1" t="s">
        <v>154</v>
      </c>
      <c r="U8" s="17" t="s">
        <v>155</v>
      </c>
      <c r="V8" s="1" t="s">
        <v>155</v>
      </c>
      <c r="W8" s="1" t="s">
        <v>155</v>
      </c>
      <c r="X8" s="1" t="s">
        <v>155</v>
      </c>
      <c r="Y8" s="17" t="s">
        <v>156</v>
      </c>
    </row>
    <row r="9" spans="1:25" ht="13.5">
      <c r="A9" s="13" t="s">
        <v>54</v>
      </c>
      <c r="B9" s="1" t="s">
        <v>219</v>
      </c>
      <c r="C9" s="1" t="s">
        <v>221</v>
      </c>
      <c r="D9" s="1" t="s">
        <v>223</v>
      </c>
      <c r="E9" s="17" t="s">
        <v>58</v>
      </c>
      <c r="F9" s="1" t="s">
        <v>225</v>
      </c>
      <c r="G9" s="1" t="s">
        <v>227</v>
      </c>
      <c r="H9" s="1" t="s">
        <v>229</v>
      </c>
      <c r="I9" s="17" t="s">
        <v>59</v>
      </c>
      <c r="J9" s="1" t="s">
        <v>231</v>
      </c>
      <c r="K9" s="1" t="s">
        <v>233</v>
      </c>
      <c r="L9" s="1" t="s">
        <v>235</v>
      </c>
      <c r="M9" s="17" t="s">
        <v>61</v>
      </c>
      <c r="N9" s="1" t="s">
        <v>237</v>
      </c>
      <c r="O9" s="1" t="s">
        <v>239</v>
      </c>
      <c r="P9" s="1" t="s">
        <v>241</v>
      </c>
      <c r="Q9" s="17" t="s">
        <v>63</v>
      </c>
      <c r="R9" s="1" t="s">
        <v>243</v>
      </c>
      <c r="S9" s="1" t="s">
        <v>245</v>
      </c>
      <c r="T9" s="1" t="s">
        <v>247</v>
      </c>
      <c r="U9" s="17" t="s">
        <v>65</v>
      </c>
      <c r="V9" s="1" t="s">
        <v>249</v>
      </c>
      <c r="W9" s="1" t="s">
        <v>251</v>
      </c>
      <c r="X9" s="1" t="s">
        <v>253</v>
      </c>
      <c r="Y9" s="17" t="s">
        <v>67</v>
      </c>
    </row>
    <row r="10" spans="1:25" ht="14.25" thickBot="1">
      <c r="A10" s="13" t="s">
        <v>55</v>
      </c>
      <c r="B10" s="1" t="s">
        <v>69</v>
      </c>
      <c r="C10" s="1" t="s">
        <v>69</v>
      </c>
      <c r="D10" s="1" t="s">
        <v>69</v>
      </c>
      <c r="E10" s="17" t="s">
        <v>69</v>
      </c>
      <c r="F10" s="1" t="s">
        <v>69</v>
      </c>
      <c r="G10" s="1" t="s">
        <v>69</v>
      </c>
      <c r="H10" s="1" t="s">
        <v>69</v>
      </c>
      <c r="I10" s="17" t="s">
        <v>69</v>
      </c>
      <c r="J10" s="1" t="s">
        <v>69</v>
      </c>
      <c r="K10" s="1" t="s">
        <v>69</v>
      </c>
      <c r="L10" s="1" t="s">
        <v>69</v>
      </c>
      <c r="M10" s="17" t="s">
        <v>69</v>
      </c>
      <c r="N10" s="1" t="s">
        <v>69</v>
      </c>
      <c r="O10" s="1" t="s">
        <v>69</v>
      </c>
      <c r="P10" s="1" t="s">
        <v>69</v>
      </c>
      <c r="Q10" s="17" t="s">
        <v>69</v>
      </c>
      <c r="R10" s="1" t="s">
        <v>69</v>
      </c>
      <c r="S10" s="1" t="s">
        <v>69</v>
      </c>
      <c r="T10" s="1" t="s">
        <v>69</v>
      </c>
      <c r="U10" s="17" t="s">
        <v>69</v>
      </c>
      <c r="V10" s="1" t="s">
        <v>69</v>
      </c>
      <c r="W10" s="1" t="s">
        <v>69</v>
      </c>
      <c r="X10" s="1" t="s">
        <v>69</v>
      </c>
      <c r="Y10" s="17" t="s">
        <v>69</v>
      </c>
    </row>
    <row r="11" spans="1:25" ht="14.25" thickTop="1">
      <c r="A11" s="30" t="s">
        <v>159</v>
      </c>
      <c r="B11" s="27">
        <v>1941901</v>
      </c>
      <c r="C11" s="27">
        <v>1293400</v>
      </c>
      <c r="D11" s="27">
        <v>675064</v>
      </c>
      <c r="E11" s="21">
        <v>2500949</v>
      </c>
      <c r="F11" s="27">
        <v>1909322</v>
      </c>
      <c r="G11" s="27">
        <v>1268568</v>
      </c>
      <c r="H11" s="27">
        <v>655537</v>
      </c>
      <c r="I11" s="21">
        <v>2495463</v>
      </c>
      <c r="J11" s="27">
        <v>1898065</v>
      </c>
      <c r="K11" s="27">
        <v>1282261</v>
      </c>
      <c r="L11" s="27">
        <v>645802</v>
      </c>
      <c r="M11" s="21">
        <v>3080073</v>
      </c>
      <c r="N11" s="27">
        <v>2373729</v>
      </c>
      <c r="O11" s="27">
        <v>1666410</v>
      </c>
      <c r="P11" s="27">
        <v>897801</v>
      </c>
      <c r="Q11" s="21">
        <v>3359567</v>
      </c>
      <c r="R11" s="27">
        <v>2492451</v>
      </c>
      <c r="S11" s="27">
        <v>1684047</v>
      </c>
      <c r="T11" s="27">
        <v>788795</v>
      </c>
      <c r="U11" s="21">
        <v>3566433</v>
      </c>
      <c r="V11" s="27">
        <v>2913618</v>
      </c>
      <c r="W11" s="27">
        <v>2120980</v>
      </c>
      <c r="X11" s="27">
        <v>1076108</v>
      </c>
      <c r="Y11" s="21">
        <v>3536889</v>
      </c>
    </row>
    <row r="12" spans="1:25" ht="13.5">
      <c r="A12" s="7" t="s">
        <v>170</v>
      </c>
      <c r="B12" s="28">
        <v>1029848</v>
      </c>
      <c r="C12" s="28">
        <v>691579</v>
      </c>
      <c r="D12" s="28">
        <v>354129</v>
      </c>
      <c r="E12" s="22">
        <v>1373990</v>
      </c>
      <c r="F12" s="28">
        <v>1046014</v>
      </c>
      <c r="G12" s="28">
        <v>702292</v>
      </c>
      <c r="H12" s="28">
        <v>360443</v>
      </c>
      <c r="I12" s="22">
        <v>1550632</v>
      </c>
      <c r="J12" s="28">
        <v>1174254</v>
      </c>
      <c r="K12" s="28">
        <v>808267</v>
      </c>
      <c r="L12" s="28">
        <v>411547</v>
      </c>
      <c r="M12" s="22">
        <v>2014908</v>
      </c>
      <c r="N12" s="28">
        <v>1561632</v>
      </c>
      <c r="O12" s="28">
        <v>1097417</v>
      </c>
      <c r="P12" s="28">
        <v>571234</v>
      </c>
      <c r="Q12" s="22">
        <v>2271890</v>
      </c>
      <c r="R12" s="28">
        <v>1710461</v>
      </c>
      <c r="S12" s="28">
        <v>1149539</v>
      </c>
      <c r="T12" s="28">
        <v>553171</v>
      </c>
      <c r="U12" s="22">
        <v>2605625</v>
      </c>
      <c r="V12" s="28">
        <v>2102536</v>
      </c>
      <c r="W12" s="28">
        <v>1487754</v>
      </c>
      <c r="X12" s="28">
        <v>770896</v>
      </c>
      <c r="Y12" s="22">
        <v>2381876</v>
      </c>
    </row>
    <row r="13" spans="1:25" ht="13.5">
      <c r="A13" s="7" t="s">
        <v>171</v>
      </c>
      <c r="B13" s="28">
        <v>912052</v>
      </c>
      <c r="C13" s="28">
        <v>601821</v>
      </c>
      <c r="D13" s="28">
        <v>320935</v>
      </c>
      <c r="E13" s="22">
        <v>1126959</v>
      </c>
      <c r="F13" s="28">
        <v>863308</v>
      </c>
      <c r="G13" s="28">
        <v>566276</v>
      </c>
      <c r="H13" s="28">
        <v>295093</v>
      </c>
      <c r="I13" s="22">
        <v>944831</v>
      </c>
      <c r="J13" s="28">
        <v>723810</v>
      </c>
      <c r="K13" s="28">
        <v>473994</v>
      </c>
      <c r="L13" s="28">
        <v>234255</v>
      </c>
      <c r="M13" s="22">
        <v>1065164</v>
      </c>
      <c r="N13" s="28">
        <v>812096</v>
      </c>
      <c r="O13" s="28">
        <v>568992</v>
      </c>
      <c r="P13" s="28">
        <v>326567</v>
      </c>
      <c r="Q13" s="22">
        <v>1087677</v>
      </c>
      <c r="R13" s="28">
        <v>781990</v>
      </c>
      <c r="S13" s="28">
        <v>534507</v>
      </c>
      <c r="T13" s="28">
        <v>235623</v>
      </c>
      <c r="U13" s="22">
        <v>960808</v>
      </c>
      <c r="V13" s="28">
        <v>811082</v>
      </c>
      <c r="W13" s="28">
        <v>633225</v>
      </c>
      <c r="X13" s="28">
        <v>305212</v>
      </c>
      <c r="Y13" s="22">
        <v>1155012</v>
      </c>
    </row>
    <row r="14" spans="1:25" ht="13.5">
      <c r="A14" s="6" t="s">
        <v>173</v>
      </c>
      <c r="B14" s="28">
        <v>145455</v>
      </c>
      <c r="C14" s="28">
        <v>98270</v>
      </c>
      <c r="D14" s="28">
        <v>50629</v>
      </c>
      <c r="E14" s="22">
        <v>215161</v>
      </c>
      <c r="F14" s="28">
        <v>162198</v>
      </c>
      <c r="G14" s="28">
        <v>110990</v>
      </c>
      <c r="H14" s="28">
        <v>61399</v>
      </c>
      <c r="I14" s="22">
        <v>264624</v>
      </c>
      <c r="J14" s="28">
        <v>234693</v>
      </c>
      <c r="K14" s="28">
        <v>162799</v>
      </c>
      <c r="L14" s="28">
        <v>81583</v>
      </c>
      <c r="M14" s="22">
        <v>238036</v>
      </c>
      <c r="N14" s="28">
        <v>221834</v>
      </c>
      <c r="O14" s="28">
        <v>149562</v>
      </c>
      <c r="P14" s="28">
        <v>73309</v>
      </c>
      <c r="Q14" s="22">
        <v>260343</v>
      </c>
      <c r="R14" s="28">
        <v>215682</v>
      </c>
      <c r="S14" s="28">
        <v>140889</v>
      </c>
      <c r="T14" s="28">
        <v>67583</v>
      </c>
      <c r="U14" s="22">
        <v>217568</v>
      </c>
      <c r="V14" s="28">
        <v>184262</v>
      </c>
      <c r="W14" s="28">
        <v>122479</v>
      </c>
      <c r="X14" s="28">
        <v>61469</v>
      </c>
      <c r="Y14" s="22">
        <v>188922</v>
      </c>
    </row>
    <row r="15" spans="1:25" ht="13.5">
      <c r="A15" s="6" t="s">
        <v>175</v>
      </c>
      <c r="B15" s="28">
        <v>9517</v>
      </c>
      <c r="C15" s="28">
        <v>29568</v>
      </c>
      <c r="D15" s="28">
        <v>15434</v>
      </c>
      <c r="E15" s="22">
        <v>29070</v>
      </c>
      <c r="F15" s="28">
        <v>39666</v>
      </c>
      <c r="G15" s="28">
        <v>26915</v>
      </c>
      <c r="H15" s="28">
        <v>11709</v>
      </c>
      <c r="I15" s="22">
        <v>10387</v>
      </c>
      <c r="J15" s="28">
        <v>2670</v>
      </c>
      <c r="K15" s="28"/>
      <c r="L15" s="28">
        <v>14356</v>
      </c>
      <c r="M15" s="22">
        <v>24671</v>
      </c>
      <c r="N15" s="28">
        <v>14197</v>
      </c>
      <c r="O15" s="28">
        <v>23777</v>
      </c>
      <c r="P15" s="28">
        <v>11881</v>
      </c>
      <c r="Q15" s="22">
        <v>27853</v>
      </c>
      <c r="R15" s="28">
        <v>4253</v>
      </c>
      <c r="S15" s="28">
        <v>16866</v>
      </c>
      <c r="T15" s="28">
        <v>4424</v>
      </c>
      <c r="U15" s="22">
        <v>16134</v>
      </c>
      <c r="V15" s="28">
        <v>4427</v>
      </c>
      <c r="W15" s="28">
        <v>14175</v>
      </c>
      <c r="X15" s="28">
        <v>11270</v>
      </c>
      <c r="Y15" s="22">
        <v>12209</v>
      </c>
    </row>
    <row r="16" spans="1:25" ht="13.5">
      <c r="A16" s="6" t="s">
        <v>185</v>
      </c>
      <c r="B16" s="28">
        <v>351</v>
      </c>
      <c r="C16" s="28">
        <v>9</v>
      </c>
      <c r="D16" s="28">
        <v>50</v>
      </c>
      <c r="E16" s="22"/>
      <c r="F16" s="28"/>
      <c r="G16" s="28"/>
      <c r="H16" s="28">
        <v>144</v>
      </c>
      <c r="I16" s="22">
        <v>7758</v>
      </c>
      <c r="J16" s="28"/>
      <c r="K16" s="28"/>
      <c r="L16" s="28"/>
      <c r="M16" s="22"/>
      <c r="N16" s="28"/>
      <c r="O16" s="28"/>
      <c r="P16" s="28"/>
      <c r="Q16" s="22">
        <v>426</v>
      </c>
      <c r="R16" s="28">
        <v>347</v>
      </c>
      <c r="S16" s="28">
        <v>308</v>
      </c>
      <c r="T16" s="28">
        <v>492</v>
      </c>
      <c r="U16" s="22">
        <v>6543</v>
      </c>
      <c r="V16" s="28">
        <v>6039</v>
      </c>
      <c r="W16" s="28">
        <v>7825</v>
      </c>
      <c r="X16" s="28">
        <v>110</v>
      </c>
      <c r="Y16" s="22">
        <v>681</v>
      </c>
    </row>
    <row r="17" spans="1:25" ht="13.5">
      <c r="A17" s="6" t="s">
        <v>81</v>
      </c>
      <c r="B17" s="28">
        <v>533448</v>
      </c>
      <c r="C17" s="28">
        <v>333508</v>
      </c>
      <c r="D17" s="28">
        <v>161966</v>
      </c>
      <c r="E17" s="22">
        <v>424003</v>
      </c>
      <c r="F17" s="28">
        <v>478643</v>
      </c>
      <c r="G17" s="28">
        <v>316106</v>
      </c>
      <c r="H17" s="28">
        <v>160210</v>
      </c>
      <c r="I17" s="22">
        <v>417094</v>
      </c>
      <c r="J17" s="28">
        <v>530982</v>
      </c>
      <c r="K17" s="28">
        <v>378186</v>
      </c>
      <c r="L17" s="28">
        <v>222310</v>
      </c>
      <c r="M17" s="22">
        <v>488479</v>
      </c>
      <c r="N17" s="28">
        <v>570259</v>
      </c>
      <c r="O17" s="28">
        <v>364383</v>
      </c>
      <c r="P17" s="28">
        <v>178522</v>
      </c>
      <c r="Q17" s="22">
        <v>439257</v>
      </c>
      <c r="R17" s="28">
        <v>550191</v>
      </c>
      <c r="S17" s="28">
        <v>345698</v>
      </c>
      <c r="T17" s="28">
        <v>175316</v>
      </c>
      <c r="U17" s="22">
        <v>466507</v>
      </c>
      <c r="V17" s="28">
        <v>590318</v>
      </c>
      <c r="W17" s="28">
        <v>384967</v>
      </c>
      <c r="X17" s="28">
        <v>197536</v>
      </c>
      <c r="Y17" s="22">
        <v>370602</v>
      </c>
    </row>
    <row r="18" spans="1:25" ht="13.5">
      <c r="A18" s="6" t="s">
        <v>186</v>
      </c>
      <c r="B18" s="28">
        <v>688772</v>
      </c>
      <c r="C18" s="28">
        <v>461356</v>
      </c>
      <c r="D18" s="28">
        <v>228080</v>
      </c>
      <c r="E18" s="22">
        <v>913758</v>
      </c>
      <c r="F18" s="28">
        <v>680508</v>
      </c>
      <c r="G18" s="28">
        <v>454012</v>
      </c>
      <c r="H18" s="28">
        <v>233464</v>
      </c>
      <c r="I18" s="22">
        <v>978982</v>
      </c>
      <c r="J18" s="28">
        <v>768346</v>
      </c>
      <c r="K18" s="28">
        <v>540985</v>
      </c>
      <c r="L18" s="28">
        <v>318250</v>
      </c>
      <c r="M18" s="22">
        <v>1103859</v>
      </c>
      <c r="N18" s="28">
        <v>806291</v>
      </c>
      <c r="O18" s="28">
        <v>537723</v>
      </c>
      <c r="P18" s="28">
        <v>263713</v>
      </c>
      <c r="Q18" s="22">
        <v>1032607</v>
      </c>
      <c r="R18" s="28">
        <v>770474</v>
      </c>
      <c r="S18" s="28">
        <v>503762</v>
      </c>
      <c r="T18" s="28">
        <v>247817</v>
      </c>
      <c r="U18" s="22">
        <v>1010800</v>
      </c>
      <c r="V18" s="28">
        <v>785048</v>
      </c>
      <c r="W18" s="28">
        <v>529448</v>
      </c>
      <c r="X18" s="28">
        <v>270387</v>
      </c>
      <c r="Y18" s="22">
        <v>846849</v>
      </c>
    </row>
    <row r="19" spans="1:25" ht="14.25" thickBot="1">
      <c r="A19" s="25" t="s">
        <v>187</v>
      </c>
      <c r="B19" s="29">
        <v>223279</v>
      </c>
      <c r="C19" s="29">
        <v>140464</v>
      </c>
      <c r="D19" s="29">
        <v>92854</v>
      </c>
      <c r="E19" s="23">
        <v>213200</v>
      </c>
      <c r="F19" s="29">
        <v>182800</v>
      </c>
      <c r="G19" s="29">
        <v>112263</v>
      </c>
      <c r="H19" s="29">
        <v>61629</v>
      </c>
      <c r="I19" s="23">
        <v>-34151</v>
      </c>
      <c r="J19" s="29">
        <v>-44536</v>
      </c>
      <c r="K19" s="29">
        <v>-66991</v>
      </c>
      <c r="L19" s="29">
        <v>-83995</v>
      </c>
      <c r="M19" s="23">
        <v>-38694</v>
      </c>
      <c r="N19" s="29">
        <v>5804</v>
      </c>
      <c r="O19" s="29">
        <v>31269</v>
      </c>
      <c r="P19" s="29">
        <v>62853</v>
      </c>
      <c r="Q19" s="23">
        <v>55069</v>
      </c>
      <c r="R19" s="29">
        <v>11515</v>
      </c>
      <c r="S19" s="29">
        <v>30745</v>
      </c>
      <c r="T19" s="29">
        <v>-12193</v>
      </c>
      <c r="U19" s="23">
        <v>-49992</v>
      </c>
      <c r="V19" s="29">
        <v>26033</v>
      </c>
      <c r="W19" s="29">
        <v>103777</v>
      </c>
      <c r="X19" s="29">
        <v>34824</v>
      </c>
      <c r="Y19" s="23">
        <v>308162</v>
      </c>
    </row>
    <row r="20" spans="1:25" ht="14.25" thickTop="1">
      <c r="A20" s="6" t="s">
        <v>188</v>
      </c>
      <c r="B20" s="28">
        <v>2047</v>
      </c>
      <c r="C20" s="28">
        <v>1367</v>
      </c>
      <c r="D20" s="28">
        <v>489</v>
      </c>
      <c r="E20" s="22">
        <v>3308</v>
      </c>
      <c r="F20" s="28">
        <v>2219</v>
      </c>
      <c r="G20" s="28">
        <v>1388</v>
      </c>
      <c r="H20" s="28">
        <v>563</v>
      </c>
      <c r="I20" s="22">
        <v>4146</v>
      </c>
      <c r="J20" s="28">
        <v>3074</v>
      </c>
      <c r="K20" s="28">
        <v>2236</v>
      </c>
      <c r="L20" s="28">
        <v>1083</v>
      </c>
      <c r="M20" s="22">
        <v>3065</v>
      </c>
      <c r="N20" s="28">
        <v>2017</v>
      </c>
      <c r="O20" s="28">
        <v>1278</v>
      </c>
      <c r="P20" s="28">
        <v>548</v>
      </c>
      <c r="Q20" s="22">
        <v>783</v>
      </c>
      <c r="R20" s="28">
        <v>363</v>
      </c>
      <c r="S20" s="28">
        <v>111</v>
      </c>
      <c r="T20" s="28">
        <v>12</v>
      </c>
      <c r="U20" s="22">
        <v>1310</v>
      </c>
      <c r="V20" s="28">
        <v>777</v>
      </c>
      <c r="W20" s="28">
        <v>577</v>
      </c>
      <c r="X20" s="28">
        <v>79</v>
      </c>
      <c r="Y20" s="22">
        <v>1091</v>
      </c>
    </row>
    <row r="21" spans="1:25" ht="13.5">
      <c r="A21" s="6" t="s">
        <v>191</v>
      </c>
      <c r="B21" s="28">
        <v>68975</v>
      </c>
      <c r="C21" s="28">
        <v>27040</v>
      </c>
      <c r="D21" s="28">
        <v>11527</v>
      </c>
      <c r="E21" s="22">
        <v>55455</v>
      </c>
      <c r="F21" s="28">
        <v>30345</v>
      </c>
      <c r="G21" s="28"/>
      <c r="H21" s="28"/>
      <c r="I21" s="22"/>
      <c r="J21" s="28"/>
      <c r="K21" s="28"/>
      <c r="L21" s="28"/>
      <c r="M21" s="22"/>
      <c r="N21" s="28"/>
      <c r="O21" s="28"/>
      <c r="P21" s="28"/>
      <c r="Q21" s="22">
        <v>7768</v>
      </c>
      <c r="R21" s="28">
        <v>167</v>
      </c>
      <c r="S21" s="28"/>
      <c r="T21" s="28"/>
      <c r="U21" s="22"/>
      <c r="V21" s="28"/>
      <c r="W21" s="28"/>
      <c r="X21" s="28">
        <v>2047</v>
      </c>
      <c r="Y21" s="22"/>
    </row>
    <row r="22" spans="1:25" ht="13.5">
      <c r="A22" s="6" t="s">
        <v>192</v>
      </c>
      <c r="B22" s="28">
        <v>4003</v>
      </c>
      <c r="C22" s="28">
        <v>2874</v>
      </c>
      <c r="D22" s="28">
        <v>1437</v>
      </c>
      <c r="E22" s="22">
        <v>5778</v>
      </c>
      <c r="F22" s="28">
        <v>4341</v>
      </c>
      <c r="G22" s="28">
        <v>2904</v>
      </c>
      <c r="H22" s="28">
        <v>1437</v>
      </c>
      <c r="I22" s="22">
        <v>1840</v>
      </c>
      <c r="J22" s="28"/>
      <c r="K22" s="28"/>
      <c r="L22" s="28"/>
      <c r="M22" s="22"/>
      <c r="N22" s="28"/>
      <c r="O22" s="28"/>
      <c r="P22" s="28"/>
      <c r="Q22" s="22"/>
      <c r="R22" s="28"/>
      <c r="S22" s="28"/>
      <c r="T22" s="28"/>
      <c r="U22" s="22"/>
      <c r="V22" s="28"/>
      <c r="W22" s="28"/>
      <c r="X22" s="28"/>
      <c r="Y22" s="22"/>
    </row>
    <row r="23" spans="1:25" ht="13.5">
      <c r="A23" s="6" t="s">
        <v>43</v>
      </c>
      <c r="B23" s="28"/>
      <c r="C23" s="28"/>
      <c r="D23" s="28"/>
      <c r="E23" s="22"/>
      <c r="F23" s="28">
        <v>363</v>
      </c>
      <c r="G23" s="28"/>
      <c r="H23" s="28"/>
      <c r="I23" s="22"/>
      <c r="J23" s="28">
        <v>307</v>
      </c>
      <c r="K23" s="28"/>
      <c r="L23" s="28">
        <v>175</v>
      </c>
      <c r="M23" s="22">
        <v>670</v>
      </c>
      <c r="N23" s="28">
        <v>586</v>
      </c>
      <c r="O23" s="28">
        <v>511</v>
      </c>
      <c r="P23" s="28"/>
      <c r="Q23" s="22"/>
      <c r="R23" s="28"/>
      <c r="S23" s="28"/>
      <c r="T23" s="28"/>
      <c r="U23" s="22"/>
      <c r="V23" s="28"/>
      <c r="W23" s="28"/>
      <c r="X23" s="28"/>
      <c r="Y23" s="22"/>
    </row>
    <row r="24" spans="1:25" ht="13.5">
      <c r="A24" s="6" t="s">
        <v>44</v>
      </c>
      <c r="B24" s="28">
        <v>3961</v>
      </c>
      <c r="C24" s="28">
        <v>3912</v>
      </c>
      <c r="D24" s="28"/>
      <c r="E24" s="22">
        <v>6349</v>
      </c>
      <c r="F24" s="28">
        <v>5679</v>
      </c>
      <c r="G24" s="28">
        <v>2493</v>
      </c>
      <c r="H24" s="28">
        <v>560</v>
      </c>
      <c r="I24" s="22">
        <v>2508</v>
      </c>
      <c r="J24" s="28"/>
      <c r="K24" s="28"/>
      <c r="L24" s="28"/>
      <c r="M24" s="22">
        <v>5657</v>
      </c>
      <c r="N24" s="28">
        <v>4092</v>
      </c>
      <c r="O24" s="28"/>
      <c r="P24" s="28"/>
      <c r="Q24" s="22"/>
      <c r="R24" s="28"/>
      <c r="S24" s="28"/>
      <c r="T24" s="28"/>
      <c r="U24" s="22"/>
      <c r="V24" s="28"/>
      <c r="W24" s="28"/>
      <c r="X24" s="28"/>
      <c r="Y24" s="22"/>
    </row>
    <row r="25" spans="1:25" ht="13.5">
      <c r="A25" s="6" t="s">
        <v>81</v>
      </c>
      <c r="B25" s="28">
        <v>5486</v>
      </c>
      <c r="C25" s="28">
        <v>2556</v>
      </c>
      <c r="D25" s="28">
        <v>1021</v>
      </c>
      <c r="E25" s="22">
        <v>5971</v>
      </c>
      <c r="F25" s="28">
        <v>3668</v>
      </c>
      <c r="G25" s="28">
        <v>3025</v>
      </c>
      <c r="H25" s="28">
        <v>584</v>
      </c>
      <c r="I25" s="22">
        <v>3785</v>
      </c>
      <c r="J25" s="28">
        <v>2996</v>
      </c>
      <c r="K25" s="28">
        <v>2832</v>
      </c>
      <c r="L25" s="28">
        <v>1244</v>
      </c>
      <c r="M25" s="22">
        <v>5026</v>
      </c>
      <c r="N25" s="28">
        <v>3641</v>
      </c>
      <c r="O25" s="28">
        <v>2920</v>
      </c>
      <c r="P25" s="28">
        <v>1507</v>
      </c>
      <c r="Q25" s="22">
        <v>7136</v>
      </c>
      <c r="R25" s="28">
        <v>2877</v>
      </c>
      <c r="S25" s="28">
        <v>2229</v>
      </c>
      <c r="T25" s="28">
        <v>525</v>
      </c>
      <c r="U25" s="22">
        <v>4373</v>
      </c>
      <c r="V25" s="28">
        <v>3557</v>
      </c>
      <c r="W25" s="28">
        <v>3316</v>
      </c>
      <c r="X25" s="28">
        <v>2624</v>
      </c>
      <c r="Y25" s="22">
        <v>1103</v>
      </c>
    </row>
    <row r="26" spans="1:25" ht="13.5">
      <c r="A26" s="6" t="s">
        <v>194</v>
      </c>
      <c r="B26" s="28">
        <v>84474</v>
      </c>
      <c r="C26" s="28">
        <v>37750</v>
      </c>
      <c r="D26" s="28">
        <v>14476</v>
      </c>
      <c r="E26" s="22">
        <v>76863</v>
      </c>
      <c r="F26" s="28">
        <v>46618</v>
      </c>
      <c r="G26" s="28">
        <v>9811</v>
      </c>
      <c r="H26" s="28">
        <v>3145</v>
      </c>
      <c r="I26" s="22">
        <v>12281</v>
      </c>
      <c r="J26" s="28">
        <v>6378</v>
      </c>
      <c r="K26" s="28">
        <v>5068</v>
      </c>
      <c r="L26" s="28">
        <v>2503</v>
      </c>
      <c r="M26" s="22">
        <v>14420</v>
      </c>
      <c r="N26" s="28">
        <v>10338</v>
      </c>
      <c r="O26" s="28">
        <v>4710</v>
      </c>
      <c r="P26" s="28">
        <v>2055</v>
      </c>
      <c r="Q26" s="22">
        <v>23150</v>
      </c>
      <c r="R26" s="28">
        <v>5035</v>
      </c>
      <c r="S26" s="28">
        <v>3967</v>
      </c>
      <c r="T26" s="28">
        <v>736</v>
      </c>
      <c r="U26" s="22">
        <v>13949</v>
      </c>
      <c r="V26" s="28">
        <v>12647</v>
      </c>
      <c r="W26" s="28">
        <v>12186</v>
      </c>
      <c r="X26" s="28">
        <v>9097</v>
      </c>
      <c r="Y26" s="22">
        <v>5952</v>
      </c>
    </row>
    <row r="27" spans="1:25" ht="13.5">
      <c r="A27" s="6" t="s">
        <v>195</v>
      </c>
      <c r="B27" s="28">
        <v>23181</v>
      </c>
      <c r="C27" s="28">
        <v>15507</v>
      </c>
      <c r="D27" s="28">
        <v>7640</v>
      </c>
      <c r="E27" s="22">
        <v>35024</v>
      </c>
      <c r="F27" s="28">
        <v>26272</v>
      </c>
      <c r="G27" s="28">
        <v>17139</v>
      </c>
      <c r="H27" s="28">
        <v>8388</v>
      </c>
      <c r="I27" s="22">
        <v>36891</v>
      </c>
      <c r="J27" s="28">
        <v>28379</v>
      </c>
      <c r="K27" s="28">
        <v>18945</v>
      </c>
      <c r="L27" s="28">
        <v>9128</v>
      </c>
      <c r="M27" s="22">
        <v>29075</v>
      </c>
      <c r="N27" s="28">
        <v>22118</v>
      </c>
      <c r="O27" s="28">
        <v>14532</v>
      </c>
      <c r="P27" s="28">
        <v>7131</v>
      </c>
      <c r="Q27" s="22">
        <v>29784</v>
      </c>
      <c r="R27" s="28">
        <v>22969</v>
      </c>
      <c r="S27" s="28">
        <v>16049</v>
      </c>
      <c r="T27" s="28">
        <v>8311</v>
      </c>
      <c r="U27" s="22">
        <v>26152</v>
      </c>
      <c r="V27" s="28">
        <v>19753</v>
      </c>
      <c r="W27" s="28">
        <v>13794</v>
      </c>
      <c r="X27" s="28">
        <v>7968</v>
      </c>
      <c r="Y27" s="22">
        <v>11508</v>
      </c>
    </row>
    <row r="28" spans="1:25" ht="13.5">
      <c r="A28" s="6" t="s">
        <v>196</v>
      </c>
      <c r="B28" s="28">
        <v>1604</v>
      </c>
      <c r="C28" s="28">
        <v>1138</v>
      </c>
      <c r="D28" s="28">
        <v>575</v>
      </c>
      <c r="E28" s="22">
        <v>4033</v>
      </c>
      <c r="F28" s="28">
        <v>3334</v>
      </c>
      <c r="G28" s="28">
        <v>2465</v>
      </c>
      <c r="H28" s="28">
        <v>1640</v>
      </c>
      <c r="I28" s="22">
        <v>7417</v>
      </c>
      <c r="J28" s="28">
        <v>5707</v>
      </c>
      <c r="K28" s="28">
        <v>3884</v>
      </c>
      <c r="L28" s="28">
        <v>1985</v>
      </c>
      <c r="M28" s="22">
        <v>2638</v>
      </c>
      <c r="N28" s="28">
        <v>1189</v>
      </c>
      <c r="O28" s="28">
        <v>607</v>
      </c>
      <c r="P28" s="28">
        <v>302</v>
      </c>
      <c r="Q28" s="22">
        <v>271</v>
      </c>
      <c r="R28" s="28"/>
      <c r="S28" s="28"/>
      <c r="T28" s="28"/>
      <c r="U28" s="22"/>
      <c r="V28" s="28"/>
      <c r="W28" s="28"/>
      <c r="X28" s="28"/>
      <c r="Y28" s="22"/>
    </row>
    <row r="29" spans="1:25" ht="13.5">
      <c r="A29" s="6" t="s">
        <v>183</v>
      </c>
      <c r="B29" s="28">
        <v>11704</v>
      </c>
      <c r="C29" s="28">
        <v>8018</v>
      </c>
      <c r="D29" s="28">
        <v>4331</v>
      </c>
      <c r="E29" s="22">
        <v>13025</v>
      </c>
      <c r="F29" s="28">
        <v>8936</v>
      </c>
      <c r="G29" s="28">
        <v>5688</v>
      </c>
      <c r="H29" s="28">
        <v>2844</v>
      </c>
      <c r="I29" s="22">
        <v>30120</v>
      </c>
      <c r="J29" s="28">
        <v>20724</v>
      </c>
      <c r="K29" s="28">
        <v>10863</v>
      </c>
      <c r="L29" s="28">
        <v>4505</v>
      </c>
      <c r="M29" s="22">
        <v>22948</v>
      </c>
      <c r="N29" s="28">
        <v>8144</v>
      </c>
      <c r="O29" s="28">
        <v>5429</v>
      </c>
      <c r="P29" s="28">
        <v>2714</v>
      </c>
      <c r="Q29" s="22">
        <v>2714</v>
      </c>
      <c r="R29" s="28"/>
      <c r="S29" s="28"/>
      <c r="T29" s="28"/>
      <c r="U29" s="22">
        <v>2532</v>
      </c>
      <c r="V29" s="28"/>
      <c r="W29" s="28"/>
      <c r="X29" s="28"/>
      <c r="Y29" s="22"/>
    </row>
    <row r="30" spans="1:25" ht="13.5">
      <c r="A30" s="6" t="s">
        <v>45</v>
      </c>
      <c r="B30" s="28">
        <v>5200</v>
      </c>
      <c r="C30" s="28">
        <v>5200</v>
      </c>
      <c r="D30" s="28">
        <v>5200</v>
      </c>
      <c r="E30" s="22"/>
      <c r="F30" s="28"/>
      <c r="G30" s="28"/>
      <c r="H30" s="28"/>
      <c r="I30" s="22"/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/>
      <c r="V30" s="28"/>
      <c r="W30" s="28"/>
      <c r="X30" s="28"/>
      <c r="Y30" s="22"/>
    </row>
    <row r="31" spans="1:25" ht="13.5">
      <c r="A31" s="6" t="s">
        <v>46</v>
      </c>
      <c r="B31" s="28">
        <v>15440</v>
      </c>
      <c r="C31" s="28"/>
      <c r="D31" s="28"/>
      <c r="E31" s="22"/>
      <c r="F31" s="28"/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81</v>
      </c>
      <c r="B32" s="28">
        <v>5890</v>
      </c>
      <c r="C32" s="28">
        <v>4663</v>
      </c>
      <c r="D32" s="28">
        <v>2191</v>
      </c>
      <c r="E32" s="22">
        <v>9476</v>
      </c>
      <c r="F32" s="28">
        <v>7089</v>
      </c>
      <c r="G32" s="28">
        <v>5992</v>
      </c>
      <c r="H32" s="28">
        <v>2810</v>
      </c>
      <c r="I32" s="22">
        <v>9014</v>
      </c>
      <c r="J32" s="28">
        <v>5980</v>
      </c>
      <c r="K32" s="28">
        <v>3359</v>
      </c>
      <c r="L32" s="28">
        <v>2439</v>
      </c>
      <c r="M32" s="22">
        <v>10577</v>
      </c>
      <c r="N32" s="28">
        <v>16502</v>
      </c>
      <c r="O32" s="28">
        <v>7243</v>
      </c>
      <c r="P32" s="28">
        <v>1916</v>
      </c>
      <c r="Q32" s="22">
        <v>3082</v>
      </c>
      <c r="R32" s="28">
        <v>855</v>
      </c>
      <c r="S32" s="28">
        <v>1093</v>
      </c>
      <c r="T32" s="28">
        <v>94</v>
      </c>
      <c r="U32" s="22">
        <v>3298</v>
      </c>
      <c r="V32" s="28">
        <v>3386</v>
      </c>
      <c r="W32" s="28">
        <v>2291</v>
      </c>
      <c r="X32" s="28">
        <v>1490</v>
      </c>
      <c r="Y32" s="22">
        <v>3606</v>
      </c>
    </row>
    <row r="33" spans="1:25" ht="13.5">
      <c r="A33" s="6" t="s">
        <v>198</v>
      </c>
      <c r="B33" s="28">
        <v>63022</v>
      </c>
      <c r="C33" s="28">
        <v>34527</v>
      </c>
      <c r="D33" s="28">
        <v>19939</v>
      </c>
      <c r="E33" s="22">
        <v>61559</v>
      </c>
      <c r="F33" s="28">
        <v>45633</v>
      </c>
      <c r="G33" s="28">
        <v>41021</v>
      </c>
      <c r="H33" s="28">
        <v>26759</v>
      </c>
      <c r="I33" s="22">
        <v>121608</v>
      </c>
      <c r="J33" s="28">
        <v>121279</v>
      </c>
      <c r="K33" s="28">
        <v>102797</v>
      </c>
      <c r="L33" s="28">
        <v>24697</v>
      </c>
      <c r="M33" s="22">
        <v>98939</v>
      </c>
      <c r="N33" s="28">
        <v>79609</v>
      </c>
      <c r="O33" s="28">
        <v>54769</v>
      </c>
      <c r="P33" s="28">
        <v>43077</v>
      </c>
      <c r="Q33" s="22">
        <v>35853</v>
      </c>
      <c r="R33" s="28">
        <v>23824</v>
      </c>
      <c r="S33" s="28">
        <v>20816</v>
      </c>
      <c r="T33" s="28">
        <v>9690</v>
      </c>
      <c r="U33" s="22">
        <v>88953</v>
      </c>
      <c r="V33" s="28">
        <v>81344</v>
      </c>
      <c r="W33" s="28">
        <v>31212</v>
      </c>
      <c r="X33" s="28">
        <v>9459</v>
      </c>
      <c r="Y33" s="22">
        <v>43149</v>
      </c>
    </row>
    <row r="34" spans="1:25" ht="14.25" thickBot="1">
      <c r="A34" s="25" t="s">
        <v>199</v>
      </c>
      <c r="B34" s="29">
        <v>244732</v>
      </c>
      <c r="C34" s="29">
        <v>143687</v>
      </c>
      <c r="D34" s="29">
        <v>87391</v>
      </c>
      <c r="E34" s="23">
        <v>228504</v>
      </c>
      <c r="F34" s="29">
        <v>183784</v>
      </c>
      <c r="G34" s="29">
        <v>81053</v>
      </c>
      <c r="H34" s="29">
        <v>38015</v>
      </c>
      <c r="I34" s="23">
        <v>-143478</v>
      </c>
      <c r="J34" s="29">
        <v>-159437</v>
      </c>
      <c r="K34" s="29">
        <v>-164719</v>
      </c>
      <c r="L34" s="29">
        <v>-106189</v>
      </c>
      <c r="M34" s="23">
        <v>-123212</v>
      </c>
      <c r="N34" s="29">
        <v>-63466</v>
      </c>
      <c r="O34" s="29">
        <v>-18789</v>
      </c>
      <c r="P34" s="29">
        <v>21832</v>
      </c>
      <c r="Q34" s="23">
        <v>42366</v>
      </c>
      <c r="R34" s="29">
        <v>-7273</v>
      </c>
      <c r="S34" s="29">
        <v>13895</v>
      </c>
      <c r="T34" s="29">
        <v>-21147</v>
      </c>
      <c r="U34" s="23">
        <v>-124997</v>
      </c>
      <c r="V34" s="29">
        <v>-42662</v>
      </c>
      <c r="W34" s="29">
        <v>84752</v>
      </c>
      <c r="X34" s="29">
        <v>34463</v>
      </c>
      <c r="Y34" s="23">
        <v>270965</v>
      </c>
    </row>
    <row r="35" spans="1:25" ht="14.25" thickTop="1">
      <c r="A35" s="6" t="s">
        <v>201</v>
      </c>
      <c r="B35" s="28">
        <v>3068</v>
      </c>
      <c r="C35" s="28">
        <v>3068</v>
      </c>
      <c r="D35" s="28">
        <v>3068</v>
      </c>
      <c r="E35" s="22">
        <v>11259</v>
      </c>
      <c r="F35" s="28">
        <v>11259</v>
      </c>
      <c r="G35" s="28">
        <v>11259</v>
      </c>
      <c r="H35" s="28"/>
      <c r="I35" s="22">
        <v>21460</v>
      </c>
      <c r="J35" s="28">
        <v>20553</v>
      </c>
      <c r="K35" s="28">
        <v>18250</v>
      </c>
      <c r="L35" s="28"/>
      <c r="M35" s="22"/>
      <c r="N35" s="28"/>
      <c r="O35" s="28"/>
      <c r="P35" s="28"/>
      <c r="Q35" s="22"/>
      <c r="R35" s="28"/>
      <c r="S35" s="28"/>
      <c r="T35" s="28"/>
      <c r="U35" s="22"/>
      <c r="V35" s="28"/>
      <c r="W35" s="28"/>
      <c r="X35" s="28"/>
      <c r="Y35" s="22"/>
    </row>
    <row r="36" spans="1:25" ht="13.5">
      <c r="A36" s="6" t="s">
        <v>200</v>
      </c>
      <c r="B36" s="28">
        <v>1139</v>
      </c>
      <c r="C36" s="28">
        <v>1139</v>
      </c>
      <c r="D36" s="28">
        <v>1139</v>
      </c>
      <c r="E36" s="22">
        <v>4490</v>
      </c>
      <c r="F36" s="28">
        <v>1490</v>
      </c>
      <c r="G36" s="28">
        <v>1366</v>
      </c>
      <c r="H36" s="28">
        <v>1266</v>
      </c>
      <c r="I36" s="22">
        <v>16</v>
      </c>
      <c r="J36" s="28"/>
      <c r="K36" s="28"/>
      <c r="L36" s="28"/>
      <c r="M36" s="22"/>
      <c r="N36" s="28"/>
      <c r="O36" s="28"/>
      <c r="P36" s="28"/>
      <c r="Q36" s="22">
        <v>209</v>
      </c>
      <c r="R36" s="28">
        <v>209</v>
      </c>
      <c r="S36" s="28">
        <v>209</v>
      </c>
      <c r="T36" s="28">
        <v>209</v>
      </c>
      <c r="U36" s="22">
        <v>6</v>
      </c>
      <c r="V36" s="28">
        <v>6</v>
      </c>
      <c r="W36" s="28"/>
      <c r="X36" s="28"/>
      <c r="Y36" s="22">
        <v>2343</v>
      </c>
    </row>
    <row r="37" spans="1:25" ht="13.5">
      <c r="A37" s="6" t="s">
        <v>202</v>
      </c>
      <c r="B37" s="28"/>
      <c r="C37" s="28"/>
      <c r="D37" s="28"/>
      <c r="E37" s="22">
        <v>9090</v>
      </c>
      <c r="F37" s="28">
        <v>9090</v>
      </c>
      <c r="G37" s="28">
        <v>9090</v>
      </c>
      <c r="H37" s="28">
        <v>9090</v>
      </c>
      <c r="I37" s="22"/>
      <c r="J37" s="28"/>
      <c r="K37" s="28"/>
      <c r="L37" s="28"/>
      <c r="M37" s="22"/>
      <c r="N37" s="28"/>
      <c r="O37" s="28"/>
      <c r="P37" s="28"/>
      <c r="Q37" s="22"/>
      <c r="R37" s="28"/>
      <c r="S37" s="28"/>
      <c r="T37" s="28"/>
      <c r="U37" s="22"/>
      <c r="V37" s="28"/>
      <c r="W37" s="28"/>
      <c r="X37" s="28"/>
      <c r="Y37" s="22"/>
    </row>
    <row r="38" spans="1:25" ht="13.5">
      <c r="A38" s="6" t="s">
        <v>203</v>
      </c>
      <c r="B38" s="28">
        <v>4207</v>
      </c>
      <c r="C38" s="28">
        <v>4207</v>
      </c>
      <c r="D38" s="28">
        <v>4207</v>
      </c>
      <c r="E38" s="22">
        <v>24840</v>
      </c>
      <c r="F38" s="28">
        <v>21840</v>
      </c>
      <c r="G38" s="28">
        <v>21716</v>
      </c>
      <c r="H38" s="28">
        <v>10357</v>
      </c>
      <c r="I38" s="22">
        <v>21477</v>
      </c>
      <c r="J38" s="28">
        <v>20553</v>
      </c>
      <c r="K38" s="28">
        <v>18250</v>
      </c>
      <c r="L38" s="28"/>
      <c r="M38" s="22"/>
      <c r="N38" s="28"/>
      <c r="O38" s="28"/>
      <c r="P38" s="28"/>
      <c r="Q38" s="22">
        <v>209</v>
      </c>
      <c r="R38" s="28">
        <v>209</v>
      </c>
      <c r="S38" s="28">
        <v>209</v>
      </c>
      <c r="T38" s="28">
        <v>209</v>
      </c>
      <c r="U38" s="22">
        <v>9942</v>
      </c>
      <c r="V38" s="28">
        <v>9942</v>
      </c>
      <c r="W38" s="28">
        <v>9936</v>
      </c>
      <c r="X38" s="28">
        <v>9936</v>
      </c>
      <c r="Y38" s="22">
        <v>2343</v>
      </c>
    </row>
    <row r="39" spans="1:25" ht="13.5">
      <c r="A39" s="6" t="s">
        <v>204</v>
      </c>
      <c r="B39" s="28">
        <v>4145</v>
      </c>
      <c r="C39" s="28">
        <v>4145</v>
      </c>
      <c r="D39" s="28"/>
      <c r="E39" s="22">
        <v>6166</v>
      </c>
      <c r="F39" s="28">
        <v>6166</v>
      </c>
      <c r="G39" s="28">
        <v>6166</v>
      </c>
      <c r="H39" s="28"/>
      <c r="I39" s="22"/>
      <c r="J39" s="28"/>
      <c r="K39" s="28"/>
      <c r="L39" s="28"/>
      <c r="M39" s="22"/>
      <c r="N39" s="28"/>
      <c r="O39" s="28"/>
      <c r="P39" s="28"/>
      <c r="Q39" s="22">
        <v>1251</v>
      </c>
      <c r="R39" s="28">
        <v>156</v>
      </c>
      <c r="S39" s="28">
        <v>156</v>
      </c>
      <c r="T39" s="28">
        <v>156</v>
      </c>
      <c r="U39" s="22">
        <v>421</v>
      </c>
      <c r="V39" s="28">
        <v>451</v>
      </c>
      <c r="W39" s="28">
        <v>499</v>
      </c>
      <c r="X39" s="28"/>
      <c r="Y39" s="22"/>
    </row>
    <row r="40" spans="1:25" ht="13.5">
      <c r="A40" s="6" t="s">
        <v>205</v>
      </c>
      <c r="B40" s="28">
        <v>2751</v>
      </c>
      <c r="C40" s="28">
        <v>2705</v>
      </c>
      <c r="D40" s="28">
        <v>2705</v>
      </c>
      <c r="E40" s="22">
        <v>2622</v>
      </c>
      <c r="F40" s="28">
        <v>2622</v>
      </c>
      <c r="G40" s="28">
        <v>2622</v>
      </c>
      <c r="H40" s="28">
        <v>182</v>
      </c>
      <c r="I40" s="22">
        <v>9708</v>
      </c>
      <c r="J40" s="28">
        <v>9026</v>
      </c>
      <c r="K40" s="28"/>
      <c r="L40" s="28"/>
      <c r="M40" s="22">
        <v>570</v>
      </c>
      <c r="N40" s="28">
        <v>560</v>
      </c>
      <c r="O40" s="28">
        <v>423</v>
      </c>
      <c r="P40" s="28">
        <v>18</v>
      </c>
      <c r="Q40" s="22">
        <v>11109</v>
      </c>
      <c r="R40" s="28">
        <v>10631</v>
      </c>
      <c r="S40" s="28">
        <v>10631</v>
      </c>
      <c r="T40" s="28">
        <v>4467</v>
      </c>
      <c r="U40" s="22">
        <v>93781</v>
      </c>
      <c r="V40" s="28">
        <v>2163</v>
      </c>
      <c r="W40" s="28">
        <v>2082</v>
      </c>
      <c r="X40" s="28">
        <v>2082</v>
      </c>
      <c r="Y40" s="22">
        <v>502</v>
      </c>
    </row>
    <row r="41" spans="1:25" ht="13.5">
      <c r="A41" s="6" t="s">
        <v>209</v>
      </c>
      <c r="B41" s="28"/>
      <c r="C41" s="28"/>
      <c r="D41" s="28"/>
      <c r="E41" s="22">
        <v>245</v>
      </c>
      <c r="F41" s="28">
        <v>236</v>
      </c>
      <c r="G41" s="28"/>
      <c r="H41" s="28"/>
      <c r="I41" s="22">
        <v>57346</v>
      </c>
      <c r="J41" s="28">
        <v>48049</v>
      </c>
      <c r="K41" s="28">
        <v>48049</v>
      </c>
      <c r="L41" s="28"/>
      <c r="M41" s="22"/>
      <c r="N41" s="28"/>
      <c r="O41" s="28"/>
      <c r="P41" s="28"/>
      <c r="Q41" s="22"/>
      <c r="R41" s="28"/>
      <c r="S41" s="28"/>
      <c r="T41" s="28"/>
      <c r="U41" s="22"/>
      <c r="V41" s="28"/>
      <c r="W41" s="28"/>
      <c r="X41" s="28"/>
      <c r="Y41" s="22">
        <v>981</v>
      </c>
    </row>
    <row r="42" spans="1:25" ht="13.5">
      <c r="A42" s="6" t="s">
        <v>208</v>
      </c>
      <c r="B42" s="28">
        <v>54599</v>
      </c>
      <c r="C42" s="28"/>
      <c r="D42" s="28"/>
      <c r="E42" s="22"/>
      <c r="F42" s="28"/>
      <c r="G42" s="28"/>
      <c r="H42" s="28"/>
      <c r="I42" s="22">
        <v>417965</v>
      </c>
      <c r="J42" s="28">
        <v>378835</v>
      </c>
      <c r="K42" s="28">
        <v>377690</v>
      </c>
      <c r="L42" s="28"/>
      <c r="M42" s="22"/>
      <c r="N42" s="28"/>
      <c r="O42" s="28"/>
      <c r="P42" s="28"/>
      <c r="Q42" s="22"/>
      <c r="R42" s="28"/>
      <c r="S42" s="28"/>
      <c r="T42" s="28"/>
      <c r="U42" s="22"/>
      <c r="V42" s="28"/>
      <c r="W42" s="28"/>
      <c r="X42" s="28"/>
      <c r="Y42" s="22"/>
    </row>
    <row r="43" spans="1:25" ht="13.5">
      <c r="A43" s="6" t="s">
        <v>210</v>
      </c>
      <c r="B43" s="28">
        <v>61496</v>
      </c>
      <c r="C43" s="28">
        <v>6850</v>
      </c>
      <c r="D43" s="28">
        <v>2705</v>
      </c>
      <c r="E43" s="22">
        <v>9034</v>
      </c>
      <c r="F43" s="28">
        <v>9025</v>
      </c>
      <c r="G43" s="28">
        <v>8788</v>
      </c>
      <c r="H43" s="28">
        <v>268</v>
      </c>
      <c r="I43" s="22">
        <v>696421</v>
      </c>
      <c r="J43" s="28">
        <v>435912</v>
      </c>
      <c r="K43" s="28">
        <v>425740</v>
      </c>
      <c r="L43" s="28"/>
      <c r="M43" s="22">
        <v>5178</v>
      </c>
      <c r="N43" s="28">
        <v>5168</v>
      </c>
      <c r="O43" s="28">
        <v>1712</v>
      </c>
      <c r="P43" s="28">
        <v>1300</v>
      </c>
      <c r="Q43" s="22">
        <v>12361</v>
      </c>
      <c r="R43" s="28">
        <v>10787</v>
      </c>
      <c r="S43" s="28">
        <v>10787</v>
      </c>
      <c r="T43" s="28">
        <v>4623</v>
      </c>
      <c r="U43" s="22">
        <v>122285</v>
      </c>
      <c r="V43" s="28">
        <v>30696</v>
      </c>
      <c r="W43" s="28">
        <v>30663</v>
      </c>
      <c r="X43" s="28">
        <v>30164</v>
      </c>
      <c r="Y43" s="22">
        <v>1484</v>
      </c>
    </row>
    <row r="44" spans="1:25" ht="13.5">
      <c r="A44" s="7" t="s">
        <v>211</v>
      </c>
      <c r="B44" s="28">
        <v>187443</v>
      </c>
      <c r="C44" s="28">
        <v>141045</v>
      </c>
      <c r="D44" s="28">
        <v>88893</v>
      </c>
      <c r="E44" s="22">
        <v>244311</v>
      </c>
      <c r="F44" s="28">
        <v>196599</v>
      </c>
      <c r="G44" s="28">
        <v>93981</v>
      </c>
      <c r="H44" s="28">
        <v>48105</v>
      </c>
      <c r="I44" s="22">
        <v>-818422</v>
      </c>
      <c r="J44" s="28">
        <v>-574796</v>
      </c>
      <c r="K44" s="28">
        <v>-572210</v>
      </c>
      <c r="L44" s="28">
        <v>-106189</v>
      </c>
      <c r="M44" s="22">
        <v>-128391</v>
      </c>
      <c r="N44" s="28">
        <v>-68634</v>
      </c>
      <c r="O44" s="28">
        <v>-20501</v>
      </c>
      <c r="P44" s="28">
        <v>20532</v>
      </c>
      <c r="Q44" s="22">
        <v>30214</v>
      </c>
      <c r="R44" s="28">
        <v>-17852</v>
      </c>
      <c r="S44" s="28">
        <v>3317</v>
      </c>
      <c r="T44" s="28">
        <v>-25561</v>
      </c>
      <c r="U44" s="22">
        <v>-237340</v>
      </c>
      <c r="V44" s="28">
        <v>-63416</v>
      </c>
      <c r="W44" s="28">
        <v>64024</v>
      </c>
      <c r="X44" s="28">
        <v>14234</v>
      </c>
      <c r="Y44" s="22">
        <v>271825</v>
      </c>
    </row>
    <row r="45" spans="1:25" ht="13.5">
      <c r="A45" s="7" t="s">
        <v>212</v>
      </c>
      <c r="B45" s="28">
        <v>7125</v>
      </c>
      <c r="C45" s="28">
        <v>17837</v>
      </c>
      <c r="D45" s="28">
        <v>8280</v>
      </c>
      <c r="E45" s="22">
        <v>27345</v>
      </c>
      <c r="F45" s="28">
        <v>7083</v>
      </c>
      <c r="G45" s="28">
        <v>9077</v>
      </c>
      <c r="H45" s="28">
        <v>2761</v>
      </c>
      <c r="I45" s="22">
        <v>4833</v>
      </c>
      <c r="J45" s="28">
        <v>2445</v>
      </c>
      <c r="K45" s="28">
        <v>1630</v>
      </c>
      <c r="L45" s="28">
        <v>815</v>
      </c>
      <c r="M45" s="22">
        <v>25430</v>
      </c>
      <c r="N45" s="28">
        <v>2445</v>
      </c>
      <c r="O45" s="28">
        <v>11407</v>
      </c>
      <c r="P45" s="28">
        <v>21107</v>
      </c>
      <c r="Q45" s="22">
        <v>92185</v>
      </c>
      <c r="R45" s="28">
        <v>33406</v>
      </c>
      <c r="S45" s="28">
        <v>22311</v>
      </c>
      <c r="T45" s="28">
        <v>16102</v>
      </c>
      <c r="U45" s="22">
        <v>13927</v>
      </c>
      <c r="V45" s="28">
        <v>22997</v>
      </c>
      <c r="W45" s="28">
        <v>44995</v>
      </c>
      <c r="X45" s="28">
        <v>39030</v>
      </c>
      <c r="Y45" s="22">
        <v>129306</v>
      </c>
    </row>
    <row r="46" spans="1:25" ht="13.5">
      <c r="A46" s="7" t="s">
        <v>213</v>
      </c>
      <c r="B46" s="28">
        <v>24556</v>
      </c>
      <c r="C46" s="28">
        <v>3039</v>
      </c>
      <c r="D46" s="28">
        <v>5905</v>
      </c>
      <c r="E46" s="22">
        <v>8536</v>
      </c>
      <c r="F46" s="28">
        <v>-8804</v>
      </c>
      <c r="G46" s="28">
        <v>-12980</v>
      </c>
      <c r="H46" s="28">
        <v>-2039</v>
      </c>
      <c r="I46" s="22">
        <v>-235870</v>
      </c>
      <c r="J46" s="28">
        <v>-210085</v>
      </c>
      <c r="K46" s="28">
        <v>-259535</v>
      </c>
      <c r="L46" s="28">
        <v>-9249</v>
      </c>
      <c r="M46" s="22">
        <v>1569</v>
      </c>
      <c r="N46" s="28">
        <v>23088</v>
      </c>
      <c r="O46" s="28">
        <v>18657</v>
      </c>
      <c r="P46" s="28">
        <v>6958</v>
      </c>
      <c r="Q46" s="22">
        <v>6412</v>
      </c>
      <c r="R46" s="28">
        <v>32371</v>
      </c>
      <c r="S46" s="28">
        <v>30250</v>
      </c>
      <c r="T46" s="28">
        <v>1569</v>
      </c>
      <c r="U46" s="22">
        <v>12071</v>
      </c>
      <c r="V46" s="28">
        <v>39668</v>
      </c>
      <c r="W46" s="28">
        <v>13258</v>
      </c>
      <c r="X46" s="28">
        <v>-12345</v>
      </c>
      <c r="Y46" s="22">
        <v>1499</v>
      </c>
    </row>
    <row r="47" spans="1:25" ht="13.5">
      <c r="A47" s="7" t="s">
        <v>214</v>
      </c>
      <c r="B47" s="28">
        <v>31682</v>
      </c>
      <c r="C47" s="28">
        <v>20876</v>
      </c>
      <c r="D47" s="28">
        <v>14185</v>
      </c>
      <c r="E47" s="22">
        <v>35881</v>
      </c>
      <c r="F47" s="28">
        <v>-1720</v>
      </c>
      <c r="G47" s="28">
        <v>-3902</v>
      </c>
      <c r="H47" s="28">
        <v>721</v>
      </c>
      <c r="I47" s="22">
        <v>-231037</v>
      </c>
      <c r="J47" s="28">
        <v>-207640</v>
      </c>
      <c r="K47" s="28">
        <v>-257905</v>
      </c>
      <c r="L47" s="28">
        <v>-8434</v>
      </c>
      <c r="M47" s="22">
        <v>26999</v>
      </c>
      <c r="N47" s="28">
        <v>25533</v>
      </c>
      <c r="O47" s="28">
        <v>30064</v>
      </c>
      <c r="P47" s="28">
        <v>28065</v>
      </c>
      <c r="Q47" s="22">
        <v>98598</v>
      </c>
      <c r="R47" s="28">
        <v>65777</v>
      </c>
      <c r="S47" s="28">
        <v>52561</v>
      </c>
      <c r="T47" s="28">
        <v>17671</v>
      </c>
      <c r="U47" s="22">
        <v>25999</v>
      </c>
      <c r="V47" s="28">
        <v>62665</v>
      </c>
      <c r="W47" s="28">
        <v>58253</v>
      </c>
      <c r="X47" s="28">
        <v>26684</v>
      </c>
      <c r="Y47" s="22">
        <v>130806</v>
      </c>
    </row>
    <row r="48" spans="1:25" ht="13.5">
      <c r="A48" s="7" t="s">
        <v>47</v>
      </c>
      <c r="B48" s="28">
        <v>155761</v>
      </c>
      <c r="C48" s="28">
        <v>120168</v>
      </c>
      <c r="D48" s="28">
        <v>74707</v>
      </c>
      <c r="E48" s="22">
        <v>208429</v>
      </c>
      <c r="F48" s="28">
        <v>198320</v>
      </c>
      <c r="G48" s="28">
        <v>97884</v>
      </c>
      <c r="H48" s="28">
        <v>47383</v>
      </c>
      <c r="I48" s="22">
        <v>-587385</v>
      </c>
      <c r="J48" s="28">
        <v>-367156</v>
      </c>
      <c r="K48" s="28">
        <v>-314304</v>
      </c>
      <c r="L48" s="28">
        <v>-97754</v>
      </c>
      <c r="M48" s="22">
        <v>-155391</v>
      </c>
      <c r="N48" s="28">
        <v>-94167</v>
      </c>
      <c r="O48" s="28">
        <v>-50566</v>
      </c>
      <c r="P48" s="28">
        <v>-7533</v>
      </c>
      <c r="Q48" s="22"/>
      <c r="R48" s="28"/>
      <c r="S48" s="28"/>
      <c r="T48" s="28"/>
      <c r="U48" s="22"/>
      <c r="V48" s="28"/>
      <c r="W48" s="28"/>
      <c r="X48" s="28"/>
      <c r="Y48" s="22"/>
    </row>
    <row r="49" spans="1:25" ht="14.25" thickBot="1">
      <c r="A49" s="7" t="s">
        <v>215</v>
      </c>
      <c r="B49" s="28">
        <v>155761</v>
      </c>
      <c r="C49" s="28">
        <v>120168</v>
      </c>
      <c r="D49" s="28">
        <v>74707</v>
      </c>
      <c r="E49" s="22">
        <v>208429</v>
      </c>
      <c r="F49" s="28">
        <v>198320</v>
      </c>
      <c r="G49" s="28">
        <v>97884</v>
      </c>
      <c r="H49" s="28">
        <v>47383</v>
      </c>
      <c r="I49" s="22">
        <v>-587385</v>
      </c>
      <c r="J49" s="28">
        <v>-367156</v>
      </c>
      <c r="K49" s="28">
        <v>-314304</v>
      </c>
      <c r="L49" s="28">
        <v>-97754</v>
      </c>
      <c r="M49" s="22">
        <v>-155391</v>
      </c>
      <c r="N49" s="28">
        <v>-94167</v>
      </c>
      <c r="O49" s="28">
        <v>-50566</v>
      </c>
      <c r="P49" s="28">
        <v>-7533</v>
      </c>
      <c r="Q49" s="22">
        <v>-68383</v>
      </c>
      <c r="R49" s="28">
        <v>-83629</v>
      </c>
      <c r="S49" s="28">
        <v>-49244</v>
      </c>
      <c r="T49" s="28">
        <v>-43233</v>
      </c>
      <c r="U49" s="22">
        <v>-263339</v>
      </c>
      <c r="V49" s="28">
        <v>-126082</v>
      </c>
      <c r="W49" s="28">
        <v>5770</v>
      </c>
      <c r="X49" s="28">
        <v>-12449</v>
      </c>
      <c r="Y49" s="22">
        <v>141018</v>
      </c>
    </row>
    <row r="50" spans="1:25" ht="14.25" thickTop="1">
      <c r="A50" s="8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2" ht="13.5">
      <c r="A52" s="20" t="s">
        <v>149</v>
      </c>
    </row>
    <row r="53" ht="13.5">
      <c r="A53" s="20" t="s">
        <v>150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5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145</v>
      </c>
      <c r="B2" s="14">
        <v>4241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146</v>
      </c>
      <c r="B3" s="1" t="s">
        <v>147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49</v>
      </c>
      <c r="B4" s="15" t="str">
        <f>HYPERLINK("http://www.kabupro.jp/mark/20131108/S1000D8U.htm","四半期報告書")</f>
        <v>四半期報告書</v>
      </c>
      <c r="C4" s="15" t="str">
        <f>HYPERLINK("http://www.kabupro.jp/mark/20130626/S000DPMB.htm","有価証券報告書")</f>
        <v>有価証券報告書</v>
      </c>
      <c r="D4" s="15" t="str">
        <f>HYPERLINK("http://www.kabupro.jp/mark/20131108/S1000D8U.htm","四半期報告書")</f>
        <v>四半期報告書</v>
      </c>
      <c r="E4" s="15" t="str">
        <f>HYPERLINK("http://www.kabupro.jp/mark/20130626/S000DPMB.htm","有価証券報告書")</f>
        <v>有価証券報告書</v>
      </c>
      <c r="F4" s="15" t="str">
        <f>HYPERLINK("http://www.kabupro.jp/mark/20121113/S000C981.htm","四半期報告書")</f>
        <v>四半期報告書</v>
      </c>
      <c r="G4" s="15" t="str">
        <f>HYPERLINK("http://www.kabupro.jp/mark/20120627/S000B7CQ.htm","有価証券報告書")</f>
        <v>有価証券報告書</v>
      </c>
      <c r="H4" s="15" t="str">
        <f>HYPERLINK("http://www.kabupro.jp/mark/20110214/S0007STL.htm","四半期報告書")</f>
        <v>四半期報告書</v>
      </c>
      <c r="I4" s="15" t="str">
        <f>HYPERLINK("http://www.kabupro.jp/mark/20111114/S0009RB4.htm","四半期報告書")</f>
        <v>四半期報告書</v>
      </c>
      <c r="J4" s="15" t="str">
        <f>HYPERLINK("http://www.kabupro.jp/mark/20100806/S0006HT2.htm","四半期報告書")</f>
        <v>四半期報告書</v>
      </c>
      <c r="K4" s="15" t="str">
        <f>HYPERLINK("http://www.kabupro.jp/mark/20110624/S0008LGV.htm","有価証券報告書")</f>
        <v>有価証券報告書</v>
      </c>
      <c r="L4" s="15" t="str">
        <f>HYPERLINK("http://www.kabupro.jp/mark/20110214/S0007STL.htm","四半期報告書")</f>
        <v>四半期報告書</v>
      </c>
      <c r="M4" s="15" t="str">
        <f>HYPERLINK("http://www.kabupro.jp/mark/20101112/S00077CT.htm","四半期報告書")</f>
        <v>四半期報告書</v>
      </c>
      <c r="N4" s="15" t="str">
        <f>HYPERLINK("http://www.kabupro.jp/mark/20100806/S0006HT2.htm","四半期報告書")</f>
        <v>四半期報告書</v>
      </c>
      <c r="O4" s="15" t="str">
        <f>HYPERLINK("http://www.kabupro.jp/mark/20100624/S000612R.htm","有価証券報告書")</f>
        <v>有価証券報告書</v>
      </c>
      <c r="P4" s="15" t="str">
        <f>HYPERLINK("http://www.kabupro.jp/mark/20100212/S00057K1.htm","四半期報告書")</f>
        <v>四半期報告書</v>
      </c>
      <c r="Q4" s="15" t="str">
        <f>HYPERLINK("http://www.kabupro.jp/mark/20091113/S0004MHI.htm","四半期報告書")</f>
        <v>四半期報告書</v>
      </c>
      <c r="R4" s="15" t="str">
        <f>HYPERLINK("http://www.kabupro.jp/mark/20090810/S0003UTL.htm","四半期報告書")</f>
        <v>四半期報告書</v>
      </c>
      <c r="S4" s="15" t="str">
        <f>HYPERLINK("http://www.kabupro.jp/mark/20090629/S0003JWV.htm","有価証券報告書")</f>
        <v>有価証券報告書</v>
      </c>
    </row>
    <row r="5" spans="1:19" ht="14.25" thickBot="1">
      <c r="A5" s="11" t="s">
        <v>50</v>
      </c>
      <c r="B5" s="1" t="s">
        <v>220</v>
      </c>
      <c r="C5" s="1" t="s">
        <v>56</v>
      </c>
      <c r="D5" s="1" t="s">
        <v>220</v>
      </c>
      <c r="E5" s="1" t="s">
        <v>56</v>
      </c>
      <c r="F5" s="1" t="s">
        <v>226</v>
      </c>
      <c r="G5" s="1" t="s">
        <v>60</v>
      </c>
      <c r="H5" s="1" t="s">
        <v>236</v>
      </c>
      <c r="I5" s="1" t="s">
        <v>232</v>
      </c>
      <c r="J5" s="1" t="s">
        <v>240</v>
      </c>
      <c r="K5" s="1" t="s">
        <v>62</v>
      </c>
      <c r="L5" s="1" t="s">
        <v>236</v>
      </c>
      <c r="M5" s="1" t="s">
        <v>238</v>
      </c>
      <c r="N5" s="1" t="s">
        <v>240</v>
      </c>
      <c r="O5" s="1" t="s">
        <v>64</v>
      </c>
      <c r="P5" s="1" t="s">
        <v>242</v>
      </c>
      <c r="Q5" s="1" t="s">
        <v>244</v>
      </c>
      <c r="R5" s="1" t="s">
        <v>246</v>
      </c>
      <c r="S5" s="1" t="s">
        <v>66</v>
      </c>
    </row>
    <row r="6" spans="1:19" ht="15" thickBot="1" thickTop="1">
      <c r="A6" s="10" t="s">
        <v>51</v>
      </c>
      <c r="B6" s="18" t="s">
        <v>42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52</v>
      </c>
      <c r="B7" s="14" t="s">
        <v>3</v>
      </c>
      <c r="C7" s="16" t="s">
        <v>57</v>
      </c>
      <c r="D7" s="14" t="s">
        <v>3</v>
      </c>
      <c r="E7" s="16" t="s">
        <v>57</v>
      </c>
      <c r="F7" s="14" t="s">
        <v>3</v>
      </c>
      <c r="G7" s="16" t="s">
        <v>57</v>
      </c>
      <c r="H7" s="14" t="s">
        <v>3</v>
      </c>
      <c r="I7" s="14" t="s">
        <v>3</v>
      </c>
      <c r="J7" s="14" t="s">
        <v>3</v>
      </c>
      <c r="K7" s="16" t="s">
        <v>57</v>
      </c>
      <c r="L7" s="14" t="s">
        <v>3</v>
      </c>
      <c r="M7" s="14" t="s">
        <v>3</v>
      </c>
      <c r="N7" s="14" t="s">
        <v>3</v>
      </c>
      <c r="O7" s="16" t="s">
        <v>57</v>
      </c>
      <c r="P7" s="14" t="s">
        <v>3</v>
      </c>
      <c r="Q7" s="14" t="s">
        <v>3</v>
      </c>
      <c r="R7" s="14" t="s">
        <v>3</v>
      </c>
      <c r="S7" s="16" t="s">
        <v>57</v>
      </c>
    </row>
    <row r="8" spans="1:19" ht="13.5">
      <c r="A8" s="13" t="s">
        <v>53</v>
      </c>
      <c r="B8" s="1" t="s">
        <v>4</v>
      </c>
      <c r="C8" s="17" t="s">
        <v>151</v>
      </c>
      <c r="D8" s="1" t="s">
        <v>151</v>
      </c>
      <c r="E8" s="17" t="s">
        <v>152</v>
      </c>
      <c r="F8" s="1" t="s">
        <v>152</v>
      </c>
      <c r="G8" s="17" t="s">
        <v>153</v>
      </c>
      <c r="H8" s="1" t="s">
        <v>153</v>
      </c>
      <c r="I8" s="1" t="s">
        <v>153</v>
      </c>
      <c r="J8" s="1" t="s">
        <v>153</v>
      </c>
      <c r="K8" s="17" t="s">
        <v>154</v>
      </c>
      <c r="L8" s="1" t="s">
        <v>154</v>
      </c>
      <c r="M8" s="1" t="s">
        <v>154</v>
      </c>
      <c r="N8" s="1" t="s">
        <v>154</v>
      </c>
      <c r="O8" s="17" t="s">
        <v>155</v>
      </c>
      <c r="P8" s="1" t="s">
        <v>155</v>
      </c>
      <c r="Q8" s="1" t="s">
        <v>155</v>
      </c>
      <c r="R8" s="1" t="s">
        <v>155</v>
      </c>
      <c r="S8" s="17" t="s">
        <v>156</v>
      </c>
    </row>
    <row r="9" spans="1:19" ht="13.5">
      <c r="A9" s="13" t="s">
        <v>54</v>
      </c>
      <c r="B9" s="1" t="s">
        <v>221</v>
      </c>
      <c r="C9" s="17" t="s">
        <v>58</v>
      </c>
      <c r="D9" s="1" t="s">
        <v>227</v>
      </c>
      <c r="E9" s="17" t="s">
        <v>59</v>
      </c>
      <c r="F9" s="1" t="s">
        <v>233</v>
      </c>
      <c r="G9" s="17" t="s">
        <v>61</v>
      </c>
      <c r="H9" s="1" t="s">
        <v>237</v>
      </c>
      <c r="I9" s="1" t="s">
        <v>239</v>
      </c>
      <c r="J9" s="1" t="s">
        <v>241</v>
      </c>
      <c r="K9" s="17" t="s">
        <v>63</v>
      </c>
      <c r="L9" s="1" t="s">
        <v>243</v>
      </c>
      <c r="M9" s="1" t="s">
        <v>245</v>
      </c>
      <c r="N9" s="1" t="s">
        <v>247</v>
      </c>
      <c r="O9" s="17" t="s">
        <v>65</v>
      </c>
      <c r="P9" s="1" t="s">
        <v>249</v>
      </c>
      <c r="Q9" s="1" t="s">
        <v>251</v>
      </c>
      <c r="R9" s="1" t="s">
        <v>253</v>
      </c>
      <c r="S9" s="17" t="s">
        <v>67</v>
      </c>
    </row>
    <row r="10" spans="1:19" ht="14.25" thickBot="1">
      <c r="A10" s="13" t="s">
        <v>55</v>
      </c>
      <c r="B10" s="1" t="s">
        <v>69</v>
      </c>
      <c r="C10" s="17" t="s">
        <v>69</v>
      </c>
      <c r="D10" s="1" t="s">
        <v>69</v>
      </c>
      <c r="E10" s="17" t="s">
        <v>69</v>
      </c>
      <c r="F10" s="1" t="s">
        <v>69</v>
      </c>
      <c r="G10" s="17" t="s">
        <v>69</v>
      </c>
      <c r="H10" s="1" t="s">
        <v>69</v>
      </c>
      <c r="I10" s="1" t="s">
        <v>69</v>
      </c>
      <c r="J10" s="1" t="s">
        <v>69</v>
      </c>
      <c r="K10" s="17" t="s">
        <v>69</v>
      </c>
      <c r="L10" s="1" t="s">
        <v>69</v>
      </c>
      <c r="M10" s="1" t="s">
        <v>69</v>
      </c>
      <c r="N10" s="1" t="s">
        <v>69</v>
      </c>
      <c r="O10" s="17" t="s">
        <v>69</v>
      </c>
      <c r="P10" s="1" t="s">
        <v>69</v>
      </c>
      <c r="Q10" s="1" t="s">
        <v>69</v>
      </c>
      <c r="R10" s="1" t="s">
        <v>69</v>
      </c>
      <c r="S10" s="17" t="s">
        <v>69</v>
      </c>
    </row>
    <row r="11" spans="1:19" ht="14.25" thickTop="1">
      <c r="A11" s="26" t="s">
        <v>211</v>
      </c>
      <c r="B11" s="27">
        <v>141045</v>
      </c>
      <c r="C11" s="21">
        <v>244311</v>
      </c>
      <c r="D11" s="27">
        <v>93981</v>
      </c>
      <c r="E11" s="21">
        <v>-818422</v>
      </c>
      <c r="F11" s="27">
        <v>-572210</v>
      </c>
      <c r="G11" s="21">
        <v>-128391</v>
      </c>
      <c r="H11" s="27">
        <v>-68634</v>
      </c>
      <c r="I11" s="27">
        <v>-20501</v>
      </c>
      <c r="J11" s="27">
        <v>20532</v>
      </c>
      <c r="K11" s="21">
        <v>30214</v>
      </c>
      <c r="L11" s="27">
        <v>-17852</v>
      </c>
      <c r="M11" s="27">
        <v>3317</v>
      </c>
      <c r="N11" s="27">
        <v>-25561</v>
      </c>
      <c r="O11" s="21">
        <v>-237340</v>
      </c>
      <c r="P11" s="27">
        <v>-63416</v>
      </c>
      <c r="Q11" s="27">
        <v>64024</v>
      </c>
      <c r="R11" s="27">
        <v>14234</v>
      </c>
      <c r="S11" s="21">
        <v>271825</v>
      </c>
    </row>
    <row r="12" spans="1:19" ht="13.5">
      <c r="A12" s="6" t="s">
        <v>183</v>
      </c>
      <c r="B12" s="28">
        <v>77634</v>
      </c>
      <c r="C12" s="22">
        <v>139835</v>
      </c>
      <c r="D12" s="28">
        <v>66549</v>
      </c>
      <c r="E12" s="22">
        <v>199141</v>
      </c>
      <c r="F12" s="28">
        <v>105407</v>
      </c>
      <c r="G12" s="22">
        <v>225517</v>
      </c>
      <c r="H12" s="28">
        <v>158278</v>
      </c>
      <c r="I12" s="28">
        <v>104833</v>
      </c>
      <c r="J12" s="28">
        <v>51339</v>
      </c>
      <c r="K12" s="22">
        <v>223757</v>
      </c>
      <c r="L12" s="28">
        <v>164300</v>
      </c>
      <c r="M12" s="28">
        <v>105704</v>
      </c>
      <c r="N12" s="28">
        <v>51855</v>
      </c>
      <c r="O12" s="22">
        <v>221014</v>
      </c>
      <c r="P12" s="28">
        <v>167436</v>
      </c>
      <c r="Q12" s="28">
        <v>110108</v>
      </c>
      <c r="R12" s="28">
        <v>51380</v>
      </c>
      <c r="S12" s="22">
        <v>134978</v>
      </c>
    </row>
    <row r="13" spans="1:19" ht="13.5">
      <c r="A13" s="6" t="s">
        <v>5</v>
      </c>
      <c r="B13" s="28">
        <v>2420</v>
      </c>
      <c r="C13" s="22">
        <v>669</v>
      </c>
      <c r="D13" s="28">
        <v>669</v>
      </c>
      <c r="E13" s="22">
        <v>3454</v>
      </c>
      <c r="F13" s="28">
        <v>4044</v>
      </c>
      <c r="G13" s="22">
        <v>24778</v>
      </c>
      <c r="H13" s="28"/>
      <c r="I13" s="28">
        <v>10986</v>
      </c>
      <c r="J13" s="28"/>
      <c r="K13" s="22"/>
      <c r="L13" s="28"/>
      <c r="M13" s="28"/>
      <c r="N13" s="28"/>
      <c r="O13" s="22"/>
      <c r="P13" s="28"/>
      <c r="Q13" s="28"/>
      <c r="R13" s="28"/>
      <c r="S13" s="22"/>
    </row>
    <row r="14" spans="1:19" ht="13.5">
      <c r="A14" s="6" t="s">
        <v>6</v>
      </c>
      <c r="B14" s="28">
        <v>13</v>
      </c>
      <c r="C14" s="22">
        <v>-593</v>
      </c>
      <c r="D14" s="28">
        <v>-827</v>
      </c>
      <c r="E14" s="22">
        <v>7281</v>
      </c>
      <c r="F14" s="28">
        <v>-965</v>
      </c>
      <c r="G14" s="22">
        <v>-1279</v>
      </c>
      <c r="H14" s="28">
        <v>-804</v>
      </c>
      <c r="I14" s="28">
        <v>-658</v>
      </c>
      <c r="J14" s="28">
        <v>-227</v>
      </c>
      <c r="K14" s="22">
        <v>-5245</v>
      </c>
      <c r="L14" s="28">
        <v>-5328</v>
      </c>
      <c r="M14" s="28">
        <v>-5493</v>
      </c>
      <c r="N14" s="28">
        <v>285</v>
      </c>
      <c r="O14" s="22">
        <v>6438</v>
      </c>
      <c r="P14" s="28">
        <v>5933</v>
      </c>
      <c r="Q14" s="28">
        <v>6561</v>
      </c>
      <c r="R14" s="28">
        <v>-1232</v>
      </c>
      <c r="S14" s="22">
        <v>-319</v>
      </c>
    </row>
    <row r="15" spans="1:19" ht="13.5">
      <c r="A15" s="6" t="s">
        <v>7</v>
      </c>
      <c r="B15" s="28">
        <v>2500</v>
      </c>
      <c r="C15" s="22">
        <v>22507</v>
      </c>
      <c r="D15" s="28">
        <v>22722</v>
      </c>
      <c r="E15" s="22">
        <v>-27846</v>
      </c>
      <c r="F15" s="28">
        <v>-42729</v>
      </c>
      <c r="G15" s="22">
        <v>-3048</v>
      </c>
      <c r="H15" s="28">
        <v>-23696</v>
      </c>
      <c r="I15" s="28">
        <v>-6764</v>
      </c>
      <c r="J15" s="28">
        <v>-26222</v>
      </c>
      <c r="K15" s="22">
        <v>14292</v>
      </c>
      <c r="L15" s="28">
        <v>-23806</v>
      </c>
      <c r="M15" s="28">
        <v>-4032</v>
      </c>
      <c r="N15" s="28">
        <v>-23835</v>
      </c>
      <c r="O15" s="22">
        <v>3466</v>
      </c>
      <c r="P15" s="28">
        <v>-20238</v>
      </c>
      <c r="Q15" s="28">
        <v>-735</v>
      </c>
      <c r="R15" s="28">
        <v>-21150</v>
      </c>
      <c r="S15" s="22">
        <v>1402</v>
      </c>
    </row>
    <row r="16" spans="1:19" ht="13.5">
      <c r="A16" s="6" t="s">
        <v>8</v>
      </c>
      <c r="B16" s="28">
        <v>-1391</v>
      </c>
      <c r="C16" s="22">
        <v>-3308</v>
      </c>
      <c r="D16" s="28">
        <v>-1388</v>
      </c>
      <c r="E16" s="22">
        <v>-4194</v>
      </c>
      <c r="F16" s="28">
        <v>-2262</v>
      </c>
      <c r="G16" s="22">
        <v>-3107</v>
      </c>
      <c r="H16" s="28">
        <v>-2059</v>
      </c>
      <c r="I16" s="28">
        <v>-1300</v>
      </c>
      <c r="J16" s="28">
        <v>-568</v>
      </c>
      <c r="K16" s="22">
        <v>-827</v>
      </c>
      <c r="L16" s="28">
        <v>-387</v>
      </c>
      <c r="M16" s="28">
        <v>-135</v>
      </c>
      <c r="N16" s="28">
        <v>-32</v>
      </c>
      <c r="O16" s="22">
        <v>-1358</v>
      </c>
      <c r="P16" s="28">
        <v>-825</v>
      </c>
      <c r="Q16" s="28">
        <v>-605</v>
      </c>
      <c r="R16" s="28">
        <v>-105</v>
      </c>
      <c r="S16" s="22">
        <v>-1131</v>
      </c>
    </row>
    <row r="17" spans="1:19" ht="13.5">
      <c r="A17" s="6" t="s">
        <v>195</v>
      </c>
      <c r="B17" s="28">
        <v>15507</v>
      </c>
      <c r="C17" s="22">
        <v>35024</v>
      </c>
      <c r="D17" s="28">
        <v>17139</v>
      </c>
      <c r="E17" s="22">
        <v>36891</v>
      </c>
      <c r="F17" s="28">
        <v>18945</v>
      </c>
      <c r="G17" s="22">
        <v>29075</v>
      </c>
      <c r="H17" s="28">
        <v>22118</v>
      </c>
      <c r="I17" s="28">
        <v>14532</v>
      </c>
      <c r="J17" s="28">
        <v>7131</v>
      </c>
      <c r="K17" s="22">
        <v>29784</v>
      </c>
      <c r="L17" s="28">
        <v>22969</v>
      </c>
      <c r="M17" s="28">
        <v>16049</v>
      </c>
      <c r="N17" s="28">
        <v>8311</v>
      </c>
      <c r="O17" s="22">
        <v>26152</v>
      </c>
      <c r="P17" s="28">
        <v>19753</v>
      </c>
      <c r="Q17" s="28">
        <v>13794</v>
      </c>
      <c r="R17" s="28">
        <v>7968</v>
      </c>
      <c r="S17" s="22">
        <v>11508</v>
      </c>
    </row>
    <row r="18" spans="1:19" ht="13.5">
      <c r="A18" s="6" t="s">
        <v>196</v>
      </c>
      <c r="B18" s="28">
        <v>1138</v>
      </c>
      <c r="C18" s="22">
        <v>4033</v>
      </c>
      <c r="D18" s="28">
        <v>2465</v>
      </c>
      <c r="E18" s="22">
        <v>7417</v>
      </c>
      <c r="F18" s="28">
        <v>3884</v>
      </c>
      <c r="G18" s="22">
        <v>2638</v>
      </c>
      <c r="H18" s="28">
        <v>1189</v>
      </c>
      <c r="I18" s="28">
        <v>607</v>
      </c>
      <c r="J18" s="28">
        <v>302</v>
      </c>
      <c r="K18" s="22">
        <v>271</v>
      </c>
      <c r="L18" s="28"/>
      <c r="M18" s="28"/>
      <c r="N18" s="28"/>
      <c r="O18" s="22"/>
      <c r="P18" s="28"/>
      <c r="Q18" s="28"/>
      <c r="R18" s="28"/>
      <c r="S18" s="22"/>
    </row>
    <row r="19" spans="1:19" ht="13.5">
      <c r="A19" s="6" t="s">
        <v>9</v>
      </c>
      <c r="B19" s="28">
        <v>-19260</v>
      </c>
      <c r="C19" s="22">
        <v>-36860</v>
      </c>
      <c r="D19" s="28">
        <v>9089</v>
      </c>
      <c r="E19" s="22">
        <v>12580</v>
      </c>
      <c r="F19" s="28">
        <v>36599</v>
      </c>
      <c r="G19" s="22">
        <v>11356</v>
      </c>
      <c r="H19" s="28">
        <v>21573</v>
      </c>
      <c r="I19" s="28">
        <v>21040</v>
      </c>
      <c r="J19" s="28">
        <v>31010</v>
      </c>
      <c r="K19" s="22">
        <v>-7768</v>
      </c>
      <c r="L19" s="28">
        <v>-167</v>
      </c>
      <c r="M19" s="28">
        <v>3674</v>
      </c>
      <c r="N19" s="28">
        <v>1285</v>
      </c>
      <c r="O19" s="22">
        <v>56969</v>
      </c>
      <c r="P19" s="28">
        <v>58204</v>
      </c>
      <c r="Q19" s="28"/>
      <c r="R19" s="28"/>
      <c r="S19" s="22"/>
    </row>
    <row r="20" spans="1:19" ht="13.5">
      <c r="A20" s="6" t="s">
        <v>10</v>
      </c>
      <c r="B20" s="28">
        <v>3006</v>
      </c>
      <c r="C20" s="22">
        <v>1675</v>
      </c>
      <c r="D20" s="28">
        <v>4799</v>
      </c>
      <c r="E20" s="22"/>
      <c r="F20" s="28"/>
      <c r="G20" s="22"/>
      <c r="H20" s="28"/>
      <c r="I20" s="28"/>
      <c r="J20" s="28"/>
      <c r="K20" s="22"/>
      <c r="L20" s="28">
        <v>-52</v>
      </c>
      <c r="M20" s="28">
        <v>-52</v>
      </c>
      <c r="N20" s="28">
        <v>-52</v>
      </c>
      <c r="O20" s="22"/>
      <c r="P20" s="28">
        <v>445</v>
      </c>
      <c r="Q20" s="28">
        <v>499</v>
      </c>
      <c r="R20" s="28"/>
      <c r="S20" s="22"/>
    </row>
    <row r="21" spans="1:19" ht="13.5">
      <c r="A21" s="6" t="s">
        <v>11</v>
      </c>
      <c r="B21" s="28">
        <v>2705</v>
      </c>
      <c r="C21" s="22"/>
      <c r="D21" s="28">
        <v>2622</v>
      </c>
      <c r="E21" s="22"/>
      <c r="F21" s="28"/>
      <c r="G21" s="22"/>
      <c r="H21" s="28">
        <v>560</v>
      </c>
      <c r="I21" s="28">
        <v>423</v>
      </c>
      <c r="J21" s="28">
        <v>18</v>
      </c>
      <c r="K21" s="22"/>
      <c r="L21" s="28">
        <v>10631</v>
      </c>
      <c r="M21" s="28">
        <v>10631</v>
      </c>
      <c r="N21" s="28">
        <v>4467</v>
      </c>
      <c r="O21" s="22"/>
      <c r="P21" s="28">
        <v>2163</v>
      </c>
      <c r="Q21" s="28">
        <v>2082</v>
      </c>
      <c r="R21" s="28">
        <v>2082</v>
      </c>
      <c r="S21" s="22"/>
    </row>
    <row r="22" spans="1:19" ht="13.5">
      <c r="A22" s="6" t="s">
        <v>201</v>
      </c>
      <c r="B22" s="28">
        <v>-3068</v>
      </c>
      <c r="C22" s="22">
        <v>-11259</v>
      </c>
      <c r="D22" s="28">
        <v>-11259</v>
      </c>
      <c r="E22" s="22">
        <v>-21460</v>
      </c>
      <c r="F22" s="28">
        <v>-18250</v>
      </c>
      <c r="G22" s="22"/>
      <c r="H22" s="28"/>
      <c r="I22" s="28"/>
      <c r="J22" s="28"/>
      <c r="K22" s="22"/>
      <c r="L22" s="28"/>
      <c r="M22" s="28"/>
      <c r="N22" s="28"/>
      <c r="O22" s="22"/>
      <c r="P22" s="28"/>
      <c r="Q22" s="28"/>
      <c r="R22" s="28"/>
      <c r="S22" s="22"/>
    </row>
    <row r="23" spans="1:19" ht="13.5">
      <c r="A23" s="6" t="s">
        <v>12</v>
      </c>
      <c r="B23" s="28"/>
      <c r="C23" s="22">
        <v>-9090</v>
      </c>
      <c r="D23" s="28">
        <v>-9090</v>
      </c>
      <c r="E23" s="22"/>
      <c r="F23" s="28"/>
      <c r="G23" s="22"/>
      <c r="H23" s="28"/>
      <c r="I23" s="28"/>
      <c r="J23" s="28"/>
      <c r="K23" s="22"/>
      <c r="L23" s="28"/>
      <c r="M23" s="28"/>
      <c r="N23" s="28"/>
      <c r="O23" s="22"/>
      <c r="P23" s="28"/>
      <c r="Q23" s="28"/>
      <c r="R23" s="28"/>
      <c r="S23" s="22"/>
    </row>
    <row r="24" spans="1:19" ht="13.5">
      <c r="A24" s="6" t="s">
        <v>13</v>
      </c>
      <c r="B24" s="28">
        <v>16796</v>
      </c>
      <c r="C24" s="22">
        <v>-58925</v>
      </c>
      <c r="D24" s="28">
        <v>42965</v>
      </c>
      <c r="E24" s="22">
        <v>51902</v>
      </c>
      <c r="F24" s="28">
        <v>41255</v>
      </c>
      <c r="G24" s="22">
        <v>173477</v>
      </c>
      <c r="H24" s="28">
        <v>142040</v>
      </c>
      <c r="I24" s="28">
        <v>121216</v>
      </c>
      <c r="J24" s="28">
        <v>10470</v>
      </c>
      <c r="K24" s="22">
        <v>-119953</v>
      </c>
      <c r="L24" s="28">
        <v>-112193</v>
      </c>
      <c r="M24" s="28">
        <v>-111411</v>
      </c>
      <c r="N24" s="28">
        <v>-82451</v>
      </c>
      <c r="O24" s="22">
        <v>282542</v>
      </c>
      <c r="P24" s="28">
        <v>111483</v>
      </c>
      <c r="Q24" s="28">
        <v>-12454</v>
      </c>
      <c r="R24" s="28">
        <v>-6201</v>
      </c>
      <c r="S24" s="22">
        <v>-126595</v>
      </c>
    </row>
    <row r="25" spans="1:19" ht="13.5">
      <c r="A25" s="6" t="s">
        <v>14</v>
      </c>
      <c r="B25" s="28">
        <v>15106</v>
      </c>
      <c r="C25" s="22">
        <v>73537</v>
      </c>
      <c r="D25" s="28">
        <v>45394</v>
      </c>
      <c r="E25" s="22">
        <v>87405</v>
      </c>
      <c r="F25" s="28">
        <v>-7791</v>
      </c>
      <c r="G25" s="22">
        <v>-31110</v>
      </c>
      <c r="H25" s="28">
        <v>-23485</v>
      </c>
      <c r="I25" s="28">
        <v>-27163</v>
      </c>
      <c r="J25" s="28">
        <v>-14908</v>
      </c>
      <c r="K25" s="22">
        <v>69758</v>
      </c>
      <c r="L25" s="28">
        <v>109553</v>
      </c>
      <c r="M25" s="28">
        <v>79628</v>
      </c>
      <c r="N25" s="28">
        <v>63336</v>
      </c>
      <c r="O25" s="22">
        <v>-78467</v>
      </c>
      <c r="P25" s="28">
        <v>-111961</v>
      </c>
      <c r="Q25" s="28">
        <v>-72511</v>
      </c>
      <c r="R25" s="28">
        <v>5005</v>
      </c>
      <c r="S25" s="22">
        <v>-29425</v>
      </c>
    </row>
    <row r="26" spans="1:19" ht="13.5">
      <c r="A26" s="6" t="s">
        <v>15</v>
      </c>
      <c r="B26" s="28">
        <v>7811</v>
      </c>
      <c r="C26" s="22">
        <v>90146</v>
      </c>
      <c r="D26" s="28">
        <v>98885</v>
      </c>
      <c r="E26" s="22">
        <v>-129046</v>
      </c>
      <c r="F26" s="28">
        <v>-98273</v>
      </c>
      <c r="G26" s="22">
        <v>-75094</v>
      </c>
      <c r="H26" s="28">
        <v>36625</v>
      </c>
      <c r="I26" s="28">
        <v>15073</v>
      </c>
      <c r="J26" s="28">
        <v>45292</v>
      </c>
      <c r="K26" s="22">
        <v>91383</v>
      </c>
      <c r="L26" s="28">
        <v>132740</v>
      </c>
      <c r="M26" s="28">
        <v>70950</v>
      </c>
      <c r="N26" s="28">
        <v>39310</v>
      </c>
      <c r="O26" s="22">
        <v>-188797</v>
      </c>
      <c r="P26" s="28">
        <v>54325</v>
      </c>
      <c r="Q26" s="28">
        <v>24923</v>
      </c>
      <c r="R26" s="28">
        <v>7948</v>
      </c>
      <c r="S26" s="22">
        <v>-58469</v>
      </c>
    </row>
    <row r="27" spans="1:19" ht="13.5">
      <c r="A27" s="6" t="s">
        <v>16</v>
      </c>
      <c r="B27" s="28">
        <v>-3577</v>
      </c>
      <c r="C27" s="22">
        <v>-11229</v>
      </c>
      <c r="D27" s="28">
        <v>-746</v>
      </c>
      <c r="E27" s="22">
        <v>33485</v>
      </c>
      <c r="F27" s="28">
        <v>27659</v>
      </c>
      <c r="G27" s="22">
        <v>-21182</v>
      </c>
      <c r="H27" s="28">
        <v>-9013</v>
      </c>
      <c r="I27" s="28">
        <v>-2497</v>
      </c>
      <c r="J27" s="28">
        <v>4613</v>
      </c>
      <c r="K27" s="22">
        <v>8711</v>
      </c>
      <c r="L27" s="28">
        <v>-3953</v>
      </c>
      <c r="M27" s="28">
        <v>-3254</v>
      </c>
      <c r="N27" s="28">
        <v>4307</v>
      </c>
      <c r="O27" s="22">
        <v>-2916</v>
      </c>
      <c r="P27" s="28">
        <v>-4593</v>
      </c>
      <c r="Q27" s="28">
        <v>-8026</v>
      </c>
      <c r="R27" s="28">
        <v>-833</v>
      </c>
      <c r="S27" s="22">
        <v>-6678</v>
      </c>
    </row>
    <row r="28" spans="1:19" ht="13.5">
      <c r="A28" s="6" t="s">
        <v>17</v>
      </c>
      <c r="B28" s="28">
        <v>-7726</v>
      </c>
      <c r="C28" s="22">
        <v>-10360</v>
      </c>
      <c r="D28" s="28">
        <v>-9100</v>
      </c>
      <c r="E28" s="22">
        <v>18888</v>
      </c>
      <c r="F28" s="28">
        <v>3220</v>
      </c>
      <c r="G28" s="22">
        <v>-18499</v>
      </c>
      <c r="H28" s="28">
        <v>-18240</v>
      </c>
      <c r="I28" s="28">
        <v>-17977</v>
      </c>
      <c r="J28" s="28">
        <v>-18071</v>
      </c>
      <c r="K28" s="22">
        <v>15917</v>
      </c>
      <c r="L28" s="28">
        <v>19404</v>
      </c>
      <c r="M28" s="28">
        <v>11850</v>
      </c>
      <c r="N28" s="28">
        <v>8106</v>
      </c>
      <c r="O28" s="22">
        <v>-4296</v>
      </c>
      <c r="P28" s="28">
        <v>-3441</v>
      </c>
      <c r="Q28" s="28">
        <v>-2069</v>
      </c>
      <c r="R28" s="28">
        <v>2524</v>
      </c>
      <c r="S28" s="22">
        <v>-5979</v>
      </c>
    </row>
    <row r="29" spans="1:19" ht="13.5">
      <c r="A29" s="6" t="s">
        <v>81</v>
      </c>
      <c r="B29" s="28">
        <v>-15016</v>
      </c>
      <c r="C29" s="22">
        <v>12163</v>
      </c>
      <c r="D29" s="28">
        <v>8227</v>
      </c>
      <c r="E29" s="22">
        <v>113213</v>
      </c>
      <c r="F29" s="28">
        <v>76762</v>
      </c>
      <c r="G29" s="22">
        <v>16677</v>
      </c>
      <c r="H29" s="28">
        <v>15976</v>
      </c>
      <c r="I29" s="28">
        <v>4409</v>
      </c>
      <c r="J29" s="28">
        <v>98574</v>
      </c>
      <c r="K29" s="22">
        <v>12064</v>
      </c>
      <c r="L29" s="28">
        <v>14730</v>
      </c>
      <c r="M29" s="28">
        <v>-4343</v>
      </c>
      <c r="N29" s="28">
        <v>-6365</v>
      </c>
      <c r="O29" s="22">
        <v>-13968</v>
      </c>
      <c r="P29" s="28">
        <v>-41458</v>
      </c>
      <c r="Q29" s="28">
        <v>-18384</v>
      </c>
      <c r="R29" s="28">
        <v>47008</v>
      </c>
      <c r="S29" s="22">
        <v>-67680</v>
      </c>
    </row>
    <row r="30" spans="1:19" ht="13.5">
      <c r="A30" s="6" t="s">
        <v>18</v>
      </c>
      <c r="B30" s="28">
        <v>235642</v>
      </c>
      <c r="C30" s="22">
        <v>485142</v>
      </c>
      <c r="D30" s="28">
        <v>383100</v>
      </c>
      <c r="E30" s="22">
        <v>294254</v>
      </c>
      <c r="F30" s="28">
        <v>-28775</v>
      </c>
      <c r="G30" s="22">
        <v>256723</v>
      </c>
      <c r="H30" s="28">
        <v>289297</v>
      </c>
      <c r="I30" s="28">
        <v>239525</v>
      </c>
      <c r="J30" s="28">
        <v>220856</v>
      </c>
      <c r="K30" s="22">
        <v>409573</v>
      </c>
      <c r="L30" s="28">
        <v>341396</v>
      </c>
      <c r="M30" s="28">
        <v>193609</v>
      </c>
      <c r="N30" s="28">
        <v>53231</v>
      </c>
      <c r="O30" s="22">
        <v>222838</v>
      </c>
      <c r="P30" s="28">
        <v>222748</v>
      </c>
      <c r="Q30" s="28">
        <v>145880</v>
      </c>
      <c r="R30" s="28">
        <v>137038</v>
      </c>
      <c r="S30" s="22">
        <v>122574</v>
      </c>
    </row>
    <row r="31" spans="1:19" ht="13.5">
      <c r="A31" s="6" t="s">
        <v>19</v>
      </c>
      <c r="B31" s="28">
        <v>479</v>
      </c>
      <c r="C31" s="22">
        <v>3332</v>
      </c>
      <c r="D31" s="28">
        <v>532</v>
      </c>
      <c r="E31" s="22">
        <v>3735</v>
      </c>
      <c r="F31" s="28">
        <v>607</v>
      </c>
      <c r="G31" s="22">
        <v>3301</v>
      </c>
      <c r="H31" s="28">
        <v>987</v>
      </c>
      <c r="I31" s="28">
        <v>488</v>
      </c>
      <c r="J31" s="28">
        <v>316</v>
      </c>
      <c r="K31" s="22">
        <v>547</v>
      </c>
      <c r="L31" s="28">
        <v>151</v>
      </c>
      <c r="M31" s="28">
        <v>135</v>
      </c>
      <c r="N31" s="28">
        <v>32</v>
      </c>
      <c r="O31" s="22">
        <v>1342</v>
      </c>
      <c r="P31" s="28">
        <v>807</v>
      </c>
      <c r="Q31" s="28">
        <v>584</v>
      </c>
      <c r="R31" s="28">
        <v>105</v>
      </c>
      <c r="S31" s="22">
        <v>1131</v>
      </c>
    </row>
    <row r="32" spans="1:19" ht="13.5">
      <c r="A32" s="6" t="s">
        <v>20</v>
      </c>
      <c r="B32" s="28">
        <v>-16592</v>
      </c>
      <c r="C32" s="22">
        <v>-38083</v>
      </c>
      <c r="D32" s="28">
        <v>-19592</v>
      </c>
      <c r="E32" s="22">
        <v>-42804</v>
      </c>
      <c r="F32" s="28">
        <v>-22343</v>
      </c>
      <c r="G32" s="22">
        <v>-32329</v>
      </c>
      <c r="H32" s="28">
        <v>-22208</v>
      </c>
      <c r="I32" s="28">
        <v>-15209</v>
      </c>
      <c r="J32" s="28">
        <v>-7108</v>
      </c>
      <c r="K32" s="22">
        <v>-29202</v>
      </c>
      <c r="L32" s="28">
        <v>-21294</v>
      </c>
      <c r="M32" s="28">
        <v>-15360</v>
      </c>
      <c r="N32" s="28">
        <v>-7863</v>
      </c>
      <c r="O32" s="22">
        <v>-24309</v>
      </c>
      <c r="P32" s="28">
        <v>-21222</v>
      </c>
      <c r="Q32" s="28">
        <v>-11421</v>
      </c>
      <c r="R32" s="28">
        <v>-4573</v>
      </c>
      <c r="S32" s="22">
        <v>-12472</v>
      </c>
    </row>
    <row r="33" spans="1:19" ht="13.5">
      <c r="A33" s="6" t="s">
        <v>21</v>
      </c>
      <c r="B33" s="28">
        <v>26</v>
      </c>
      <c r="C33" s="22">
        <v>10835</v>
      </c>
      <c r="D33" s="28">
        <v>10835</v>
      </c>
      <c r="E33" s="22">
        <v>22058</v>
      </c>
      <c r="F33" s="28">
        <v>22058</v>
      </c>
      <c r="G33" s="22"/>
      <c r="H33" s="28"/>
      <c r="I33" s="28"/>
      <c r="J33" s="28"/>
      <c r="K33" s="22">
        <v>54296</v>
      </c>
      <c r="L33" s="28">
        <v>54296</v>
      </c>
      <c r="M33" s="28">
        <v>54296</v>
      </c>
      <c r="N33" s="28"/>
      <c r="O33" s="22"/>
      <c r="P33" s="28"/>
      <c r="Q33" s="28"/>
      <c r="R33" s="28"/>
      <c r="S33" s="22">
        <v>38536</v>
      </c>
    </row>
    <row r="34" spans="1:19" ht="13.5">
      <c r="A34" s="6" t="s">
        <v>22</v>
      </c>
      <c r="B34" s="28">
        <v>-28270</v>
      </c>
      <c r="C34" s="22">
        <v>-12106</v>
      </c>
      <c r="D34" s="28">
        <v>-7627</v>
      </c>
      <c r="E34" s="22">
        <v>-14773</v>
      </c>
      <c r="F34" s="28">
        <v>-5193</v>
      </c>
      <c r="G34" s="22">
        <v>-136417</v>
      </c>
      <c r="H34" s="28">
        <v>-136417</v>
      </c>
      <c r="I34" s="28">
        <v>-88170</v>
      </c>
      <c r="J34" s="28">
        <v>-88170</v>
      </c>
      <c r="K34" s="22">
        <v>-13084</v>
      </c>
      <c r="L34" s="28">
        <v>-13084</v>
      </c>
      <c r="M34" s="28">
        <v>-4048</v>
      </c>
      <c r="N34" s="28">
        <v>-4711</v>
      </c>
      <c r="O34" s="22">
        <v>-184021</v>
      </c>
      <c r="P34" s="28">
        <v>-178514</v>
      </c>
      <c r="Q34" s="28">
        <v>-111426</v>
      </c>
      <c r="R34" s="28">
        <v>-113088</v>
      </c>
      <c r="S34" s="22">
        <v>-24883</v>
      </c>
    </row>
    <row r="35" spans="1:19" ht="14.25" thickBot="1">
      <c r="A35" s="4" t="s">
        <v>23</v>
      </c>
      <c r="B35" s="29">
        <v>191285</v>
      </c>
      <c r="C35" s="23">
        <v>449120</v>
      </c>
      <c r="D35" s="29">
        <v>367248</v>
      </c>
      <c r="E35" s="23">
        <v>262470</v>
      </c>
      <c r="F35" s="29">
        <v>-33645</v>
      </c>
      <c r="G35" s="23">
        <v>91277</v>
      </c>
      <c r="H35" s="29">
        <v>131659</v>
      </c>
      <c r="I35" s="29">
        <v>136634</v>
      </c>
      <c r="J35" s="29">
        <v>125892</v>
      </c>
      <c r="K35" s="23">
        <v>422129</v>
      </c>
      <c r="L35" s="29">
        <v>361465</v>
      </c>
      <c r="M35" s="29">
        <v>228633</v>
      </c>
      <c r="N35" s="29">
        <v>40689</v>
      </c>
      <c r="O35" s="23">
        <v>15849</v>
      </c>
      <c r="P35" s="29">
        <v>23819</v>
      </c>
      <c r="Q35" s="29">
        <v>23618</v>
      </c>
      <c r="R35" s="29">
        <v>19482</v>
      </c>
      <c r="S35" s="23">
        <v>124886</v>
      </c>
    </row>
    <row r="36" spans="1:19" ht="14.25" thickTop="1">
      <c r="A36" s="6" t="s">
        <v>24</v>
      </c>
      <c r="B36" s="28"/>
      <c r="C36" s="22">
        <v>24639</v>
      </c>
      <c r="D36" s="28">
        <v>24639</v>
      </c>
      <c r="E36" s="22">
        <v>80021</v>
      </c>
      <c r="F36" s="28">
        <v>24443</v>
      </c>
      <c r="G36" s="22">
        <v>153440</v>
      </c>
      <c r="H36" s="28"/>
      <c r="I36" s="28"/>
      <c r="J36" s="28"/>
      <c r="K36" s="22"/>
      <c r="L36" s="28"/>
      <c r="M36" s="28"/>
      <c r="N36" s="28"/>
      <c r="O36" s="22">
        <v>7200</v>
      </c>
      <c r="P36" s="28">
        <v>7200</v>
      </c>
      <c r="Q36" s="28">
        <v>4800</v>
      </c>
      <c r="R36" s="28">
        <v>4800</v>
      </c>
      <c r="S36" s="22">
        <v>4800</v>
      </c>
    </row>
    <row r="37" spans="1:19" ht="13.5">
      <c r="A37" s="6" t="s">
        <v>25</v>
      </c>
      <c r="B37" s="28">
        <v>-127345</v>
      </c>
      <c r="C37" s="22">
        <v>-70082</v>
      </c>
      <c r="D37" s="28">
        <v>-27489</v>
      </c>
      <c r="E37" s="22">
        <v>-82171</v>
      </c>
      <c r="F37" s="28">
        <v>-280373</v>
      </c>
      <c r="G37" s="22">
        <v>-383046</v>
      </c>
      <c r="H37" s="28">
        <v>-277566</v>
      </c>
      <c r="I37" s="28">
        <v>-211248</v>
      </c>
      <c r="J37" s="28">
        <v>-108599</v>
      </c>
      <c r="K37" s="22">
        <v>-215709</v>
      </c>
      <c r="L37" s="28">
        <v>-159878</v>
      </c>
      <c r="M37" s="28">
        <v>-125817</v>
      </c>
      <c r="N37" s="28">
        <v>-37791</v>
      </c>
      <c r="O37" s="22">
        <v>-417464</v>
      </c>
      <c r="P37" s="28">
        <v>-280437</v>
      </c>
      <c r="Q37" s="28">
        <v>-196200</v>
      </c>
      <c r="R37" s="28">
        <v>-76271</v>
      </c>
      <c r="S37" s="22">
        <v>-510529</v>
      </c>
    </row>
    <row r="38" spans="1:19" ht="13.5">
      <c r="A38" s="6" t="s">
        <v>26</v>
      </c>
      <c r="B38" s="28">
        <v>20867</v>
      </c>
      <c r="C38" s="22">
        <v>261729</v>
      </c>
      <c r="D38" s="28">
        <v>265561</v>
      </c>
      <c r="E38" s="22">
        <v>57968</v>
      </c>
      <c r="F38" s="28">
        <v>218751</v>
      </c>
      <c r="G38" s="22"/>
      <c r="H38" s="28"/>
      <c r="I38" s="28"/>
      <c r="J38" s="28"/>
      <c r="K38" s="22">
        <v>102152</v>
      </c>
      <c r="L38" s="28">
        <v>101942</v>
      </c>
      <c r="M38" s="28">
        <v>101942</v>
      </c>
      <c r="N38" s="28">
        <v>101942</v>
      </c>
      <c r="O38" s="22">
        <v>81742</v>
      </c>
      <c r="P38" s="28">
        <v>29665</v>
      </c>
      <c r="Q38" s="28">
        <v>29547</v>
      </c>
      <c r="R38" s="28"/>
      <c r="S38" s="22">
        <v>5124</v>
      </c>
    </row>
    <row r="39" spans="1:19" ht="13.5">
      <c r="A39" s="6" t="s">
        <v>27</v>
      </c>
      <c r="B39" s="28">
        <v>-27972</v>
      </c>
      <c r="C39" s="22">
        <v>-28459</v>
      </c>
      <c r="D39" s="28"/>
      <c r="E39" s="22">
        <v>-3652</v>
      </c>
      <c r="F39" s="28"/>
      <c r="G39" s="22">
        <v>-1360</v>
      </c>
      <c r="H39" s="28">
        <v>-1360</v>
      </c>
      <c r="I39" s="28">
        <v>-1360</v>
      </c>
      <c r="J39" s="28">
        <v>-1360</v>
      </c>
      <c r="K39" s="22"/>
      <c r="L39" s="28"/>
      <c r="M39" s="28"/>
      <c r="N39" s="28"/>
      <c r="O39" s="22">
        <v>-5250</v>
      </c>
      <c r="P39" s="28">
        <v>-5250</v>
      </c>
      <c r="Q39" s="28">
        <v>-5250</v>
      </c>
      <c r="R39" s="28"/>
      <c r="S39" s="22"/>
    </row>
    <row r="40" spans="1:19" ht="13.5">
      <c r="A40" s="6" t="s">
        <v>28</v>
      </c>
      <c r="B40" s="28"/>
      <c r="C40" s="22"/>
      <c r="D40" s="28">
        <v>-41315</v>
      </c>
      <c r="E40" s="22"/>
      <c r="F40" s="28"/>
      <c r="G40" s="22"/>
      <c r="H40" s="28"/>
      <c r="I40" s="28"/>
      <c r="J40" s="28"/>
      <c r="K40" s="22"/>
      <c r="L40" s="28"/>
      <c r="M40" s="28"/>
      <c r="N40" s="28"/>
      <c r="O40" s="22"/>
      <c r="P40" s="28"/>
      <c r="Q40" s="28"/>
      <c r="R40" s="28"/>
      <c r="S40" s="22"/>
    </row>
    <row r="41" spans="1:19" ht="13.5">
      <c r="A41" s="6" t="s">
        <v>29</v>
      </c>
      <c r="B41" s="28"/>
      <c r="C41" s="22">
        <v>1350</v>
      </c>
      <c r="D41" s="28">
        <v>1350</v>
      </c>
      <c r="E41" s="22"/>
      <c r="F41" s="28"/>
      <c r="G41" s="22"/>
      <c r="H41" s="28"/>
      <c r="I41" s="28"/>
      <c r="J41" s="28"/>
      <c r="K41" s="22"/>
      <c r="L41" s="28"/>
      <c r="M41" s="28"/>
      <c r="N41" s="28"/>
      <c r="O41" s="22"/>
      <c r="P41" s="28"/>
      <c r="Q41" s="28"/>
      <c r="R41" s="28"/>
      <c r="S41" s="22"/>
    </row>
    <row r="42" spans="1:19" ht="13.5">
      <c r="A42" s="6" t="s">
        <v>81</v>
      </c>
      <c r="B42" s="28">
        <v>2151</v>
      </c>
      <c r="C42" s="22"/>
      <c r="D42" s="28">
        <v>327</v>
      </c>
      <c r="E42" s="22"/>
      <c r="F42" s="28">
        <v>-3367</v>
      </c>
      <c r="G42" s="22"/>
      <c r="H42" s="28">
        <v>-1213</v>
      </c>
      <c r="I42" s="28">
        <v>137</v>
      </c>
      <c r="J42" s="28">
        <v>138</v>
      </c>
      <c r="K42" s="22"/>
      <c r="L42" s="28">
        <v>-651</v>
      </c>
      <c r="M42" s="28">
        <v>-447</v>
      </c>
      <c r="N42" s="28">
        <v>-549</v>
      </c>
      <c r="O42" s="22"/>
      <c r="P42" s="28">
        <v>-1306</v>
      </c>
      <c r="Q42" s="28">
        <v>-337</v>
      </c>
      <c r="R42" s="28">
        <v>-337</v>
      </c>
      <c r="S42" s="22"/>
    </row>
    <row r="43" spans="1:19" ht="14.25" thickBot="1">
      <c r="A43" s="4" t="s">
        <v>30</v>
      </c>
      <c r="B43" s="29">
        <v>-132298</v>
      </c>
      <c r="C43" s="23">
        <v>147790</v>
      </c>
      <c r="D43" s="29">
        <v>223072</v>
      </c>
      <c r="E43" s="23">
        <v>-129826</v>
      </c>
      <c r="F43" s="29">
        <v>-64493</v>
      </c>
      <c r="G43" s="23">
        <v>-482062</v>
      </c>
      <c r="H43" s="29">
        <v>-349573</v>
      </c>
      <c r="I43" s="29">
        <v>-247084</v>
      </c>
      <c r="J43" s="29">
        <v>-143854</v>
      </c>
      <c r="K43" s="23">
        <v>-158475</v>
      </c>
      <c r="L43" s="29">
        <v>-71379</v>
      </c>
      <c r="M43" s="29">
        <v>-36272</v>
      </c>
      <c r="N43" s="29">
        <v>65368</v>
      </c>
      <c r="O43" s="23">
        <v>-202820</v>
      </c>
      <c r="P43" s="29">
        <v>-127552</v>
      </c>
      <c r="Q43" s="29">
        <v>-54598</v>
      </c>
      <c r="R43" s="29">
        <v>43093</v>
      </c>
      <c r="S43" s="23">
        <v>-495082</v>
      </c>
    </row>
    <row r="44" spans="1:19" ht="14.25" thickTop="1">
      <c r="A44" s="6" t="s">
        <v>31</v>
      </c>
      <c r="B44" s="28">
        <v>-100000</v>
      </c>
      <c r="C44" s="22">
        <v>-232499</v>
      </c>
      <c r="D44" s="28">
        <v>17501</v>
      </c>
      <c r="E44" s="22">
        <v>135835</v>
      </c>
      <c r="F44" s="28">
        <v>190000</v>
      </c>
      <c r="G44" s="22">
        <v>-170480</v>
      </c>
      <c r="H44" s="28">
        <v>-75000</v>
      </c>
      <c r="I44" s="28">
        <v>200000</v>
      </c>
      <c r="J44" s="28">
        <v>25000</v>
      </c>
      <c r="K44" s="22">
        <v>-53980</v>
      </c>
      <c r="L44" s="28"/>
      <c r="M44" s="28"/>
      <c r="N44" s="28">
        <v>-100000</v>
      </c>
      <c r="O44" s="22">
        <v>167237</v>
      </c>
      <c r="P44" s="28">
        <v>102808</v>
      </c>
      <c r="Q44" s="28">
        <v>184248</v>
      </c>
      <c r="R44" s="28">
        <v>-29166</v>
      </c>
      <c r="S44" s="22">
        <v>200000</v>
      </c>
    </row>
    <row r="45" spans="1:19" ht="13.5">
      <c r="A45" s="6" t="s">
        <v>32</v>
      </c>
      <c r="B45" s="28">
        <v>300000</v>
      </c>
      <c r="C45" s="22">
        <v>960000</v>
      </c>
      <c r="D45" s="28">
        <v>510000</v>
      </c>
      <c r="E45" s="22">
        <v>350000</v>
      </c>
      <c r="F45" s="28">
        <v>350000</v>
      </c>
      <c r="G45" s="22">
        <v>1170000</v>
      </c>
      <c r="H45" s="28">
        <v>770000</v>
      </c>
      <c r="I45" s="28">
        <v>350000</v>
      </c>
      <c r="J45" s="28"/>
      <c r="K45" s="22">
        <v>400000</v>
      </c>
      <c r="L45" s="28">
        <v>200000</v>
      </c>
      <c r="M45" s="28"/>
      <c r="N45" s="28"/>
      <c r="O45" s="22">
        <v>1350000</v>
      </c>
      <c r="P45" s="28">
        <v>900000</v>
      </c>
      <c r="Q45" s="28">
        <v>500000</v>
      </c>
      <c r="R45" s="28">
        <v>500000</v>
      </c>
      <c r="S45" s="22">
        <v>500000</v>
      </c>
    </row>
    <row r="46" spans="1:19" ht="13.5">
      <c r="A46" s="6" t="s">
        <v>33</v>
      </c>
      <c r="B46" s="28">
        <v>-247218</v>
      </c>
      <c r="C46" s="22">
        <v>-578728</v>
      </c>
      <c r="D46" s="28">
        <v>-325180</v>
      </c>
      <c r="E46" s="22">
        <v>-731430</v>
      </c>
      <c r="F46" s="28">
        <v>-399916</v>
      </c>
      <c r="G46" s="22">
        <v>-809055</v>
      </c>
      <c r="H46" s="28">
        <v>-492748</v>
      </c>
      <c r="I46" s="28">
        <v>-334942</v>
      </c>
      <c r="J46" s="28">
        <v>-177994</v>
      </c>
      <c r="K46" s="22">
        <v>-692887</v>
      </c>
      <c r="L46" s="28">
        <v>-457686</v>
      </c>
      <c r="M46" s="28">
        <v>-334472</v>
      </c>
      <c r="N46" s="28">
        <v>-169161</v>
      </c>
      <c r="O46" s="22">
        <v>-798508</v>
      </c>
      <c r="P46" s="28">
        <v>-642505</v>
      </c>
      <c r="Q46" s="28">
        <v>-550799</v>
      </c>
      <c r="R46" s="28">
        <v>-412993</v>
      </c>
      <c r="S46" s="22">
        <v>-316671</v>
      </c>
    </row>
    <row r="47" spans="1:19" ht="13.5">
      <c r="A47" s="6" t="s">
        <v>34</v>
      </c>
      <c r="B47" s="28">
        <v>-51060</v>
      </c>
      <c r="C47" s="22">
        <v>-89110</v>
      </c>
      <c r="D47" s="28">
        <v>-44376</v>
      </c>
      <c r="E47" s="22">
        <v>-79732</v>
      </c>
      <c r="F47" s="28">
        <v>-30848</v>
      </c>
      <c r="G47" s="22">
        <v>-51262</v>
      </c>
      <c r="H47" s="28">
        <v>-38359</v>
      </c>
      <c r="I47" s="28">
        <v>-26066</v>
      </c>
      <c r="J47" s="28">
        <v>-12300</v>
      </c>
      <c r="K47" s="22">
        <v>-42836</v>
      </c>
      <c r="L47" s="28">
        <v>-32127</v>
      </c>
      <c r="M47" s="28">
        <v>-21418</v>
      </c>
      <c r="N47" s="28">
        <v>-7994</v>
      </c>
      <c r="O47" s="22">
        <v>-11859</v>
      </c>
      <c r="P47" s="28">
        <v>-7906</v>
      </c>
      <c r="Q47" s="28">
        <v>-3953</v>
      </c>
      <c r="R47" s="28"/>
      <c r="S47" s="22"/>
    </row>
    <row r="48" spans="1:19" ht="13.5">
      <c r="A48" s="6" t="s">
        <v>35</v>
      </c>
      <c r="B48" s="28">
        <v>-40000</v>
      </c>
      <c r="C48" s="22">
        <v>-339593</v>
      </c>
      <c r="D48" s="28">
        <v>-299593</v>
      </c>
      <c r="E48" s="22">
        <v>-120000</v>
      </c>
      <c r="F48" s="28">
        <v>-60000</v>
      </c>
      <c r="G48" s="22">
        <v>-10000</v>
      </c>
      <c r="H48" s="28"/>
      <c r="I48" s="28"/>
      <c r="J48" s="28"/>
      <c r="K48" s="22"/>
      <c r="L48" s="28"/>
      <c r="M48" s="28"/>
      <c r="N48" s="28"/>
      <c r="O48" s="22">
        <v>-10000</v>
      </c>
      <c r="P48" s="28">
        <v>-10000</v>
      </c>
      <c r="Q48" s="28">
        <v>-10000</v>
      </c>
      <c r="R48" s="28">
        <v>-10000</v>
      </c>
      <c r="S48" s="22">
        <v>-20000</v>
      </c>
    </row>
    <row r="49" spans="1:19" ht="13.5">
      <c r="A49" s="6" t="s">
        <v>36</v>
      </c>
      <c r="B49" s="28">
        <v>-114</v>
      </c>
      <c r="C49" s="22"/>
      <c r="D49" s="28"/>
      <c r="E49" s="22"/>
      <c r="F49" s="28"/>
      <c r="G49" s="22">
        <v>-22</v>
      </c>
      <c r="H49" s="28">
        <v>-22</v>
      </c>
      <c r="I49" s="28"/>
      <c r="J49" s="28"/>
      <c r="K49" s="22"/>
      <c r="L49" s="28"/>
      <c r="M49" s="28"/>
      <c r="N49" s="28"/>
      <c r="O49" s="22">
        <v>-22</v>
      </c>
      <c r="P49" s="28">
        <v>-22</v>
      </c>
      <c r="Q49" s="28">
        <v>-22</v>
      </c>
      <c r="R49" s="28"/>
      <c r="S49" s="22">
        <v>-6317</v>
      </c>
    </row>
    <row r="50" spans="1:19" ht="13.5">
      <c r="A50" s="6" t="s">
        <v>37</v>
      </c>
      <c r="B50" s="28">
        <v>-33338</v>
      </c>
      <c r="C50" s="22"/>
      <c r="D50" s="28"/>
      <c r="E50" s="22">
        <v>-33338</v>
      </c>
      <c r="F50" s="28">
        <v>-33338</v>
      </c>
      <c r="G50" s="22">
        <v>-33339</v>
      </c>
      <c r="H50" s="28">
        <v>-33339</v>
      </c>
      <c r="I50" s="28">
        <v>-33339</v>
      </c>
      <c r="J50" s="28">
        <v>-33339</v>
      </c>
      <c r="K50" s="22">
        <v>-33339</v>
      </c>
      <c r="L50" s="28">
        <v>-33339</v>
      </c>
      <c r="M50" s="28">
        <v>-33339</v>
      </c>
      <c r="N50" s="28">
        <v>-33339</v>
      </c>
      <c r="O50" s="22">
        <v>-33339</v>
      </c>
      <c r="P50" s="28">
        <v>-33339</v>
      </c>
      <c r="Q50" s="28">
        <v>-33339</v>
      </c>
      <c r="R50" s="28">
        <v>-33339</v>
      </c>
      <c r="S50" s="22"/>
    </row>
    <row r="51" spans="1:19" ht="14.25" thickBot="1">
      <c r="A51" s="4" t="s">
        <v>38</v>
      </c>
      <c r="B51" s="29">
        <v>-171730</v>
      </c>
      <c r="C51" s="23">
        <v>-279931</v>
      </c>
      <c r="D51" s="29">
        <v>-141648</v>
      </c>
      <c r="E51" s="23">
        <v>-478665</v>
      </c>
      <c r="F51" s="29">
        <v>15897</v>
      </c>
      <c r="G51" s="23">
        <v>695840</v>
      </c>
      <c r="H51" s="29">
        <v>230531</v>
      </c>
      <c r="I51" s="29">
        <v>255652</v>
      </c>
      <c r="J51" s="29">
        <v>-198633</v>
      </c>
      <c r="K51" s="23">
        <v>-325482</v>
      </c>
      <c r="L51" s="29">
        <v>-323152</v>
      </c>
      <c r="M51" s="29">
        <v>-389229</v>
      </c>
      <c r="N51" s="29">
        <v>-310494</v>
      </c>
      <c r="O51" s="23">
        <v>663508</v>
      </c>
      <c r="P51" s="29">
        <v>309035</v>
      </c>
      <c r="Q51" s="29">
        <v>86134</v>
      </c>
      <c r="R51" s="29">
        <v>14500</v>
      </c>
      <c r="S51" s="23">
        <v>357011</v>
      </c>
    </row>
    <row r="52" spans="1:19" ht="14.25" thickTop="1">
      <c r="A52" s="7" t="s">
        <v>39</v>
      </c>
      <c r="B52" s="28">
        <v>22632</v>
      </c>
      <c r="C52" s="22">
        <v>40973</v>
      </c>
      <c r="D52" s="28">
        <v>-11232</v>
      </c>
      <c r="E52" s="22">
        <v>5924</v>
      </c>
      <c r="F52" s="28">
        <v>18569</v>
      </c>
      <c r="G52" s="22">
        <v>8684</v>
      </c>
      <c r="H52" s="28">
        <v>20190</v>
      </c>
      <c r="I52" s="28">
        <v>-15180</v>
      </c>
      <c r="J52" s="28">
        <v>-24550</v>
      </c>
      <c r="K52" s="22">
        <v>6802</v>
      </c>
      <c r="L52" s="28">
        <v>5280</v>
      </c>
      <c r="M52" s="28">
        <v>4135</v>
      </c>
      <c r="N52" s="28">
        <v>3337</v>
      </c>
      <c r="O52" s="22">
        <v>-18700</v>
      </c>
      <c r="P52" s="28">
        <v>-18105</v>
      </c>
      <c r="Q52" s="28">
        <v>-8887</v>
      </c>
      <c r="R52" s="28">
        <v>481</v>
      </c>
      <c r="S52" s="22">
        <v>-6603</v>
      </c>
    </row>
    <row r="53" spans="1:19" ht="13.5">
      <c r="A53" s="7" t="s">
        <v>40</v>
      </c>
      <c r="B53" s="28">
        <v>-90111</v>
      </c>
      <c r="C53" s="22">
        <v>357952</v>
      </c>
      <c r="D53" s="28">
        <v>437439</v>
      </c>
      <c r="E53" s="22">
        <v>-340097</v>
      </c>
      <c r="F53" s="28">
        <v>-63672</v>
      </c>
      <c r="G53" s="22">
        <v>313741</v>
      </c>
      <c r="H53" s="28">
        <v>32806</v>
      </c>
      <c r="I53" s="28">
        <v>130022</v>
      </c>
      <c r="J53" s="28">
        <v>-241145</v>
      </c>
      <c r="K53" s="22">
        <v>-55025</v>
      </c>
      <c r="L53" s="28">
        <v>-27786</v>
      </c>
      <c r="M53" s="28">
        <v>-192733</v>
      </c>
      <c r="N53" s="28">
        <v>-201099</v>
      </c>
      <c r="O53" s="22">
        <v>457837</v>
      </c>
      <c r="P53" s="28">
        <v>187196</v>
      </c>
      <c r="Q53" s="28">
        <v>46266</v>
      </c>
      <c r="R53" s="28">
        <v>77557</v>
      </c>
      <c r="S53" s="22">
        <v>-19788</v>
      </c>
    </row>
    <row r="54" spans="1:19" ht="13.5">
      <c r="A54" s="7" t="s">
        <v>41</v>
      </c>
      <c r="B54" s="28">
        <v>1090058</v>
      </c>
      <c r="C54" s="22">
        <v>732105</v>
      </c>
      <c r="D54" s="28">
        <v>732105</v>
      </c>
      <c r="E54" s="22">
        <v>1072202</v>
      </c>
      <c r="F54" s="28">
        <v>1072202</v>
      </c>
      <c r="G54" s="22">
        <v>758461</v>
      </c>
      <c r="H54" s="28">
        <v>758461</v>
      </c>
      <c r="I54" s="28">
        <v>758461</v>
      </c>
      <c r="J54" s="28">
        <v>758461</v>
      </c>
      <c r="K54" s="22">
        <v>813487</v>
      </c>
      <c r="L54" s="28">
        <v>813487</v>
      </c>
      <c r="M54" s="28">
        <v>813487</v>
      </c>
      <c r="N54" s="28">
        <v>813487</v>
      </c>
      <c r="O54" s="22">
        <v>355650</v>
      </c>
      <c r="P54" s="28">
        <v>355650</v>
      </c>
      <c r="Q54" s="28">
        <v>355650</v>
      </c>
      <c r="R54" s="28">
        <v>355650</v>
      </c>
      <c r="S54" s="22">
        <v>375438</v>
      </c>
    </row>
    <row r="55" spans="1:19" ht="14.25" thickBot="1">
      <c r="A55" s="7" t="s">
        <v>41</v>
      </c>
      <c r="B55" s="28">
        <v>999946</v>
      </c>
      <c r="C55" s="22">
        <v>1090058</v>
      </c>
      <c r="D55" s="28">
        <v>1169545</v>
      </c>
      <c r="E55" s="22">
        <v>732105</v>
      </c>
      <c r="F55" s="28">
        <v>1008530</v>
      </c>
      <c r="G55" s="22">
        <v>1072202</v>
      </c>
      <c r="H55" s="28">
        <v>791268</v>
      </c>
      <c r="I55" s="28">
        <v>888483</v>
      </c>
      <c r="J55" s="28">
        <v>517315</v>
      </c>
      <c r="K55" s="22">
        <v>758461</v>
      </c>
      <c r="L55" s="28">
        <v>785700</v>
      </c>
      <c r="M55" s="28">
        <v>620753</v>
      </c>
      <c r="N55" s="28">
        <v>612388</v>
      </c>
      <c r="O55" s="22">
        <v>813487</v>
      </c>
      <c r="P55" s="28">
        <v>542846</v>
      </c>
      <c r="Q55" s="28">
        <v>401916</v>
      </c>
      <c r="R55" s="28">
        <v>433207</v>
      </c>
      <c r="S55" s="22">
        <v>355650</v>
      </c>
    </row>
    <row r="56" spans="1:19" ht="14.25" thickTop="1">
      <c r="A56" s="8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8" ht="13.5">
      <c r="A58" s="20" t="s">
        <v>149</v>
      </c>
    </row>
    <row r="59" ht="13.5">
      <c r="A59" s="20" t="s">
        <v>150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145</v>
      </c>
      <c r="B2" s="14">
        <v>4241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146</v>
      </c>
      <c r="B3" s="1" t="s">
        <v>147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49</v>
      </c>
      <c r="B4" s="15" t="str">
        <f>HYPERLINK("http://www.kabupro.jp/mark/20140207/S10012K1.htm","四半期報告書")</f>
        <v>四半期報告書</v>
      </c>
      <c r="C4" s="15" t="str">
        <f>HYPERLINK("http://www.kabupro.jp/mark/20131108/S1000D8U.htm","四半期報告書")</f>
        <v>四半期報告書</v>
      </c>
      <c r="D4" s="15" t="str">
        <f>HYPERLINK("http://www.kabupro.jp/mark/20130807/S000E5P7.htm","四半期報告書")</f>
        <v>四半期報告書</v>
      </c>
      <c r="E4" s="15" t="str">
        <f>HYPERLINK("http://www.kabupro.jp/mark/20140207/S10012K1.htm","四半期報告書")</f>
        <v>四半期報告書</v>
      </c>
      <c r="F4" s="15" t="str">
        <f>HYPERLINK("http://www.kabupro.jp/mark/20130213/S000CU68.htm","四半期報告書")</f>
        <v>四半期報告書</v>
      </c>
      <c r="G4" s="15" t="str">
        <f>HYPERLINK("http://www.kabupro.jp/mark/20121113/S000C981.htm","四半期報告書")</f>
        <v>四半期報告書</v>
      </c>
      <c r="H4" s="15" t="str">
        <f>HYPERLINK("http://www.kabupro.jp/mark/20120810/S000BPVQ.htm","四半期報告書")</f>
        <v>四半期報告書</v>
      </c>
      <c r="I4" s="15" t="str">
        <f>HYPERLINK("http://www.kabupro.jp/mark/20130626/S000DPMB.htm","有価証券報告書")</f>
        <v>有価証券報告書</v>
      </c>
      <c r="J4" s="15" t="str">
        <f>HYPERLINK("http://www.kabupro.jp/mark/20120213/S000ABBO.htm","四半期報告書")</f>
        <v>四半期報告書</v>
      </c>
      <c r="K4" s="15" t="str">
        <f>HYPERLINK("http://www.kabupro.jp/mark/20111114/S0009RB4.htm","四半期報告書")</f>
        <v>四半期報告書</v>
      </c>
      <c r="L4" s="15" t="str">
        <f>HYPERLINK("http://www.kabupro.jp/mark/20110812/S00095SB.htm","四半期報告書")</f>
        <v>四半期報告書</v>
      </c>
      <c r="M4" s="15" t="str">
        <f>HYPERLINK("http://www.kabupro.jp/mark/20120627/S000B7CQ.htm","有価証券報告書")</f>
        <v>有価証券報告書</v>
      </c>
      <c r="N4" s="15" t="str">
        <f>HYPERLINK("http://www.kabupro.jp/mark/20110214/S0007STL.htm","四半期報告書")</f>
        <v>四半期報告書</v>
      </c>
      <c r="O4" s="15" t="str">
        <f>HYPERLINK("http://www.kabupro.jp/mark/20101112/S00077CT.htm","四半期報告書")</f>
        <v>四半期報告書</v>
      </c>
      <c r="P4" s="15" t="str">
        <f>HYPERLINK("http://www.kabupro.jp/mark/20100806/S0006HT2.htm","四半期報告書")</f>
        <v>四半期報告書</v>
      </c>
      <c r="Q4" s="15" t="str">
        <f>HYPERLINK("http://www.kabupro.jp/mark/20110624/S0008LGV.htm","有価証券報告書")</f>
        <v>有価証券報告書</v>
      </c>
      <c r="R4" s="15" t="str">
        <f>HYPERLINK("http://www.kabupro.jp/mark/20100212/S00057K1.htm","四半期報告書")</f>
        <v>四半期報告書</v>
      </c>
      <c r="S4" s="15" t="str">
        <f>HYPERLINK("http://www.kabupro.jp/mark/20091113/S0004MHI.htm","四半期報告書")</f>
        <v>四半期報告書</v>
      </c>
      <c r="T4" s="15" t="str">
        <f>HYPERLINK("http://www.kabupro.jp/mark/20090810/S0003UTL.htm","四半期報告書")</f>
        <v>四半期報告書</v>
      </c>
      <c r="U4" s="15" t="str">
        <f>HYPERLINK("http://www.kabupro.jp/mark/20100624/S000612R.htm","有価証券報告書")</f>
        <v>有価証券報告書</v>
      </c>
      <c r="V4" s="15" t="str">
        <f>HYPERLINK("http://www.kabupro.jp/mark/20090213/S0002J95.htm","四半期報告書")</f>
        <v>四半期報告書</v>
      </c>
      <c r="W4" s="15" t="str">
        <f>HYPERLINK("http://www.kabupro.jp/mark/20081114/S0001UF8.htm","四半期報告書")</f>
        <v>四半期報告書</v>
      </c>
      <c r="X4" s="15" t="str">
        <f>HYPERLINK("http://www.kabupro.jp/mark/20080916/S0001D53.htm","訂正四半期報告書")</f>
        <v>訂正四半期報告書</v>
      </c>
      <c r="Y4" s="15" t="str">
        <f>HYPERLINK("http://www.kabupro.jp/mark/20090629/S0003JWV.htm","有価証券報告書")</f>
        <v>有価証券報告書</v>
      </c>
    </row>
    <row r="5" spans="1:25" ht="14.25" thickBot="1">
      <c r="A5" s="11" t="s">
        <v>50</v>
      </c>
      <c r="B5" s="1" t="s">
        <v>217</v>
      </c>
      <c r="C5" s="1" t="s">
        <v>220</v>
      </c>
      <c r="D5" s="1" t="s">
        <v>222</v>
      </c>
      <c r="E5" s="1" t="s">
        <v>217</v>
      </c>
      <c r="F5" s="1" t="s">
        <v>224</v>
      </c>
      <c r="G5" s="1" t="s">
        <v>226</v>
      </c>
      <c r="H5" s="1" t="s">
        <v>228</v>
      </c>
      <c r="I5" s="1" t="s">
        <v>56</v>
      </c>
      <c r="J5" s="1" t="s">
        <v>230</v>
      </c>
      <c r="K5" s="1" t="s">
        <v>232</v>
      </c>
      <c r="L5" s="1" t="s">
        <v>234</v>
      </c>
      <c r="M5" s="1" t="s">
        <v>60</v>
      </c>
      <c r="N5" s="1" t="s">
        <v>236</v>
      </c>
      <c r="O5" s="1" t="s">
        <v>238</v>
      </c>
      <c r="P5" s="1" t="s">
        <v>240</v>
      </c>
      <c r="Q5" s="1" t="s">
        <v>62</v>
      </c>
      <c r="R5" s="1" t="s">
        <v>242</v>
      </c>
      <c r="S5" s="1" t="s">
        <v>244</v>
      </c>
      <c r="T5" s="1" t="s">
        <v>246</v>
      </c>
      <c r="U5" s="1" t="s">
        <v>64</v>
      </c>
      <c r="V5" s="1" t="s">
        <v>248</v>
      </c>
      <c r="W5" s="1" t="s">
        <v>250</v>
      </c>
      <c r="X5" s="1" t="s">
        <v>252</v>
      </c>
      <c r="Y5" s="1" t="s">
        <v>66</v>
      </c>
    </row>
    <row r="6" spans="1:25" ht="15" thickBot="1" thickTop="1">
      <c r="A6" s="10" t="s">
        <v>51</v>
      </c>
      <c r="B6" s="18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52</v>
      </c>
      <c r="B7" s="14" t="s">
        <v>218</v>
      </c>
      <c r="C7" s="14" t="s">
        <v>218</v>
      </c>
      <c r="D7" s="14" t="s">
        <v>218</v>
      </c>
      <c r="E7" s="16" t="s">
        <v>57</v>
      </c>
      <c r="F7" s="14" t="s">
        <v>218</v>
      </c>
      <c r="G7" s="14" t="s">
        <v>218</v>
      </c>
      <c r="H7" s="14" t="s">
        <v>218</v>
      </c>
      <c r="I7" s="16" t="s">
        <v>57</v>
      </c>
      <c r="J7" s="14" t="s">
        <v>218</v>
      </c>
      <c r="K7" s="14" t="s">
        <v>218</v>
      </c>
      <c r="L7" s="14" t="s">
        <v>218</v>
      </c>
      <c r="M7" s="16" t="s">
        <v>57</v>
      </c>
      <c r="N7" s="14" t="s">
        <v>218</v>
      </c>
      <c r="O7" s="14" t="s">
        <v>218</v>
      </c>
      <c r="P7" s="14" t="s">
        <v>218</v>
      </c>
      <c r="Q7" s="16" t="s">
        <v>57</v>
      </c>
      <c r="R7" s="14" t="s">
        <v>218</v>
      </c>
      <c r="S7" s="14" t="s">
        <v>218</v>
      </c>
      <c r="T7" s="14" t="s">
        <v>218</v>
      </c>
      <c r="U7" s="16" t="s">
        <v>57</v>
      </c>
      <c r="V7" s="14" t="s">
        <v>218</v>
      </c>
      <c r="W7" s="14" t="s">
        <v>218</v>
      </c>
      <c r="X7" s="14" t="s">
        <v>218</v>
      </c>
      <c r="Y7" s="16" t="s">
        <v>57</v>
      </c>
    </row>
    <row r="8" spans="1:25" ht="13.5">
      <c r="A8" s="13" t="s">
        <v>53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54</v>
      </c>
      <c r="B9" s="1" t="s">
        <v>219</v>
      </c>
      <c r="C9" s="1" t="s">
        <v>221</v>
      </c>
      <c r="D9" s="1" t="s">
        <v>223</v>
      </c>
      <c r="E9" s="17" t="s">
        <v>58</v>
      </c>
      <c r="F9" s="1" t="s">
        <v>225</v>
      </c>
      <c r="G9" s="1" t="s">
        <v>227</v>
      </c>
      <c r="H9" s="1" t="s">
        <v>229</v>
      </c>
      <c r="I9" s="17" t="s">
        <v>59</v>
      </c>
      <c r="J9" s="1" t="s">
        <v>231</v>
      </c>
      <c r="K9" s="1" t="s">
        <v>233</v>
      </c>
      <c r="L9" s="1" t="s">
        <v>235</v>
      </c>
      <c r="M9" s="17" t="s">
        <v>61</v>
      </c>
      <c r="N9" s="1" t="s">
        <v>237</v>
      </c>
      <c r="O9" s="1" t="s">
        <v>239</v>
      </c>
      <c r="P9" s="1" t="s">
        <v>241</v>
      </c>
      <c r="Q9" s="17" t="s">
        <v>63</v>
      </c>
      <c r="R9" s="1" t="s">
        <v>243</v>
      </c>
      <c r="S9" s="1" t="s">
        <v>245</v>
      </c>
      <c r="T9" s="1" t="s">
        <v>247</v>
      </c>
      <c r="U9" s="17" t="s">
        <v>65</v>
      </c>
      <c r="V9" s="1" t="s">
        <v>249</v>
      </c>
      <c r="W9" s="1" t="s">
        <v>251</v>
      </c>
      <c r="X9" s="1" t="s">
        <v>253</v>
      </c>
      <c r="Y9" s="17" t="s">
        <v>67</v>
      </c>
    </row>
    <row r="10" spans="1:25" ht="14.25" thickBot="1">
      <c r="A10" s="13" t="s">
        <v>55</v>
      </c>
      <c r="B10" s="1" t="s">
        <v>69</v>
      </c>
      <c r="C10" s="1" t="s">
        <v>69</v>
      </c>
      <c r="D10" s="1" t="s">
        <v>69</v>
      </c>
      <c r="E10" s="17" t="s">
        <v>69</v>
      </c>
      <c r="F10" s="1" t="s">
        <v>69</v>
      </c>
      <c r="G10" s="1" t="s">
        <v>69</v>
      </c>
      <c r="H10" s="1" t="s">
        <v>69</v>
      </c>
      <c r="I10" s="17" t="s">
        <v>69</v>
      </c>
      <c r="J10" s="1" t="s">
        <v>69</v>
      </c>
      <c r="K10" s="1" t="s">
        <v>69</v>
      </c>
      <c r="L10" s="1" t="s">
        <v>69</v>
      </c>
      <c r="M10" s="17" t="s">
        <v>69</v>
      </c>
      <c r="N10" s="1" t="s">
        <v>69</v>
      </c>
      <c r="O10" s="1" t="s">
        <v>69</v>
      </c>
      <c r="P10" s="1" t="s">
        <v>69</v>
      </c>
      <c r="Q10" s="17" t="s">
        <v>69</v>
      </c>
      <c r="R10" s="1" t="s">
        <v>69</v>
      </c>
      <c r="S10" s="1" t="s">
        <v>69</v>
      </c>
      <c r="T10" s="1" t="s">
        <v>69</v>
      </c>
      <c r="U10" s="17" t="s">
        <v>69</v>
      </c>
      <c r="V10" s="1" t="s">
        <v>69</v>
      </c>
      <c r="W10" s="1" t="s">
        <v>69</v>
      </c>
      <c r="X10" s="1" t="s">
        <v>69</v>
      </c>
      <c r="Y10" s="17" t="s">
        <v>69</v>
      </c>
    </row>
    <row r="11" spans="1:25" ht="14.25" thickTop="1">
      <c r="A11" s="9" t="s">
        <v>68</v>
      </c>
      <c r="B11" s="27">
        <v>1387934</v>
      </c>
      <c r="C11" s="27">
        <v>1090646</v>
      </c>
      <c r="D11" s="27">
        <v>1060638</v>
      </c>
      <c r="E11" s="21">
        <v>1174458</v>
      </c>
      <c r="F11" s="27">
        <v>1029344</v>
      </c>
      <c r="G11" s="27">
        <v>1239245</v>
      </c>
      <c r="H11" s="27">
        <v>908064</v>
      </c>
      <c r="I11" s="21">
        <v>828944</v>
      </c>
      <c r="J11" s="27">
        <v>1108491</v>
      </c>
      <c r="K11" s="27">
        <v>1135845</v>
      </c>
      <c r="L11" s="27">
        <v>1122346</v>
      </c>
      <c r="M11" s="21">
        <v>1209632</v>
      </c>
      <c r="N11" s="27">
        <v>905028</v>
      </c>
      <c r="O11" s="27">
        <v>969333</v>
      </c>
      <c r="P11" s="27">
        <v>596075</v>
      </c>
      <c r="Q11" s="21">
        <v>807721</v>
      </c>
      <c r="R11" s="27">
        <v>785700</v>
      </c>
      <c r="S11" s="27">
        <v>620753</v>
      </c>
      <c r="T11" s="27">
        <v>612388</v>
      </c>
      <c r="U11" s="21">
        <v>813487</v>
      </c>
      <c r="V11" s="27">
        <v>542846</v>
      </c>
      <c r="W11" s="27">
        <v>403516</v>
      </c>
      <c r="X11" s="27">
        <v>433607</v>
      </c>
      <c r="Y11" s="21">
        <v>359650</v>
      </c>
    </row>
    <row r="12" spans="1:25" ht="13.5">
      <c r="A12" s="2" t="s">
        <v>254</v>
      </c>
      <c r="B12" s="28">
        <v>471521</v>
      </c>
      <c r="C12" s="28">
        <v>462691</v>
      </c>
      <c r="D12" s="28">
        <v>538314</v>
      </c>
      <c r="E12" s="22">
        <v>470292</v>
      </c>
      <c r="F12" s="28">
        <v>467687</v>
      </c>
      <c r="G12" s="28">
        <v>339951</v>
      </c>
      <c r="H12" s="28">
        <v>322084</v>
      </c>
      <c r="I12" s="22">
        <v>413143</v>
      </c>
      <c r="J12" s="28">
        <v>428556</v>
      </c>
      <c r="K12" s="28">
        <v>414797</v>
      </c>
      <c r="L12" s="28">
        <v>490697</v>
      </c>
      <c r="M12" s="22">
        <v>475140</v>
      </c>
      <c r="N12" s="28">
        <v>501914</v>
      </c>
      <c r="O12" s="28">
        <v>525513</v>
      </c>
      <c r="P12" s="28">
        <v>634838</v>
      </c>
      <c r="Q12" s="22">
        <v>657533</v>
      </c>
      <c r="R12" s="28">
        <v>644219</v>
      </c>
      <c r="S12" s="28">
        <v>641553</v>
      </c>
      <c r="T12" s="28">
        <v>610642</v>
      </c>
      <c r="U12" s="22">
        <v>521832</v>
      </c>
      <c r="V12" s="28">
        <v>695408</v>
      </c>
      <c r="W12" s="28">
        <v>818435</v>
      </c>
      <c r="X12" s="28">
        <v>822977</v>
      </c>
      <c r="Y12" s="22">
        <v>717849</v>
      </c>
    </row>
    <row r="13" spans="1:25" ht="13.5">
      <c r="A13" s="2" t="s">
        <v>72</v>
      </c>
      <c r="B13" s="28">
        <v>72838</v>
      </c>
      <c r="C13" s="28">
        <v>74725</v>
      </c>
      <c r="D13" s="28">
        <v>59157</v>
      </c>
      <c r="E13" s="22">
        <v>94506</v>
      </c>
      <c r="F13" s="28">
        <v>101273</v>
      </c>
      <c r="G13" s="28">
        <v>96083</v>
      </c>
      <c r="H13" s="28">
        <v>94250</v>
      </c>
      <c r="I13" s="22">
        <v>112367</v>
      </c>
      <c r="J13" s="28">
        <v>155117</v>
      </c>
      <c r="K13" s="28">
        <v>228288</v>
      </c>
      <c r="L13" s="28">
        <v>225501</v>
      </c>
      <c r="M13" s="22">
        <v>201916</v>
      </c>
      <c r="N13" s="28">
        <v>204182</v>
      </c>
      <c r="O13" s="28">
        <v>219024</v>
      </c>
      <c r="P13" s="28">
        <v>234530</v>
      </c>
      <c r="Q13" s="22">
        <v>204620</v>
      </c>
      <c r="R13" s="28">
        <v>171623</v>
      </c>
      <c r="S13" s="28">
        <v>191502</v>
      </c>
      <c r="T13" s="28">
        <v>211541</v>
      </c>
      <c r="U13" s="22">
        <v>219345</v>
      </c>
      <c r="V13" s="28">
        <v>204759</v>
      </c>
      <c r="W13" s="28">
        <v>206173</v>
      </c>
      <c r="X13" s="28"/>
      <c r="Y13" s="22"/>
    </row>
    <row r="14" spans="1:25" ht="13.5">
      <c r="A14" s="2" t="s">
        <v>73</v>
      </c>
      <c r="B14" s="28">
        <v>17086</v>
      </c>
      <c r="C14" s="28">
        <v>26806</v>
      </c>
      <c r="D14" s="28">
        <v>24498</v>
      </c>
      <c r="E14" s="22">
        <v>21856</v>
      </c>
      <c r="F14" s="28">
        <v>16606</v>
      </c>
      <c r="G14" s="28">
        <v>19126</v>
      </c>
      <c r="H14" s="28">
        <v>19281</v>
      </c>
      <c r="I14" s="22">
        <v>15978</v>
      </c>
      <c r="J14" s="28">
        <v>16633</v>
      </c>
      <c r="K14" s="28">
        <v>18367</v>
      </c>
      <c r="L14" s="28">
        <v>37751</v>
      </c>
      <c r="M14" s="22">
        <v>24821</v>
      </c>
      <c r="N14" s="28">
        <v>42488</v>
      </c>
      <c r="O14" s="28">
        <v>23303</v>
      </c>
      <c r="P14" s="28">
        <v>25522</v>
      </c>
      <c r="Q14" s="22">
        <v>33635</v>
      </c>
      <c r="R14" s="28">
        <v>23941</v>
      </c>
      <c r="S14" s="28">
        <v>23560</v>
      </c>
      <c r="T14" s="28">
        <v>26908</v>
      </c>
      <c r="U14" s="22">
        <v>31188</v>
      </c>
      <c r="V14" s="28">
        <v>20930</v>
      </c>
      <c r="W14" s="28">
        <v>32151</v>
      </c>
      <c r="X14" s="28">
        <v>28399</v>
      </c>
      <c r="Y14" s="22"/>
    </row>
    <row r="15" spans="1:25" ht="13.5">
      <c r="A15" s="2" t="s">
        <v>74</v>
      </c>
      <c r="B15" s="28">
        <v>71267</v>
      </c>
      <c r="C15" s="28">
        <v>79714</v>
      </c>
      <c r="D15" s="28">
        <v>86128</v>
      </c>
      <c r="E15" s="22">
        <v>70781</v>
      </c>
      <c r="F15" s="28">
        <v>69269</v>
      </c>
      <c r="G15" s="28">
        <v>78030</v>
      </c>
      <c r="H15" s="28">
        <v>81265</v>
      </c>
      <c r="I15" s="22">
        <v>149089</v>
      </c>
      <c r="J15" s="28">
        <v>191869</v>
      </c>
      <c r="K15" s="28">
        <v>188015</v>
      </c>
      <c r="L15" s="28">
        <v>222476</v>
      </c>
      <c r="M15" s="22">
        <v>218182</v>
      </c>
      <c r="N15" s="28">
        <v>187739</v>
      </c>
      <c r="O15" s="28">
        <v>196780</v>
      </c>
      <c r="P15" s="28">
        <v>165313</v>
      </c>
      <c r="Q15" s="22">
        <v>178950</v>
      </c>
      <c r="R15" s="28">
        <v>179500</v>
      </c>
      <c r="S15" s="28">
        <v>188989</v>
      </c>
      <c r="T15" s="28">
        <v>181368</v>
      </c>
      <c r="U15" s="22">
        <v>231179</v>
      </c>
      <c r="V15" s="28">
        <v>288131</v>
      </c>
      <c r="W15" s="28">
        <v>237502</v>
      </c>
      <c r="X15" s="28"/>
      <c r="Y15" s="22"/>
    </row>
    <row r="16" spans="1:25" ht="13.5">
      <c r="A16" s="2" t="s">
        <v>76</v>
      </c>
      <c r="B16" s="28">
        <v>30656</v>
      </c>
      <c r="C16" s="28">
        <v>39537</v>
      </c>
      <c r="D16" s="28">
        <v>41602</v>
      </c>
      <c r="E16" s="22">
        <v>34302</v>
      </c>
      <c r="F16" s="28">
        <v>18721</v>
      </c>
      <c r="G16" s="28">
        <v>23826</v>
      </c>
      <c r="H16" s="28">
        <v>10257</v>
      </c>
      <c r="I16" s="22">
        <v>13103</v>
      </c>
      <c r="J16" s="28">
        <v>25057</v>
      </c>
      <c r="K16" s="28">
        <v>69215</v>
      </c>
      <c r="L16" s="28">
        <v>48564</v>
      </c>
      <c r="M16" s="22">
        <v>39570</v>
      </c>
      <c r="N16" s="28">
        <v>17094</v>
      </c>
      <c r="O16" s="28">
        <v>21553</v>
      </c>
      <c r="P16" s="28">
        <v>33233</v>
      </c>
      <c r="Q16" s="22">
        <v>39948</v>
      </c>
      <c r="R16" s="28">
        <v>11256</v>
      </c>
      <c r="S16" s="28">
        <v>15066</v>
      </c>
      <c r="T16" s="28">
        <v>42492</v>
      </c>
      <c r="U16" s="22">
        <v>43966</v>
      </c>
      <c r="V16" s="28"/>
      <c r="W16" s="28"/>
      <c r="X16" s="28"/>
      <c r="Y16" s="22">
        <v>25201</v>
      </c>
    </row>
    <row r="17" spans="1:25" ht="13.5">
      <c r="A17" s="2" t="s">
        <v>81</v>
      </c>
      <c r="B17" s="28">
        <v>60288</v>
      </c>
      <c r="C17" s="28">
        <v>42043</v>
      </c>
      <c r="D17" s="28">
        <v>35297</v>
      </c>
      <c r="E17" s="22">
        <v>27521</v>
      </c>
      <c r="F17" s="28">
        <v>34957</v>
      </c>
      <c r="G17" s="28">
        <v>26046</v>
      </c>
      <c r="H17" s="28">
        <v>59699</v>
      </c>
      <c r="I17" s="22">
        <v>15200</v>
      </c>
      <c r="J17" s="28">
        <v>12750</v>
      </c>
      <c r="K17" s="28">
        <v>87954</v>
      </c>
      <c r="L17" s="28">
        <v>65384</v>
      </c>
      <c r="M17" s="22">
        <v>117378</v>
      </c>
      <c r="N17" s="28">
        <v>127189</v>
      </c>
      <c r="O17" s="28">
        <v>51210</v>
      </c>
      <c r="P17" s="28">
        <v>62824</v>
      </c>
      <c r="Q17" s="22">
        <v>54194</v>
      </c>
      <c r="R17" s="28">
        <v>49095</v>
      </c>
      <c r="S17" s="28">
        <v>53337</v>
      </c>
      <c r="T17" s="28">
        <v>42772</v>
      </c>
      <c r="U17" s="22">
        <v>23080</v>
      </c>
      <c r="V17" s="28">
        <v>74388</v>
      </c>
      <c r="W17" s="28">
        <v>55237</v>
      </c>
      <c r="X17" s="28">
        <v>78181</v>
      </c>
      <c r="Y17" s="22">
        <v>23233</v>
      </c>
    </row>
    <row r="18" spans="1:25" ht="13.5">
      <c r="A18" s="2" t="s">
        <v>82</v>
      </c>
      <c r="B18" s="28">
        <v>-1501</v>
      </c>
      <c r="C18" s="28">
        <v>-1408</v>
      </c>
      <c r="D18" s="28">
        <v>-1502</v>
      </c>
      <c r="E18" s="22">
        <v>-1451</v>
      </c>
      <c r="F18" s="28">
        <v>-1321</v>
      </c>
      <c r="G18" s="28">
        <v>-1443</v>
      </c>
      <c r="H18" s="28">
        <v>-1768</v>
      </c>
      <c r="I18" s="22">
        <v>-1745</v>
      </c>
      <c r="J18" s="28">
        <v>-1015</v>
      </c>
      <c r="K18" s="28">
        <v>-849</v>
      </c>
      <c r="L18" s="28">
        <v>-1154</v>
      </c>
      <c r="M18" s="22">
        <v>-1404</v>
      </c>
      <c r="N18" s="28">
        <v>-1524</v>
      </c>
      <c r="O18" s="28">
        <v>-1717</v>
      </c>
      <c r="P18" s="28">
        <v>-2149</v>
      </c>
      <c r="Q18" s="22">
        <v>-2180</v>
      </c>
      <c r="R18" s="28">
        <v>-2070</v>
      </c>
      <c r="S18" s="28">
        <v>-1900</v>
      </c>
      <c r="T18" s="28">
        <v>-1703</v>
      </c>
      <c r="U18" s="22">
        <v>-1514</v>
      </c>
      <c r="V18" s="28">
        <v>-1651</v>
      </c>
      <c r="W18" s="28">
        <v>-2090</v>
      </c>
      <c r="X18" s="28">
        <v>-825</v>
      </c>
      <c r="Y18" s="22">
        <v>-723</v>
      </c>
    </row>
    <row r="19" spans="1:25" ht="13.5">
      <c r="A19" s="2" t="s">
        <v>83</v>
      </c>
      <c r="B19" s="28">
        <v>2110093</v>
      </c>
      <c r="C19" s="28">
        <v>1814756</v>
      </c>
      <c r="D19" s="28">
        <v>1844133</v>
      </c>
      <c r="E19" s="22">
        <v>1892269</v>
      </c>
      <c r="F19" s="28">
        <v>1736538</v>
      </c>
      <c r="G19" s="28">
        <v>1820867</v>
      </c>
      <c r="H19" s="28">
        <v>1503969</v>
      </c>
      <c r="I19" s="22">
        <v>1556918</v>
      </c>
      <c r="J19" s="28">
        <v>1946744</v>
      </c>
      <c r="K19" s="28">
        <v>2141635</v>
      </c>
      <c r="L19" s="28">
        <v>2231020</v>
      </c>
      <c r="M19" s="22">
        <v>2304690</v>
      </c>
      <c r="N19" s="28">
        <v>2027521</v>
      </c>
      <c r="O19" s="28">
        <v>2005002</v>
      </c>
      <c r="P19" s="28">
        <v>1750190</v>
      </c>
      <c r="Q19" s="22">
        <v>1974424</v>
      </c>
      <c r="R19" s="28">
        <v>1863267</v>
      </c>
      <c r="S19" s="28">
        <v>1732863</v>
      </c>
      <c r="T19" s="28">
        <v>1775312</v>
      </c>
      <c r="U19" s="22">
        <v>1931467</v>
      </c>
      <c r="V19" s="28">
        <v>1824814</v>
      </c>
      <c r="W19" s="28">
        <v>1750926</v>
      </c>
      <c r="X19" s="28">
        <v>1738118</v>
      </c>
      <c r="Y19" s="22">
        <v>1495878</v>
      </c>
    </row>
    <row r="20" spans="1:25" ht="13.5">
      <c r="A20" s="3" t="s">
        <v>255</v>
      </c>
      <c r="B20" s="28">
        <v>595773</v>
      </c>
      <c r="C20" s="28">
        <v>590133</v>
      </c>
      <c r="D20" s="28">
        <v>586182</v>
      </c>
      <c r="E20" s="22">
        <v>571062</v>
      </c>
      <c r="F20" s="28">
        <v>571002</v>
      </c>
      <c r="G20" s="28">
        <v>561832</v>
      </c>
      <c r="H20" s="28">
        <v>565987</v>
      </c>
      <c r="I20" s="22">
        <v>589934</v>
      </c>
      <c r="J20" s="28">
        <v>593352</v>
      </c>
      <c r="K20" s="28">
        <v>600267</v>
      </c>
      <c r="L20" s="28">
        <v>746789</v>
      </c>
      <c r="M20" s="22">
        <v>761277</v>
      </c>
      <c r="N20" s="28">
        <v>741717</v>
      </c>
      <c r="O20" s="28">
        <v>707258</v>
      </c>
      <c r="P20" s="28">
        <v>716087</v>
      </c>
      <c r="Q20" s="22">
        <v>741153</v>
      </c>
      <c r="R20" s="28">
        <v>751041</v>
      </c>
      <c r="S20" s="28">
        <v>686423</v>
      </c>
      <c r="T20" s="28">
        <v>690872</v>
      </c>
      <c r="U20" s="22">
        <v>683969</v>
      </c>
      <c r="V20" s="28">
        <v>734339</v>
      </c>
      <c r="W20" s="28">
        <v>770266</v>
      </c>
      <c r="X20" s="28">
        <v>792897</v>
      </c>
      <c r="Y20" s="22">
        <v>769619</v>
      </c>
    </row>
    <row r="21" spans="1:25" ht="13.5">
      <c r="A21" s="3" t="s">
        <v>256</v>
      </c>
      <c r="B21" s="28">
        <v>236115</v>
      </c>
      <c r="C21" s="28">
        <v>310022</v>
      </c>
      <c r="D21" s="28">
        <v>345914</v>
      </c>
      <c r="E21" s="22">
        <v>345328</v>
      </c>
      <c r="F21" s="28">
        <v>359506</v>
      </c>
      <c r="G21" s="28">
        <v>349943</v>
      </c>
      <c r="H21" s="28">
        <v>365364</v>
      </c>
      <c r="I21" s="22">
        <v>404129</v>
      </c>
      <c r="J21" s="28">
        <v>422428</v>
      </c>
      <c r="K21" s="28">
        <v>455575</v>
      </c>
      <c r="L21" s="28">
        <v>496416</v>
      </c>
      <c r="M21" s="22">
        <v>466873</v>
      </c>
      <c r="N21" s="28">
        <v>391775</v>
      </c>
      <c r="O21" s="28">
        <v>416888</v>
      </c>
      <c r="P21" s="28">
        <v>446886</v>
      </c>
      <c r="Q21" s="22">
        <v>405807</v>
      </c>
      <c r="R21" s="28">
        <v>441644</v>
      </c>
      <c r="S21" s="28">
        <v>450453</v>
      </c>
      <c r="T21" s="28">
        <v>476525</v>
      </c>
      <c r="U21" s="22">
        <v>353938</v>
      </c>
      <c r="V21" s="28"/>
      <c r="W21" s="28"/>
      <c r="X21" s="28"/>
      <c r="Y21" s="22">
        <v>241886</v>
      </c>
    </row>
    <row r="22" spans="1:25" ht="13.5">
      <c r="A22" s="3" t="s">
        <v>89</v>
      </c>
      <c r="B22" s="28">
        <v>509974</v>
      </c>
      <c r="C22" s="28">
        <v>509974</v>
      </c>
      <c r="D22" s="28">
        <v>509974</v>
      </c>
      <c r="E22" s="22">
        <v>509974</v>
      </c>
      <c r="F22" s="28">
        <v>509974</v>
      </c>
      <c r="G22" s="28">
        <v>509974</v>
      </c>
      <c r="H22" s="28">
        <v>769974</v>
      </c>
      <c r="I22" s="22">
        <v>769974</v>
      </c>
      <c r="J22" s="28">
        <v>809974</v>
      </c>
      <c r="K22" s="28">
        <v>809974</v>
      </c>
      <c r="L22" s="28">
        <v>986675</v>
      </c>
      <c r="M22" s="22">
        <v>986675</v>
      </c>
      <c r="N22" s="28">
        <v>984120</v>
      </c>
      <c r="O22" s="28">
        <v>918094</v>
      </c>
      <c r="P22" s="28">
        <v>918094</v>
      </c>
      <c r="Q22" s="22">
        <v>918094</v>
      </c>
      <c r="R22" s="28">
        <v>918094</v>
      </c>
      <c r="S22" s="28">
        <v>918094</v>
      </c>
      <c r="T22" s="28">
        <v>918094</v>
      </c>
      <c r="U22" s="22">
        <v>918094</v>
      </c>
      <c r="V22" s="28">
        <v>918094</v>
      </c>
      <c r="W22" s="28">
        <v>918094</v>
      </c>
      <c r="X22" s="28">
        <v>918094</v>
      </c>
      <c r="Y22" s="22">
        <v>918094</v>
      </c>
    </row>
    <row r="23" spans="1:25" ht="13.5">
      <c r="A23" s="3" t="s">
        <v>90</v>
      </c>
      <c r="B23" s="28">
        <v>225244</v>
      </c>
      <c r="C23" s="28">
        <v>126702</v>
      </c>
      <c r="D23" s="28">
        <v>51445</v>
      </c>
      <c r="E23" s="22">
        <v>42294</v>
      </c>
      <c r="F23" s="28">
        <v>17856</v>
      </c>
      <c r="G23" s="28">
        <v>1701</v>
      </c>
      <c r="H23" s="28">
        <v>5247</v>
      </c>
      <c r="I23" s="22">
        <v>4285</v>
      </c>
      <c r="J23" s="28">
        <v>49892</v>
      </c>
      <c r="K23" s="28">
        <v>49482</v>
      </c>
      <c r="L23" s="28">
        <v>101669</v>
      </c>
      <c r="M23" s="22">
        <v>133407</v>
      </c>
      <c r="N23" s="28">
        <v>200525</v>
      </c>
      <c r="O23" s="28">
        <v>267014</v>
      </c>
      <c r="P23" s="28">
        <v>125753</v>
      </c>
      <c r="Q23" s="22">
        <v>97954</v>
      </c>
      <c r="R23" s="28">
        <v>52655</v>
      </c>
      <c r="S23" s="28">
        <v>130631</v>
      </c>
      <c r="T23" s="28">
        <v>95474</v>
      </c>
      <c r="U23" s="22">
        <v>162584</v>
      </c>
      <c r="V23" s="28"/>
      <c r="W23" s="28"/>
      <c r="X23" s="28"/>
      <c r="Y23" s="22">
        <v>87510</v>
      </c>
    </row>
    <row r="24" spans="1:25" ht="13.5">
      <c r="A24" s="3" t="s">
        <v>81</v>
      </c>
      <c r="B24" s="28">
        <v>16847</v>
      </c>
      <c r="C24" s="28">
        <v>26140</v>
      </c>
      <c r="D24" s="28">
        <v>29186</v>
      </c>
      <c r="E24" s="22">
        <v>19211</v>
      </c>
      <c r="F24" s="28">
        <v>12444</v>
      </c>
      <c r="G24" s="28">
        <v>11648</v>
      </c>
      <c r="H24" s="28">
        <v>11179</v>
      </c>
      <c r="I24" s="22">
        <v>13007</v>
      </c>
      <c r="J24" s="28">
        <v>19117</v>
      </c>
      <c r="K24" s="28">
        <v>28205</v>
      </c>
      <c r="L24" s="28">
        <v>33551</v>
      </c>
      <c r="M24" s="22">
        <v>38671</v>
      </c>
      <c r="N24" s="28">
        <v>31733</v>
      </c>
      <c r="O24" s="28">
        <v>34859</v>
      </c>
      <c r="P24" s="28">
        <v>39641</v>
      </c>
      <c r="Q24" s="22">
        <v>25213</v>
      </c>
      <c r="R24" s="28">
        <v>26630</v>
      </c>
      <c r="S24" s="28">
        <v>29863</v>
      </c>
      <c r="T24" s="28">
        <v>32020</v>
      </c>
      <c r="U24" s="22">
        <v>35417</v>
      </c>
      <c r="V24" s="28"/>
      <c r="W24" s="28"/>
      <c r="X24" s="28"/>
      <c r="Y24" s="22">
        <v>38264</v>
      </c>
    </row>
    <row r="25" spans="1:25" ht="13.5">
      <c r="A25" s="3" t="s">
        <v>91</v>
      </c>
      <c r="B25" s="28">
        <v>1583954</v>
      </c>
      <c r="C25" s="28">
        <v>1562974</v>
      </c>
      <c r="D25" s="28">
        <v>1522702</v>
      </c>
      <c r="E25" s="22">
        <v>1487872</v>
      </c>
      <c r="F25" s="28">
        <v>1470783</v>
      </c>
      <c r="G25" s="28">
        <v>1435100</v>
      </c>
      <c r="H25" s="28">
        <v>1717753</v>
      </c>
      <c r="I25" s="22">
        <v>1781332</v>
      </c>
      <c r="J25" s="28">
        <v>1894765</v>
      </c>
      <c r="K25" s="28">
        <v>1943505</v>
      </c>
      <c r="L25" s="28">
        <v>2365102</v>
      </c>
      <c r="M25" s="22">
        <v>2386904</v>
      </c>
      <c r="N25" s="28">
        <v>2349871</v>
      </c>
      <c r="O25" s="28">
        <v>2344115</v>
      </c>
      <c r="P25" s="28">
        <v>2246464</v>
      </c>
      <c r="Q25" s="22">
        <v>2188224</v>
      </c>
      <c r="R25" s="28">
        <v>2190066</v>
      </c>
      <c r="S25" s="28">
        <v>2215467</v>
      </c>
      <c r="T25" s="28">
        <v>2212987</v>
      </c>
      <c r="U25" s="22">
        <v>2154003</v>
      </c>
      <c r="V25" s="28">
        <v>2274024</v>
      </c>
      <c r="W25" s="28">
        <v>2266588</v>
      </c>
      <c r="X25" s="28">
        <v>2188485</v>
      </c>
      <c r="Y25" s="22">
        <v>2055374</v>
      </c>
    </row>
    <row r="26" spans="1:25" ht="13.5">
      <c r="A26" s="3" t="s">
        <v>81</v>
      </c>
      <c r="B26" s="28">
        <v>90253</v>
      </c>
      <c r="C26" s="28">
        <v>76146</v>
      </c>
      <c r="D26" s="28">
        <v>51739</v>
      </c>
      <c r="E26" s="22">
        <v>39078</v>
      </c>
      <c r="F26" s="28">
        <v>11956</v>
      </c>
      <c r="G26" s="28">
        <v>13059</v>
      </c>
      <c r="H26" s="28">
        <v>14194</v>
      </c>
      <c r="I26" s="22">
        <v>15482</v>
      </c>
      <c r="J26" s="28">
        <v>16704</v>
      </c>
      <c r="K26" s="28">
        <v>19890</v>
      </c>
      <c r="L26" s="28">
        <v>20389</v>
      </c>
      <c r="M26" s="22">
        <v>19303</v>
      </c>
      <c r="N26" s="28">
        <v>20705</v>
      </c>
      <c r="O26" s="28">
        <v>22106</v>
      </c>
      <c r="P26" s="28">
        <v>23508</v>
      </c>
      <c r="Q26" s="22">
        <v>23550</v>
      </c>
      <c r="R26" s="28">
        <v>25488</v>
      </c>
      <c r="S26" s="28">
        <v>27426</v>
      </c>
      <c r="T26" s="28">
        <v>29364</v>
      </c>
      <c r="U26" s="22">
        <v>31302</v>
      </c>
      <c r="V26" s="28">
        <v>33852</v>
      </c>
      <c r="W26" s="28">
        <v>36403</v>
      </c>
      <c r="X26" s="28">
        <v>33616</v>
      </c>
      <c r="Y26" s="22">
        <v>35839</v>
      </c>
    </row>
    <row r="27" spans="1:25" ht="13.5">
      <c r="A27" s="3" t="s">
        <v>95</v>
      </c>
      <c r="B27" s="28">
        <v>90253</v>
      </c>
      <c r="C27" s="28">
        <v>76146</v>
      </c>
      <c r="D27" s="28">
        <v>51739</v>
      </c>
      <c r="E27" s="22">
        <v>39078</v>
      </c>
      <c r="F27" s="28">
        <v>11956</v>
      </c>
      <c r="G27" s="28">
        <v>13059</v>
      </c>
      <c r="H27" s="28">
        <v>14194</v>
      </c>
      <c r="I27" s="22">
        <v>15482</v>
      </c>
      <c r="J27" s="28">
        <v>38138</v>
      </c>
      <c r="K27" s="28">
        <v>45610</v>
      </c>
      <c r="L27" s="28">
        <v>92504</v>
      </c>
      <c r="M27" s="22">
        <v>101702</v>
      </c>
      <c r="N27" s="28">
        <v>113388</v>
      </c>
      <c r="O27" s="28">
        <v>125074</v>
      </c>
      <c r="P27" s="28">
        <v>136760</v>
      </c>
      <c r="Q27" s="22">
        <v>147086</v>
      </c>
      <c r="R27" s="28">
        <v>159308</v>
      </c>
      <c r="S27" s="28">
        <v>171276</v>
      </c>
      <c r="T27" s="28">
        <v>183329</v>
      </c>
      <c r="U27" s="22">
        <v>195531</v>
      </c>
      <c r="V27" s="28">
        <v>208346</v>
      </c>
      <c r="W27" s="28">
        <v>221161</v>
      </c>
      <c r="X27" s="28">
        <v>228638</v>
      </c>
      <c r="Y27" s="22">
        <v>154219</v>
      </c>
    </row>
    <row r="28" spans="1:25" ht="13.5">
      <c r="A28" s="3" t="s">
        <v>96</v>
      </c>
      <c r="B28" s="28">
        <v>2474</v>
      </c>
      <c r="C28" s="28">
        <v>2736</v>
      </c>
      <c r="D28" s="28">
        <v>2440</v>
      </c>
      <c r="E28" s="22">
        <v>2330</v>
      </c>
      <c r="F28" s="28">
        <v>1966</v>
      </c>
      <c r="G28" s="28">
        <v>1860</v>
      </c>
      <c r="H28" s="28">
        <v>1920</v>
      </c>
      <c r="I28" s="22">
        <v>1840</v>
      </c>
      <c r="J28" s="28">
        <v>1748</v>
      </c>
      <c r="K28" s="28">
        <v>1882</v>
      </c>
      <c r="L28" s="28">
        <v>1496</v>
      </c>
      <c r="M28" s="22">
        <v>1398</v>
      </c>
      <c r="N28" s="28">
        <v>1358</v>
      </c>
      <c r="O28" s="28">
        <v>1466</v>
      </c>
      <c r="P28" s="28">
        <v>1804</v>
      </c>
      <c r="Q28" s="22">
        <v>1862</v>
      </c>
      <c r="R28" s="28">
        <v>1772</v>
      </c>
      <c r="S28" s="28">
        <v>1994</v>
      </c>
      <c r="T28" s="28">
        <v>1528</v>
      </c>
      <c r="U28" s="22">
        <v>1630</v>
      </c>
      <c r="V28" s="28">
        <v>1577</v>
      </c>
      <c r="W28" s="28">
        <v>1608</v>
      </c>
      <c r="X28" s="28">
        <v>1453</v>
      </c>
      <c r="Y28" s="22">
        <v>1323</v>
      </c>
    </row>
    <row r="29" spans="1:25" ht="13.5">
      <c r="A29" s="3" t="s">
        <v>76</v>
      </c>
      <c r="B29" s="28">
        <v>215797</v>
      </c>
      <c r="C29" s="28">
        <v>228289</v>
      </c>
      <c r="D29" s="28">
        <v>223464</v>
      </c>
      <c r="E29" s="22">
        <v>236680</v>
      </c>
      <c r="F29" s="28">
        <v>269903</v>
      </c>
      <c r="G29" s="28">
        <v>268779</v>
      </c>
      <c r="H29" s="28">
        <v>271436</v>
      </c>
      <c r="I29" s="22">
        <v>270919</v>
      </c>
      <c r="J29" s="28">
        <v>233228</v>
      </c>
      <c r="K29" s="28">
        <v>239108</v>
      </c>
      <c r="L29" s="28">
        <v>9014</v>
      </c>
      <c r="M29" s="22">
        <v>8811</v>
      </c>
      <c r="N29" s="28">
        <v>9438</v>
      </c>
      <c r="O29" s="28">
        <v>9365</v>
      </c>
      <c r="P29" s="28">
        <v>9247</v>
      </c>
      <c r="Q29" s="22">
        <v>9466</v>
      </c>
      <c r="R29" s="28">
        <v>12236</v>
      </c>
      <c r="S29" s="28">
        <v>10457</v>
      </c>
      <c r="T29" s="28">
        <v>11902</v>
      </c>
      <c r="U29" s="22">
        <v>11955</v>
      </c>
      <c r="V29" s="28"/>
      <c r="W29" s="28"/>
      <c r="X29" s="28"/>
      <c r="Y29" s="22">
        <v>42921</v>
      </c>
    </row>
    <row r="30" spans="1:25" ht="13.5">
      <c r="A30" s="3" t="s">
        <v>81</v>
      </c>
      <c r="B30" s="28">
        <v>20475</v>
      </c>
      <c r="C30" s="28">
        <v>30274</v>
      </c>
      <c r="D30" s="28">
        <v>30794</v>
      </c>
      <c r="E30" s="22">
        <v>43152</v>
      </c>
      <c r="F30" s="28">
        <v>54018</v>
      </c>
      <c r="G30" s="28">
        <v>62271</v>
      </c>
      <c r="H30" s="28">
        <v>64583</v>
      </c>
      <c r="I30" s="22">
        <v>69025</v>
      </c>
      <c r="J30" s="28">
        <v>61325</v>
      </c>
      <c r="K30" s="28">
        <v>59294</v>
      </c>
      <c r="L30" s="28">
        <v>69550</v>
      </c>
      <c r="M30" s="22">
        <v>71262</v>
      </c>
      <c r="N30" s="28">
        <v>66537</v>
      </c>
      <c r="O30" s="28">
        <v>62074</v>
      </c>
      <c r="P30" s="28">
        <v>61775</v>
      </c>
      <c r="Q30" s="22">
        <v>66806</v>
      </c>
      <c r="R30" s="28">
        <v>82494</v>
      </c>
      <c r="S30" s="28">
        <v>81383</v>
      </c>
      <c r="T30" s="28">
        <v>109618</v>
      </c>
      <c r="U30" s="22">
        <v>111278</v>
      </c>
      <c r="V30" s="28">
        <v>139263</v>
      </c>
      <c r="W30" s="28">
        <v>166474</v>
      </c>
      <c r="X30" s="28">
        <v>164171</v>
      </c>
      <c r="Y30" s="22">
        <v>109649</v>
      </c>
    </row>
    <row r="31" spans="1:25" ht="13.5">
      <c r="A31" s="3" t="s">
        <v>82</v>
      </c>
      <c r="B31" s="28">
        <v>-509</v>
      </c>
      <c r="C31" s="28">
        <v>-321</v>
      </c>
      <c r="D31" s="28">
        <v>-313</v>
      </c>
      <c r="E31" s="22">
        <v>-267</v>
      </c>
      <c r="F31" s="28">
        <v>-137560</v>
      </c>
      <c r="G31" s="28">
        <v>-137646</v>
      </c>
      <c r="H31" s="28">
        <v>-137672</v>
      </c>
      <c r="I31" s="22">
        <v>-138260</v>
      </c>
      <c r="J31" s="28">
        <v>-910</v>
      </c>
      <c r="K31" s="28">
        <v>-859</v>
      </c>
      <c r="L31" s="28">
        <v>-1321</v>
      </c>
      <c r="M31" s="22">
        <v>-1269</v>
      </c>
      <c r="N31" s="28">
        <v>-1623</v>
      </c>
      <c r="O31" s="28">
        <v>-1576</v>
      </c>
      <c r="P31" s="28">
        <v>-1576</v>
      </c>
      <c r="Q31" s="22">
        <v>-1772</v>
      </c>
      <c r="R31" s="28">
        <v>-1799</v>
      </c>
      <c r="S31" s="28">
        <v>-1804</v>
      </c>
      <c r="T31" s="28">
        <v>-7781</v>
      </c>
      <c r="U31" s="22">
        <v>-7684</v>
      </c>
      <c r="V31" s="28">
        <v>-7042</v>
      </c>
      <c r="W31" s="28">
        <v>-7231</v>
      </c>
      <c r="X31" s="28">
        <v>-701</v>
      </c>
      <c r="Y31" s="22">
        <v>-697</v>
      </c>
    </row>
    <row r="32" spans="1:25" ht="13.5">
      <c r="A32" s="3" t="s">
        <v>107</v>
      </c>
      <c r="B32" s="28">
        <v>238237</v>
      </c>
      <c r="C32" s="28">
        <v>260978</v>
      </c>
      <c r="D32" s="28">
        <v>256385</v>
      </c>
      <c r="E32" s="22">
        <v>281895</v>
      </c>
      <c r="F32" s="28">
        <v>318377</v>
      </c>
      <c r="G32" s="28">
        <v>325314</v>
      </c>
      <c r="H32" s="28">
        <v>330317</v>
      </c>
      <c r="I32" s="22">
        <v>333575</v>
      </c>
      <c r="J32" s="28">
        <v>295392</v>
      </c>
      <c r="K32" s="28">
        <v>299425</v>
      </c>
      <c r="L32" s="28">
        <v>78739</v>
      </c>
      <c r="M32" s="22">
        <v>80202</v>
      </c>
      <c r="N32" s="28">
        <v>75710</v>
      </c>
      <c r="O32" s="28">
        <v>71328</v>
      </c>
      <c r="P32" s="28">
        <v>71250</v>
      </c>
      <c r="Q32" s="22">
        <v>76362</v>
      </c>
      <c r="R32" s="28">
        <v>94703</v>
      </c>
      <c r="S32" s="28">
        <v>92030</v>
      </c>
      <c r="T32" s="28">
        <v>115267</v>
      </c>
      <c r="U32" s="22">
        <v>117180</v>
      </c>
      <c r="V32" s="28">
        <v>133797</v>
      </c>
      <c r="W32" s="28">
        <v>160850</v>
      </c>
      <c r="X32" s="28">
        <v>164922</v>
      </c>
      <c r="Y32" s="22">
        <v>153197</v>
      </c>
    </row>
    <row r="33" spans="1:25" ht="13.5">
      <c r="A33" s="2" t="s">
        <v>108</v>
      </c>
      <c r="B33" s="28">
        <v>1912446</v>
      </c>
      <c r="C33" s="28">
        <v>1900098</v>
      </c>
      <c r="D33" s="28">
        <v>1830827</v>
      </c>
      <c r="E33" s="22">
        <v>1808846</v>
      </c>
      <c r="F33" s="28">
        <v>1801117</v>
      </c>
      <c r="G33" s="28">
        <v>1773473</v>
      </c>
      <c r="H33" s="28">
        <v>2062265</v>
      </c>
      <c r="I33" s="22">
        <v>2130389</v>
      </c>
      <c r="J33" s="28">
        <v>2228296</v>
      </c>
      <c r="K33" s="28">
        <v>2288541</v>
      </c>
      <c r="L33" s="28">
        <v>2536346</v>
      </c>
      <c r="M33" s="22">
        <v>2568809</v>
      </c>
      <c r="N33" s="28">
        <v>2538970</v>
      </c>
      <c r="O33" s="28">
        <v>2540518</v>
      </c>
      <c r="P33" s="28">
        <v>2454475</v>
      </c>
      <c r="Q33" s="22">
        <v>2411673</v>
      </c>
      <c r="R33" s="28">
        <v>2444077</v>
      </c>
      <c r="S33" s="28">
        <v>2478774</v>
      </c>
      <c r="T33" s="28">
        <v>2511584</v>
      </c>
      <c r="U33" s="22">
        <v>2466716</v>
      </c>
      <c r="V33" s="28">
        <v>2616168</v>
      </c>
      <c r="W33" s="28">
        <v>2648599</v>
      </c>
      <c r="X33" s="28">
        <v>2582046</v>
      </c>
      <c r="Y33" s="22">
        <v>2362791</v>
      </c>
    </row>
    <row r="34" spans="1:25" ht="14.25" thickBot="1">
      <c r="A34" s="4" t="s">
        <v>109</v>
      </c>
      <c r="B34" s="29">
        <v>4022539</v>
      </c>
      <c r="C34" s="29">
        <v>3714854</v>
      </c>
      <c r="D34" s="29">
        <v>3674961</v>
      </c>
      <c r="E34" s="23">
        <v>3701115</v>
      </c>
      <c r="F34" s="29">
        <v>3537656</v>
      </c>
      <c r="G34" s="29">
        <v>3594341</v>
      </c>
      <c r="H34" s="29">
        <v>3566234</v>
      </c>
      <c r="I34" s="23">
        <v>3687307</v>
      </c>
      <c r="J34" s="29">
        <v>4175041</v>
      </c>
      <c r="K34" s="29">
        <v>4430176</v>
      </c>
      <c r="L34" s="29">
        <v>4767366</v>
      </c>
      <c r="M34" s="23">
        <v>4873500</v>
      </c>
      <c r="N34" s="29">
        <v>4566492</v>
      </c>
      <c r="O34" s="29">
        <v>4545520</v>
      </c>
      <c r="P34" s="29">
        <v>4204665</v>
      </c>
      <c r="Q34" s="23">
        <v>4386097</v>
      </c>
      <c r="R34" s="29">
        <v>4307345</v>
      </c>
      <c r="S34" s="29">
        <v>4211637</v>
      </c>
      <c r="T34" s="29">
        <v>4286896</v>
      </c>
      <c r="U34" s="23">
        <v>4398183</v>
      </c>
      <c r="V34" s="29">
        <v>4440982</v>
      </c>
      <c r="W34" s="29">
        <v>4399526</v>
      </c>
      <c r="X34" s="29">
        <v>4320164</v>
      </c>
      <c r="Y34" s="23">
        <v>3858669</v>
      </c>
    </row>
    <row r="35" spans="1:25" ht="14.25" thickTop="1">
      <c r="A35" s="2" t="s">
        <v>257</v>
      </c>
      <c r="B35" s="28">
        <v>316901</v>
      </c>
      <c r="C35" s="28">
        <v>299474</v>
      </c>
      <c r="D35" s="28">
        <v>306730</v>
      </c>
      <c r="E35" s="22">
        <v>285707</v>
      </c>
      <c r="F35" s="28">
        <v>306884</v>
      </c>
      <c r="G35" s="28">
        <v>279460</v>
      </c>
      <c r="H35" s="28">
        <v>216817</v>
      </c>
      <c r="I35" s="22">
        <v>206254</v>
      </c>
      <c r="J35" s="28">
        <v>240201</v>
      </c>
      <c r="K35" s="28">
        <v>224838</v>
      </c>
      <c r="L35" s="28">
        <v>340248</v>
      </c>
      <c r="M35" s="22">
        <v>345963</v>
      </c>
      <c r="N35" s="28">
        <v>455802</v>
      </c>
      <c r="O35" s="28">
        <v>434051</v>
      </c>
      <c r="P35" s="28">
        <v>463994</v>
      </c>
      <c r="Q35" s="22">
        <v>427401</v>
      </c>
      <c r="R35" s="28">
        <v>465287</v>
      </c>
      <c r="S35" s="28">
        <v>401553</v>
      </c>
      <c r="T35" s="28">
        <v>368139</v>
      </c>
      <c r="U35" s="22">
        <v>328688</v>
      </c>
      <c r="V35" s="28">
        <v>558740</v>
      </c>
      <c r="W35" s="28">
        <v>536787</v>
      </c>
      <c r="X35" s="28">
        <v>529426</v>
      </c>
      <c r="Y35" s="22">
        <v>474008</v>
      </c>
    </row>
    <row r="36" spans="1:25" ht="13.5">
      <c r="A36" s="2" t="s">
        <v>112</v>
      </c>
      <c r="B36" s="28">
        <v>299900</v>
      </c>
      <c r="C36" s="28">
        <v>290700</v>
      </c>
      <c r="D36" s="28">
        <v>385700</v>
      </c>
      <c r="E36" s="22">
        <v>384400</v>
      </c>
      <c r="F36" s="28">
        <v>430800</v>
      </c>
      <c r="G36" s="28">
        <v>619700</v>
      </c>
      <c r="H36" s="28">
        <v>568500</v>
      </c>
      <c r="I36" s="22">
        <v>608035</v>
      </c>
      <c r="J36" s="28">
        <v>627600</v>
      </c>
      <c r="K36" s="28">
        <v>655200</v>
      </c>
      <c r="L36" s="28">
        <v>574900</v>
      </c>
      <c r="M36" s="22">
        <v>475500</v>
      </c>
      <c r="N36" s="28">
        <v>567660</v>
      </c>
      <c r="O36" s="28">
        <v>844100</v>
      </c>
      <c r="P36" s="28">
        <v>667960</v>
      </c>
      <c r="Q36" s="22">
        <v>649260</v>
      </c>
      <c r="R36" s="28">
        <v>700000</v>
      </c>
      <c r="S36" s="28">
        <v>700000</v>
      </c>
      <c r="T36" s="28">
        <v>600000</v>
      </c>
      <c r="U36" s="22">
        <v>700000</v>
      </c>
      <c r="V36" s="28">
        <v>600000</v>
      </c>
      <c r="W36" s="28">
        <v>700000</v>
      </c>
      <c r="X36" s="28">
        <v>504417</v>
      </c>
      <c r="Y36" s="22">
        <v>532762</v>
      </c>
    </row>
    <row r="37" spans="1:25" ht="13.5">
      <c r="A37" s="2" t="s">
        <v>113</v>
      </c>
      <c r="B37" s="28">
        <v>486908</v>
      </c>
      <c r="C37" s="28">
        <v>428893</v>
      </c>
      <c r="D37" s="28">
        <v>403990</v>
      </c>
      <c r="E37" s="22">
        <v>433069</v>
      </c>
      <c r="F37" s="28">
        <v>376080</v>
      </c>
      <c r="G37" s="28">
        <v>431402</v>
      </c>
      <c r="H37" s="28">
        <v>436929</v>
      </c>
      <c r="I37" s="22">
        <v>481576</v>
      </c>
      <c r="J37" s="28">
        <v>532172</v>
      </c>
      <c r="K37" s="28">
        <v>615644</v>
      </c>
      <c r="L37" s="28">
        <v>630176</v>
      </c>
      <c r="M37" s="22">
        <v>717180</v>
      </c>
      <c r="N37" s="28">
        <v>702779</v>
      </c>
      <c r="O37" s="28">
        <v>635653</v>
      </c>
      <c r="P37" s="28">
        <v>552877</v>
      </c>
      <c r="Q37" s="22">
        <v>599002</v>
      </c>
      <c r="R37" s="28">
        <v>635519</v>
      </c>
      <c r="S37" s="28">
        <v>582278</v>
      </c>
      <c r="T37" s="28">
        <v>640598</v>
      </c>
      <c r="U37" s="22">
        <v>661260</v>
      </c>
      <c r="V37" s="28">
        <v>516016</v>
      </c>
      <c r="W37" s="28">
        <v>400946</v>
      </c>
      <c r="X37" s="28">
        <v>443348</v>
      </c>
      <c r="Y37" s="22">
        <v>293894</v>
      </c>
    </row>
    <row r="38" spans="1:25" ht="13.5">
      <c r="A38" s="2" t="s">
        <v>114</v>
      </c>
      <c r="B38" s="28">
        <v>80000</v>
      </c>
      <c r="C38" s="28">
        <v>80000</v>
      </c>
      <c r="D38" s="28">
        <v>80000</v>
      </c>
      <c r="E38" s="22">
        <v>80000</v>
      </c>
      <c r="F38" s="28">
        <v>80000</v>
      </c>
      <c r="G38" s="28">
        <v>80000</v>
      </c>
      <c r="H38" s="28">
        <v>220000</v>
      </c>
      <c r="I38" s="22">
        <v>220000</v>
      </c>
      <c r="J38" s="28">
        <v>120000</v>
      </c>
      <c r="K38" s="28">
        <v>120000</v>
      </c>
      <c r="L38" s="28">
        <v>120000</v>
      </c>
      <c r="M38" s="22">
        <v>120000</v>
      </c>
      <c r="N38" s="28">
        <v>20000</v>
      </c>
      <c r="O38" s="28">
        <v>20000</v>
      </c>
      <c r="P38" s="28"/>
      <c r="Q38" s="22"/>
      <c r="R38" s="28"/>
      <c r="S38" s="28"/>
      <c r="T38" s="28"/>
      <c r="U38" s="22"/>
      <c r="V38" s="28"/>
      <c r="W38" s="28"/>
      <c r="X38" s="28"/>
      <c r="Y38" s="22">
        <v>10000</v>
      </c>
    </row>
    <row r="39" spans="1:25" ht="13.5">
      <c r="A39" s="2" t="s">
        <v>115</v>
      </c>
      <c r="B39" s="28">
        <v>86974</v>
      </c>
      <c r="C39" s="28">
        <v>97723</v>
      </c>
      <c r="D39" s="28">
        <v>123398</v>
      </c>
      <c r="E39" s="22">
        <v>134027</v>
      </c>
      <c r="F39" s="28">
        <v>103460</v>
      </c>
      <c r="G39" s="28">
        <v>101744</v>
      </c>
      <c r="H39" s="28">
        <v>105976</v>
      </c>
      <c r="I39" s="22">
        <v>81962</v>
      </c>
      <c r="J39" s="28">
        <v>80519</v>
      </c>
      <c r="K39" s="28">
        <v>81469</v>
      </c>
      <c r="L39" s="28">
        <v>73056</v>
      </c>
      <c r="M39" s="22">
        <v>64468</v>
      </c>
      <c r="N39" s="28"/>
      <c r="O39" s="28"/>
      <c r="P39" s="28"/>
      <c r="Q39" s="22"/>
      <c r="R39" s="28"/>
      <c r="S39" s="28"/>
      <c r="T39" s="28"/>
      <c r="U39" s="22"/>
      <c r="V39" s="28"/>
      <c r="W39" s="28"/>
      <c r="X39" s="28"/>
      <c r="Y39" s="22"/>
    </row>
    <row r="40" spans="1:25" ht="13.5">
      <c r="A40" s="2" t="s">
        <v>116</v>
      </c>
      <c r="B40" s="28">
        <v>95949</v>
      </c>
      <c r="C40" s="28">
        <v>100432</v>
      </c>
      <c r="D40" s="28">
        <v>56578</v>
      </c>
      <c r="E40" s="22">
        <v>57687</v>
      </c>
      <c r="F40" s="28">
        <v>52207</v>
      </c>
      <c r="G40" s="28">
        <v>50730</v>
      </c>
      <c r="H40" s="28">
        <v>55730</v>
      </c>
      <c r="I40" s="22">
        <v>50953</v>
      </c>
      <c r="J40" s="28">
        <v>58210</v>
      </c>
      <c r="K40" s="28">
        <v>68539</v>
      </c>
      <c r="L40" s="28">
        <v>56579</v>
      </c>
      <c r="M40" s="22">
        <v>73392</v>
      </c>
      <c r="N40" s="28">
        <v>108193</v>
      </c>
      <c r="O40" s="28">
        <v>68453</v>
      </c>
      <c r="P40" s="28">
        <v>61479</v>
      </c>
      <c r="Q40" s="22">
        <v>85103</v>
      </c>
      <c r="R40" s="28">
        <v>68761</v>
      </c>
      <c r="S40" s="28">
        <v>59363</v>
      </c>
      <c r="T40" s="28">
        <v>57459</v>
      </c>
      <c r="U40" s="22">
        <v>76748</v>
      </c>
      <c r="V40" s="28"/>
      <c r="W40" s="28"/>
      <c r="X40" s="28"/>
      <c r="Y40" s="22">
        <v>95010</v>
      </c>
    </row>
    <row r="41" spans="1:25" ht="13.5">
      <c r="A41" s="2" t="s">
        <v>118</v>
      </c>
      <c r="B41" s="28">
        <v>11541</v>
      </c>
      <c r="C41" s="28">
        <v>11987</v>
      </c>
      <c r="D41" s="28">
        <v>20417</v>
      </c>
      <c r="E41" s="22">
        <v>19541</v>
      </c>
      <c r="F41" s="28">
        <v>15947</v>
      </c>
      <c r="G41" s="28">
        <v>13680</v>
      </c>
      <c r="H41" s="28">
        <v>2365</v>
      </c>
      <c r="I41" s="22">
        <v>4103</v>
      </c>
      <c r="J41" s="28">
        <v>596</v>
      </c>
      <c r="K41" s="28">
        <v>4309</v>
      </c>
      <c r="L41" s="28">
        <v>4183</v>
      </c>
      <c r="M41" s="22">
        <v>4842</v>
      </c>
      <c r="N41" s="28">
        <v>6228</v>
      </c>
      <c r="O41" s="28">
        <v>18108</v>
      </c>
      <c r="P41" s="28">
        <v>25889</v>
      </c>
      <c r="Q41" s="22">
        <v>91042</v>
      </c>
      <c r="R41" s="28">
        <v>30300</v>
      </c>
      <c r="S41" s="28">
        <v>26315</v>
      </c>
      <c r="T41" s="28">
        <v>13516</v>
      </c>
      <c r="U41" s="22"/>
      <c r="V41" s="28"/>
      <c r="W41" s="28">
        <v>49166</v>
      </c>
      <c r="X41" s="28">
        <v>41538</v>
      </c>
      <c r="Y41" s="22">
        <v>115537</v>
      </c>
    </row>
    <row r="42" spans="1:25" ht="13.5">
      <c r="A42" s="2" t="s">
        <v>122</v>
      </c>
      <c r="B42" s="28">
        <v>15071</v>
      </c>
      <c r="C42" s="28">
        <v>39889</v>
      </c>
      <c r="D42" s="28">
        <v>23433</v>
      </c>
      <c r="E42" s="22">
        <v>37389</v>
      </c>
      <c r="F42" s="28">
        <v>17935</v>
      </c>
      <c r="G42" s="28">
        <v>37605</v>
      </c>
      <c r="H42" s="28">
        <v>16767</v>
      </c>
      <c r="I42" s="22">
        <v>14882</v>
      </c>
      <c r="J42" s="28">
        <v>6187</v>
      </c>
      <c r="K42" s="28"/>
      <c r="L42" s="28">
        <v>22253</v>
      </c>
      <c r="M42" s="22">
        <v>42729</v>
      </c>
      <c r="N42" s="28">
        <v>22081</v>
      </c>
      <c r="O42" s="28">
        <v>39014</v>
      </c>
      <c r="P42" s="28">
        <v>19556</v>
      </c>
      <c r="Q42" s="22">
        <v>45778</v>
      </c>
      <c r="R42" s="28">
        <v>7679</v>
      </c>
      <c r="S42" s="28">
        <v>27454</v>
      </c>
      <c r="T42" s="28">
        <v>7650</v>
      </c>
      <c r="U42" s="22">
        <v>31486</v>
      </c>
      <c r="V42" s="28">
        <v>7781</v>
      </c>
      <c r="W42" s="28">
        <v>27284</v>
      </c>
      <c r="X42" s="28">
        <v>6869</v>
      </c>
      <c r="Y42" s="22">
        <v>26463</v>
      </c>
    </row>
    <row r="43" spans="1:25" ht="13.5">
      <c r="A43" s="2" t="s">
        <v>123</v>
      </c>
      <c r="B43" s="28">
        <v>40535</v>
      </c>
      <c r="C43" s="28">
        <v>10996</v>
      </c>
      <c r="D43" s="28">
        <v>35693</v>
      </c>
      <c r="E43" s="22">
        <v>19232</v>
      </c>
      <c r="F43" s="28">
        <v>10738</v>
      </c>
      <c r="G43" s="28">
        <v>2579</v>
      </c>
      <c r="H43" s="28">
        <v>766</v>
      </c>
      <c r="I43" s="22">
        <v>766</v>
      </c>
      <c r="J43" s="28">
        <v>9450</v>
      </c>
      <c r="K43" s="28">
        <v>11164</v>
      </c>
      <c r="L43" s="28">
        <v>50027</v>
      </c>
      <c r="M43" s="22">
        <v>57152</v>
      </c>
      <c r="N43" s="28">
        <v>62546</v>
      </c>
      <c r="O43" s="28">
        <v>25559</v>
      </c>
      <c r="P43" s="28">
        <v>41980</v>
      </c>
      <c r="Q43" s="22">
        <v>13386</v>
      </c>
      <c r="R43" s="28">
        <v>39442</v>
      </c>
      <c r="S43" s="28">
        <v>52448</v>
      </c>
      <c r="T43" s="28">
        <v>39658</v>
      </c>
      <c r="U43" s="22">
        <v>32397</v>
      </c>
      <c r="V43" s="28"/>
      <c r="W43" s="28"/>
      <c r="X43" s="28"/>
      <c r="Y43" s="22">
        <v>20492</v>
      </c>
    </row>
    <row r="44" spans="1:25" ht="13.5">
      <c r="A44" s="2" t="s">
        <v>81</v>
      </c>
      <c r="B44" s="28">
        <v>52389</v>
      </c>
      <c r="C44" s="28">
        <v>42070</v>
      </c>
      <c r="D44" s="28">
        <v>91498</v>
      </c>
      <c r="E44" s="22">
        <v>56604</v>
      </c>
      <c r="F44" s="28">
        <v>69198</v>
      </c>
      <c r="G44" s="28">
        <v>51518</v>
      </c>
      <c r="H44" s="28">
        <v>93773</v>
      </c>
      <c r="I44" s="22">
        <v>55675</v>
      </c>
      <c r="J44" s="28">
        <v>47677</v>
      </c>
      <c r="K44" s="28">
        <v>48163</v>
      </c>
      <c r="L44" s="28">
        <v>105059</v>
      </c>
      <c r="M44" s="22">
        <v>41768</v>
      </c>
      <c r="N44" s="28">
        <v>103779</v>
      </c>
      <c r="O44" s="28">
        <v>91727</v>
      </c>
      <c r="P44" s="28">
        <v>148845</v>
      </c>
      <c r="Q44" s="22">
        <v>100613</v>
      </c>
      <c r="R44" s="28">
        <v>102046</v>
      </c>
      <c r="S44" s="28">
        <v>95649</v>
      </c>
      <c r="T44" s="28">
        <v>174699</v>
      </c>
      <c r="U44" s="22">
        <v>91299</v>
      </c>
      <c r="V44" s="28">
        <v>271806</v>
      </c>
      <c r="W44" s="28">
        <v>257369</v>
      </c>
      <c r="X44" s="28">
        <v>312512</v>
      </c>
      <c r="Y44" s="22">
        <v>38419</v>
      </c>
    </row>
    <row r="45" spans="1:25" ht="13.5">
      <c r="A45" s="2" t="s">
        <v>124</v>
      </c>
      <c r="B45" s="28">
        <v>1486171</v>
      </c>
      <c r="C45" s="28">
        <v>1402167</v>
      </c>
      <c r="D45" s="28">
        <v>1527439</v>
      </c>
      <c r="E45" s="22">
        <v>1507661</v>
      </c>
      <c r="F45" s="28">
        <v>1463252</v>
      </c>
      <c r="G45" s="28">
        <v>1668421</v>
      </c>
      <c r="H45" s="28">
        <v>1717625</v>
      </c>
      <c r="I45" s="22">
        <v>1724208</v>
      </c>
      <c r="J45" s="28">
        <v>1722615</v>
      </c>
      <c r="K45" s="28">
        <v>1829329</v>
      </c>
      <c r="L45" s="28">
        <v>1976484</v>
      </c>
      <c r="M45" s="22">
        <v>1942996</v>
      </c>
      <c r="N45" s="28">
        <v>2049070</v>
      </c>
      <c r="O45" s="28">
        <v>2176667</v>
      </c>
      <c r="P45" s="28">
        <v>1982582</v>
      </c>
      <c r="Q45" s="22">
        <v>2011586</v>
      </c>
      <c r="R45" s="28">
        <v>2049037</v>
      </c>
      <c r="S45" s="28">
        <v>1945062</v>
      </c>
      <c r="T45" s="28">
        <v>1901722</v>
      </c>
      <c r="U45" s="22">
        <v>1921879</v>
      </c>
      <c r="V45" s="28">
        <v>1954344</v>
      </c>
      <c r="W45" s="28">
        <v>1971553</v>
      </c>
      <c r="X45" s="28">
        <v>1838112</v>
      </c>
      <c r="Y45" s="22">
        <v>1606587</v>
      </c>
    </row>
    <row r="46" spans="1:25" ht="13.5">
      <c r="A46" s="2" t="s">
        <v>125</v>
      </c>
      <c r="B46" s="28">
        <v>110000</v>
      </c>
      <c r="C46" s="28">
        <v>110000</v>
      </c>
      <c r="D46" s="28">
        <v>150000</v>
      </c>
      <c r="E46" s="22">
        <v>150000</v>
      </c>
      <c r="F46" s="28">
        <v>190000</v>
      </c>
      <c r="G46" s="28">
        <v>190000</v>
      </c>
      <c r="H46" s="28">
        <v>349593</v>
      </c>
      <c r="I46" s="22">
        <v>349389</v>
      </c>
      <c r="J46" s="28">
        <v>509186</v>
      </c>
      <c r="K46" s="28">
        <v>508983</v>
      </c>
      <c r="L46" s="28">
        <v>568779</v>
      </c>
      <c r="M46" s="22">
        <v>568576</v>
      </c>
      <c r="N46" s="28">
        <v>178373</v>
      </c>
      <c r="O46" s="28">
        <v>178169</v>
      </c>
      <c r="P46" s="28">
        <v>97966</v>
      </c>
      <c r="Q46" s="22">
        <v>97763</v>
      </c>
      <c r="R46" s="28"/>
      <c r="S46" s="28"/>
      <c r="T46" s="28"/>
      <c r="U46" s="22"/>
      <c r="V46" s="28"/>
      <c r="W46" s="28"/>
      <c r="X46" s="28"/>
      <c r="Y46" s="22"/>
    </row>
    <row r="47" spans="1:25" ht="13.5">
      <c r="A47" s="2" t="s">
        <v>126</v>
      </c>
      <c r="B47" s="28">
        <v>1123528</v>
      </c>
      <c r="C47" s="28">
        <v>983685</v>
      </c>
      <c r="D47" s="28">
        <v>835204</v>
      </c>
      <c r="E47" s="22">
        <v>926727</v>
      </c>
      <c r="F47" s="28">
        <v>743485</v>
      </c>
      <c r="G47" s="28">
        <v>731942</v>
      </c>
      <c r="H47" s="28">
        <v>520507</v>
      </c>
      <c r="I47" s="22">
        <v>609516</v>
      </c>
      <c r="J47" s="28">
        <v>725267</v>
      </c>
      <c r="K47" s="28">
        <v>806962</v>
      </c>
      <c r="L47" s="28">
        <v>681937</v>
      </c>
      <c r="M47" s="22">
        <v>755342</v>
      </c>
      <c r="N47" s="28">
        <v>686050</v>
      </c>
      <c r="O47" s="28">
        <v>490982</v>
      </c>
      <c r="P47" s="28">
        <v>380706</v>
      </c>
      <c r="Q47" s="22">
        <v>512575</v>
      </c>
      <c r="R47" s="28">
        <v>511259</v>
      </c>
      <c r="S47" s="28">
        <v>487714</v>
      </c>
      <c r="T47" s="28">
        <v>594705</v>
      </c>
      <c r="U47" s="22">
        <v>743204</v>
      </c>
      <c r="V47" s="28">
        <v>594451</v>
      </c>
      <c r="W47" s="28">
        <v>401227</v>
      </c>
      <c r="X47" s="28">
        <v>496631</v>
      </c>
      <c r="Y47" s="22">
        <v>216824</v>
      </c>
    </row>
    <row r="48" spans="1:25" ht="13.5">
      <c r="A48" s="2" t="s">
        <v>115</v>
      </c>
      <c r="B48" s="28">
        <v>42670</v>
      </c>
      <c r="C48" s="28">
        <v>49733</v>
      </c>
      <c r="D48" s="28">
        <v>56758</v>
      </c>
      <c r="E48" s="22">
        <v>63746</v>
      </c>
      <c r="F48" s="28">
        <v>117280</v>
      </c>
      <c r="G48" s="28">
        <v>137354</v>
      </c>
      <c r="H48" s="28">
        <v>153752</v>
      </c>
      <c r="I48" s="22">
        <v>202991</v>
      </c>
      <c r="J48" s="28">
        <v>218374</v>
      </c>
      <c r="K48" s="28">
        <v>242354</v>
      </c>
      <c r="L48" s="28">
        <v>217955</v>
      </c>
      <c r="M48" s="22">
        <v>154550</v>
      </c>
      <c r="N48" s="28">
        <v>166679</v>
      </c>
      <c r="O48" s="28">
        <v>170831</v>
      </c>
      <c r="P48" s="28">
        <v>183880</v>
      </c>
      <c r="Q48" s="22">
        <v>139783</v>
      </c>
      <c r="R48" s="28">
        <v>150492</v>
      </c>
      <c r="S48" s="28">
        <v>161201</v>
      </c>
      <c r="T48" s="28">
        <v>171967</v>
      </c>
      <c r="U48" s="22">
        <v>55862</v>
      </c>
      <c r="V48" s="28"/>
      <c r="W48" s="28"/>
      <c r="X48" s="28"/>
      <c r="Y48" s="22"/>
    </row>
    <row r="49" spans="1:25" ht="13.5">
      <c r="A49" s="2" t="s">
        <v>0</v>
      </c>
      <c r="B49" s="28">
        <v>163</v>
      </c>
      <c r="C49" s="28">
        <v>164</v>
      </c>
      <c r="D49" s="28">
        <v>166</v>
      </c>
      <c r="E49" s="22">
        <v>167</v>
      </c>
      <c r="F49" s="28">
        <v>168</v>
      </c>
      <c r="G49" s="28">
        <v>170</v>
      </c>
      <c r="H49" s="28">
        <v>171</v>
      </c>
      <c r="I49" s="22">
        <v>271</v>
      </c>
      <c r="J49" s="28">
        <v>288</v>
      </c>
      <c r="K49" s="28">
        <v>313</v>
      </c>
      <c r="L49" s="28">
        <v>330</v>
      </c>
      <c r="M49" s="22">
        <v>347</v>
      </c>
      <c r="N49" s="28"/>
      <c r="O49" s="28"/>
      <c r="P49" s="28"/>
      <c r="Q49" s="22"/>
      <c r="R49" s="28"/>
      <c r="S49" s="28"/>
      <c r="T49" s="28"/>
      <c r="U49" s="22"/>
      <c r="V49" s="28"/>
      <c r="W49" s="28"/>
      <c r="X49" s="28"/>
      <c r="Y49" s="22"/>
    </row>
    <row r="50" spans="1:25" ht="13.5">
      <c r="A50" s="2" t="s">
        <v>81</v>
      </c>
      <c r="B50" s="28">
        <v>7183</v>
      </c>
      <c r="C50" s="28">
        <v>7162</v>
      </c>
      <c r="D50" s="28">
        <v>7145</v>
      </c>
      <c r="E50" s="22">
        <v>7130</v>
      </c>
      <c r="F50" s="28">
        <v>7114</v>
      </c>
      <c r="G50" s="28">
        <v>7096</v>
      </c>
      <c r="H50" s="28">
        <v>7084</v>
      </c>
      <c r="I50" s="22">
        <v>11574</v>
      </c>
      <c r="J50" s="28">
        <v>12071</v>
      </c>
      <c r="K50" s="28">
        <v>10973</v>
      </c>
      <c r="L50" s="28">
        <v>12519</v>
      </c>
      <c r="M50" s="22">
        <v>12501</v>
      </c>
      <c r="N50" s="28">
        <v>12430</v>
      </c>
      <c r="O50" s="28">
        <v>12442</v>
      </c>
      <c r="P50" s="28">
        <v>12402</v>
      </c>
      <c r="Q50" s="22">
        <v>10278</v>
      </c>
      <c r="R50" s="28">
        <v>10278</v>
      </c>
      <c r="S50" s="28">
        <v>10761</v>
      </c>
      <c r="T50" s="28">
        <v>11621</v>
      </c>
      <c r="U50" s="22">
        <v>11621</v>
      </c>
      <c r="V50" s="28">
        <v>73753</v>
      </c>
      <c r="W50" s="28">
        <v>79049</v>
      </c>
      <c r="X50" s="28">
        <v>15606</v>
      </c>
      <c r="Y50" s="22">
        <v>21409</v>
      </c>
    </row>
    <row r="51" spans="1:25" ht="13.5">
      <c r="A51" s="2" t="s">
        <v>129</v>
      </c>
      <c r="B51" s="28">
        <v>1283544</v>
      </c>
      <c r="C51" s="28">
        <v>1150745</v>
      </c>
      <c r="D51" s="28">
        <v>1049274</v>
      </c>
      <c r="E51" s="22">
        <v>1147771</v>
      </c>
      <c r="F51" s="28">
        <v>1058048</v>
      </c>
      <c r="G51" s="28">
        <v>1066563</v>
      </c>
      <c r="H51" s="28">
        <v>1031109</v>
      </c>
      <c r="I51" s="22">
        <v>1173743</v>
      </c>
      <c r="J51" s="28">
        <v>1465187</v>
      </c>
      <c r="K51" s="28">
        <v>1569586</v>
      </c>
      <c r="L51" s="28">
        <v>1481522</v>
      </c>
      <c r="M51" s="22">
        <v>1491318</v>
      </c>
      <c r="N51" s="28">
        <v>1043533</v>
      </c>
      <c r="O51" s="28">
        <v>852425</v>
      </c>
      <c r="P51" s="28">
        <v>674955</v>
      </c>
      <c r="Q51" s="22">
        <v>760400</v>
      </c>
      <c r="R51" s="28">
        <v>672030</v>
      </c>
      <c r="S51" s="28">
        <v>659676</v>
      </c>
      <c r="T51" s="28">
        <v>778293</v>
      </c>
      <c r="U51" s="22">
        <v>810687</v>
      </c>
      <c r="V51" s="28">
        <v>668204</v>
      </c>
      <c r="W51" s="28">
        <v>480276</v>
      </c>
      <c r="X51" s="28">
        <v>512237</v>
      </c>
      <c r="Y51" s="22">
        <v>238233</v>
      </c>
    </row>
    <row r="52" spans="1:25" ht="14.25" thickBot="1">
      <c r="A52" s="4" t="s">
        <v>130</v>
      </c>
      <c r="B52" s="29">
        <v>2769716</v>
      </c>
      <c r="C52" s="29">
        <v>2552913</v>
      </c>
      <c r="D52" s="29">
        <v>2576713</v>
      </c>
      <c r="E52" s="23">
        <v>2655432</v>
      </c>
      <c r="F52" s="29">
        <v>2521301</v>
      </c>
      <c r="G52" s="29">
        <v>2734985</v>
      </c>
      <c r="H52" s="29">
        <v>2748734</v>
      </c>
      <c r="I52" s="23">
        <v>2897952</v>
      </c>
      <c r="J52" s="29">
        <v>3187802</v>
      </c>
      <c r="K52" s="29">
        <v>3398915</v>
      </c>
      <c r="L52" s="29">
        <v>3458007</v>
      </c>
      <c r="M52" s="23">
        <v>3434314</v>
      </c>
      <c r="N52" s="29">
        <v>3092603</v>
      </c>
      <c r="O52" s="29">
        <v>3029093</v>
      </c>
      <c r="P52" s="29">
        <v>2657537</v>
      </c>
      <c r="Q52" s="23">
        <v>2771987</v>
      </c>
      <c r="R52" s="29">
        <v>2721067</v>
      </c>
      <c r="S52" s="29">
        <v>2604739</v>
      </c>
      <c r="T52" s="29">
        <v>2680016</v>
      </c>
      <c r="U52" s="23">
        <v>2732566</v>
      </c>
      <c r="V52" s="29">
        <v>2622549</v>
      </c>
      <c r="W52" s="29">
        <v>2451829</v>
      </c>
      <c r="X52" s="29">
        <v>2350349</v>
      </c>
      <c r="Y52" s="23">
        <v>1844820</v>
      </c>
    </row>
    <row r="53" spans="1:25" ht="14.25" thickTop="1">
      <c r="A53" s="2" t="s">
        <v>131</v>
      </c>
      <c r="B53" s="28">
        <v>729645</v>
      </c>
      <c r="C53" s="28">
        <v>729645</v>
      </c>
      <c r="D53" s="28">
        <v>729645</v>
      </c>
      <c r="E53" s="22">
        <v>729645</v>
      </c>
      <c r="F53" s="28">
        <v>729645</v>
      </c>
      <c r="G53" s="28">
        <v>729645</v>
      </c>
      <c r="H53" s="28">
        <v>729645</v>
      </c>
      <c r="I53" s="22">
        <v>729645</v>
      </c>
      <c r="J53" s="28">
        <v>729645</v>
      </c>
      <c r="K53" s="28">
        <v>729645</v>
      </c>
      <c r="L53" s="28">
        <v>729645</v>
      </c>
      <c r="M53" s="22">
        <v>729645</v>
      </c>
      <c r="N53" s="28">
        <v>729645</v>
      </c>
      <c r="O53" s="28">
        <v>729645</v>
      </c>
      <c r="P53" s="28">
        <v>729645</v>
      </c>
      <c r="Q53" s="22">
        <v>729645</v>
      </c>
      <c r="R53" s="28">
        <v>729645</v>
      </c>
      <c r="S53" s="28">
        <v>729645</v>
      </c>
      <c r="T53" s="28">
        <v>729645</v>
      </c>
      <c r="U53" s="22">
        <v>729645</v>
      </c>
      <c r="V53" s="28">
        <v>729645</v>
      </c>
      <c r="W53" s="28">
        <v>729645</v>
      </c>
      <c r="X53" s="28">
        <v>729645</v>
      </c>
      <c r="Y53" s="22">
        <v>729645</v>
      </c>
    </row>
    <row r="54" spans="1:25" ht="13.5">
      <c r="A54" s="2" t="s">
        <v>133</v>
      </c>
      <c r="B54" s="28">
        <v>649645</v>
      </c>
      <c r="C54" s="28">
        <v>649645</v>
      </c>
      <c r="D54" s="28">
        <v>649645</v>
      </c>
      <c r="E54" s="22">
        <v>649645</v>
      </c>
      <c r="F54" s="28">
        <v>649645</v>
      </c>
      <c r="G54" s="28">
        <v>649645</v>
      </c>
      <c r="H54" s="28">
        <v>649645</v>
      </c>
      <c r="I54" s="22">
        <v>649645</v>
      </c>
      <c r="J54" s="28">
        <v>649645</v>
      </c>
      <c r="K54" s="28">
        <v>649645</v>
      </c>
      <c r="L54" s="28">
        <v>649645</v>
      </c>
      <c r="M54" s="22">
        <v>649645</v>
      </c>
      <c r="N54" s="28">
        <v>649645</v>
      </c>
      <c r="O54" s="28">
        <v>649645</v>
      </c>
      <c r="P54" s="28">
        <v>649645</v>
      </c>
      <c r="Q54" s="22">
        <v>649645</v>
      </c>
      <c r="R54" s="28">
        <v>649645</v>
      </c>
      <c r="S54" s="28">
        <v>649645</v>
      </c>
      <c r="T54" s="28">
        <v>649645</v>
      </c>
      <c r="U54" s="22">
        <v>649645</v>
      </c>
      <c r="V54" s="28">
        <v>649645</v>
      </c>
      <c r="W54" s="28">
        <v>649645</v>
      </c>
      <c r="X54" s="28">
        <v>649645</v>
      </c>
      <c r="Y54" s="22">
        <v>649645</v>
      </c>
    </row>
    <row r="55" spans="1:25" ht="13.5">
      <c r="A55" s="2" t="s">
        <v>137</v>
      </c>
      <c r="B55" s="28">
        <v>-77963</v>
      </c>
      <c r="C55" s="28">
        <v>-107911</v>
      </c>
      <c r="D55" s="28">
        <v>-153372</v>
      </c>
      <c r="E55" s="22">
        <v>-194742</v>
      </c>
      <c r="F55" s="28">
        <v>-204851</v>
      </c>
      <c r="G55" s="28">
        <v>-305287</v>
      </c>
      <c r="H55" s="28">
        <v>-355788</v>
      </c>
      <c r="I55" s="22">
        <v>-403172</v>
      </c>
      <c r="J55" s="28">
        <v>-182942</v>
      </c>
      <c r="K55" s="28">
        <v>-130090</v>
      </c>
      <c r="L55" s="28">
        <v>86459</v>
      </c>
      <c r="M55" s="22">
        <v>217551</v>
      </c>
      <c r="N55" s="28">
        <v>278775</v>
      </c>
      <c r="O55" s="28">
        <v>322376</v>
      </c>
      <c r="P55" s="28">
        <v>365409</v>
      </c>
      <c r="Q55" s="22">
        <v>406282</v>
      </c>
      <c r="R55" s="28">
        <v>391036</v>
      </c>
      <c r="S55" s="28">
        <v>425421</v>
      </c>
      <c r="T55" s="28">
        <v>431432</v>
      </c>
      <c r="U55" s="22">
        <v>508005</v>
      </c>
      <c r="V55" s="28">
        <v>645262</v>
      </c>
      <c r="W55" s="28">
        <v>777115</v>
      </c>
      <c r="X55" s="28">
        <v>758963</v>
      </c>
      <c r="Y55" s="22">
        <v>804683</v>
      </c>
    </row>
    <row r="56" spans="1:25" ht="13.5">
      <c r="A56" s="2" t="s">
        <v>138</v>
      </c>
      <c r="B56" s="28">
        <v>-83730</v>
      </c>
      <c r="C56" s="28">
        <v>-99543</v>
      </c>
      <c r="D56" s="28">
        <v>-99515</v>
      </c>
      <c r="E56" s="22">
        <v>-99429</v>
      </c>
      <c r="F56" s="28">
        <v>-99429</v>
      </c>
      <c r="G56" s="28">
        <v>-99429</v>
      </c>
      <c r="H56" s="28">
        <v>-99429</v>
      </c>
      <c r="I56" s="22">
        <v>-99429</v>
      </c>
      <c r="J56" s="28">
        <v>-99429</v>
      </c>
      <c r="K56" s="28">
        <v>-99429</v>
      </c>
      <c r="L56" s="28">
        <v>-99429</v>
      </c>
      <c r="M56" s="22">
        <v>-99429</v>
      </c>
      <c r="N56" s="28">
        <v>-99429</v>
      </c>
      <c r="O56" s="28">
        <v>-99406</v>
      </c>
      <c r="P56" s="28">
        <v>-99406</v>
      </c>
      <c r="Q56" s="22">
        <v>-99406</v>
      </c>
      <c r="R56" s="28">
        <v>-99406</v>
      </c>
      <c r="S56" s="28">
        <v>-99406</v>
      </c>
      <c r="T56" s="28">
        <v>-99406</v>
      </c>
      <c r="U56" s="22">
        <v>-99406</v>
      </c>
      <c r="V56" s="28">
        <v>-99406</v>
      </c>
      <c r="W56" s="28">
        <v>-99406</v>
      </c>
      <c r="X56" s="28">
        <v>-99383</v>
      </c>
      <c r="Y56" s="22">
        <v>-99383</v>
      </c>
    </row>
    <row r="57" spans="1:25" ht="13.5">
      <c r="A57" s="2" t="s">
        <v>139</v>
      </c>
      <c r="B57" s="28">
        <v>1217595</v>
      </c>
      <c r="C57" s="28">
        <v>1171835</v>
      </c>
      <c r="D57" s="28">
        <v>1126402</v>
      </c>
      <c r="E57" s="22">
        <v>1085118</v>
      </c>
      <c r="F57" s="28">
        <v>1075009</v>
      </c>
      <c r="G57" s="28">
        <v>974573</v>
      </c>
      <c r="H57" s="28">
        <v>924072</v>
      </c>
      <c r="I57" s="22">
        <v>876688</v>
      </c>
      <c r="J57" s="28">
        <v>1096918</v>
      </c>
      <c r="K57" s="28">
        <v>1149770</v>
      </c>
      <c r="L57" s="28">
        <v>1366320</v>
      </c>
      <c r="M57" s="22">
        <v>1497412</v>
      </c>
      <c r="N57" s="28">
        <v>1558636</v>
      </c>
      <c r="O57" s="28">
        <v>1602259</v>
      </c>
      <c r="P57" s="28">
        <v>1645293</v>
      </c>
      <c r="Q57" s="22">
        <v>1686165</v>
      </c>
      <c r="R57" s="28">
        <v>1670919</v>
      </c>
      <c r="S57" s="28">
        <v>1705304</v>
      </c>
      <c r="T57" s="28">
        <v>1711315</v>
      </c>
      <c r="U57" s="22">
        <v>1787888</v>
      </c>
      <c r="V57" s="28">
        <v>1925145</v>
      </c>
      <c r="W57" s="28">
        <v>2056998</v>
      </c>
      <c r="X57" s="28">
        <v>2038870</v>
      </c>
      <c r="Y57" s="22">
        <v>2084590</v>
      </c>
    </row>
    <row r="58" spans="1:25" ht="13.5">
      <c r="A58" s="2" t="s">
        <v>140</v>
      </c>
      <c r="B58" s="28">
        <v>739</v>
      </c>
      <c r="C58" s="28">
        <v>907</v>
      </c>
      <c r="D58" s="28">
        <v>717</v>
      </c>
      <c r="E58" s="22">
        <v>646</v>
      </c>
      <c r="F58" s="28">
        <v>412</v>
      </c>
      <c r="G58" s="28">
        <v>343</v>
      </c>
      <c r="H58" s="28">
        <v>382</v>
      </c>
      <c r="I58" s="22">
        <v>330</v>
      </c>
      <c r="J58" s="28">
        <v>271</v>
      </c>
      <c r="K58" s="28">
        <v>329</v>
      </c>
      <c r="L58" s="28">
        <v>100</v>
      </c>
      <c r="M58" s="22">
        <v>42</v>
      </c>
      <c r="N58" s="28">
        <v>18</v>
      </c>
      <c r="O58" s="28">
        <v>82</v>
      </c>
      <c r="P58" s="28">
        <v>283</v>
      </c>
      <c r="Q58" s="22">
        <v>317</v>
      </c>
      <c r="R58" s="28">
        <v>264</v>
      </c>
      <c r="S58" s="28">
        <v>396</v>
      </c>
      <c r="T58" s="28">
        <v>119</v>
      </c>
      <c r="U58" s="22">
        <v>180</v>
      </c>
      <c r="V58" s="28">
        <v>148</v>
      </c>
      <c r="W58" s="28">
        <v>160</v>
      </c>
      <c r="X58" s="28">
        <v>68</v>
      </c>
      <c r="Y58" s="22">
        <v>-8</v>
      </c>
    </row>
    <row r="59" spans="1:25" ht="13.5">
      <c r="A59" s="2" t="s">
        <v>1</v>
      </c>
      <c r="B59" s="28">
        <v>19415</v>
      </c>
      <c r="C59" s="28">
        <v>-22243</v>
      </c>
      <c r="D59" s="28">
        <v>-37893</v>
      </c>
      <c r="E59" s="22">
        <v>-52172</v>
      </c>
      <c r="F59" s="28">
        <v>-71157</v>
      </c>
      <c r="G59" s="28">
        <v>-127651</v>
      </c>
      <c r="H59" s="28">
        <v>-130640</v>
      </c>
      <c r="I59" s="22">
        <v>-110345</v>
      </c>
      <c r="J59" s="28">
        <v>-135116</v>
      </c>
      <c r="K59" s="28">
        <v>-144413</v>
      </c>
      <c r="L59" s="28">
        <v>-104263</v>
      </c>
      <c r="M59" s="22">
        <v>-98978</v>
      </c>
      <c r="N59" s="28">
        <v>-118578</v>
      </c>
      <c r="O59" s="28">
        <v>-112833</v>
      </c>
      <c r="P59" s="28">
        <v>-118474</v>
      </c>
      <c r="Q59" s="22">
        <v>-88303</v>
      </c>
      <c r="R59" s="28">
        <v>-96748</v>
      </c>
      <c r="S59" s="28">
        <v>-106567</v>
      </c>
      <c r="T59" s="28">
        <v>-108255</v>
      </c>
      <c r="U59" s="22">
        <v>-125471</v>
      </c>
      <c r="V59" s="28">
        <v>-113443</v>
      </c>
      <c r="W59" s="28">
        <v>-113291</v>
      </c>
      <c r="X59" s="28">
        <v>-70253</v>
      </c>
      <c r="Y59" s="22">
        <v>-71184</v>
      </c>
    </row>
    <row r="60" spans="1:25" ht="13.5">
      <c r="A60" s="2" t="s">
        <v>141</v>
      </c>
      <c r="B60" s="28">
        <v>20154</v>
      </c>
      <c r="C60" s="28">
        <v>-21335</v>
      </c>
      <c r="D60" s="28">
        <v>-37176</v>
      </c>
      <c r="E60" s="22">
        <v>-51526</v>
      </c>
      <c r="F60" s="28">
        <v>-70745</v>
      </c>
      <c r="G60" s="28">
        <v>-127307</v>
      </c>
      <c r="H60" s="28">
        <v>-130257</v>
      </c>
      <c r="I60" s="22">
        <v>-110014</v>
      </c>
      <c r="J60" s="28">
        <v>-134845</v>
      </c>
      <c r="K60" s="28">
        <v>-145012</v>
      </c>
      <c r="L60" s="28">
        <v>-104162</v>
      </c>
      <c r="M60" s="22">
        <v>-98935</v>
      </c>
      <c r="N60" s="28">
        <v>-118559</v>
      </c>
      <c r="O60" s="28">
        <v>-112750</v>
      </c>
      <c r="P60" s="28">
        <v>-118191</v>
      </c>
      <c r="Q60" s="22">
        <v>-87986</v>
      </c>
      <c r="R60" s="28">
        <v>-96483</v>
      </c>
      <c r="S60" s="28">
        <v>-106171</v>
      </c>
      <c r="T60" s="28">
        <v>-108135</v>
      </c>
      <c r="U60" s="22">
        <v>-125291</v>
      </c>
      <c r="V60" s="28">
        <v>-113295</v>
      </c>
      <c r="W60" s="28">
        <v>-113130</v>
      </c>
      <c r="X60" s="28">
        <v>-70184</v>
      </c>
      <c r="Y60" s="22">
        <v>-71193</v>
      </c>
    </row>
    <row r="61" spans="1:25" ht="13.5">
      <c r="A61" s="6" t="s">
        <v>142</v>
      </c>
      <c r="B61" s="28">
        <v>15072</v>
      </c>
      <c r="C61" s="28">
        <v>11442</v>
      </c>
      <c r="D61" s="28">
        <v>9022</v>
      </c>
      <c r="E61" s="22">
        <v>12090</v>
      </c>
      <c r="F61" s="28">
        <v>12090</v>
      </c>
      <c r="G61" s="28">
        <v>12090</v>
      </c>
      <c r="H61" s="28">
        <v>23685</v>
      </c>
      <c r="I61" s="22">
        <v>22680</v>
      </c>
      <c r="J61" s="28">
        <v>25166</v>
      </c>
      <c r="K61" s="28">
        <v>26503</v>
      </c>
      <c r="L61" s="28">
        <v>47202</v>
      </c>
      <c r="M61" s="22">
        <v>40709</v>
      </c>
      <c r="N61" s="28">
        <v>33812</v>
      </c>
      <c r="O61" s="28">
        <v>26917</v>
      </c>
      <c r="P61" s="28">
        <v>20026</v>
      </c>
      <c r="Q61" s="22">
        <v>15931</v>
      </c>
      <c r="R61" s="28">
        <v>11842</v>
      </c>
      <c r="S61" s="28">
        <v>7765</v>
      </c>
      <c r="T61" s="28">
        <v>3700</v>
      </c>
      <c r="U61" s="22">
        <v>3020</v>
      </c>
      <c r="V61" s="28">
        <v>6583</v>
      </c>
      <c r="W61" s="28">
        <v>3829</v>
      </c>
      <c r="X61" s="28">
        <v>1130</v>
      </c>
      <c r="Y61" s="22">
        <v>452</v>
      </c>
    </row>
    <row r="62" spans="1:25" ht="13.5">
      <c r="A62" s="6" t="s">
        <v>143</v>
      </c>
      <c r="B62" s="28">
        <v>1252822</v>
      </c>
      <c r="C62" s="28">
        <v>1161941</v>
      </c>
      <c r="D62" s="28">
        <v>1098247</v>
      </c>
      <c r="E62" s="22">
        <v>1045683</v>
      </c>
      <c r="F62" s="28">
        <v>1016354</v>
      </c>
      <c r="G62" s="28">
        <v>859356</v>
      </c>
      <c r="H62" s="28">
        <v>817500</v>
      </c>
      <c r="I62" s="22">
        <v>789354</v>
      </c>
      <c r="J62" s="28">
        <v>987238</v>
      </c>
      <c r="K62" s="28">
        <v>1031260</v>
      </c>
      <c r="L62" s="28">
        <v>1309359</v>
      </c>
      <c r="M62" s="22">
        <v>1439185</v>
      </c>
      <c r="N62" s="28">
        <v>1473888</v>
      </c>
      <c r="O62" s="28">
        <v>1516426</v>
      </c>
      <c r="P62" s="28">
        <v>1547127</v>
      </c>
      <c r="Q62" s="22">
        <v>1614110</v>
      </c>
      <c r="R62" s="28">
        <v>1586277</v>
      </c>
      <c r="S62" s="28">
        <v>1606897</v>
      </c>
      <c r="T62" s="28">
        <v>1606880</v>
      </c>
      <c r="U62" s="22">
        <v>1665616</v>
      </c>
      <c r="V62" s="28">
        <v>1818433</v>
      </c>
      <c r="W62" s="28">
        <v>1947697</v>
      </c>
      <c r="X62" s="28">
        <v>1969815</v>
      </c>
      <c r="Y62" s="22">
        <v>2013848</v>
      </c>
    </row>
    <row r="63" spans="1:25" ht="14.25" thickBot="1">
      <c r="A63" s="7" t="s">
        <v>144</v>
      </c>
      <c r="B63" s="28">
        <v>4022539</v>
      </c>
      <c r="C63" s="28">
        <v>3714854</v>
      </c>
      <c r="D63" s="28">
        <v>3674961</v>
      </c>
      <c r="E63" s="22">
        <v>3701115</v>
      </c>
      <c r="F63" s="28">
        <v>3537656</v>
      </c>
      <c r="G63" s="28">
        <v>3594341</v>
      </c>
      <c r="H63" s="28">
        <v>3566234</v>
      </c>
      <c r="I63" s="22">
        <v>3687307</v>
      </c>
      <c r="J63" s="28">
        <v>4175041</v>
      </c>
      <c r="K63" s="28">
        <v>4430176</v>
      </c>
      <c r="L63" s="28">
        <v>4767366</v>
      </c>
      <c r="M63" s="22">
        <v>4873500</v>
      </c>
      <c r="N63" s="28">
        <v>4566492</v>
      </c>
      <c r="O63" s="28">
        <v>4545520</v>
      </c>
      <c r="P63" s="28">
        <v>4204665</v>
      </c>
      <c r="Q63" s="22">
        <v>4386097</v>
      </c>
      <c r="R63" s="28">
        <v>4307345</v>
      </c>
      <c r="S63" s="28">
        <v>4211637</v>
      </c>
      <c r="T63" s="28">
        <v>4286896</v>
      </c>
      <c r="U63" s="22">
        <v>4398183</v>
      </c>
      <c r="V63" s="28">
        <v>4440982</v>
      </c>
      <c r="W63" s="28">
        <v>4399526</v>
      </c>
      <c r="X63" s="28">
        <v>4320164</v>
      </c>
      <c r="Y63" s="22">
        <v>3858669</v>
      </c>
    </row>
    <row r="64" spans="1:25" ht="14.25" thickTop="1">
      <c r="A64" s="8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6" ht="13.5">
      <c r="A66" s="20" t="s">
        <v>149</v>
      </c>
    </row>
    <row r="67" ht="13.5">
      <c r="A67" s="20" t="s">
        <v>150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8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145</v>
      </c>
      <c r="B2" s="14">
        <v>4241</v>
      </c>
      <c r="C2" s="14"/>
      <c r="D2" s="14"/>
      <c r="E2" s="14"/>
      <c r="F2" s="14"/>
      <c r="G2" s="14"/>
    </row>
    <row r="3" spans="1:7" ht="14.25" thickBot="1">
      <c r="A3" s="11" t="s">
        <v>146</v>
      </c>
      <c r="B3" s="1" t="s">
        <v>147</v>
      </c>
      <c r="C3" s="1"/>
      <c r="D3" s="1"/>
      <c r="E3" s="1"/>
      <c r="F3" s="1"/>
      <c r="G3" s="1"/>
    </row>
    <row r="4" spans="1:7" ht="14.25" thickTop="1">
      <c r="A4" s="10" t="s">
        <v>49</v>
      </c>
      <c r="B4" s="15" t="str">
        <f>HYPERLINK("http://www.kabupro.jp/mark/20130626/S000DPMB.htm","有価証券報告書")</f>
        <v>有価証券報告書</v>
      </c>
      <c r="C4" s="15" t="str">
        <f>HYPERLINK("http://www.kabupro.jp/mark/20130626/S000DPMB.htm","有価証券報告書")</f>
        <v>有価証券報告書</v>
      </c>
      <c r="D4" s="15" t="str">
        <f>HYPERLINK("http://www.kabupro.jp/mark/20120627/S000B7CQ.htm","有価証券報告書")</f>
        <v>有価証券報告書</v>
      </c>
      <c r="E4" s="15" t="str">
        <f>HYPERLINK("http://www.kabupro.jp/mark/20110624/S0008LGV.htm","有価証券報告書")</f>
        <v>有価証券報告書</v>
      </c>
      <c r="F4" s="15" t="str">
        <f>HYPERLINK("http://www.kabupro.jp/mark/20100624/S000612R.htm","有価証券報告書")</f>
        <v>有価証券報告書</v>
      </c>
      <c r="G4" s="15" t="str">
        <f>HYPERLINK("http://www.kabupro.jp/mark/20090629/S0003JWV.htm","有価証券報告書")</f>
        <v>有価証券報告書</v>
      </c>
    </row>
    <row r="5" spans="1:7" ht="14.25" thickBot="1">
      <c r="A5" s="11" t="s">
        <v>50</v>
      </c>
      <c r="B5" s="1" t="s">
        <v>56</v>
      </c>
      <c r="C5" s="1" t="s">
        <v>56</v>
      </c>
      <c r="D5" s="1" t="s">
        <v>60</v>
      </c>
      <c r="E5" s="1" t="s">
        <v>62</v>
      </c>
      <c r="F5" s="1" t="s">
        <v>64</v>
      </c>
      <c r="G5" s="1" t="s">
        <v>66</v>
      </c>
    </row>
    <row r="6" spans="1:7" ht="15" thickBot="1" thickTop="1">
      <c r="A6" s="10" t="s">
        <v>51</v>
      </c>
      <c r="B6" s="18" t="s">
        <v>216</v>
      </c>
      <c r="C6" s="19"/>
      <c r="D6" s="19"/>
      <c r="E6" s="19"/>
      <c r="F6" s="19"/>
      <c r="G6" s="19"/>
    </row>
    <row r="7" spans="1:7" ht="14.25" thickTop="1">
      <c r="A7" s="12" t="s">
        <v>52</v>
      </c>
      <c r="B7" s="16" t="s">
        <v>57</v>
      </c>
      <c r="C7" s="16" t="s">
        <v>57</v>
      </c>
      <c r="D7" s="16" t="s">
        <v>57</v>
      </c>
      <c r="E7" s="16" t="s">
        <v>57</v>
      </c>
      <c r="F7" s="16" t="s">
        <v>57</v>
      </c>
      <c r="G7" s="16" t="s">
        <v>57</v>
      </c>
    </row>
    <row r="8" spans="1:7" ht="13.5">
      <c r="A8" s="13" t="s">
        <v>53</v>
      </c>
      <c r="B8" s="17" t="s">
        <v>151</v>
      </c>
      <c r="C8" s="17" t="s">
        <v>152</v>
      </c>
      <c r="D8" s="17" t="s">
        <v>153</v>
      </c>
      <c r="E8" s="17" t="s">
        <v>154</v>
      </c>
      <c r="F8" s="17" t="s">
        <v>155</v>
      </c>
      <c r="G8" s="17" t="s">
        <v>156</v>
      </c>
    </row>
    <row r="9" spans="1:7" ht="13.5">
      <c r="A9" s="13" t="s">
        <v>54</v>
      </c>
      <c r="B9" s="17" t="s">
        <v>58</v>
      </c>
      <c r="C9" s="17" t="s">
        <v>59</v>
      </c>
      <c r="D9" s="17" t="s">
        <v>61</v>
      </c>
      <c r="E9" s="17" t="s">
        <v>63</v>
      </c>
      <c r="F9" s="17" t="s">
        <v>65</v>
      </c>
      <c r="G9" s="17" t="s">
        <v>67</v>
      </c>
    </row>
    <row r="10" spans="1:7" ht="14.25" thickBot="1">
      <c r="A10" s="13" t="s">
        <v>55</v>
      </c>
      <c r="B10" s="17" t="s">
        <v>69</v>
      </c>
      <c r="C10" s="17" t="s">
        <v>69</v>
      </c>
      <c r="D10" s="17" t="s">
        <v>69</v>
      </c>
      <c r="E10" s="17" t="s">
        <v>69</v>
      </c>
      <c r="F10" s="17" t="s">
        <v>69</v>
      </c>
      <c r="G10" s="17" t="s">
        <v>69</v>
      </c>
    </row>
    <row r="11" spans="1:7" ht="14.25" thickTop="1">
      <c r="A11" s="26" t="s">
        <v>157</v>
      </c>
      <c r="B11" s="21">
        <v>1132304</v>
      </c>
      <c r="C11" s="21">
        <v>1399281</v>
      </c>
      <c r="D11" s="21">
        <v>2213237</v>
      </c>
      <c r="E11" s="21">
        <v>2545339</v>
      </c>
      <c r="F11" s="21">
        <v>2563726</v>
      </c>
      <c r="G11" s="21">
        <v>3135225</v>
      </c>
    </row>
    <row r="12" spans="1:7" ht="13.5">
      <c r="A12" s="6" t="s">
        <v>158</v>
      </c>
      <c r="B12" s="22">
        <v>1196706</v>
      </c>
      <c r="C12" s="22">
        <v>614655</v>
      </c>
      <c r="D12" s="22">
        <v>604188</v>
      </c>
      <c r="E12" s="22">
        <v>558238</v>
      </c>
      <c r="F12" s="22">
        <v>452214</v>
      </c>
      <c r="G12" s="22">
        <v>414495</v>
      </c>
    </row>
    <row r="13" spans="1:7" ht="13.5">
      <c r="A13" s="6" t="s">
        <v>159</v>
      </c>
      <c r="B13" s="22">
        <v>2329010</v>
      </c>
      <c r="C13" s="22">
        <v>2013936</v>
      </c>
      <c r="D13" s="22">
        <v>2817425</v>
      </c>
      <c r="E13" s="22">
        <v>3103577</v>
      </c>
      <c r="F13" s="22">
        <v>3015941</v>
      </c>
      <c r="G13" s="22">
        <v>3549720</v>
      </c>
    </row>
    <row r="14" spans="1:7" ht="13.5">
      <c r="A14" s="2" t="s">
        <v>160</v>
      </c>
      <c r="B14" s="22">
        <v>33134</v>
      </c>
      <c r="C14" s="22">
        <v>100248</v>
      </c>
      <c r="D14" s="22">
        <v>123481</v>
      </c>
      <c r="E14" s="22">
        <v>129339</v>
      </c>
      <c r="F14" s="22">
        <v>137037</v>
      </c>
      <c r="G14" s="22">
        <v>110491</v>
      </c>
    </row>
    <row r="15" spans="1:7" ht="13.5">
      <c r="A15" s="2" t="s">
        <v>161</v>
      </c>
      <c r="B15" s="22">
        <v>620172</v>
      </c>
      <c r="C15" s="22">
        <v>782103</v>
      </c>
      <c r="D15" s="22">
        <v>1345488</v>
      </c>
      <c r="E15" s="22">
        <v>1621285</v>
      </c>
      <c r="F15" s="22">
        <v>1821028</v>
      </c>
      <c r="G15" s="22">
        <v>2176273</v>
      </c>
    </row>
    <row r="16" spans="1:7" ht="13.5">
      <c r="A16" s="2" t="s">
        <v>162</v>
      </c>
      <c r="B16" s="22">
        <v>653307</v>
      </c>
      <c r="C16" s="22">
        <v>882352</v>
      </c>
      <c r="D16" s="22">
        <v>1468969</v>
      </c>
      <c r="E16" s="22">
        <v>1750625</v>
      </c>
      <c r="F16" s="22">
        <v>1958065</v>
      </c>
      <c r="G16" s="22">
        <v>2286764</v>
      </c>
    </row>
    <row r="17" spans="1:7" ht="13.5">
      <c r="A17" s="2" t="s">
        <v>163</v>
      </c>
      <c r="B17" s="22">
        <v>15152</v>
      </c>
      <c r="C17" s="22">
        <v>27593</v>
      </c>
      <c r="D17" s="22">
        <v>14902</v>
      </c>
      <c r="E17" s="22">
        <v>15049</v>
      </c>
      <c r="F17" s="22">
        <v>31111</v>
      </c>
      <c r="G17" s="22">
        <v>20133</v>
      </c>
    </row>
    <row r="18" spans="1:7" ht="13.5">
      <c r="A18" s="2" t="s">
        <v>164</v>
      </c>
      <c r="B18" s="22">
        <v>19950</v>
      </c>
      <c r="C18" s="22">
        <v>33134</v>
      </c>
      <c r="D18" s="22">
        <v>100248</v>
      </c>
      <c r="E18" s="22">
        <v>123481</v>
      </c>
      <c r="F18" s="22">
        <v>129339</v>
      </c>
      <c r="G18" s="22">
        <v>137037</v>
      </c>
    </row>
    <row r="19" spans="1:7" ht="13.5">
      <c r="A19" s="2" t="s">
        <v>165</v>
      </c>
      <c r="B19" s="22">
        <v>618204</v>
      </c>
      <c r="C19" s="22">
        <v>821624</v>
      </c>
      <c r="D19" s="22">
        <v>1353819</v>
      </c>
      <c r="E19" s="22">
        <v>1612094</v>
      </c>
      <c r="F19" s="22">
        <v>1797613</v>
      </c>
      <c r="G19" s="22">
        <v>2129593</v>
      </c>
    </row>
    <row r="20" spans="1:7" ht="13.5">
      <c r="A20" s="2" t="s">
        <v>166</v>
      </c>
      <c r="B20" s="22">
        <v>76354</v>
      </c>
      <c r="C20" s="22">
        <v>19327</v>
      </c>
      <c r="D20" s="22">
        <v>21580</v>
      </c>
      <c r="E20" s="22">
        <v>22075</v>
      </c>
      <c r="F20" s="22">
        <v>14176</v>
      </c>
      <c r="G20" s="22">
        <v>19388</v>
      </c>
    </row>
    <row r="21" spans="1:7" ht="13.5">
      <c r="A21" s="2" t="s">
        <v>167</v>
      </c>
      <c r="B21" s="22">
        <v>763518</v>
      </c>
      <c r="C21" s="22">
        <v>444893</v>
      </c>
      <c r="D21" s="22">
        <v>432162</v>
      </c>
      <c r="E21" s="22">
        <v>398819</v>
      </c>
      <c r="F21" s="22">
        <v>296597</v>
      </c>
      <c r="G21" s="22">
        <v>260399</v>
      </c>
    </row>
    <row r="22" spans="1:7" ht="13.5">
      <c r="A22" s="2" t="s">
        <v>162</v>
      </c>
      <c r="B22" s="22">
        <v>839872</v>
      </c>
      <c r="C22" s="22">
        <v>464221</v>
      </c>
      <c r="D22" s="22">
        <v>453742</v>
      </c>
      <c r="E22" s="22">
        <v>420894</v>
      </c>
      <c r="F22" s="22">
        <v>310773</v>
      </c>
      <c r="G22" s="22">
        <v>279787</v>
      </c>
    </row>
    <row r="23" spans="1:7" ht="13.5">
      <c r="A23" s="2" t="s">
        <v>168</v>
      </c>
      <c r="B23" s="22">
        <v>1429</v>
      </c>
      <c r="C23" s="22">
        <v>1029</v>
      </c>
      <c r="D23" s="22">
        <v>1136</v>
      </c>
      <c r="E23" s="22">
        <v>1561</v>
      </c>
      <c r="F23" s="22">
        <v>1047</v>
      </c>
      <c r="G23" s="22">
        <v>1329</v>
      </c>
    </row>
    <row r="24" spans="1:7" ht="13.5">
      <c r="A24" s="2" t="s">
        <v>169</v>
      </c>
      <c r="B24" s="22">
        <v>41188</v>
      </c>
      <c r="C24" s="22">
        <v>76354</v>
      </c>
      <c r="D24" s="22">
        <v>19327</v>
      </c>
      <c r="E24" s="22">
        <v>21580</v>
      </c>
      <c r="F24" s="22">
        <v>22075</v>
      </c>
      <c r="G24" s="22">
        <v>14176</v>
      </c>
    </row>
    <row r="25" spans="1:7" ht="13.5">
      <c r="A25" s="2" t="s">
        <v>165</v>
      </c>
      <c r="B25" s="22">
        <v>797255</v>
      </c>
      <c r="C25" s="22">
        <v>386836</v>
      </c>
      <c r="D25" s="22">
        <v>433279</v>
      </c>
      <c r="E25" s="22">
        <v>397752</v>
      </c>
      <c r="F25" s="22">
        <v>287651</v>
      </c>
      <c r="G25" s="22">
        <v>264282</v>
      </c>
    </row>
    <row r="26" spans="1:7" ht="13.5">
      <c r="A26" s="6" t="s">
        <v>170</v>
      </c>
      <c r="B26" s="22">
        <v>1415460</v>
      </c>
      <c r="C26" s="22">
        <v>1208461</v>
      </c>
      <c r="D26" s="22">
        <v>1787098</v>
      </c>
      <c r="E26" s="22">
        <v>2009847</v>
      </c>
      <c r="F26" s="22">
        <v>2085264</v>
      </c>
      <c r="G26" s="22">
        <v>2393875</v>
      </c>
    </row>
    <row r="27" spans="1:7" ht="13.5">
      <c r="A27" s="7" t="s">
        <v>171</v>
      </c>
      <c r="B27" s="22">
        <v>913550</v>
      </c>
      <c r="C27" s="22">
        <v>805475</v>
      </c>
      <c r="D27" s="22">
        <v>1030327</v>
      </c>
      <c r="E27" s="22">
        <v>1093730</v>
      </c>
      <c r="F27" s="22">
        <v>930676</v>
      </c>
      <c r="G27" s="22">
        <v>1155844</v>
      </c>
    </row>
    <row r="28" spans="1:7" ht="13.5">
      <c r="A28" s="6" t="s">
        <v>172</v>
      </c>
      <c r="B28" s="22">
        <v>61264</v>
      </c>
      <c r="C28" s="22">
        <v>68467</v>
      </c>
      <c r="D28" s="22">
        <v>76612</v>
      </c>
      <c r="E28" s="22">
        <v>82940</v>
      </c>
      <c r="F28" s="22">
        <v>79112</v>
      </c>
      <c r="G28" s="22">
        <v>67170</v>
      </c>
    </row>
    <row r="29" spans="1:7" ht="13.5">
      <c r="A29" s="6" t="s">
        <v>173</v>
      </c>
      <c r="B29" s="22">
        <v>188619</v>
      </c>
      <c r="C29" s="22">
        <v>214307</v>
      </c>
      <c r="D29" s="22">
        <v>205292</v>
      </c>
      <c r="E29" s="22">
        <v>202853</v>
      </c>
      <c r="F29" s="22">
        <v>164549</v>
      </c>
      <c r="G29" s="22">
        <v>158198</v>
      </c>
    </row>
    <row r="30" spans="1:7" ht="13.5">
      <c r="A30" s="6" t="s">
        <v>174</v>
      </c>
      <c r="B30" s="22">
        <v>37146</v>
      </c>
      <c r="C30" s="22">
        <v>4381</v>
      </c>
      <c r="D30" s="22">
        <v>20570</v>
      </c>
      <c r="E30" s="22">
        <v>25342</v>
      </c>
      <c r="F30" s="22">
        <v>23949</v>
      </c>
      <c r="G30" s="22">
        <v>20921</v>
      </c>
    </row>
    <row r="31" spans="1:7" ht="13.5">
      <c r="A31" s="6" t="s">
        <v>175</v>
      </c>
      <c r="B31" s="22">
        <v>27092</v>
      </c>
      <c r="C31" s="22">
        <v>10387</v>
      </c>
      <c r="D31" s="22">
        <v>24259</v>
      </c>
      <c r="E31" s="22">
        <v>25071</v>
      </c>
      <c r="F31" s="22">
        <v>15444</v>
      </c>
      <c r="G31" s="22">
        <v>12209</v>
      </c>
    </row>
    <row r="32" spans="1:7" ht="13.5">
      <c r="A32" s="6" t="s">
        <v>176</v>
      </c>
      <c r="B32" s="22">
        <v>7680</v>
      </c>
      <c r="C32" s="22">
        <v>8640</v>
      </c>
      <c r="D32" s="22">
        <v>8152</v>
      </c>
      <c r="E32" s="22">
        <v>8129</v>
      </c>
      <c r="F32" s="22">
        <v>6860</v>
      </c>
      <c r="G32" s="22">
        <v>6607</v>
      </c>
    </row>
    <row r="33" spans="1:7" ht="13.5">
      <c r="A33" s="6" t="s">
        <v>177</v>
      </c>
      <c r="B33" s="22">
        <v>40689</v>
      </c>
      <c r="C33" s="22">
        <v>40265</v>
      </c>
      <c r="D33" s="22">
        <v>45604</v>
      </c>
      <c r="E33" s="22">
        <v>40329</v>
      </c>
      <c r="F33" s="22">
        <v>35913</v>
      </c>
      <c r="G33" s="22">
        <v>31320</v>
      </c>
    </row>
    <row r="34" spans="1:7" ht="13.5">
      <c r="A34" s="6" t="s">
        <v>178</v>
      </c>
      <c r="B34" s="22">
        <v>32716</v>
      </c>
      <c r="C34" s="22">
        <v>36121</v>
      </c>
      <c r="D34" s="22">
        <v>36605</v>
      </c>
      <c r="E34" s="22">
        <v>32271</v>
      </c>
      <c r="F34" s="22">
        <v>50062</v>
      </c>
      <c r="G34" s="22">
        <v>59985</v>
      </c>
    </row>
    <row r="35" spans="1:7" ht="13.5">
      <c r="A35" s="6" t="s">
        <v>179</v>
      </c>
      <c r="B35" s="22">
        <v>123346</v>
      </c>
      <c r="C35" s="22">
        <v>117643</v>
      </c>
      <c r="D35" s="22">
        <v>121651</v>
      </c>
      <c r="E35" s="22">
        <v>123259</v>
      </c>
      <c r="F35" s="22">
        <v>126942</v>
      </c>
      <c r="G35" s="22">
        <v>133453</v>
      </c>
    </row>
    <row r="36" spans="1:7" ht="13.5">
      <c r="A36" s="6" t="s">
        <v>180</v>
      </c>
      <c r="B36" s="22">
        <v>29609</v>
      </c>
      <c r="C36" s="22">
        <v>39644</v>
      </c>
      <c r="D36" s="22">
        <v>50409</v>
      </c>
      <c r="E36" s="22">
        <v>40955</v>
      </c>
      <c r="F36" s="22">
        <v>30135</v>
      </c>
      <c r="G36" s="22">
        <v>24801</v>
      </c>
    </row>
    <row r="37" spans="1:7" ht="13.5">
      <c r="A37" s="6" t="s">
        <v>181</v>
      </c>
      <c r="B37" s="22">
        <v>18836</v>
      </c>
      <c r="C37" s="22">
        <v>18446</v>
      </c>
      <c r="D37" s="22">
        <v>19164</v>
      </c>
      <c r="E37" s="22">
        <v>19379</v>
      </c>
      <c r="F37" s="22">
        <v>27403</v>
      </c>
      <c r="G37" s="22">
        <v>43241</v>
      </c>
    </row>
    <row r="38" spans="1:7" ht="13.5">
      <c r="A38" s="6" t="s">
        <v>182</v>
      </c>
      <c r="B38" s="22">
        <v>32724</v>
      </c>
      <c r="C38" s="22">
        <v>46241</v>
      </c>
      <c r="D38" s="22">
        <v>110252</v>
      </c>
      <c r="E38" s="22">
        <v>73164</v>
      </c>
      <c r="F38" s="22">
        <v>58040</v>
      </c>
      <c r="G38" s="22">
        <v>72879</v>
      </c>
    </row>
    <row r="39" spans="1:7" ht="13.5">
      <c r="A39" s="6" t="s">
        <v>183</v>
      </c>
      <c r="B39" s="22">
        <v>19079</v>
      </c>
      <c r="C39" s="22">
        <v>21051</v>
      </c>
      <c r="D39" s="22">
        <v>17674</v>
      </c>
      <c r="E39" s="22">
        <v>22077</v>
      </c>
      <c r="F39" s="22">
        <v>27841</v>
      </c>
      <c r="G39" s="22">
        <v>33328</v>
      </c>
    </row>
    <row r="40" spans="1:7" ht="13.5">
      <c r="A40" s="6" t="s">
        <v>184</v>
      </c>
      <c r="B40" s="22">
        <v>23414</v>
      </c>
      <c r="C40" s="22">
        <v>24636</v>
      </c>
      <c r="D40" s="22">
        <v>31880</v>
      </c>
      <c r="E40" s="22">
        <v>30879</v>
      </c>
      <c r="F40" s="22">
        <v>29899</v>
      </c>
      <c r="G40" s="22">
        <v>29249</v>
      </c>
    </row>
    <row r="41" spans="1:7" ht="13.5">
      <c r="A41" s="6" t="s">
        <v>185</v>
      </c>
      <c r="B41" s="22"/>
      <c r="C41" s="22">
        <v>7791</v>
      </c>
      <c r="D41" s="22"/>
      <c r="E41" s="22">
        <v>435</v>
      </c>
      <c r="F41" s="22">
        <v>7555</v>
      </c>
      <c r="G41" s="22">
        <v>775</v>
      </c>
    </row>
    <row r="42" spans="1:7" ht="13.5">
      <c r="A42" s="6" t="s">
        <v>81</v>
      </c>
      <c r="B42" s="22">
        <v>140861</v>
      </c>
      <c r="C42" s="22">
        <v>110188</v>
      </c>
      <c r="D42" s="22">
        <v>143000</v>
      </c>
      <c r="E42" s="22">
        <v>116604</v>
      </c>
      <c r="F42" s="22">
        <v>105593</v>
      </c>
      <c r="G42" s="22">
        <v>89824</v>
      </c>
    </row>
    <row r="43" spans="1:7" ht="13.5">
      <c r="A43" s="6" t="s">
        <v>186</v>
      </c>
      <c r="B43" s="22">
        <v>783080</v>
      </c>
      <c r="C43" s="22">
        <v>768214</v>
      </c>
      <c r="D43" s="22">
        <v>912188</v>
      </c>
      <c r="E43" s="22">
        <v>847220</v>
      </c>
      <c r="F43" s="22">
        <v>795081</v>
      </c>
      <c r="G43" s="22">
        <v>791663</v>
      </c>
    </row>
    <row r="44" spans="1:7" ht="14.25" thickBot="1">
      <c r="A44" s="25" t="s">
        <v>187</v>
      </c>
      <c r="B44" s="23">
        <v>130469</v>
      </c>
      <c r="C44" s="23">
        <v>37260</v>
      </c>
      <c r="D44" s="23">
        <v>118138</v>
      </c>
      <c r="E44" s="23">
        <v>246509</v>
      </c>
      <c r="F44" s="23">
        <v>135594</v>
      </c>
      <c r="G44" s="23">
        <v>364181</v>
      </c>
    </row>
    <row r="45" spans="1:7" ht="14.25" thickTop="1">
      <c r="A45" s="6" t="s">
        <v>188</v>
      </c>
      <c r="B45" s="22">
        <v>6347</v>
      </c>
      <c r="C45" s="22">
        <v>13170</v>
      </c>
      <c r="D45" s="22">
        <v>11673</v>
      </c>
      <c r="E45" s="22">
        <v>8173</v>
      </c>
      <c r="F45" s="22">
        <v>6713</v>
      </c>
      <c r="G45" s="22">
        <v>185</v>
      </c>
    </row>
    <row r="46" spans="1:7" ht="13.5">
      <c r="A46" s="6" t="s">
        <v>189</v>
      </c>
      <c r="B46" s="22">
        <v>21925</v>
      </c>
      <c r="C46" s="22">
        <v>46</v>
      </c>
      <c r="D46" s="22">
        <v>40</v>
      </c>
      <c r="E46" s="22">
        <v>40</v>
      </c>
      <c r="F46" s="22">
        <v>40</v>
      </c>
      <c r="G46" s="22">
        <v>40</v>
      </c>
    </row>
    <row r="47" spans="1:7" ht="13.5">
      <c r="A47" s="6" t="s">
        <v>190</v>
      </c>
      <c r="B47" s="22">
        <v>2281</v>
      </c>
      <c r="C47" s="22">
        <v>5012</v>
      </c>
      <c r="D47" s="22">
        <v>5068</v>
      </c>
      <c r="E47" s="22">
        <v>3298</v>
      </c>
      <c r="F47" s="22">
        <v>3347</v>
      </c>
      <c r="G47" s="22">
        <v>1112</v>
      </c>
    </row>
    <row r="48" spans="1:7" ht="13.5">
      <c r="A48" s="6" t="s">
        <v>191</v>
      </c>
      <c r="B48" s="22">
        <v>63721</v>
      </c>
      <c r="C48" s="22"/>
      <c r="D48" s="22"/>
      <c r="E48" s="22">
        <v>9726</v>
      </c>
      <c r="F48" s="22"/>
      <c r="G48" s="22"/>
    </row>
    <row r="49" spans="1:7" ht="13.5">
      <c r="A49" s="6" t="s">
        <v>192</v>
      </c>
      <c r="B49" s="22">
        <v>28419</v>
      </c>
      <c r="C49" s="22">
        <v>47794</v>
      </c>
      <c r="D49" s="22">
        <v>38735</v>
      </c>
      <c r="E49" s="22">
        <v>3000</v>
      </c>
      <c r="F49" s="22"/>
      <c r="G49" s="22"/>
    </row>
    <row r="50" spans="1:7" ht="13.5">
      <c r="A50" s="6" t="s">
        <v>193</v>
      </c>
      <c r="B50" s="22">
        <v>13731</v>
      </c>
      <c r="C50" s="22"/>
      <c r="D50" s="22"/>
      <c r="E50" s="22"/>
      <c r="F50" s="22"/>
      <c r="G50" s="22"/>
    </row>
    <row r="51" spans="1:7" ht="13.5">
      <c r="A51" s="6" t="s">
        <v>81</v>
      </c>
      <c r="B51" s="22">
        <v>9995</v>
      </c>
      <c r="C51" s="22">
        <v>5379</v>
      </c>
      <c r="D51" s="22">
        <v>6948</v>
      </c>
      <c r="E51" s="22">
        <v>2922</v>
      </c>
      <c r="F51" s="22">
        <v>1660</v>
      </c>
      <c r="G51" s="22">
        <v>792</v>
      </c>
    </row>
    <row r="52" spans="1:7" ht="13.5">
      <c r="A52" s="6" t="s">
        <v>194</v>
      </c>
      <c r="B52" s="22">
        <v>146422</v>
      </c>
      <c r="C52" s="22">
        <v>71402</v>
      </c>
      <c r="D52" s="22">
        <v>63741</v>
      </c>
      <c r="E52" s="22">
        <v>36162</v>
      </c>
      <c r="F52" s="22">
        <v>11761</v>
      </c>
      <c r="G52" s="22">
        <v>4775</v>
      </c>
    </row>
    <row r="53" spans="1:7" ht="13.5">
      <c r="A53" s="6" t="s">
        <v>195</v>
      </c>
      <c r="B53" s="22">
        <v>29566</v>
      </c>
      <c r="C53" s="22">
        <v>29592</v>
      </c>
      <c r="D53" s="22">
        <v>26932</v>
      </c>
      <c r="E53" s="22">
        <v>28189</v>
      </c>
      <c r="F53" s="22">
        <v>19848</v>
      </c>
      <c r="G53" s="22">
        <v>11150</v>
      </c>
    </row>
    <row r="54" spans="1:7" ht="13.5">
      <c r="A54" s="6" t="s">
        <v>196</v>
      </c>
      <c r="B54" s="22">
        <v>4033</v>
      </c>
      <c r="C54" s="22">
        <v>7417</v>
      </c>
      <c r="D54" s="22">
        <v>2638</v>
      </c>
      <c r="E54" s="22">
        <v>271</v>
      </c>
      <c r="F54" s="22">
        <v>42</v>
      </c>
      <c r="G54" s="22">
        <v>357</v>
      </c>
    </row>
    <row r="55" spans="1:7" ht="13.5">
      <c r="A55" s="6" t="s">
        <v>183</v>
      </c>
      <c r="B55" s="22">
        <v>24762</v>
      </c>
      <c r="C55" s="22">
        <v>55278</v>
      </c>
      <c r="D55" s="22">
        <v>45372</v>
      </c>
      <c r="E55" s="22">
        <v>16479</v>
      </c>
      <c r="F55" s="22">
        <v>5439</v>
      </c>
      <c r="G55" s="22"/>
    </row>
    <row r="56" spans="1:7" ht="13.5">
      <c r="A56" s="6" t="s">
        <v>197</v>
      </c>
      <c r="B56" s="22"/>
      <c r="C56" s="22">
        <v>17312</v>
      </c>
      <c r="D56" s="22">
        <v>20418</v>
      </c>
      <c r="E56" s="22"/>
      <c r="F56" s="22">
        <v>392</v>
      </c>
      <c r="G56" s="22">
        <v>699</v>
      </c>
    </row>
    <row r="57" spans="1:7" ht="13.5">
      <c r="A57" s="6" t="s">
        <v>185</v>
      </c>
      <c r="B57" s="22">
        <v>4870</v>
      </c>
      <c r="C57" s="22"/>
      <c r="D57" s="22"/>
      <c r="E57" s="22"/>
      <c r="F57" s="22"/>
      <c r="G57" s="22"/>
    </row>
    <row r="58" spans="1:7" ht="13.5">
      <c r="A58" s="6" t="s">
        <v>81</v>
      </c>
      <c r="B58" s="22">
        <v>6906</v>
      </c>
      <c r="C58" s="22">
        <v>7145</v>
      </c>
      <c r="D58" s="22">
        <v>435</v>
      </c>
      <c r="E58" s="22">
        <v>1010</v>
      </c>
      <c r="F58" s="22">
        <v>2299</v>
      </c>
      <c r="G58" s="22">
        <v>2747</v>
      </c>
    </row>
    <row r="59" spans="1:7" ht="13.5">
      <c r="A59" s="6" t="s">
        <v>198</v>
      </c>
      <c r="B59" s="22">
        <v>70138</v>
      </c>
      <c r="C59" s="22">
        <v>116745</v>
      </c>
      <c r="D59" s="22">
        <v>112144</v>
      </c>
      <c r="E59" s="22">
        <v>48130</v>
      </c>
      <c r="F59" s="22">
        <v>28021</v>
      </c>
      <c r="G59" s="22">
        <v>22472</v>
      </c>
    </row>
    <row r="60" spans="1:7" ht="14.25" thickBot="1">
      <c r="A60" s="25" t="s">
        <v>199</v>
      </c>
      <c r="B60" s="23">
        <v>206753</v>
      </c>
      <c r="C60" s="23">
        <v>-8081</v>
      </c>
      <c r="D60" s="23">
        <v>69735</v>
      </c>
      <c r="E60" s="23">
        <v>234541</v>
      </c>
      <c r="F60" s="23">
        <v>119333</v>
      </c>
      <c r="G60" s="23">
        <v>346484</v>
      </c>
    </row>
    <row r="61" spans="1:7" ht="14.25" thickTop="1">
      <c r="A61" s="6" t="s">
        <v>200</v>
      </c>
      <c r="B61" s="22">
        <v>4490</v>
      </c>
      <c r="C61" s="22">
        <v>10137</v>
      </c>
      <c r="D61" s="22">
        <v>3430</v>
      </c>
      <c r="E61" s="22">
        <v>229</v>
      </c>
      <c r="F61" s="22">
        <v>6</v>
      </c>
      <c r="G61" s="22">
        <v>2343</v>
      </c>
    </row>
    <row r="62" spans="1:7" ht="13.5">
      <c r="A62" s="6" t="s">
        <v>201</v>
      </c>
      <c r="B62" s="22">
        <v>11259</v>
      </c>
      <c r="C62" s="22">
        <v>21460</v>
      </c>
      <c r="D62" s="22"/>
      <c r="E62" s="22"/>
      <c r="F62" s="22"/>
      <c r="G62" s="22"/>
    </row>
    <row r="63" spans="1:7" ht="13.5">
      <c r="A63" s="6" t="s">
        <v>202</v>
      </c>
      <c r="B63" s="22">
        <v>9999</v>
      </c>
      <c r="C63" s="22"/>
      <c r="D63" s="22"/>
      <c r="E63" s="22"/>
      <c r="F63" s="22"/>
      <c r="G63" s="22"/>
    </row>
    <row r="64" spans="1:7" ht="13.5">
      <c r="A64" s="6" t="s">
        <v>203</v>
      </c>
      <c r="B64" s="22">
        <v>25749</v>
      </c>
      <c r="C64" s="22">
        <v>31598</v>
      </c>
      <c r="D64" s="22">
        <v>3430</v>
      </c>
      <c r="E64" s="22">
        <v>229</v>
      </c>
      <c r="F64" s="22">
        <v>9942</v>
      </c>
      <c r="G64" s="22">
        <v>2343</v>
      </c>
    </row>
    <row r="65" spans="1:7" ht="13.5">
      <c r="A65" s="6" t="s">
        <v>204</v>
      </c>
      <c r="B65" s="22">
        <v>6166</v>
      </c>
      <c r="C65" s="22"/>
      <c r="D65" s="22"/>
      <c r="E65" s="22">
        <v>1095</v>
      </c>
      <c r="F65" s="22"/>
      <c r="G65" s="22">
        <v>8300</v>
      </c>
    </row>
    <row r="66" spans="1:7" ht="13.5">
      <c r="A66" s="6" t="s">
        <v>205</v>
      </c>
      <c r="B66" s="22">
        <v>2622</v>
      </c>
      <c r="C66" s="22">
        <v>9708</v>
      </c>
      <c r="D66" s="22">
        <v>570</v>
      </c>
      <c r="E66" s="22">
        <v>11064</v>
      </c>
      <c r="F66" s="22">
        <v>78767</v>
      </c>
      <c r="G66" s="22">
        <v>502</v>
      </c>
    </row>
    <row r="67" spans="1:7" ht="13.5">
      <c r="A67" s="6" t="s">
        <v>206</v>
      </c>
      <c r="B67" s="22">
        <v>5507</v>
      </c>
      <c r="C67" s="22"/>
      <c r="D67" s="22"/>
      <c r="E67" s="22"/>
      <c r="F67" s="22"/>
      <c r="G67" s="22"/>
    </row>
    <row r="68" spans="1:7" ht="13.5">
      <c r="A68" s="6" t="s">
        <v>207</v>
      </c>
      <c r="B68" s="22"/>
      <c r="C68" s="22">
        <v>99823</v>
      </c>
      <c r="D68" s="22"/>
      <c r="E68" s="22"/>
      <c r="F68" s="22"/>
      <c r="G68" s="22"/>
    </row>
    <row r="69" spans="1:7" ht="13.5">
      <c r="A69" s="6" t="s">
        <v>185</v>
      </c>
      <c r="B69" s="22"/>
      <c r="C69" s="22">
        <v>493316</v>
      </c>
      <c r="D69" s="22"/>
      <c r="E69" s="22"/>
      <c r="F69" s="22"/>
      <c r="G69" s="22"/>
    </row>
    <row r="70" spans="1:7" ht="13.5">
      <c r="A70" s="6" t="s">
        <v>208</v>
      </c>
      <c r="B70" s="22"/>
      <c r="C70" s="22">
        <v>417965</v>
      </c>
      <c r="D70" s="22"/>
      <c r="E70" s="22"/>
      <c r="F70" s="22"/>
      <c r="G70" s="22"/>
    </row>
    <row r="71" spans="1:7" ht="13.5">
      <c r="A71" s="6" t="s">
        <v>209</v>
      </c>
      <c r="B71" s="22"/>
      <c r="C71" s="22">
        <v>40199</v>
      </c>
      <c r="D71" s="22"/>
      <c r="E71" s="22"/>
      <c r="F71" s="22"/>
      <c r="G71" s="22">
        <v>981</v>
      </c>
    </row>
    <row r="72" spans="1:7" ht="13.5">
      <c r="A72" s="6" t="s">
        <v>210</v>
      </c>
      <c r="B72" s="22">
        <v>14296</v>
      </c>
      <c r="C72" s="22">
        <v>1061013</v>
      </c>
      <c r="D72" s="22">
        <v>23781</v>
      </c>
      <c r="E72" s="22">
        <v>12159</v>
      </c>
      <c r="F72" s="22">
        <v>106849</v>
      </c>
      <c r="G72" s="22">
        <v>9784</v>
      </c>
    </row>
    <row r="73" spans="1:7" ht="13.5">
      <c r="A73" s="7" t="s">
        <v>211</v>
      </c>
      <c r="B73" s="22">
        <v>218207</v>
      </c>
      <c r="C73" s="22">
        <v>-1037497</v>
      </c>
      <c r="D73" s="22">
        <v>49385</v>
      </c>
      <c r="E73" s="22">
        <v>222612</v>
      </c>
      <c r="F73" s="22">
        <v>22426</v>
      </c>
      <c r="G73" s="22">
        <v>339043</v>
      </c>
    </row>
    <row r="74" spans="1:7" ht="13.5">
      <c r="A74" s="7" t="s">
        <v>212</v>
      </c>
      <c r="B74" s="22">
        <v>21902</v>
      </c>
      <c r="C74" s="22">
        <v>4403</v>
      </c>
      <c r="D74" s="22">
        <v>25000</v>
      </c>
      <c r="E74" s="22">
        <v>91800</v>
      </c>
      <c r="F74" s="22">
        <v>13300</v>
      </c>
      <c r="G74" s="22">
        <v>129300</v>
      </c>
    </row>
    <row r="75" spans="1:7" ht="13.5">
      <c r="A75" s="7" t="s">
        <v>213</v>
      </c>
      <c r="B75" s="22">
        <v>22864</v>
      </c>
      <c r="C75" s="22">
        <v>-246711</v>
      </c>
      <c r="D75" s="22">
        <v>15661</v>
      </c>
      <c r="E75" s="22">
        <v>9385</v>
      </c>
      <c r="F75" s="22">
        <v>1571</v>
      </c>
      <c r="G75" s="22">
        <v>9661</v>
      </c>
    </row>
    <row r="76" spans="1:7" ht="13.5">
      <c r="A76" s="7" t="s">
        <v>214</v>
      </c>
      <c r="B76" s="22">
        <v>44766</v>
      </c>
      <c r="C76" s="22">
        <v>-242308</v>
      </c>
      <c r="D76" s="22">
        <v>40661</v>
      </c>
      <c r="E76" s="22">
        <v>101185</v>
      </c>
      <c r="F76" s="22">
        <v>14871</v>
      </c>
      <c r="G76" s="22">
        <v>138961</v>
      </c>
    </row>
    <row r="77" spans="1:7" ht="14.25" thickBot="1">
      <c r="A77" s="7" t="s">
        <v>215</v>
      </c>
      <c r="B77" s="22">
        <v>173440</v>
      </c>
      <c r="C77" s="22">
        <v>-795189</v>
      </c>
      <c r="D77" s="22">
        <v>8724</v>
      </c>
      <c r="E77" s="22">
        <v>121426</v>
      </c>
      <c r="F77" s="22">
        <v>7555</v>
      </c>
      <c r="G77" s="22">
        <v>200081</v>
      </c>
    </row>
    <row r="78" spans="1:7" ht="14.25" thickTop="1">
      <c r="A78" s="8"/>
      <c r="B78" s="24"/>
      <c r="C78" s="24"/>
      <c r="D78" s="24"/>
      <c r="E78" s="24"/>
      <c r="F78" s="24"/>
      <c r="G78" s="24"/>
    </row>
    <row r="80" ht="13.5">
      <c r="A80" s="20" t="s">
        <v>149</v>
      </c>
    </row>
    <row r="81" ht="13.5">
      <c r="A81" s="20" t="s">
        <v>150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145</v>
      </c>
      <c r="B2" s="14">
        <v>4241</v>
      </c>
      <c r="C2" s="14"/>
      <c r="D2" s="14"/>
      <c r="E2" s="14"/>
      <c r="F2" s="14"/>
      <c r="G2" s="14"/>
    </row>
    <row r="3" spans="1:7" ht="14.25" thickBot="1">
      <c r="A3" s="11" t="s">
        <v>146</v>
      </c>
      <c r="B3" s="1" t="s">
        <v>147</v>
      </c>
      <c r="C3" s="1"/>
      <c r="D3" s="1"/>
      <c r="E3" s="1"/>
      <c r="F3" s="1"/>
      <c r="G3" s="1"/>
    </row>
    <row r="4" spans="1:7" ht="14.25" thickTop="1">
      <c r="A4" s="10" t="s">
        <v>49</v>
      </c>
      <c r="B4" s="15" t="str">
        <f>HYPERLINK("http://www.kabupro.jp/mark/20130626/S000DPMB.htm","有価証券報告書")</f>
        <v>有価証券報告書</v>
      </c>
      <c r="C4" s="15" t="str">
        <f>HYPERLINK("http://www.kabupro.jp/mark/20130626/S000DPMB.htm","有価証券報告書")</f>
        <v>有価証券報告書</v>
      </c>
      <c r="D4" s="15" t="str">
        <f>HYPERLINK("http://www.kabupro.jp/mark/20120627/S000B7CQ.htm","有価証券報告書")</f>
        <v>有価証券報告書</v>
      </c>
      <c r="E4" s="15" t="str">
        <f>HYPERLINK("http://www.kabupro.jp/mark/20110624/S0008LGV.htm","有価証券報告書")</f>
        <v>有価証券報告書</v>
      </c>
      <c r="F4" s="15" t="str">
        <f>HYPERLINK("http://www.kabupro.jp/mark/20100624/S000612R.htm","有価証券報告書")</f>
        <v>有価証券報告書</v>
      </c>
      <c r="G4" s="15" t="str">
        <f>HYPERLINK("http://www.kabupro.jp/mark/20090629/S0003JWV.htm","有価証券報告書")</f>
        <v>有価証券報告書</v>
      </c>
    </row>
    <row r="5" spans="1:7" ht="14.25" thickBot="1">
      <c r="A5" s="11" t="s">
        <v>50</v>
      </c>
      <c r="B5" s="1" t="s">
        <v>56</v>
      </c>
      <c r="C5" s="1" t="s">
        <v>56</v>
      </c>
      <c r="D5" s="1" t="s">
        <v>60</v>
      </c>
      <c r="E5" s="1" t="s">
        <v>62</v>
      </c>
      <c r="F5" s="1" t="s">
        <v>64</v>
      </c>
      <c r="G5" s="1" t="s">
        <v>66</v>
      </c>
    </row>
    <row r="6" spans="1:7" ht="15" thickBot="1" thickTop="1">
      <c r="A6" s="10" t="s">
        <v>51</v>
      </c>
      <c r="B6" s="18" t="s">
        <v>148</v>
      </c>
      <c r="C6" s="19"/>
      <c r="D6" s="19"/>
      <c r="E6" s="19"/>
      <c r="F6" s="19"/>
      <c r="G6" s="19"/>
    </row>
    <row r="7" spans="1:7" ht="14.25" thickTop="1">
      <c r="A7" s="12" t="s">
        <v>52</v>
      </c>
      <c r="B7" s="16" t="s">
        <v>57</v>
      </c>
      <c r="C7" s="16" t="s">
        <v>57</v>
      </c>
      <c r="D7" s="16" t="s">
        <v>57</v>
      </c>
      <c r="E7" s="16" t="s">
        <v>57</v>
      </c>
      <c r="F7" s="16" t="s">
        <v>57</v>
      </c>
      <c r="G7" s="16" t="s">
        <v>57</v>
      </c>
    </row>
    <row r="8" spans="1:7" ht="13.5">
      <c r="A8" s="13" t="s">
        <v>53</v>
      </c>
      <c r="B8" s="17"/>
      <c r="C8" s="17"/>
      <c r="D8" s="17"/>
      <c r="E8" s="17"/>
      <c r="F8" s="17"/>
      <c r="G8" s="17"/>
    </row>
    <row r="9" spans="1:7" ht="13.5">
      <c r="A9" s="13" t="s">
        <v>54</v>
      </c>
      <c r="B9" s="17" t="s">
        <v>58</v>
      </c>
      <c r="C9" s="17" t="s">
        <v>59</v>
      </c>
      <c r="D9" s="17" t="s">
        <v>61</v>
      </c>
      <c r="E9" s="17" t="s">
        <v>63</v>
      </c>
      <c r="F9" s="17" t="s">
        <v>65</v>
      </c>
      <c r="G9" s="17" t="s">
        <v>67</v>
      </c>
    </row>
    <row r="10" spans="1:7" ht="14.25" thickBot="1">
      <c r="A10" s="13" t="s">
        <v>55</v>
      </c>
      <c r="B10" s="17" t="s">
        <v>69</v>
      </c>
      <c r="C10" s="17" t="s">
        <v>69</v>
      </c>
      <c r="D10" s="17" t="s">
        <v>69</v>
      </c>
      <c r="E10" s="17" t="s">
        <v>69</v>
      </c>
      <c r="F10" s="17" t="s">
        <v>69</v>
      </c>
      <c r="G10" s="17" t="s">
        <v>69</v>
      </c>
    </row>
    <row r="11" spans="1:7" ht="14.25" thickTop="1">
      <c r="A11" s="9" t="s">
        <v>68</v>
      </c>
      <c r="B11" s="21">
        <v>1035320</v>
      </c>
      <c r="C11" s="21">
        <v>713089</v>
      </c>
      <c r="D11" s="21">
        <v>916160</v>
      </c>
      <c r="E11" s="21">
        <v>713818</v>
      </c>
      <c r="F11" s="21">
        <v>711010</v>
      </c>
      <c r="G11" s="21">
        <v>261877</v>
      </c>
    </row>
    <row r="12" spans="1:7" ht="13.5">
      <c r="A12" s="2" t="s">
        <v>70</v>
      </c>
      <c r="B12" s="22">
        <v>9589</v>
      </c>
      <c r="C12" s="22">
        <v>6727</v>
      </c>
      <c r="D12" s="22">
        <v>6503</v>
      </c>
      <c r="E12" s="22">
        <v>5151</v>
      </c>
      <c r="F12" s="22">
        <v>9685</v>
      </c>
      <c r="G12" s="22">
        <v>7540</v>
      </c>
    </row>
    <row r="13" spans="1:7" ht="13.5">
      <c r="A13" s="2" t="s">
        <v>71</v>
      </c>
      <c r="B13" s="22">
        <v>499616</v>
      </c>
      <c r="C13" s="22">
        <v>253956</v>
      </c>
      <c r="D13" s="22">
        <v>410292</v>
      </c>
      <c r="E13" s="22">
        <v>542709</v>
      </c>
      <c r="F13" s="22">
        <v>384688</v>
      </c>
      <c r="G13" s="22">
        <v>705806</v>
      </c>
    </row>
    <row r="14" spans="1:7" ht="13.5">
      <c r="A14" s="2" t="s">
        <v>72</v>
      </c>
      <c r="B14" s="22">
        <v>61138</v>
      </c>
      <c r="C14" s="22">
        <v>109488</v>
      </c>
      <c r="D14" s="22">
        <v>119575</v>
      </c>
      <c r="E14" s="22">
        <v>145061</v>
      </c>
      <c r="F14" s="22">
        <v>151414</v>
      </c>
      <c r="G14" s="22"/>
    </row>
    <row r="15" spans="1:7" ht="13.5">
      <c r="A15" s="2" t="s">
        <v>73</v>
      </c>
      <c r="B15" s="22">
        <v>10343</v>
      </c>
      <c r="C15" s="22">
        <v>8919</v>
      </c>
      <c r="D15" s="22">
        <v>20707</v>
      </c>
      <c r="E15" s="22">
        <v>26767</v>
      </c>
      <c r="F15" s="22">
        <v>27968</v>
      </c>
      <c r="G15" s="22">
        <v>35684</v>
      </c>
    </row>
    <row r="16" spans="1:7" ht="13.5">
      <c r="A16" s="2" t="s">
        <v>74</v>
      </c>
      <c r="B16" s="22">
        <v>28534</v>
      </c>
      <c r="C16" s="22">
        <v>41050</v>
      </c>
      <c r="D16" s="22">
        <v>152365</v>
      </c>
      <c r="E16" s="22">
        <v>122162</v>
      </c>
      <c r="F16" s="22">
        <v>208266</v>
      </c>
      <c r="G16" s="22"/>
    </row>
    <row r="17" spans="1:7" ht="13.5">
      <c r="A17" s="2" t="s">
        <v>75</v>
      </c>
      <c r="B17" s="22">
        <v>6531</v>
      </c>
      <c r="C17" s="22">
        <v>4268</v>
      </c>
      <c r="D17" s="22">
        <v>15148</v>
      </c>
      <c r="E17" s="22">
        <v>6490</v>
      </c>
      <c r="F17" s="22">
        <v>9197</v>
      </c>
      <c r="G17" s="22">
        <v>9285</v>
      </c>
    </row>
    <row r="18" spans="1:7" ht="13.5">
      <c r="A18" s="2" t="s">
        <v>76</v>
      </c>
      <c r="B18" s="22">
        <v>22737</v>
      </c>
      <c r="C18" s="22">
        <v>8843</v>
      </c>
      <c r="D18" s="22">
        <v>24078</v>
      </c>
      <c r="E18" s="22">
        <v>38170</v>
      </c>
      <c r="F18" s="22">
        <v>44257</v>
      </c>
      <c r="G18" s="22">
        <v>25010</v>
      </c>
    </row>
    <row r="19" spans="1:7" ht="13.5">
      <c r="A19" s="2" t="s">
        <v>77</v>
      </c>
      <c r="B19" s="22">
        <v>34300</v>
      </c>
      <c r="C19" s="22">
        <v>220108</v>
      </c>
      <c r="D19" s="22">
        <v>315311</v>
      </c>
      <c r="E19" s="22">
        <v>298174</v>
      </c>
      <c r="F19" s="22"/>
      <c r="G19" s="22"/>
    </row>
    <row r="20" spans="1:7" ht="13.5">
      <c r="A20" s="2" t="s">
        <v>78</v>
      </c>
      <c r="B20" s="22">
        <v>56255</v>
      </c>
      <c r="C20" s="22">
        <v>48518</v>
      </c>
      <c r="D20" s="22">
        <v>91970</v>
      </c>
      <c r="E20" s="22">
        <v>3859</v>
      </c>
      <c r="F20" s="22">
        <v>4684</v>
      </c>
      <c r="G20" s="22">
        <v>4316</v>
      </c>
    </row>
    <row r="21" spans="1:7" ht="13.5">
      <c r="A21" s="2" t="s">
        <v>79</v>
      </c>
      <c r="B21" s="22">
        <v>3203</v>
      </c>
      <c r="C21" s="22">
        <v>10449</v>
      </c>
      <c r="D21" s="22">
        <v>59467</v>
      </c>
      <c r="E21" s="22"/>
      <c r="F21" s="22"/>
      <c r="G21" s="22"/>
    </row>
    <row r="22" spans="1:7" ht="13.5">
      <c r="A22" s="2" t="s">
        <v>80</v>
      </c>
      <c r="B22" s="22">
        <v>25</v>
      </c>
      <c r="C22" s="22">
        <v>10835</v>
      </c>
      <c r="D22" s="22">
        <v>19451</v>
      </c>
      <c r="E22" s="22"/>
      <c r="F22" s="22">
        <v>48902</v>
      </c>
      <c r="G22" s="22"/>
    </row>
    <row r="23" spans="1:7" ht="13.5">
      <c r="A23" s="2" t="s">
        <v>81</v>
      </c>
      <c r="B23" s="22">
        <v>2645</v>
      </c>
      <c r="C23" s="22">
        <v>42350</v>
      </c>
      <c r="D23" s="22">
        <v>3039</v>
      </c>
      <c r="E23" s="22">
        <v>24863</v>
      </c>
      <c r="F23" s="22">
        <v>1180</v>
      </c>
      <c r="G23" s="22">
        <v>7186</v>
      </c>
    </row>
    <row r="24" spans="1:7" ht="13.5">
      <c r="A24" s="2" t="s">
        <v>82</v>
      </c>
      <c r="B24" s="22">
        <v>-15358</v>
      </c>
      <c r="C24" s="22">
        <v>-111978</v>
      </c>
      <c r="D24" s="22">
        <v>-1500</v>
      </c>
      <c r="E24" s="22">
        <v>-1851</v>
      </c>
      <c r="F24" s="22">
        <v>-1197</v>
      </c>
      <c r="G24" s="22">
        <v>-717</v>
      </c>
    </row>
    <row r="25" spans="1:7" ht="13.5">
      <c r="A25" s="2" t="s">
        <v>83</v>
      </c>
      <c r="B25" s="22">
        <v>1754882</v>
      </c>
      <c r="C25" s="22">
        <v>1366630</v>
      </c>
      <c r="D25" s="22">
        <v>2173447</v>
      </c>
      <c r="E25" s="22">
        <v>1925380</v>
      </c>
      <c r="F25" s="22">
        <v>1859267</v>
      </c>
      <c r="G25" s="22">
        <v>1521361</v>
      </c>
    </row>
    <row r="26" spans="1:7" ht="13.5">
      <c r="A26" s="3" t="s">
        <v>84</v>
      </c>
      <c r="B26" s="22">
        <v>432923</v>
      </c>
      <c r="C26" s="22">
        <v>457551</v>
      </c>
      <c r="D26" s="22">
        <v>613283</v>
      </c>
      <c r="E26" s="22">
        <v>576144</v>
      </c>
      <c r="F26" s="22">
        <v>532966</v>
      </c>
      <c r="G26" s="22">
        <v>581080</v>
      </c>
    </row>
    <row r="27" spans="1:7" ht="13.5">
      <c r="A27" s="3" t="s">
        <v>85</v>
      </c>
      <c r="B27" s="22">
        <v>4201</v>
      </c>
      <c r="C27" s="22">
        <v>4790</v>
      </c>
      <c r="D27" s="22">
        <v>5500</v>
      </c>
      <c r="E27" s="22">
        <v>5548</v>
      </c>
      <c r="F27" s="22">
        <v>6335</v>
      </c>
      <c r="G27" s="22">
        <v>7350</v>
      </c>
    </row>
    <row r="28" spans="1:7" ht="13.5">
      <c r="A28" s="3" t="s">
        <v>86</v>
      </c>
      <c r="B28" s="22">
        <v>234406</v>
      </c>
      <c r="C28" s="22">
        <v>282660</v>
      </c>
      <c r="D28" s="22">
        <v>373029</v>
      </c>
      <c r="E28" s="22">
        <v>347943</v>
      </c>
      <c r="F28" s="22">
        <v>234841</v>
      </c>
      <c r="G28" s="22">
        <v>145196</v>
      </c>
    </row>
    <row r="29" spans="1:7" ht="13.5">
      <c r="A29" s="3" t="s">
        <v>87</v>
      </c>
      <c r="B29" s="22">
        <v>74</v>
      </c>
      <c r="C29" s="22">
        <v>343</v>
      </c>
      <c r="D29" s="22">
        <v>494</v>
      </c>
      <c r="E29" s="22">
        <v>1108</v>
      </c>
      <c r="F29" s="22">
        <v>2471</v>
      </c>
      <c r="G29" s="22">
        <v>2343</v>
      </c>
    </row>
    <row r="30" spans="1:7" ht="13.5">
      <c r="A30" s="3" t="s">
        <v>88</v>
      </c>
      <c r="B30" s="22">
        <v>17150</v>
      </c>
      <c r="C30" s="22">
        <v>15190</v>
      </c>
      <c r="D30" s="22">
        <v>30320</v>
      </c>
      <c r="E30" s="22">
        <v>17710</v>
      </c>
      <c r="F30" s="22">
        <v>26060</v>
      </c>
      <c r="G30" s="22">
        <v>31109</v>
      </c>
    </row>
    <row r="31" spans="1:7" ht="13.5">
      <c r="A31" s="3" t="s">
        <v>89</v>
      </c>
      <c r="B31" s="22">
        <v>509974</v>
      </c>
      <c r="C31" s="22">
        <v>769974</v>
      </c>
      <c r="D31" s="22">
        <v>986675</v>
      </c>
      <c r="E31" s="22">
        <v>918094</v>
      </c>
      <c r="F31" s="22">
        <v>918094</v>
      </c>
      <c r="G31" s="22">
        <v>918094</v>
      </c>
    </row>
    <row r="32" spans="1:7" ht="13.5">
      <c r="A32" s="3" t="s">
        <v>90</v>
      </c>
      <c r="B32" s="22">
        <v>41450</v>
      </c>
      <c r="C32" s="22">
        <v>4285</v>
      </c>
      <c r="D32" s="22">
        <v>110423</v>
      </c>
      <c r="E32" s="22">
        <v>87986</v>
      </c>
      <c r="F32" s="22">
        <v>155601</v>
      </c>
      <c r="G32" s="22">
        <v>87510</v>
      </c>
    </row>
    <row r="33" spans="1:7" ht="13.5">
      <c r="A33" s="3" t="s">
        <v>91</v>
      </c>
      <c r="B33" s="22">
        <v>1240180</v>
      </c>
      <c r="C33" s="22">
        <v>1534796</v>
      </c>
      <c r="D33" s="22">
        <v>2119727</v>
      </c>
      <c r="E33" s="22">
        <v>1954536</v>
      </c>
      <c r="F33" s="22">
        <v>1876372</v>
      </c>
      <c r="G33" s="22">
        <v>1772686</v>
      </c>
    </row>
    <row r="34" spans="1:7" ht="13.5">
      <c r="A34" s="3" t="s">
        <v>92</v>
      </c>
      <c r="B34" s="22">
        <v>6783</v>
      </c>
      <c r="C34" s="22">
        <v>10483</v>
      </c>
      <c r="D34" s="22">
        <v>14183</v>
      </c>
      <c r="E34" s="22">
        <v>17883</v>
      </c>
      <c r="F34" s="22">
        <v>21583</v>
      </c>
      <c r="G34" s="22">
        <v>25283</v>
      </c>
    </row>
    <row r="35" spans="1:7" ht="13.5">
      <c r="A35" s="3" t="s">
        <v>93</v>
      </c>
      <c r="B35" s="22">
        <v>2272</v>
      </c>
      <c r="C35" s="22">
        <v>3090</v>
      </c>
      <c r="D35" s="22">
        <v>3879</v>
      </c>
      <c r="E35" s="22">
        <v>4425</v>
      </c>
      <c r="F35" s="22">
        <v>8477</v>
      </c>
      <c r="G35" s="22">
        <v>9379</v>
      </c>
    </row>
    <row r="36" spans="1:7" ht="13.5">
      <c r="A36" s="3" t="s">
        <v>94</v>
      </c>
      <c r="B36" s="22">
        <v>1176</v>
      </c>
      <c r="C36" s="22">
        <v>1176</v>
      </c>
      <c r="D36" s="22">
        <v>1176</v>
      </c>
      <c r="E36" s="22">
        <v>1176</v>
      </c>
      <c r="F36" s="22">
        <v>1176</v>
      </c>
      <c r="G36" s="22">
        <v>1176</v>
      </c>
    </row>
    <row r="37" spans="1:7" ht="13.5">
      <c r="A37" s="3" t="s">
        <v>81</v>
      </c>
      <c r="B37" s="22">
        <v>28300</v>
      </c>
      <c r="C37" s="22"/>
      <c r="D37" s="22"/>
      <c r="E37" s="22"/>
      <c r="F37" s="22"/>
      <c r="G37" s="22"/>
    </row>
    <row r="38" spans="1:7" ht="13.5">
      <c r="A38" s="3" t="s">
        <v>95</v>
      </c>
      <c r="B38" s="22">
        <v>38532</v>
      </c>
      <c r="C38" s="22">
        <v>14750</v>
      </c>
      <c r="D38" s="22">
        <v>19239</v>
      </c>
      <c r="E38" s="22">
        <v>23485</v>
      </c>
      <c r="F38" s="22">
        <v>31237</v>
      </c>
      <c r="G38" s="22">
        <v>35839</v>
      </c>
    </row>
    <row r="39" spans="1:7" ht="13.5">
      <c r="A39" s="3" t="s">
        <v>96</v>
      </c>
      <c r="B39" s="22">
        <v>2330</v>
      </c>
      <c r="C39" s="22">
        <v>1840</v>
      </c>
      <c r="D39" s="22">
        <v>1398</v>
      </c>
      <c r="E39" s="22">
        <v>1862</v>
      </c>
      <c r="F39" s="22">
        <v>1630</v>
      </c>
      <c r="G39" s="22">
        <v>1323</v>
      </c>
    </row>
    <row r="40" spans="1:7" ht="13.5">
      <c r="A40" s="3" t="s">
        <v>97</v>
      </c>
      <c r="B40" s="22">
        <v>781547</v>
      </c>
      <c r="C40" s="22">
        <v>799103</v>
      </c>
      <c r="D40" s="22">
        <v>918815</v>
      </c>
      <c r="E40" s="22">
        <v>701029</v>
      </c>
      <c r="F40" s="22">
        <v>690629</v>
      </c>
      <c r="G40" s="22">
        <v>471517</v>
      </c>
    </row>
    <row r="41" spans="1:7" ht="13.5">
      <c r="A41" s="3" t="s">
        <v>98</v>
      </c>
      <c r="B41" s="22">
        <v>1</v>
      </c>
      <c r="C41" s="22">
        <v>1</v>
      </c>
      <c r="D41" s="22">
        <v>1</v>
      </c>
      <c r="E41" s="22">
        <v>1</v>
      </c>
      <c r="F41" s="22">
        <v>1</v>
      </c>
      <c r="G41" s="22"/>
    </row>
    <row r="42" spans="1:7" ht="13.5">
      <c r="A42" s="3" t="s">
        <v>99</v>
      </c>
      <c r="B42" s="22">
        <v>367063</v>
      </c>
      <c r="C42" s="22">
        <v>363163</v>
      </c>
      <c r="D42" s="22">
        <v>230000</v>
      </c>
      <c r="E42" s="22">
        <v>230000</v>
      </c>
      <c r="F42" s="22"/>
      <c r="G42" s="22"/>
    </row>
    <row r="43" spans="1:7" ht="13.5">
      <c r="A43" s="3" t="s">
        <v>100</v>
      </c>
      <c r="B43" s="22"/>
      <c r="C43" s="22">
        <v>1350</v>
      </c>
      <c r="D43" s="22">
        <v>1350</v>
      </c>
      <c r="E43" s="22"/>
      <c r="F43" s="22"/>
      <c r="G43" s="22"/>
    </row>
    <row r="44" spans="1:7" ht="13.5">
      <c r="A44" s="3" t="s">
        <v>101</v>
      </c>
      <c r="B44" s="22"/>
      <c r="C44" s="22">
        <v>288</v>
      </c>
      <c r="D44" s="22">
        <v>593</v>
      </c>
      <c r="E44" s="22">
        <v>1579</v>
      </c>
      <c r="F44" s="22">
        <v>12200</v>
      </c>
      <c r="G44" s="22">
        <v>11345</v>
      </c>
    </row>
    <row r="45" spans="1:7" ht="13.5">
      <c r="A45" s="3" t="s">
        <v>76</v>
      </c>
      <c r="B45" s="22">
        <v>234088</v>
      </c>
      <c r="C45" s="22">
        <v>271022</v>
      </c>
      <c r="D45" s="22">
        <v>9229</v>
      </c>
      <c r="E45" s="22">
        <v>10610</v>
      </c>
      <c r="F45" s="22">
        <v>14003</v>
      </c>
      <c r="G45" s="22">
        <v>34950</v>
      </c>
    </row>
    <row r="46" spans="1:7" ht="13.5">
      <c r="A46" s="3" t="s">
        <v>102</v>
      </c>
      <c r="B46" s="22">
        <v>3201</v>
      </c>
      <c r="C46" s="22">
        <v>4365</v>
      </c>
      <c r="D46" s="22"/>
      <c r="E46" s="22"/>
      <c r="F46" s="22"/>
      <c r="G46" s="22"/>
    </row>
    <row r="47" spans="1:7" ht="13.5">
      <c r="A47" s="3" t="s">
        <v>103</v>
      </c>
      <c r="B47" s="22">
        <v>17605</v>
      </c>
      <c r="C47" s="22">
        <v>17605</v>
      </c>
      <c r="D47" s="22">
        <v>17605</v>
      </c>
      <c r="E47" s="22">
        <v>17605</v>
      </c>
      <c r="F47" s="22">
        <v>17605</v>
      </c>
      <c r="G47" s="22">
        <v>17605</v>
      </c>
    </row>
    <row r="48" spans="1:7" ht="13.5">
      <c r="A48" s="3" t="s">
        <v>104</v>
      </c>
      <c r="B48" s="22">
        <v>11553</v>
      </c>
      <c r="C48" s="22">
        <v>24204</v>
      </c>
      <c r="D48" s="22">
        <v>34564</v>
      </c>
      <c r="E48" s="22">
        <v>38604</v>
      </c>
      <c r="F48" s="22">
        <v>61064</v>
      </c>
      <c r="G48" s="22">
        <v>74488</v>
      </c>
    </row>
    <row r="49" spans="1:7" ht="13.5">
      <c r="A49" s="3" t="s">
        <v>105</v>
      </c>
      <c r="B49" s="22">
        <v>267</v>
      </c>
      <c r="C49" s="22">
        <v>8210</v>
      </c>
      <c r="D49" s="22">
        <v>1269</v>
      </c>
      <c r="E49" s="22">
        <v>1772</v>
      </c>
      <c r="F49" s="22">
        <v>7670</v>
      </c>
      <c r="G49" s="22">
        <v>697</v>
      </c>
    </row>
    <row r="50" spans="1:7" ht="13.5">
      <c r="A50" s="3" t="s">
        <v>106</v>
      </c>
      <c r="B50" s="22"/>
      <c r="C50" s="22">
        <v>130050</v>
      </c>
      <c r="D50" s="22"/>
      <c r="E50" s="22"/>
      <c r="F50" s="22"/>
      <c r="G50" s="22"/>
    </row>
    <row r="51" spans="1:7" ht="13.5">
      <c r="A51" s="3" t="s">
        <v>82</v>
      </c>
      <c r="B51" s="22">
        <v>-253431</v>
      </c>
      <c r="C51" s="22">
        <v>-391424</v>
      </c>
      <c r="D51" s="22">
        <v>-1269</v>
      </c>
      <c r="E51" s="22">
        <v>-1772</v>
      </c>
      <c r="F51" s="22">
        <v>-7670</v>
      </c>
      <c r="G51" s="22">
        <v>-697</v>
      </c>
    </row>
    <row r="52" spans="1:7" ht="13.5">
      <c r="A52" s="3" t="s">
        <v>107</v>
      </c>
      <c r="B52" s="22">
        <v>1164227</v>
      </c>
      <c r="C52" s="22">
        <v>1229779</v>
      </c>
      <c r="D52" s="22">
        <v>1193668</v>
      </c>
      <c r="E52" s="22">
        <v>1001291</v>
      </c>
      <c r="F52" s="22">
        <v>977133</v>
      </c>
      <c r="G52" s="22">
        <v>611230</v>
      </c>
    </row>
    <row r="53" spans="1:7" ht="13.5">
      <c r="A53" s="2" t="s">
        <v>108</v>
      </c>
      <c r="B53" s="22">
        <v>2442941</v>
      </c>
      <c r="C53" s="22">
        <v>2779326</v>
      </c>
      <c r="D53" s="22">
        <v>3332635</v>
      </c>
      <c r="E53" s="22">
        <v>2979314</v>
      </c>
      <c r="F53" s="22">
        <v>2884743</v>
      </c>
      <c r="G53" s="22">
        <v>2419756</v>
      </c>
    </row>
    <row r="54" spans="1:7" ht="14.25" thickBot="1">
      <c r="A54" s="4" t="s">
        <v>109</v>
      </c>
      <c r="B54" s="23">
        <v>4197823</v>
      </c>
      <c r="C54" s="23">
        <v>4145956</v>
      </c>
      <c r="D54" s="23">
        <v>5506083</v>
      </c>
      <c r="E54" s="23">
        <v>4904694</v>
      </c>
      <c r="F54" s="23">
        <v>4744011</v>
      </c>
      <c r="G54" s="23">
        <v>3941117</v>
      </c>
    </row>
    <row r="55" spans="1:7" ht="14.25" thickTop="1">
      <c r="A55" s="2" t="s">
        <v>110</v>
      </c>
      <c r="B55" s="22">
        <v>170438</v>
      </c>
      <c r="C55" s="22">
        <v>146318</v>
      </c>
      <c r="D55" s="22">
        <v>229929</v>
      </c>
      <c r="E55" s="22">
        <v>274715</v>
      </c>
      <c r="F55" s="22">
        <v>237410</v>
      </c>
      <c r="G55" s="22">
        <v>362142</v>
      </c>
    </row>
    <row r="56" spans="1:7" ht="13.5">
      <c r="A56" s="2" t="s">
        <v>111</v>
      </c>
      <c r="B56" s="22">
        <v>236670</v>
      </c>
      <c r="C56" s="22">
        <v>60288</v>
      </c>
      <c r="D56" s="22">
        <v>110804</v>
      </c>
      <c r="E56" s="22">
        <v>132736</v>
      </c>
      <c r="F56" s="22">
        <v>68576</v>
      </c>
      <c r="G56" s="22">
        <v>110934</v>
      </c>
    </row>
    <row r="57" spans="1:7" ht="13.5">
      <c r="A57" s="2" t="s">
        <v>112</v>
      </c>
      <c r="B57" s="22">
        <v>300000</v>
      </c>
      <c r="C57" s="22">
        <v>530000</v>
      </c>
      <c r="D57" s="22">
        <v>400000</v>
      </c>
      <c r="E57" s="22">
        <v>600000</v>
      </c>
      <c r="F57" s="22">
        <v>700000</v>
      </c>
      <c r="G57" s="22">
        <v>500000</v>
      </c>
    </row>
    <row r="58" spans="1:7" ht="13.5">
      <c r="A58" s="2" t="s">
        <v>113</v>
      </c>
      <c r="B58" s="22">
        <v>433069</v>
      </c>
      <c r="C58" s="22">
        <v>477484</v>
      </c>
      <c r="D58" s="22">
        <v>711084</v>
      </c>
      <c r="E58" s="22">
        <v>592906</v>
      </c>
      <c r="F58" s="22">
        <v>655164</v>
      </c>
      <c r="G58" s="22">
        <v>291694</v>
      </c>
    </row>
    <row r="59" spans="1:7" ht="13.5">
      <c r="A59" s="2" t="s">
        <v>114</v>
      </c>
      <c r="B59" s="22">
        <v>80000</v>
      </c>
      <c r="C59" s="22">
        <v>220000</v>
      </c>
      <c r="D59" s="22">
        <v>120000</v>
      </c>
      <c r="E59" s="22"/>
      <c r="F59" s="22"/>
      <c r="G59" s="22">
        <v>10000</v>
      </c>
    </row>
    <row r="60" spans="1:7" ht="13.5">
      <c r="A60" s="2" t="s">
        <v>115</v>
      </c>
      <c r="B60" s="22">
        <v>119787</v>
      </c>
      <c r="C60" s="22">
        <v>66444</v>
      </c>
      <c r="D60" s="22">
        <v>46060</v>
      </c>
      <c r="E60" s="22">
        <v>42836</v>
      </c>
      <c r="F60" s="22">
        <v>4952</v>
      </c>
      <c r="G60" s="22"/>
    </row>
    <row r="61" spans="1:7" ht="13.5">
      <c r="A61" s="2" t="s">
        <v>116</v>
      </c>
      <c r="B61" s="22">
        <v>54306</v>
      </c>
      <c r="C61" s="22">
        <v>45247</v>
      </c>
      <c r="D61" s="22">
        <v>69077</v>
      </c>
      <c r="E61" s="22">
        <v>83041</v>
      </c>
      <c r="F61" s="22">
        <v>66065</v>
      </c>
      <c r="G61" s="22">
        <v>92177</v>
      </c>
    </row>
    <row r="62" spans="1:7" ht="13.5">
      <c r="A62" s="2" t="s">
        <v>117</v>
      </c>
      <c r="B62" s="22">
        <v>22072</v>
      </c>
      <c r="C62" s="22">
        <v>15990</v>
      </c>
      <c r="D62" s="22">
        <v>23572</v>
      </c>
      <c r="E62" s="22">
        <v>24308</v>
      </c>
      <c r="F62" s="22">
        <v>51825</v>
      </c>
      <c r="G62" s="22">
        <v>21264</v>
      </c>
    </row>
    <row r="63" spans="1:7" ht="13.5">
      <c r="A63" s="2" t="s">
        <v>118</v>
      </c>
      <c r="B63" s="22">
        <v>13488</v>
      </c>
      <c r="C63" s="22">
        <v>3327</v>
      </c>
      <c r="D63" s="22">
        <v>4048</v>
      </c>
      <c r="E63" s="22">
        <v>90384</v>
      </c>
      <c r="F63" s="22"/>
      <c r="G63" s="22">
        <v>114872</v>
      </c>
    </row>
    <row r="64" spans="1:7" ht="13.5">
      <c r="A64" s="2" t="s">
        <v>119</v>
      </c>
      <c r="B64" s="22">
        <v>7517</v>
      </c>
      <c r="C64" s="22">
        <v>15782</v>
      </c>
      <c r="D64" s="22"/>
      <c r="E64" s="22">
        <v>18819</v>
      </c>
      <c r="F64" s="22">
        <v>1395</v>
      </c>
      <c r="G64" s="22"/>
    </row>
    <row r="65" spans="1:7" ht="13.5">
      <c r="A65" s="2" t="s">
        <v>120</v>
      </c>
      <c r="B65" s="22">
        <v>6498</v>
      </c>
      <c r="C65" s="22">
        <v>6090</v>
      </c>
      <c r="D65" s="22">
        <v>9168</v>
      </c>
      <c r="E65" s="22">
        <v>9590</v>
      </c>
      <c r="F65" s="22">
        <v>8669</v>
      </c>
      <c r="G65" s="22">
        <v>7085</v>
      </c>
    </row>
    <row r="66" spans="1:7" ht="13.5">
      <c r="A66" s="2" t="s">
        <v>121</v>
      </c>
      <c r="B66" s="22">
        <v>3159</v>
      </c>
      <c r="C66" s="22">
        <v>6319</v>
      </c>
      <c r="D66" s="22"/>
      <c r="E66" s="22"/>
      <c r="F66" s="22">
        <v>1006</v>
      </c>
      <c r="G66" s="22">
        <v>1457</v>
      </c>
    </row>
    <row r="67" spans="1:7" ht="13.5">
      <c r="A67" s="2" t="s">
        <v>122</v>
      </c>
      <c r="B67" s="22">
        <v>36446</v>
      </c>
      <c r="C67" s="22">
        <v>14061</v>
      </c>
      <c r="D67" s="22">
        <v>41015</v>
      </c>
      <c r="E67" s="22">
        <v>43218</v>
      </c>
      <c r="F67" s="22">
        <v>29156</v>
      </c>
      <c r="G67" s="22">
        <v>25907</v>
      </c>
    </row>
    <row r="68" spans="1:7" ht="13.5">
      <c r="A68" s="2" t="s">
        <v>123</v>
      </c>
      <c r="B68" s="22">
        <v>19232</v>
      </c>
      <c r="C68" s="22">
        <v>766</v>
      </c>
      <c r="D68" s="22">
        <v>57152</v>
      </c>
      <c r="E68" s="22">
        <v>13386</v>
      </c>
      <c r="F68" s="22">
        <v>32397</v>
      </c>
      <c r="G68" s="22">
        <v>15970</v>
      </c>
    </row>
    <row r="69" spans="1:7" ht="13.5">
      <c r="A69" s="2" t="s">
        <v>81</v>
      </c>
      <c r="B69" s="22">
        <v>2820</v>
      </c>
      <c r="C69" s="22">
        <v>1260</v>
      </c>
      <c r="D69" s="22">
        <v>1</v>
      </c>
      <c r="E69" s="22"/>
      <c r="F69" s="22">
        <v>2223</v>
      </c>
      <c r="G69" s="22"/>
    </row>
    <row r="70" spans="1:7" ht="13.5">
      <c r="A70" s="2" t="s">
        <v>124</v>
      </c>
      <c r="B70" s="22">
        <v>1505509</v>
      </c>
      <c r="C70" s="22">
        <v>1609381</v>
      </c>
      <c r="D70" s="22">
        <v>1821915</v>
      </c>
      <c r="E70" s="22">
        <v>1925943</v>
      </c>
      <c r="F70" s="22">
        <v>1858842</v>
      </c>
      <c r="G70" s="22">
        <v>1553506</v>
      </c>
    </row>
    <row r="71" spans="1:7" ht="13.5">
      <c r="A71" s="2" t="s">
        <v>125</v>
      </c>
      <c r="B71" s="22">
        <v>150000</v>
      </c>
      <c r="C71" s="22">
        <v>349389</v>
      </c>
      <c r="D71" s="22">
        <v>568576</v>
      </c>
      <c r="E71" s="22">
        <v>97763</v>
      </c>
      <c r="F71" s="22"/>
      <c r="G71" s="22"/>
    </row>
    <row r="72" spans="1:7" ht="13.5">
      <c r="A72" s="2" t="s">
        <v>126</v>
      </c>
      <c r="B72" s="22">
        <v>926727</v>
      </c>
      <c r="C72" s="22">
        <v>609516</v>
      </c>
      <c r="D72" s="22">
        <v>751250</v>
      </c>
      <c r="E72" s="22">
        <v>502387</v>
      </c>
      <c r="F72" s="22">
        <v>726920</v>
      </c>
      <c r="G72" s="22">
        <v>216824</v>
      </c>
    </row>
    <row r="73" spans="1:7" ht="13.5">
      <c r="A73" s="2" t="s">
        <v>115</v>
      </c>
      <c r="B73" s="22">
        <v>63746</v>
      </c>
      <c r="C73" s="22">
        <v>186249</v>
      </c>
      <c r="D73" s="22">
        <v>125658</v>
      </c>
      <c r="E73" s="22">
        <v>139783</v>
      </c>
      <c r="F73" s="22">
        <v>20568</v>
      </c>
      <c r="G73" s="22"/>
    </row>
    <row r="74" spans="1:7" ht="13.5">
      <c r="A74" s="2" t="s">
        <v>127</v>
      </c>
      <c r="B74" s="22">
        <v>1080</v>
      </c>
      <c r="C74" s="22">
        <v>1080</v>
      </c>
      <c r="D74" s="22"/>
      <c r="E74" s="22"/>
      <c r="F74" s="22"/>
      <c r="G74" s="22"/>
    </row>
    <row r="75" spans="1:7" ht="13.5">
      <c r="A75" s="2" t="s">
        <v>128</v>
      </c>
      <c r="B75" s="22">
        <v>4995</v>
      </c>
      <c r="C75" s="22">
        <v>7740</v>
      </c>
      <c r="D75" s="22">
        <v>9816</v>
      </c>
      <c r="E75" s="22">
        <v>9816</v>
      </c>
      <c r="F75" s="22">
        <v>9816</v>
      </c>
      <c r="G75" s="22">
        <v>19872</v>
      </c>
    </row>
    <row r="76" spans="1:7" ht="13.5">
      <c r="A76" s="2" t="s">
        <v>129</v>
      </c>
      <c r="B76" s="22">
        <v>1146548</v>
      </c>
      <c r="C76" s="22">
        <v>1153975</v>
      </c>
      <c r="D76" s="22">
        <v>1455301</v>
      </c>
      <c r="E76" s="22">
        <v>749749</v>
      </c>
      <c r="F76" s="22">
        <v>757304</v>
      </c>
      <c r="G76" s="22">
        <v>236696</v>
      </c>
    </row>
    <row r="77" spans="1:7" ht="14.25" thickBot="1">
      <c r="A77" s="4" t="s">
        <v>130</v>
      </c>
      <c r="B77" s="23">
        <v>2652058</v>
      </c>
      <c r="C77" s="23">
        <v>2763357</v>
      </c>
      <c r="D77" s="23">
        <v>3277216</v>
      </c>
      <c r="E77" s="23">
        <v>2675693</v>
      </c>
      <c r="F77" s="23">
        <v>2616146</v>
      </c>
      <c r="G77" s="23">
        <v>1790202</v>
      </c>
    </row>
    <row r="78" spans="1:7" ht="14.25" thickTop="1">
      <c r="A78" s="2" t="s">
        <v>131</v>
      </c>
      <c r="B78" s="22">
        <v>729645</v>
      </c>
      <c r="C78" s="22">
        <v>729645</v>
      </c>
      <c r="D78" s="22">
        <v>729645</v>
      </c>
      <c r="E78" s="22">
        <v>729645</v>
      </c>
      <c r="F78" s="22">
        <v>729645</v>
      </c>
      <c r="G78" s="22">
        <v>729645</v>
      </c>
    </row>
    <row r="79" spans="1:7" ht="13.5">
      <c r="A79" s="3" t="s">
        <v>132</v>
      </c>
      <c r="B79" s="22">
        <v>649645</v>
      </c>
      <c r="C79" s="22">
        <v>649645</v>
      </c>
      <c r="D79" s="22">
        <v>649645</v>
      </c>
      <c r="E79" s="22">
        <v>649645</v>
      </c>
      <c r="F79" s="22">
        <v>649645</v>
      </c>
      <c r="G79" s="22">
        <v>649645</v>
      </c>
    </row>
    <row r="80" spans="1:7" ht="13.5">
      <c r="A80" s="3" t="s">
        <v>133</v>
      </c>
      <c r="B80" s="22">
        <v>649645</v>
      </c>
      <c r="C80" s="22">
        <v>649645</v>
      </c>
      <c r="D80" s="22">
        <v>649645</v>
      </c>
      <c r="E80" s="22">
        <v>649645</v>
      </c>
      <c r="F80" s="22">
        <v>649645</v>
      </c>
      <c r="G80" s="22">
        <v>649645</v>
      </c>
    </row>
    <row r="81" spans="1:7" ht="13.5">
      <c r="A81" s="3" t="s">
        <v>134</v>
      </c>
      <c r="B81" s="22">
        <v>2200</v>
      </c>
      <c r="C81" s="22">
        <v>2200</v>
      </c>
      <c r="D81" s="22">
        <v>2200</v>
      </c>
      <c r="E81" s="22">
        <v>2200</v>
      </c>
      <c r="F81" s="22">
        <v>2200</v>
      </c>
      <c r="G81" s="22">
        <v>2200</v>
      </c>
    </row>
    <row r="82" spans="1:7" ht="13.5">
      <c r="A82" s="5" t="s">
        <v>135</v>
      </c>
      <c r="B82" s="22">
        <v>302593</v>
      </c>
      <c r="C82" s="22">
        <v>302593</v>
      </c>
      <c r="D82" s="22">
        <v>302593</v>
      </c>
      <c r="E82" s="22">
        <v>302593</v>
      </c>
      <c r="F82" s="22">
        <v>302593</v>
      </c>
      <c r="G82" s="22">
        <v>302593</v>
      </c>
    </row>
    <row r="83" spans="1:7" ht="13.5">
      <c r="A83" s="5" t="s">
        <v>136</v>
      </c>
      <c r="B83" s="22">
        <v>-51626</v>
      </c>
      <c r="C83" s="22">
        <v>-225066</v>
      </c>
      <c r="D83" s="22">
        <v>603460</v>
      </c>
      <c r="E83" s="22">
        <v>628075</v>
      </c>
      <c r="F83" s="22">
        <v>539987</v>
      </c>
      <c r="G83" s="22">
        <v>565771</v>
      </c>
    </row>
    <row r="84" spans="1:7" ht="13.5">
      <c r="A84" s="3" t="s">
        <v>137</v>
      </c>
      <c r="B84" s="22">
        <v>253167</v>
      </c>
      <c r="C84" s="22">
        <v>79727</v>
      </c>
      <c r="D84" s="22">
        <v>908254</v>
      </c>
      <c r="E84" s="22">
        <v>932868</v>
      </c>
      <c r="F84" s="22">
        <v>844781</v>
      </c>
      <c r="G84" s="22">
        <v>870565</v>
      </c>
    </row>
    <row r="85" spans="1:7" ht="13.5">
      <c r="A85" s="2" t="s">
        <v>138</v>
      </c>
      <c r="B85" s="22">
        <v>-99429</v>
      </c>
      <c r="C85" s="22">
        <v>-99429</v>
      </c>
      <c r="D85" s="22">
        <v>-99429</v>
      </c>
      <c r="E85" s="22">
        <v>-99406</v>
      </c>
      <c r="F85" s="22">
        <v>-99406</v>
      </c>
      <c r="G85" s="22">
        <v>-99383</v>
      </c>
    </row>
    <row r="86" spans="1:7" ht="13.5">
      <c r="A86" s="2" t="s">
        <v>139</v>
      </c>
      <c r="B86" s="22">
        <v>1533028</v>
      </c>
      <c r="C86" s="22">
        <v>1359587</v>
      </c>
      <c r="D86" s="22">
        <v>2188115</v>
      </c>
      <c r="E86" s="22">
        <v>2212752</v>
      </c>
      <c r="F86" s="22">
        <v>2124664</v>
      </c>
      <c r="G86" s="22">
        <v>2150471</v>
      </c>
    </row>
    <row r="87" spans="1:7" ht="13.5">
      <c r="A87" s="2" t="s">
        <v>140</v>
      </c>
      <c r="B87" s="22">
        <v>646</v>
      </c>
      <c r="C87" s="22">
        <v>330</v>
      </c>
      <c r="D87" s="22">
        <v>42</v>
      </c>
      <c r="E87" s="22">
        <v>317</v>
      </c>
      <c r="F87" s="22">
        <v>180</v>
      </c>
      <c r="G87" s="22">
        <v>-8</v>
      </c>
    </row>
    <row r="88" spans="1:7" ht="13.5">
      <c r="A88" s="2" t="s">
        <v>141</v>
      </c>
      <c r="B88" s="22">
        <v>646</v>
      </c>
      <c r="C88" s="22">
        <v>330</v>
      </c>
      <c r="D88" s="22">
        <v>42</v>
      </c>
      <c r="E88" s="22">
        <v>317</v>
      </c>
      <c r="F88" s="22">
        <v>180</v>
      </c>
      <c r="G88" s="22">
        <v>-8</v>
      </c>
    </row>
    <row r="89" spans="1:7" ht="13.5">
      <c r="A89" s="6" t="s">
        <v>142</v>
      </c>
      <c r="B89" s="22">
        <v>12090</v>
      </c>
      <c r="C89" s="22">
        <v>22680</v>
      </c>
      <c r="D89" s="22">
        <v>40709</v>
      </c>
      <c r="E89" s="22">
        <v>15931</v>
      </c>
      <c r="F89" s="22">
        <v>3020</v>
      </c>
      <c r="G89" s="22">
        <v>452</v>
      </c>
    </row>
    <row r="90" spans="1:7" ht="13.5">
      <c r="A90" s="6" t="s">
        <v>143</v>
      </c>
      <c r="B90" s="22">
        <v>1545765</v>
      </c>
      <c r="C90" s="22">
        <v>1382599</v>
      </c>
      <c r="D90" s="22">
        <v>2228866</v>
      </c>
      <c r="E90" s="22">
        <v>2229000</v>
      </c>
      <c r="F90" s="22">
        <v>2127864</v>
      </c>
      <c r="G90" s="22">
        <v>2150915</v>
      </c>
    </row>
    <row r="91" spans="1:7" ht="14.25" thickBot="1">
      <c r="A91" s="7" t="s">
        <v>144</v>
      </c>
      <c r="B91" s="22">
        <v>4197823</v>
      </c>
      <c r="C91" s="22">
        <v>4145956</v>
      </c>
      <c r="D91" s="22">
        <v>5506083</v>
      </c>
      <c r="E91" s="22">
        <v>4904694</v>
      </c>
      <c r="F91" s="22">
        <v>4744011</v>
      </c>
      <c r="G91" s="22">
        <v>3941117</v>
      </c>
    </row>
    <row r="92" spans="1:7" ht="14.25" thickTop="1">
      <c r="A92" s="8"/>
      <c r="B92" s="24"/>
      <c r="C92" s="24"/>
      <c r="D92" s="24"/>
      <c r="E92" s="24"/>
      <c r="F92" s="24"/>
      <c r="G92" s="24"/>
    </row>
    <row r="94" ht="13.5">
      <c r="A94" s="20" t="s">
        <v>149</v>
      </c>
    </row>
    <row r="95" ht="13.5">
      <c r="A95" s="20" t="s">
        <v>150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2014-02-11T05:02:50Z</dcterms:created>
  <dcterms:modified xsi:type="dcterms:W3CDTF">2014-02-11T05:02:58Z</dcterms:modified>
  <cp:category/>
  <cp:version/>
  <cp:contentType/>
  <cp:contentStatus/>
</cp:coreProperties>
</file>