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<sst xmlns="http://schemas.openxmlformats.org/spreadsheetml/2006/main" count="643" uniqueCount="227">
  <si>
    <t>持分法による投資損益（△は益）</t>
  </si>
  <si>
    <t>固定資産売却益</t>
  </si>
  <si>
    <t>受取保険金</t>
  </si>
  <si>
    <t>投資有価証券評価損益（△は益）</t>
  </si>
  <si>
    <t>関係会社株式売却損益（△は益）</t>
  </si>
  <si>
    <t>統合関連費用</t>
  </si>
  <si>
    <t>事業譲渡益</t>
  </si>
  <si>
    <t>ゴルフ会員権評価損</t>
  </si>
  <si>
    <t>探鉱開発投資勘定引当金繰入額</t>
  </si>
  <si>
    <t>売上債権の増減額（△は増加）</t>
  </si>
  <si>
    <t>たな卸資産の増減額（△は増加）</t>
  </si>
  <si>
    <t>仕入債務の増減額（△は減少）</t>
  </si>
  <si>
    <t>未払揮発油税の増減額（△は減少）</t>
  </si>
  <si>
    <t>小計</t>
  </si>
  <si>
    <t>利息及び配当金の受取額</t>
  </si>
  <si>
    <t>利息の支払額</t>
  </si>
  <si>
    <t>保険金の受取額</t>
  </si>
  <si>
    <t>統合関連費用に係る支出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</si>
  <si>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</si>
  <si>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</si>
  <si>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</si>
  <si>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</si>
  <si>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</si>
  <si>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有価証券の減資による収入</t>
  </si>
  <si>
    <t>投資有価証券の取得による支出</t>
  </si>
  <si>
    <t>投資有価証券の売却による収入</t>
  </si>
  <si>
    <t>子会社の清算による収入</t>
  </si>
  <si>
    <t>連結の範囲の変更を伴う子会社株式の売却による収入</t>
  </si>
  <si>
    <t>有形固定資産の取得による支出</t>
  </si>
  <si>
    <t>有形固定資産の売却による収入</t>
  </si>
  <si>
    <t>無形固定資産の取得による支出</t>
  </si>
  <si>
    <t>探鉱開発投資勘定の支出</t>
  </si>
  <si>
    <t>事業譲渡による収入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</si>
  <si>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</si>
  <si>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</si>
  <si>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</si>
  <si>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</si>
  <si>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</si>
  <si>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</si>
  <si>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</si>
  <si>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</si>
  <si>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</si>
  <si>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</si>
  <si>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</si>
  <si>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</si>
  <si>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</si>
  <si>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</si>
  <si>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探鉱費</t>
  </si>
  <si>
    <t>販売費・一般管理費</t>
  </si>
  <si>
    <t>為替差益</t>
  </si>
  <si>
    <t>持分法による投資利益</t>
  </si>
  <si>
    <t>タンク賃貸料</t>
  </si>
  <si>
    <t>タンク賃借料</t>
  </si>
  <si>
    <t>国庫補助金</t>
  </si>
  <si>
    <t>事業整理損</t>
  </si>
  <si>
    <t>関係会社株式売却損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</si>
  <si>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</si>
  <si>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</si>
  <si>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</si>
  <si>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</si>
  <si>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</si>
  <si>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</si>
  <si>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</si>
  <si>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</si>
  <si>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</si>
  <si>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</si>
  <si>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</si>
  <si>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</si>
  <si>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</si>
  <si>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</si>
  <si>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</si>
  <si>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</si>
  <si>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2011/06/28</t>
  </si>
  <si>
    <t>2010/03/31</t>
  </si>
  <si>
    <t>2010/06/28</t>
  </si>
  <si>
    <t>2009/03/31</t>
  </si>
  <si>
    <t>2009/06/25</t>
  </si>
  <si>
    <t>2008/03/31</t>
  </si>
  <si>
    <t>現金及び預金</t>
  </si>
  <si>
    <t>百万円</t>
  </si>
  <si>
    <t>関係会社短期貸付金</t>
  </si>
  <si>
    <t>未収入金</t>
  </si>
  <si>
    <t>未収収益</t>
  </si>
  <si>
    <t>未収還付法人税等</t>
  </si>
  <si>
    <t>繰延税金資産</t>
  </si>
  <si>
    <t>その他</t>
  </si>
  <si>
    <t>流動資産</t>
  </si>
  <si>
    <t>建物（純額）</t>
  </si>
  <si>
    <t>工具、器具及び備品（純額）</t>
  </si>
  <si>
    <t>有形固定資産</t>
  </si>
  <si>
    <t>ソフトウエア</t>
  </si>
  <si>
    <t>無形固定資産</t>
  </si>
  <si>
    <t>投資有価証券</t>
  </si>
  <si>
    <t>関係会社株式</t>
  </si>
  <si>
    <t>関係会社長期貸付金</t>
  </si>
  <si>
    <t>投資その他の資産</t>
  </si>
  <si>
    <t>固定資産</t>
  </si>
  <si>
    <t>資産</t>
  </si>
  <si>
    <t>未払金</t>
  </si>
  <si>
    <t>未払法人税等</t>
  </si>
  <si>
    <t>未払費用</t>
  </si>
  <si>
    <t>前受収益</t>
  </si>
  <si>
    <t>流動負債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</si>
  <si>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</si>
  <si>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</si>
  <si>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</si>
  <si>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</si>
  <si>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</si>
  <si>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</si>
  <si>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</si>
  <si>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</si>
  <si>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</si>
  <si>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</si>
  <si>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</si>
  <si>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</si>
  <si>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</si>
  <si>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</si>
  <si>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</si>
  <si>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富士石油株式会社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</si>
  <si>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</si>
  <si>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</si>
  <si>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</si>
  <si>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</si>
  <si>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</si>
  <si>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</si>
  <si>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</si>
  <si>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</si>
  <si>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</si>
  <si>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受取配当金</t>
  </si>
  <si>
    <t>経営管理料</t>
  </si>
  <si>
    <t>営業収益</t>
  </si>
  <si>
    <t>一般管理費</t>
  </si>
  <si>
    <t>営業費用</t>
  </si>
  <si>
    <t>営業利益</t>
  </si>
  <si>
    <t>受取利息</t>
  </si>
  <si>
    <t>営業外収益</t>
  </si>
  <si>
    <t>営業外費用</t>
  </si>
  <si>
    <t>経常利益</t>
  </si>
  <si>
    <t>連結納税未払金免除益</t>
  </si>
  <si>
    <t>特別利益</t>
  </si>
  <si>
    <t>固定資産除却損</t>
  </si>
  <si>
    <t>連結納税未収入金放棄損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</si>
  <si>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</si>
  <si>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</si>
  <si>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</si>
  <si>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</si>
  <si>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</si>
  <si>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</si>
  <si>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</si>
  <si>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</si>
  <si>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</si>
  <si>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</si>
  <si>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2013/11/12</t>
  </si>
  <si>
    <t>2013/09/30</t>
  </si>
  <si>
    <t>2013/08/12</t>
  </si>
  <si>
    <t>2013/06/30</t>
  </si>
  <si>
    <t>2013/02/12</t>
  </si>
  <si>
    <t>2012/12/31</t>
  </si>
  <si>
    <t>2012/11/12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</si>
  <si>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</si>
  <si>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</si>
  <si>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</si>
  <si>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</si>
  <si>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</si>
  <si>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</si>
  <si>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</si>
  <si>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</si>
  <si>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</si>
  <si>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2011/02/10</t>
  </si>
  <si>
    <t>2010/12/31</t>
  </si>
  <si>
    <t>2010/11/12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</si>
  <si>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</si>
  <si>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</si>
  <si>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</si>
  <si>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</si>
  <si>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</si>
  <si>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</si>
  <si>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</si>
  <si>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</si>
  <si>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</si>
  <si>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2009/02/12</t>
  </si>
  <si>
    <t>2008/12/31</t>
  </si>
  <si>
    <t>2008/11/12</t>
  </si>
  <si>
    <t>2008/09/30</t>
  </si>
  <si>
    <t>2008/08/13</t>
  </si>
  <si>
    <t>2008/06/30</t>
  </si>
  <si>
    <t>受取手形及び営業未収入金</t>
  </si>
  <si>
    <t>有価証券</t>
  </si>
  <si>
    <t>たな卸資産</t>
  </si>
  <si>
    <t>建物及び構築物（純額）</t>
  </si>
  <si>
    <t>油槽（純額）</t>
  </si>
  <si>
    <t>機械装置及び運搬具（純額）</t>
  </si>
  <si>
    <t>土地</t>
  </si>
  <si>
    <t>建設仮勘定</t>
  </si>
  <si>
    <t>その他（純額）</t>
  </si>
  <si>
    <t>長期貸付金</t>
  </si>
  <si>
    <t>貸倒引当金</t>
  </si>
  <si>
    <t>買掛金</t>
  </si>
  <si>
    <t>短期借入金</t>
  </si>
  <si>
    <t>1年内返済予定の長期借入金</t>
  </si>
  <si>
    <t>未払揮発油税</t>
  </si>
  <si>
    <t>貸付契約関連費用引当金</t>
  </si>
  <si>
    <t>関係会社整理損失引当金</t>
  </si>
  <si>
    <t>長期借入金</t>
  </si>
  <si>
    <t>繰延税金負債</t>
  </si>
  <si>
    <t>退職給付引当金</t>
  </si>
  <si>
    <t>役員退職慰労引当金</t>
  </si>
  <si>
    <t>特別修繕引当金</t>
  </si>
  <si>
    <t>修繕引当金</t>
  </si>
  <si>
    <t>固定負債</t>
  </si>
  <si>
    <t>繰延ヘッジ損益</t>
  </si>
  <si>
    <t>土地再評価差額金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</si>
  <si>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</si>
  <si>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</si>
  <si>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</si>
  <si>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</si>
  <si>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</si>
  <si>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</si>
  <si>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減損損失</t>
  </si>
  <si>
    <t>修繕引当金の増減額（△は減少）</t>
  </si>
  <si>
    <t>退職給付引当金の増減額（△は減少）</t>
  </si>
  <si>
    <t>貸倒引当金の増減額（△は減少）</t>
  </si>
  <si>
    <t>特別修繕引当金の増減額（△は減少）</t>
  </si>
  <si>
    <t>役員退職慰労引当金の増減額（△は減少）</t>
  </si>
  <si>
    <t>貸付関連費用引当金の増減額(△は減少)</t>
  </si>
  <si>
    <t>受取利息及び受取配当金</t>
  </si>
  <si>
    <t>支払利息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</si>
</sst>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116</v>
      </c>
      <c r="B2" s="14">
        <v>5017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117</v>
      </c>
      <c r="B3" s="1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59</v>
      </c>
      <c r="B4" s="15" t="str">
        <f>HYPERLINK("http://www.kabupro.jp/mark/20140210/S10014BJ.htm","四半期報告書")</f>
        <v>四半期報告書</v>
      </c>
      <c r="C4" s="15" t="str">
        <f>HYPERLINK("http://www.kabupro.jp/mark/20131112/S1000FQB.htm","四半期報告書")</f>
        <v>四半期報告書</v>
      </c>
      <c r="D4" s="15" t="str">
        <f>HYPERLINK("http://www.kabupro.jp/mark/20130812/S000E8HC.htm","四半期報告書")</f>
        <v>四半期報告書</v>
      </c>
      <c r="E4" s="15" t="str">
        <f>HYPERLINK("http://www.kabupro.jp/mark/20130626/S000DQJ3.htm","有価証券報告書")</f>
        <v>有価証券報告書</v>
      </c>
      <c r="F4" s="15" t="str">
        <f>HYPERLINK("http://www.kabupro.jp/mark/20140210/S10014BJ.htm","四半期報告書")</f>
        <v>四半期報告書</v>
      </c>
      <c r="G4" s="15" t="str">
        <f>HYPERLINK("http://www.kabupro.jp/mark/20131112/S1000FQB.htm","四半期報告書")</f>
        <v>四半期報告書</v>
      </c>
      <c r="H4" s="15" t="str">
        <f>HYPERLINK("http://www.kabupro.jp/mark/20130812/S000E8HC.htm","四半期報告書")</f>
        <v>四半期報告書</v>
      </c>
      <c r="I4" s="15" t="str">
        <f>HYPERLINK("http://www.kabupro.jp/mark/20130626/S000DQJ3.htm","有価証券報告書")</f>
        <v>有価証券報告書</v>
      </c>
      <c r="J4" s="15" t="str">
        <f>HYPERLINK("http://www.kabupro.jp/mark/20130212/S000CSSX.htm","四半期報告書")</f>
        <v>四半期報告書</v>
      </c>
      <c r="K4" s="15" t="str">
        <f>HYPERLINK("http://www.kabupro.jp/mark/20121112/S000C82F.htm","四半期報告書")</f>
        <v>四半期報告書</v>
      </c>
      <c r="L4" s="15" t="str">
        <f>HYPERLINK("http://www.kabupro.jp/mark/20120810/S000BOW4.htm","四半期報告書")</f>
        <v>四半期報告書</v>
      </c>
      <c r="M4" s="15" t="str">
        <f>HYPERLINK("http://www.kabupro.jp/mark/20120627/S000B96A.htm","有価証券報告書")</f>
        <v>有価証券報告書</v>
      </c>
      <c r="N4" s="15" t="str">
        <f>HYPERLINK("http://www.kabupro.jp/mark/20120210/S000A9SB.htm","四半期報告書")</f>
        <v>四半期報告書</v>
      </c>
      <c r="O4" s="15" t="str">
        <f>HYPERLINK("http://www.kabupro.jp/mark/20111111/S0009NG9.htm","四半期報告書")</f>
        <v>四半期報告書</v>
      </c>
      <c r="P4" s="15" t="str">
        <f>HYPERLINK("http://www.kabupro.jp/mark/20110811/S00094YD.htm","四半期報告書")</f>
        <v>四半期報告書</v>
      </c>
      <c r="Q4" s="15" t="str">
        <f>HYPERLINK("http://www.kabupro.jp/mark/20110628/S0008NWD.htm","有価証券報告書")</f>
        <v>有価証券報告書</v>
      </c>
      <c r="R4" s="15" t="str">
        <f>HYPERLINK("http://www.kabupro.jp/mark/20110210/S0007QKA.htm","四半期報告書")</f>
        <v>四半期報告書</v>
      </c>
      <c r="S4" s="15" t="str">
        <f>HYPERLINK("http://www.kabupro.jp/mark/20101112/S00075YA.htm","四半期報告書")</f>
        <v>四半期報告書</v>
      </c>
      <c r="T4" s="15" t="str">
        <f>HYPERLINK("http://www.kabupro.jp/mark/20100812/S0006MC0.htm","四半期報告書")</f>
        <v>四半期報告書</v>
      </c>
      <c r="U4" s="15" t="str">
        <f>HYPERLINK("http://www.kabupro.jp/mark/20100628/S00063LE.htm","有価証券報告書")</f>
        <v>有価証券報告書</v>
      </c>
      <c r="V4" s="15" t="str">
        <f>HYPERLINK("http://www.kabupro.jp/mark/20100212/S0005661.htm","四半期報告書")</f>
        <v>四半期報告書</v>
      </c>
      <c r="W4" s="15" t="str">
        <f>HYPERLINK("http://www.kabupro.jp/mark/20091112/S0004IG2.htm","四半期報告書")</f>
        <v>四半期報告書</v>
      </c>
      <c r="X4" s="15" t="str">
        <f>HYPERLINK("http://www.kabupro.jp/mark/20090812/S0003XK4.htm","四半期報告書")</f>
        <v>四半期報告書</v>
      </c>
      <c r="Y4" s="15" t="str">
        <f>HYPERLINK("http://www.kabupro.jp/mark/20090625/S0003EE1.htm","有価証券報告書")</f>
        <v>有価証券報告書</v>
      </c>
    </row>
    <row r="5" spans="1:25" ht="14.25" thickBot="1">
      <c r="A5" s="11" t="s">
        <v>60</v>
      </c>
      <c r="B5" s="1" t="s">
        <v>149</v>
      </c>
      <c r="C5" s="1" t="s">
        <v>152</v>
      </c>
      <c r="D5" s="1" t="s">
        <v>154</v>
      </c>
      <c r="E5" s="1" t="s">
        <v>66</v>
      </c>
      <c r="F5" s="1" t="s">
        <v>149</v>
      </c>
      <c r="G5" s="1" t="s">
        <v>152</v>
      </c>
      <c r="H5" s="1" t="s">
        <v>154</v>
      </c>
      <c r="I5" s="1" t="s">
        <v>66</v>
      </c>
      <c r="J5" s="1" t="s">
        <v>156</v>
      </c>
      <c r="K5" s="1" t="s">
        <v>158</v>
      </c>
      <c r="L5" s="1" t="s">
        <v>160</v>
      </c>
      <c r="M5" s="1" t="s">
        <v>70</v>
      </c>
      <c r="N5" s="1" t="s">
        <v>162</v>
      </c>
      <c r="O5" s="1" t="s">
        <v>164</v>
      </c>
      <c r="P5" s="1" t="s">
        <v>166</v>
      </c>
      <c r="Q5" s="1" t="s">
        <v>72</v>
      </c>
      <c r="R5" s="1" t="s">
        <v>168</v>
      </c>
      <c r="S5" s="1" t="s">
        <v>170</v>
      </c>
      <c r="T5" s="1" t="s">
        <v>172</v>
      </c>
      <c r="U5" s="1" t="s">
        <v>74</v>
      </c>
      <c r="V5" s="1" t="s">
        <v>174</v>
      </c>
      <c r="W5" s="1" t="s">
        <v>176</v>
      </c>
      <c r="X5" s="1" t="s">
        <v>178</v>
      </c>
      <c r="Y5" s="1" t="s">
        <v>76</v>
      </c>
    </row>
    <row r="6" spans="1:25" ht="15" thickBot="1" thickTop="1">
      <c r="A6" s="10" t="s">
        <v>61</v>
      </c>
      <c r="B6" s="18" t="s">
        <v>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62</v>
      </c>
      <c r="B7" s="14" t="s">
        <v>215</v>
      </c>
      <c r="C7" s="14" t="s">
        <v>215</v>
      </c>
      <c r="D7" s="14" t="s">
        <v>215</v>
      </c>
      <c r="E7" s="16" t="s">
        <v>67</v>
      </c>
      <c r="F7" s="14" t="s">
        <v>215</v>
      </c>
      <c r="G7" s="14" t="s">
        <v>215</v>
      </c>
      <c r="H7" s="14" t="s">
        <v>215</v>
      </c>
      <c r="I7" s="16" t="s">
        <v>67</v>
      </c>
      <c r="J7" s="14" t="s">
        <v>215</v>
      </c>
      <c r="K7" s="14" t="s">
        <v>215</v>
      </c>
      <c r="L7" s="14" t="s">
        <v>215</v>
      </c>
      <c r="M7" s="16" t="s">
        <v>67</v>
      </c>
      <c r="N7" s="14" t="s">
        <v>215</v>
      </c>
      <c r="O7" s="14" t="s">
        <v>215</v>
      </c>
      <c r="P7" s="14" t="s">
        <v>215</v>
      </c>
      <c r="Q7" s="16" t="s">
        <v>67</v>
      </c>
      <c r="R7" s="14" t="s">
        <v>215</v>
      </c>
      <c r="S7" s="14" t="s">
        <v>215</v>
      </c>
      <c r="T7" s="14" t="s">
        <v>215</v>
      </c>
      <c r="U7" s="16" t="s">
        <v>67</v>
      </c>
      <c r="V7" s="14" t="s">
        <v>215</v>
      </c>
      <c r="W7" s="14" t="s">
        <v>215</v>
      </c>
      <c r="X7" s="14" t="s">
        <v>215</v>
      </c>
      <c r="Y7" s="16" t="s">
        <v>67</v>
      </c>
    </row>
    <row r="8" spans="1:25" ht="13.5">
      <c r="A8" s="13" t="s">
        <v>63</v>
      </c>
      <c r="B8" s="1" t="s">
        <v>216</v>
      </c>
      <c r="C8" s="1" t="s">
        <v>216</v>
      </c>
      <c r="D8" s="1" t="s">
        <v>216</v>
      </c>
      <c r="E8" s="17" t="s">
        <v>122</v>
      </c>
      <c r="F8" s="1" t="s">
        <v>122</v>
      </c>
      <c r="G8" s="1" t="s">
        <v>122</v>
      </c>
      <c r="H8" s="1" t="s">
        <v>122</v>
      </c>
      <c r="I8" s="17" t="s">
        <v>123</v>
      </c>
      <c r="J8" s="1" t="s">
        <v>123</v>
      </c>
      <c r="K8" s="1" t="s">
        <v>123</v>
      </c>
      <c r="L8" s="1" t="s">
        <v>123</v>
      </c>
      <c r="M8" s="17" t="s">
        <v>124</v>
      </c>
      <c r="N8" s="1" t="s">
        <v>124</v>
      </c>
      <c r="O8" s="1" t="s">
        <v>124</v>
      </c>
      <c r="P8" s="1" t="s">
        <v>124</v>
      </c>
      <c r="Q8" s="17" t="s">
        <v>125</v>
      </c>
      <c r="R8" s="1" t="s">
        <v>125</v>
      </c>
      <c r="S8" s="1" t="s">
        <v>125</v>
      </c>
      <c r="T8" s="1" t="s">
        <v>125</v>
      </c>
      <c r="U8" s="17" t="s">
        <v>126</v>
      </c>
      <c r="V8" s="1" t="s">
        <v>126</v>
      </c>
      <c r="W8" s="1" t="s">
        <v>126</v>
      </c>
      <c r="X8" s="1" t="s">
        <v>126</v>
      </c>
      <c r="Y8" s="17" t="s">
        <v>127</v>
      </c>
    </row>
    <row r="9" spans="1:25" ht="13.5">
      <c r="A9" s="13" t="s">
        <v>64</v>
      </c>
      <c r="B9" s="1" t="s">
        <v>151</v>
      </c>
      <c r="C9" s="1" t="s">
        <v>153</v>
      </c>
      <c r="D9" s="1" t="s">
        <v>155</v>
      </c>
      <c r="E9" s="17" t="s">
        <v>68</v>
      </c>
      <c r="F9" s="1" t="s">
        <v>157</v>
      </c>
      <c r="G9" s="1" t="s">
        <v>159</v>
      </c>
      <c r="H9" s="1" t="s">
        <v>161</v>
      </c>
      <c r="I9" s="17" t="s">
        <v>69</v>
      </c>
      <c r="J9" s="1" t="s">
        <v>163</v>
      </c>
      <c r="K9" s="1" t="s">
        <v>165</v>
      </c>
      <c r="L9" s="1" t="s">
        <v>167</v>
      </c>
      <c r="M9" s="17" t="s">
        <v>71</v>
      </c>
      <c r="N9" s="1" t="s">
        <v>169</v>
      </c>
      <c r="O9" s="1" t="s">
        <v>171</v>
      </c>
      <c r="P9" s="1" t="s">
        <v>173</v>
      </c>
      <c r="Q9" s="17" t="s">
        <v>73</v>
      </c>
      <c r="R9" s="1" t="s">
        <v>175</v>
      </c>
      <c r="S9" s="1" t="s">
        <v>177</v>
      </c>
      <c r="T9" s="1" t="s">
        <v>179</v>
      </c>
      <c r="U9" s="17" t="s">
        <v>75</v>
      </c>
      <c r="V9" s="1" t="s">
        <v>181</v>
      </c>
      <c r="W9" s="1" t="s">
        <v>183</v>
      </c>
      <c r="X9" s="1" t="s">
        <v>185</v>
      </c>
      <c r="Y9" s="17" t="s">
        <v>77</v>
      </c>
    </row>
    <row r="10" spans="1:25" ht="14.25" thickBot="1">
      <c r="A10" s="13" t="s">
        <v>65</v>
      </c>
      <c r="B10" s="1" t="s">
        <v>79</v>
      </c>
      <c r="C10" s="1" t="s">
        <v>79</v>
      </c>
      <c r="D10" s="1" t="s">
        <v>79</v>
      </c>
      <c r="E10" s="17" t="s">
        <v>79</v>
      </c>
      <c r="F10" s="1" t="s">
        <v>79</v>
      </c>
      <c r="G10" s="1" t="s">
        <v>79</v>
      </c>
      <c r="H10" s="1" t="s">
        <v>79</v>
      </c>
      <c r="I10" s="17" t="s">
        <v>79</v>
      </c>
      <c r="J10" s="1" t="s">
        <v>79</v>
      </c>
      <c r="K10" s="1" t="s">
        <v>79</v>
      </c>
      <c r="L10" s="1" t="s">
        <v>79</v>
      </c>
      <c r="M10" s="17" t="s">
        <v>79</v>
      </c>
      <c r="N10" s="1" t="s">
        <v>79</v>
      </c>
      <c r="O10" s="1" t="s">
        <v>79</v>
      </c>
      <c r="P10" s="1" t="s">
        <v>79</v>
      </c>
      <c r="Q10" s="17" t="s">
        <v>79</v>
      </c>
      <c r="R10" s="1" t="s">
        <v>79</v>
      </c>
      <c r="S10" s="1" t="s">
        <v>79</v>
      </c>
      <c r="T10" s="1" t="s">
        <v>79</v>
      </c>
      <c r="U10" s="17" t="s">
        <v>79</v>
      </c>
      <c r="V10" s="1" t="s">
        <v>79</v>
      </c>
      <c r="W10" s="1" t="s">
        <v>79</v>
      </c>
      <c r="X10" s="1" t="s">
        <v>79</v>
      </c>
      <c r="Y10" s="17" t="s">
        <v>79</v>
      </c>
    </row>
    <row r="11" spans="1:25" ht="14.25" thickTop="1">
      <c r="A11" s="30" t="s">
        <v>44</v>
      </c>
      <c r="B11" s="27">
        <v>510326</v>
      </c>
      <c r="C11" s="27">
        <v>321628</v>
      </c>
      <c r="D11" s="27">
        <v>128651</v>
      </c>
      <c r="E11" s="21">
        <v>780028</v>
      </c>
      <c r="F11" s="27">
        <v>577219</v>
      </c>
      <c r="G11" s="27">
        <v>371114</v>
      </c>
      <c r="H11" s="27">
        <v>183243</v>
      </c>
      <c r="I11" s="21">
        <v>701650</v>
      </c>
      <c r="J11" s="27">
        <v>511230</v>
      </c>
      <c r="K11" s="27">
        <v>326287</v>
      </c>
      <c r="L11" s="27">
        <v>148189</v>
      </c>
      <c r="M11" s="21">
        <v>571149</v>
      </c>
      <c r="N11" s="27">
        <v>422581</v>
      </c>
      <c r="O11" s="27">
        <v>283051</v>
      </c>
      <c r="P11" s="27">
        <v>139381</v>
      </c>
      <c r="Q11" s="21">
        <v>594784</v>
      </c>
      <c r="R11" s="27">
        <v>450790</v>
      </c>
      <c r="S11" s="27">
        <v>279305</v>
      </c>
      <c r="T11" s="27">
        <v>113901</v>
      </c>
      <c r="U11" s="21">
        <v>927222</v>
      </c>
      <c r="V11" s="27">
        <v>812740</v>
      </c>
      <c r="W11" s="27">
        <v>644758</v>
      </c>
      <c r="X11" s="27">
        <v>324636</v>
      </c>
      <c r="Y11" s="21">
        <v>930738</v>
      </c>
    </row>
    <row r="12" spans="1:25" ht="13.5">
      <c r="A12" s="7" t="s">
        <v>45</v>
      </c>
      <c r="B12" s="28">
        <v>513176</v>
      </c>
      <c r="C12" s="28">
        <v>324858</v>
      </c>
      <c r="D12" s="28">
        <v>130597</v>
      </c>
      <c r="E12" s="22">
        <v>772831</v>
      </c>
      <c r="F12" s="28">
        <v>576319</v>
      </c>
      <c r="G12" s="28">
        <v>373864</v>
      </c>
      <c r="H12" s="28">
        <v>192245</v>
      </c>
      <c r="I12" s="22">
        <v>690771</v>
      </c>
      <c r="J12" s="28">
        <v>504482</v>
      </c>
      <c r="K12" s="28">
        <v>323085</v>
      </c>
      <c r="L12" s="28">
        <v>144767</v>
      </c>
      <c r="M12" s="22">
        <v>560627</v>
      </c>
      <c r="N12" s="28">
        <v>418840</v>
      </c>
      <c r="O12" s="28">
        <v>283098</v>
      </c>
      <c r="P12" s="28">
        <v>138555</v>
      </c>
      <c r="Q12" s="22">
        <v>593381</v>
      </c>
      <c r="R12" s="28">
        <v>449476</v>
      </c>
      <c r="S12" s="28">
        <v>273964</v>
      </c>
      <c r="T12" s="28">
        <v>111135</v>
      </c>
      <c r="U12" s="22">
        <v>956418</v>
      </c>
      <c r="V12" s="28">
        <v>845533</v>
      </c>
      <c r="W12" s="28">
        <v>630224</v>
      </c>
      <c r="X12" s="28">
        <v>311198</v>
      </c>
      <c r="Y12" s="22">
        <v>908742</v>
      </c>
    </row>
    <row r="13" spans="1:25" ht="13.5">
      <c r="A13" s="7" t="s">
        <v>46</v>
      </c>
      <c r="B13" s="28">
        <v>-2850</v>
      </c>
      <c r="C13" s="28">
        <v>-3229</v>
      </c>
      <c r="D13" s="28">
        <v>-1945</v>
      </c>
      <c r="E13" s="22">
        <v>7197</v>
      </c>
      <c r="F13" s="28">
        <v>900</v>
      </c>
      <c r="G13" s="28">
        <v>-2750</v>
      </c>
      <c r="H13" s="28">
        <v>-9002</v>
      </c>
      <c r="I13" s="22">
        <v>10878</v>
      </c>
      <c r="J13" s="28">
        <v>6747</v>
      </c>
      <c r="K13" s="28">
        <v>3202</v>
      </c>
      <c r="L13" s="28">
        <v>3421</v>
      </c>
      <c r="M13" s="22">
        <v>10521</v>
      </c>
      <c r="N13" s="28">
        <v>3740</v>
      </c>
      <c r="O13" s="28">
        <v>-46</v>
      </c>
      <c r="P13" s="28">
        <v>826</v>
      </c>
      <c r="Q13" s="22">
        <v>1403</v>
      </c>
      <c r="R13" s="28">
        <v>1314</v>
      </c>
      <c r="S13" s="28">
        <v>5341</v>
      </c>
      <c r="T13" s="28">
        <v>2765</v>
      </c>
      <c r="U13" s="22">
        <v>-29196</v>
      </c>
      <c r="V13" s="28">
        <v>-32792</v>
      </c>
      <c r="W13" s="28">
        <v>14534</v>
      </c>
      <c r="X13" s="28">
        <v>13438</v>
      </c>
      <c r="Y13" s="22">
        <v>21995</v>
      </c>
    </row>
    <row r="14" spans="1:25" ht="13.5">
      <c r="A14" s="7" t="s">
        <v>47</v>
      </c>
      <c r="B14" s="28"/>
      <c r="C14" s="28"/>
      <c r="D14" s="28"/>
      <c r="E14" s="22">
        <v>93</v>
      </c>
      <c r="F14" s="28">
        <v>72</v>
      </c>
      <c r="G14" s="28">
        <v>36</v>
      </c>
      <c r="H14" s="28">
        <v>28</v>
      </c>
      <c r="I14" s="22">
        <v>296</v>
      </c>
      <c r="J14" s="28">
        <v>283</v>
      </c>
      <c r="K14" s="28">
        <v>222</v>
      </c>
      <c r="L14" s="28">
        <v>167</v>
      </c>
      <c r="M14" s="22">
        <v>1086</v>
      </c>
      <c r="N14" s="28">
        <v>1142</v>
      </c>
      <c r="O14" s="28">
        <v>1047</v>
      </c>
      <c r="P14" s="28">
        <v>192</v>
      </c>
      <c r="Q14" s="22">
        <v>1344</v>
      </c>
      <c r="R14" s="28">
        <v>1300</v>
      </c>
      <c r="S14" s="28">
        <v>1397</v>
      </c>
      <c r="T14" s="28">
        <v>40</v>
      </c>
      <c r="U14" s="22"/>
      <c r="V14" s="28"/>
      <c r="W14" s="28"/>
      <c r="X14" s="28"/>
      <c r="Y14" s="22">
        <v>2438</v>
      </c>
    </row>
    <row r="15" spans="1:25" ht="13.5">
      <c r="A15" s="7" t="s">
        <v>48</v>
      </c>
      <c r="B15" s="28">
        <v>2759</v>
      </c>
      <c r="C15" s="28">
        <v>1973</v>
      </c>
      <c r="D15" s="28">
        <v>1053</v>
      </c>
      <c r="E15" s="22">
        <v>5555</v>
      </c>
      <c r="F15" s="28">
        <v>4104</v>
      </c>
      <c r="G15" s="28">
        <v>2842</v>
      </c>
      <c r="H15" s="28">
        <v>1433</v>
      </c>
      <c r="I15" s="22">
        <v>5301</v>
      </c>
      <c r="J15" s="28">
        <v>3828</v>
      </c>
      <c r="K15" s="28">
        <v>2515</v>
      </c>
      <c r="L15" s="28">
        <v>1303</v>
      </c>
      <c r="M15" s="22">
        <v>5071</v>
      </c>
      <c r="N15" s="28">
        <v>3747</v>
      </c>
      <c r="O15" s="28">
        <v>2538</v>
      </c>
      <c r="P15" s="28">
        <v>1316</v>
      </c>
      <c r="Q15" s="22">
        <v>5044</v>
      </c>
      <c r="R15" s="28">
        <v>3820</v>
      </c>
      <c r="S15" s="28">
        <v>2584</v>
      </c>
      <c r="T15" s="28">
        <v>1301</v>
      </c>
      <c r="U15" s="22">
        <v>5846</v>
      </c>
      <c r="V15" s="28">
        <v>4490</v>
      </c>
      <c r="W15" s="28">
        <v>3133</v>
      </c>
      <c r="X15" s="28">
        <v>1502</v>
      </c>
      <c r="Y15" s="22">
        <v>5602</v>
      </c>
    </row>
    <row r="16" spans="1:25" ht="14.25" thickBot="1">
      <c r="A16" s="25" t="s">
        <v>133</v>
      </c>
      <c r="B16" s="29">
        <v>-5609</v>
      </c>
      <c r="C16" s="29">
        <v>-5202</v>
      </c>
      <c r="D16" s="29">
        <v>-2998</v>
      </c>
      <c r="E16" s="23">
        <v>1548</v>
      </c>
      <c r="F16" s="29">
        <v>-3276</v>
      </c>
      <c r="G16" s="29">
        <v>-5629</v>
      </c>
      <c r="H16" s="29">
        <v>-10464</v>
      </c>
      <c r="I16" s="23">
        <v>5281</v>
      </c>
      <c r="J16" s="29">
        <v>2634</v>
      </c>
      <c r="K16" s="29">
        <v>464</v>
      </c>
      <c r="L16" s="29">
        <v>1951</v>
      </c>
      <c r="M16" s="23">
        <v>4363</v>
      </c>
      <c r="N16" s="29">
        <v>-1149</v>
      </c>
      <c r="O16" s="29">
        <v>-3632</v>
      </c>
      <c r="P16" s="29">
        <v>-683</v>
      </c>
      <c r="Q16" s="23">
        <v>-4985</v>
      </c>
      <c r="R16" s="29">
        <v>-3806</v>
      </c>
      <c r="S16" s="29">
        <v>1359</v>
      </c>
      <c r="T16" s="29">
        <v>1422</v>
      </c>
      <c r="U16" s="23">
        <v>-35042</v>
      </c>
      <c r="V16" s="29">
        <v>-37283</v>
      </c>
      <c r="W16" s="29">
        <v>11401</v>
      </c>
      <c r="X16" s="29">
        <v>11935</v>
      </c>
      <c r="Y16" s="23">
        <v>13954</v>
      </c>
    </row>
    <row r="17" spans="1:25" ht="14.25" thickTop="1">
      <c r="A17" s="6" t="s">
        <v>134</v>
      </c>
      <c r="B17" s="28">
        <v>22</v>
      </c>
      <c r="C17" s="28">
        <v>15</v>
      </c>
      <c r="D17" s="28">
        <v>8</v>
      </c>
      <c r="E17" s="22">
        <v>85</v>
      </c>
      <c r="F17" s="28">
        <v>68</v>
      </c>
      <c r="G17" s="28">
        <v>48</v>
      </c>
      <c r="H17" s="28">
        <v>26</v>
      </c>
      <c r="I17" s="22">
        <v>128</v>
      </c>
      <c r="J17" s="28">
        <v>91</v>
      </c>
      <c r="K17" s="28">
        <v>60</v>
      </c>
      <c r="L17" s="28">
        <v>24</v>
      </c>
      <c r="M17" s="22">
        <v>186</v>
      </c>
      <c r="N17" s="28">
        <v>151</v>
      </c>
      <c r="O17" s="28">
        <v>103</v>
      </c>
      <c r="P17" s="28">
        <v>45</v>
      </c>
      <c r="Q17" s="22">
        <v>576</v>
      </c>
      <c r="R17" s="28">
        <v>532</v>
      </c>
      <c r="S17" s="28">
        <v>416</v>
      </c>
      <c r="T17" s="28">
        <v>269</v>
      </c>
      <c r="U17" s="22">
        <v>2401</v>
      </c>
      <c r="V17" s="28">
        <v>2055</v>
      </c>
      <c r="W17" s="28">
        <v>1519</v>
      </c>
      <c r="X17" s="28">
        <v>885</v>
      </c>
      <c r="Y17" s="22">
        <v>4377</v>
      </c>
    </row>
    <row r="18" spans="1:25" ht="13.5">
      <c r="A18" s="6" t="s">
        <v>128</v>
      </c>
      <c r="B18" s="28">
        <v>114</v>
      </c>
      <c r="C18" s="28">
        <v>141</v>
      </c>
      <c r="D18" s="28">
        <v>65</v>
      </c>
      <c r="E18" s="22">
        <v>408</v>
      </c>
      <c r="F18" s="28">
        <v>278</v>
      </c>
      <c r="G18" s="28">
        <v>269</v>
      </c>
      <c r="H18" s="28">
        <v>83</v>
      </c>
      <c r="I18" s="22">
        <v>277</v>
      </c>
      <c r="J18" s="28">
        <v>91</v>
      </c>
      <c r="K18" s="28">
        <v>76</v>
      </c>
      <c r="L18" s="28">
        <v>22</v>
      </c>
      <c r="M18" s="22">
        <v>611</v>
      </c>
      <c r="N18" s="28">
        <v>555</v>
      </c>
      <c r="O18" s="28">
        <v>543</v>
      </c>
      <c r="P18" s="28">
        <v>319</v>
      </c>
      <c r="Q18" s="22">
        <v>90</v>
      </c>
      <c r="R18" s="28">
        <v>35</v>
      </c>
      <c r="S18" s="28">
        <v>25</v>
      </c>
      <c r="T18" s="28">
        <v>25</v>
      </c>
      <c r="U18" s="22">
        <v>132</v>
      </c>
      <c r="V18" s="28">
        <v>76</v>
      </c>
      <c r="W18" s="28">
        <v>41</v>
      </c>
      <c r="X18" s="28">
        <v>41</v>
      </c>
      <c r="Y18" s="22">
        <v>102</v>
      </c>
    </row>
    <row r="19" spans="1:25" ht="13.5">
      <c r="A19" s="6" t="s">
        <v>49</v>
      </c>
      <c r="B19" s="28">
        <v>1715</v>
      </c>
      <c r="C19" s="28">
        <v>499</v>
      </c>
      <c r="D19" s="28">
        <v>758</v>
      </c>
      <c r="E19" s="22">
        <v>4631</v>
      </c>
      <c r="F19" s="28">
        <v>2417</v>
      </c>
      <c r="G19" s="28"/>
      <c r="H19" s="28">
        <v>29</v>
      </c>
      <c r="I19" s="22"/>
      <c r="J19" s="28"/>
      <c r="K19" s="28"/>
      <c r="L19" s="28">
        <v>71</v>
      </c>
      <c r="M19" s="22"/>
      <c r="N19" s="28"/>
      <c r="O19" s="28"/>
      <c r="P19" s="28"/>
      <c r="Q19" s="22"/>
      <c r="R19" s="28"/>
      <c r="S19" s="28"/>
      <c r="T19" s="28">
        <v>134</v>
      </c>
      <c r="U19" s="22"/>
      <c r="V19" s="28"/>
      <c r="W19" s="28">
        <v>465</v>
      </c>
      <c r="X19" s="28">
        <v>173</v>
      </c>
      <c r="Y19" s="22">
        <v>431</v>
      </c>
    </row>
    <row r="20" spans="1:25" ht="13.5">
      <c r="A20" s="6" t="s">
        <v>50</v>
      </c>
      <c r="B20" s="28">
        <v>33</v>
      </c>
      <c r="C20" s="28"/>
      <c r="D20" s="28"/>
      <c r="E20" s="22"/>
      <c r="F20" s="28">
        <v>73</v>
      </c>
      <c r="G20" s="28">
        <v>33</v>
      </c>
      <c r="H20" s="28"/>
      <c r="I20" s="22"/>
      <c r="J20" s="28"/>
      <c r="K20" s="28"/>
      <c r="L20" s="28">
        <v>101</v>
      </c>
      <c r="M20" s="22">
        <v>979</v>
      </c>
      <c r="N20" s="28">
        <v>906</v>
      </c>
      <c r="O20" s="28">
        <v>741</v>
      </c>
      <c r="P20" s="28">
        <v>400</v>
      </c>
      <c r="Q20" s="22"/>
      <c r="R20" s="28">
        <v>55</v>
      </c>
      <c r="S20" s="28">
        <v>110</v>
      </c>
      <c r="T20" s="28">
        <v>192</v>
      </c>
      <c r="U20" s="22">
        <v>3079</v>
      </c>
      <c r="V20" s="28">
        <v>2929</v>
      </c>
      <c r="W20" s="28">
        <v>1578</v>
      </c>
      <c r="X20" s="28">
        <v>1052</v>
      </c>
      <c r="Y20" s="22">
        <v>583</v>
      </c>
    </row>
    <row r="21" spans="1:25" ht="13.5">
      <c r="A21" s="6" t="s">
        <v>51</v>
      </c>
      <c r="B21" s="28">
        <v>109</v>
      </c>
      <c r="C21" s="28">
        <v>71</v>
      </c>
      <c r="D21" s="28">
        <v>34</v>
      </c>
      <c r="E21" s="22">
        <v>215</v>
      </c>
      <c r="F21" s="28">
        <v>161</v>
      </c>
      <c r="G21" s="28">
        <v>107</v>
      </c>
      <c r="H21" s="28">
        <v>53</v>
      </c>
      <c r="I21" s="22">
        <v>209</v>
      </c>
      <c r="J21" s="28">
        <v>156</v>
      </c>
      <c r="K21" s="28">
        <v>104</v>
      </c>
      <c r="L21" s="28">
        <v>52</v>
      </c>
      <c r="M21" s="22">
        <v>207</v>
      </c>
      <c r="N21" s="28">
        <v>155</v>
      </c>
      <c r="O21" s="28">
        <v>103</v>
      </c>
      <c r="P21" s="28"/>
      <c r="Q21" s="22">
        <v>201</v>
      </c>
      <c r="R21" s="28"/>
      <c r="S21" s="28"/>
      <c r="T21" s="28"/>
      <c r="U21" s="22"/>
      <c r="V21" s="28"/>
      <c r="W21" s="28"/>
      <c r="X21" s="28"/>
      <c r="Y21" s="22">
        <v>228</v>
      </c>
    </row>
    <row r="22" spans="1:25" ht="13.5">
      <c r="A22" s="6" t="s">
        <v>85</v>
      </c>
      <c r="B22" s="28">
        <v>138</v>
      </c>
      <c r="C22" s="28">
        <v>107</v>
      </c>
      <c r="D22" s="28">
        <v>54</v>
      </c>
      <c r="E22" s="22">
        <v>317</v>
      </c>
      <c r="F22" s="28">
        <v>238</v>
      </c>
      <c r="G22" s="28">
        <v>124</v>
      </c>
      <c r="H22" s="28">
        <v>37</v>
      </c>
      <c r="I22" s="22">
        <v>263</v>
      </c>
      <c r="J22" s="28">
        <v>217</v>
      </c>
      <c r="K22" s="28">
        <v>165</v>
      </c>
      <c r="L22" s="28">
        <v>49</v>
      </c>
      <c r="M22" s="22">
        <v>497</v>
      </c>
      <c r="N22" s="28">
        <v>338</v>
      </c>
      <c r="O22" s="28">
        <v>221</v>
      </c>
      <c r="P22" s="28">
        <v>161</v>
      </c>
      <c r="Q22" s="22">
        <v>290</v>
      </c>
      <c r="R22" s="28">
        <v>412</v>
      </c>
      <c r="S22" s="28">
        <v>310</v>
      </c>
      <c r="T22" s="28">
        <v>79</v>
      </c>
      <c r="U22" s="22">
        <v>569</v>
      </c>
      <c r="V22" s="28">
        <v>410</v>
      </c>
      <c r="W22" s="28">
        <v>313</v>
      </c>
      <c r="X22" s="28">
        <v>111</v>
      </c>
      <c r="Y22" s="22">
        <v>559</v>
      </c>
    </row>
    <row r="23" spans="1:25" ht="13.5">
      <c r="A23" s="6" t="s">
        <v>135</v>
      </c>
      <c r="B23" s="28">
        <v>2132</v>
      </c>
      <c r="C23" s="28">
        <v>834</v>
      </c>
      <c r="D23" s="28">
        <v>921</v>
      </c>
      <c r="E23" s="22">
        <v>5659</v>
      </c>
      <c r="F23" s="28">
        <v>3237</v>
      </c>
      <c r="G23" s="28">
        <v>584</v>
      </c>
      <c r="H23" s="28">
        <v>230</v>
      </c>
      <c r="I23" s="22">
        <v>879</v>
      </c>
      <c r="J23" s="28">
        <v>556</v>
      </c>
      <c r="K23" s="28">
        <v>406</v>
      </c>
      <c r="L23" s="28">
        <v>321</v>
      </c>
      <c r="M23" s="22">
        <v>2482</v>
      </c>
      <c r="N23" s="28">
        <v>2107</v>
      </c>
      <c r="O23" s="28">
        <v>1713</v>
      </c>
      <c r="P23" s="28">
        <v>927</v>
      </c>
      <c r="Q23" s="22">
        <v>1296</v>
      </c>
      <c r="R23" s="28">
        <v>1036</v>
      </c>
      <c r="S23" s="28">
        <v>863</v>
      </c>
      <c r="T23" s="28">
        <v>701</v>
      </c>
      <c r="U23" s="22">
        <v>6182</v>
      </c>
      <c r="V23" s="28">
        <v>5472</v>
      </c>
      <c r="W23" s="28">
        <v>3917</v>
      </c>
      <c r="X23" s="28">
        <v>2263</v>
      </c>
      <c r="Y23" s="22">
        <v>6282</v>
      </c>
    </row>
    <row r="24" spans="1:25" ht="13.5">
      <c r="A24" s="6" t="s">
        <v>226</v>
      </c>
      <c r="B24" s="28">
        <v>1992</v>
      </c>
      <c r="C24" s="28">
        <v>1271</v>
      </c>
      <c r="D24" s="28">
        <v>624</v>
      </c>
      <c r="E24" s="22">
        <v>2847</v>
      </c>
      <c r="F24" s="28">
        <v>2159</v>
      </c>
      <c r="G24" s="28">
        <v>1451</v>
      </c>
      <c r="H24" s="28">
        <v>757</v>
      </c>
      <c r="I24" s="22">
        <v>2905</v>
      </c>
      <c r="J24" s="28">
        <v>2185</v>
      </c>
      <c r="K24" s="28">
        <v>1439</v>
      </c>
      <c r="L24" s="28">
        <v>725</v>
      </c>
      <c r="M24" s="22">
        <v>2718</v>
      </c>
      <c r="N24" s="28">
        <v>2043</v>
      </c>
      <c r="O24" s="28">
        <v>1354</v>
      </c>
      <c r="P24" s="28">
        <v>668</v>
      </c>
      <c r="Q24" s="22">
        <v>2565</v>
      </c>
      <c r="R24" s="28">
        <v>1931</v>
      </c>
      <c r="S24" s="28">
        <v>1268</v>
      </c>
      <c r="T24" s="28">
        <v>679</v>
      </c>
      <c r="U24" s="22">
        <v>5558</v>
      </c>
      <c r="V24" s="28">
        <v>4697</v>
      </c>
      <c r="W24" s="28">
        <v>3202</v>
      </c>
      <c r="X24" s="28">
        <v>1564</v>
      </c>
      <c r="Y24" s="22">
        <v>7675</v>
      </c>
    </row>
    <row r="25" spans="1:25" ht="13.5">
      <c r="A25" s="6" t="s">
        <v>52</v>
      </c>
      <c r="B25" s="28">
        <v>152</v>
      </c>
      <c r="C25" s="28">
        <v>101</v>
      </c>
      <c r="D25" s="28">
        <v>50</v>
      </c>
      <c r="E25" s="22">
        <v>180</v>
      </c>
      <c r="F25" s="28">
        <v>135</v>
      </c>
      <c r="G25" s="28">
        <v>90</v>
      </c>
      <c r="H25" s="28">
        <v>45</v>
      </c>
      <c r="I25" s="22">
        <v>171</v>
      </c>
      <c r="J25" s="28">
        <v>128</v>
      </c>
      <c r="K25" s="28">
        <v>85</v>
      </c>
      <c r="L25" s="28">
        <v>42</v>
      </c>
      <c r="M25" s="22">
        <v>174</v>
      </c>
      <c r="N25" s="28"/>
      <c r="O25" s="28"/>
      <c r="P25" s="28"/>
      <c r="Q25" s="22">
        <v>166</v>
      </c>
      <c r="R25" s="28"/>
      <c r="S25" s="28"/>
      <c r="T25" s="28"/>
      <c r="U25" s="22"/>
      <c r="V25" s="28"/>
      <c r="W25" s="28"/>
      <c r="X25" s="28"/>
      <c r="Y25" s="22">
        <v>164</v>
      </c>
    </row>
    <row r="26" spans="1:25" ht="13.5">
      <c r="A26" s="6" t="s">
        <v>85</v>
      </c>
      <c r="B26" s="28">
        <v>861</v>
      </c>
      <c r="C26" s="28">
        <v>643</v>
      </c>
      <c r="D26" s="28">
        <v>440</v>
      </c>
      <c r="E26" s="22">
        <v>819</v>
      </c>
      <c r="F26" s="28">
        <v>602</v>
      </c>
      <c r="G26" s="28">
        <v>403</v>
      </c>
      <c r="H26" s="28">
        <v>203</v>
      </c>
      <c r="I26" s="22">
        <v>725</v>
      </c>
      <c r="J26" s="28">
        <v>543</v>
      </c>
      <c r="K26" s="28">
        <v>381</v>
      </c>
      <c r="L26" s="28">
        <v>161</v>
      </c>
      <c r="M26" s="22">
        <v>425</v>
      </c>
      <c r="N26" s="28">
        <v>455</v>
      </c>
      <c r="O26" s="28">
        <v>308</v>
      </c>
      <c r="P26" s="28">
        <v>163</v>
      </c>
      <c r="Q26" s="22">
        <v>353</v>
      </c>
      <c r="R26" s="28">
        <v>335</v>
      </c>
      <c r="S26" s="28">
        <v>205</v>
      </c>
      <c r="T26" s="28">
        <v>108</v>
      </c>
      <c r="U26" s="22">
        <v>474</v>
      </c>
      <c r="V26" s="28">
        <v>330</v>
      </c>
      <c r="W26" s="28">
        <v>225</v>
      </c>
      <c r="X26" s="28">
        <v>119</v>
      </c>
      <c r="Y26" s="22">
        <v>854</v>
      </c>
    </row>
    <row r="27" spans="1:25" ht="13.5">
      <c r="A27" s="6" t="s">
        <v>136</v>
      </c>
      <c r="B27" s="28">
        <v>3005</v>
      </c>
      <c r="C27" s="28">
        <v>2229</v>
      </c>
      <c r="D27" s="28">
        <v>1228</v>
      </c>
      <c r="E27" s="22">
        <v>3929</v>
      </c>
      <c r="F27" s="28">
        <v>2897</v>
      </c>
      <c r="G27" s="28">
        <v>3382</v>
      </c>
      <c r="H27" s="28">
        <v>1054</v>
      </c>
      <c r="I27" s="22">
        <v>4854</v>
      </c>
      <c r="J27" s="28">
        <v>4507</v>
      </c>
      <c r="K27" s="28">
        <v>2329</v>
      </c>
      <c r="L27" s="28">
        <v>929</v>
      </c>
      <c r="M27" s="22">
        <v>5325</v>
      </c>
      <c r="N27" s="28">
        <v>4931</v>
      </c>
      <c r="O27" s="28">
        <v>5101</v>
      </c>
      <c r="P27" s="28">
        <v>2193</v>
      </c>
      <c r="Q27" s="22">
        <v>3599</v>
      </c>
      <c r="R27" s="28">
        <v>2866</v>
      </c>
      <c r="S27" s="28">
        <v>2175</v>
      </c>
      <c r="T27" s="28">
        <v>787</v>
      </c>
      <c r="U27" s="22">
        <v>7591</v>
      </c>
      <c r="V27" s="28">
        <v>6763</v>
      </c>
      <c r="W27" s="28">
        <v>3428</v>
      </c>
      <c r="X27" s="28">
        <v>1683</v>
      </c>
      <c r="Y27" s="22">
        <v>8693</v>
      </c>
    </row>
    <row r="28" spans="1:25" ht="14.25" thickBot="1">
      <c r="A28" s="25" t="s">
        <v>137</v>
      </c>
      <c r="B28" s="29">
        <v>-6483</v>
      </c>
      <c r="C28" s="29">
        <v>-6597</v>
      </c>
      <c r="D28" s="29">
        <v>-3305</v>
      </c>
      <c r="E28" s="23">
        <v>3277</v>
      </c>
      <c r="F28" s="29">
        <v>-2936</v>
      </c>
      <c r="G28" s="29">
        <v>-8427</v>
      </c>
      <c r="H28" s="29">
        <v>-11288</v>
      </c>
      <c r="I28" s="23">
        <v>1305</v>
      </c>
      <c r="J28" s="29">
        <v>-1316</v>
      </c>
      <c r="K28" s="29">
        <v>-1457</v>
      </c>
      <c r="L28" s="29">
        <v>1342</v>
      </c>
      <c r="M28" s="23">
        <v>1520</v>
      </c>
      <c r="N28" s="29">
        <v>-3972</v>
      </c>
      <c r="O28" s="29">
        <v>-7019</v>
      </c>
      <c r="P28" s="29">
        <v>-1949</v>
      </c>
      <c r="Q28" s="23">
        <v>-7288</v>
      </c>
      <c r="R28" s="29">
        <v>-5636</v>
      </c>
      <c r="S28" s="29">
        <v>47</v>
      </c>
      <c r="T28" s="29">
        <v>1336</v>
      </c>
      <c r="U28" s="23">
        <v>-36451</v>
      </c>
      <c r="V28" s="29">
        <v>-38573</v>
      </c>
      <c r="W28" s="29">
        <v>11890</v>
      </c>
      <c r="X28" s="29">
        <v>12515</v>
      </c>
      <c r="Y28" s="23">
        <v>11543</v>
      </c>
    </row>
    <row r="29" spans="1:25" ht="14.25" thickTop="1">
      <c r="A29" s="6" t="s">
        <v>2</v>
      </c>
      <c r="B29" s="28"/>
      <c r="C29" s="28"/>
      <c r="D29" s="28"/>
      <c r="E29" s="22">
        <v>58</v>
      </c>
      <c r="F29" s="28">
        <v>58</v>
      </c>
      <c r="G29" s="28">
        <v>58</v>
      </c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1</v>
      </c>
      <c r="B30" s="28">
        <v>0</v>
      </c>
      <c r="C30" s="28">
        <v>0</v>
      </c>
      <c r="D30" s="28"/>
      <c r="E30" s="22">
        <v>3</v>
      </c>
      <c r="F30" s="28">
        <v>3</v>
      </c>
      <c r="G30" s="28">
        <v>3</v>
      </c>
      <c r="H30" s="28"/>
      <c r="I30" s="22">
        <v>2</v>
      </c>
      <c r="J30" s="28">
        <v>1</v>
      </c>
      <c r="K30" s="28">
        <v>1</v>
      </c>
      <c r="L30" s="28">
        <v>1</v>
      </c>
      <c r="M30" s="22">
        <v>1</v>
      </c>
      <c r="N30" s="28">
        <v>1</v>
      </c>
      <c r="O30" s="28">
        <v>1</v>
      </c>
      <c r="P30" s="28">
        <v>1</v>
      </c>
      <c r="Q30" s="22">
        <v>1</v>
      </c>
      <c r="R30" s="28"/>
      <c r="S30" s="28"/>
      <c r="T30" s="28"/>
      <c r="U30" s="22"/>
      <c r="V30" s="28"/>
      <c r="W30" s="28"/>
      <c r="X30" s="28"/>
      <c r="Y30" s="22">
        <v>0</v>
      </c>
    </row>
    <row r="31" spans="1:25" ht="13.5">
      <c r="A31" s="6" t="s">
        <v>53</v>
      </c>
      <c r="B31" s="28">
        <v>6</v>
      </c>
      <c r="C31" s="28"/>
      <c r="D31" s="28"/>
      <c r="E31" s="22"/>
      <c r="F31" s="28"/>
      <c r="G31" s="28"/>
      <c r="H31" s="28"/>
      <c r="I31" s="22">
        <v>9</v>
      </c>
      <c r="J31" s="28">
        <v>9</v>
      </c>
      <c r="K31" s="28">
        <v>9</v>
      </c>
      <c r="L31" s="28">
        <v>9</v>
      </c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6</v>
      </c>
      <c r="B32" s="28">
        <v>200</v>
      </c>
      <c r="C32" s="28">
        <v>200</v>
      </c>
      <c r="D32" s="28">
        <v>200</v>
      </c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139</v>
      </c>
      <c r="B33" s="28">
        <v>206</v>
      </c>
      <c r="C33" s="28">
        <v>200</v>
      </c>
      <c r="D33" s="28">
        <v>200</v>
      </c>
      <c r="E33" s="22">
        <v>62</v>
      </c>
      <c r="F33" s="28">
        <v>62</v>
      </c>
      <c r="G33" s="28">
        <v>62</v>
      </c>
      <c r="H33" s="28"/>
      <c r="I33" s="22">
        <v>11</v>
      </c>
      <c r="J33" s="28">
        <v>11</v>
      </c>
      <c r="K33" s="28">
        <v>11</v>
      </c>
      <c r="L33" s="28">
        <v>11</v>
      </c>
      <c r="M33" s="22">
        <v>74</v>
      </c>
      <c r="N33" s="28">
        <v>31</v>
      </c>
      <c r="O33" s="28">
        <v>1</v>
      </c>
      <c r="P33" s="28">
        <v>1</v>
      </c>
      <c r="Q33" s="22">
        <v>16</v>
      </c>
      <c r="R33" s="28">
        <v>14</v>
      </c>
      <c r="S33" s="28"/>
      <c r="T33" s="28"/>
      <c r="U33" s="22"/>
      <c r="V33" s="28"/>
      <c r="W33" s="28"/>
      <c r="X33" s="28"/>
      <c r="Y33" s="22">
        <v>267</v>
      </c>
    </row>
    <row r="34" spans="1:25" ht="13.5">
      <c r="A34" s="6" t="s">
        <v>54</v>
      </c>
      <c r="B34" s="28">
        <v>532</v>
      </c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140</v>
      </c>
      <c r="B35" s="28">
        <v>281</v>
      </c>
      <c r="C35" s="28">
        <v>277</v>
      </c>
      <c r="D35" s="28">
        <v>117</v>
      </c>
      <c r="E35" s="22">
        <v>21</v>
      </c>
      <c r="F35" s="28">
        <v>0</v>
      </c>
      <c r="G35" s="28">
        <v>0</v>
      </c>
      <c r="H35" s="28">
        <v>0</v>
      </c>
      <c r="I35" s="22">
        <v>55</v>
      </c>
      <c r="J35" s="28">
        <v>55</v>
      </c>
      <c r="K35" s="28">
        <v>55</v>
      </c>
      <c r="L35" s="28">
        <v>18</v>
      </c>
      <c r="M35" s="22">
        <v>196</v>
      </c>
      <c r="N35" s="28">
        <v>51</v>
      </c>
      <c r="O35" s="28">
        <v>3</v>
      </c>
      <c r="P35" s="28">
        <v>0</v>
      </c>
      <c r="Q35" s="22">
        <v>692</v>
      </c>
      <c r="R35" s="28">
        <v>587</v>
      </c>
      <c r="S35" s="28">
        <v>550</v>
      </c>
      <c r="T35" s="28">
        <v>266</v>
      </c>
      <c r="U35" s="22">
        <v>280</v>
      </c>
      <c r="V35" s="28">
        <v>115</v>
      </c>
      <c r="W35" s="28">
        <v>33</v>
      </c>
      <c r="X35" s="28">
        <v>1</v>
      </c>
      <c r="Y35" s="22">
        <v>699</v>
      </c>
    </row>
    <row r="36" spans="1:25" ht="13.5">
      <c r="A36" s="6" t="s">
        <v>55</v>
      </c>
      <c r="B36" s="28"/>
      <c r="C36" s="28"/>
      <c r="D36" s="28"/>
      <c r="E36" s="22">
        <v>0</v>
      </c>
      <c r="F36" s="28">
        <v>0</v>
      </c>
      <c r="G36" s="28">
        <v>0</v>
      </c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218</v>
      </c>
      <c r="B37" s="28"/>
      <c r="C37" s="28"/>
      <c r="D37" s="28"/>
      <c r="E37" s="22">
        <v>22887</v>
      </c>
      <c r="F37" s="28">
        <v>10924</v>
      </c>
      <c r="G37" s="28">
        <v>7947</v>
      </c>
      <c r="H37" s="28">
        <v>7982</v>
      </c>
      <c r="I37" s="22">
        <v>248</v>
      </c>
      <c r="J37" s="28">
        <v>246</v>
      </c>
      <c r="K37" s="28">
        <v>246</v>
      </c>
      <c r="L37" s="28"/>
      <c r="M37" s="22">
        <v>8</v>
      </c>
      <c r="N37" s="28"/>
      <c r="O37" s="28"/>
      <c r="P37" s="28"/>
      <c r="Q37" s="22">
        <v>46</v>
      </c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7</v>
      </c>
      <c r="B38" s="28"/>
      <c r="C38" s="28"/>
      <c r="D38" s="28"/>
      <c r="E38" s="22">
        <v>0</v>
      </c>
      <c r="F38" s="28">
        <v>1</v>
      </c>
      <c r="G38" s="28">
        <v>1</v>
      </c>
      <c r="H38" s="28"/>
      <c r="I38" s="22">
        <v>12</v>
      </c>
      <c r="J38" s="28"/>
      <c r="K38" s="28"/>
      <c r="L38" s="28"/>
      <c r="M38" s="22">
        <v>8</v>
      </c>
      <c r="N38" s="28"/>
      <c r="O38" s="28"/>
      <c r="P38" s="28"/>
      <c r="Q38" s="22"/>
      <c r="R38" s="28"/>
      <c r="S38" s="28"/>
      <c r="T38" s="28"/>
      <c r="U38" s="22">
        <v>33</v>
      </c>
      <c r="V38" s="28">
        <v>8</v>
      </c>
      <c r="W38" s="28">
        <v>7</v>
      </c>
      <c r="X38" s="28"/>
      <c r="Y38" s="22"/>
    </row>
    <row r="39" spans="1:25" ht="13.5">
      <c r="A39" s="6" t="s">
        <v>8</v>
      </c>
      <c r="B39" s="28"/>
      <c r="C39" s="28"/>
      <c r="D39" s="28"/>
      <c r="E39" s="22"/>
      <c r="F39" s="28">
        <v>1731</v>
      </c>
      <c r="G39" s="28">
        <v>4019</v>
      </c>
      <c r="H39" s="28">
        <v>4073</v>
      </c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5</v>
      </c>
      <c r="B40" s="28">
        <v>151</v>
      </c>
      <c r="C40" s="28">
        <v>151</v>
      </c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142</v>
      </c>
      <c r="B41" s="28">
        <v>965</v>
      </c>
      <c r="C41" s="28">
        <v>429</v>
      </c>
      <c r="D41" s="28">
        <v>117</v>
      </c>
      <c r="E41" s="22">
        <v>25111</v>
      </c>
      <c r="F41" s="28">
        <v>12657</v>
      </c>
      <c r="G41" s="28">
        <v>12211</v>
      </c>
      <c r="H41" s="28">
        <v>12055</v>
      </c>
      <c r="I41" s="22">
        <v>316</v>
      </c>
      <c r="J41" s="28">
        <v>301</v>
      </c>
      <c r="K41" s="28">
        <v>301</v>
      </c>
      <c r="L41" s="28">
        <v>18</v>
      </c>
      <c r="M41" s="22">
        <v>276</v>
      </c>
      <c r="N41" s="28">
        <v>114</v>
      </c>
      <c r="O41" s="28">
        <v>66</v>
      </c>
      <c r="P41" s="28">
        <v>63</v>
      </c>
      <c r="Q41" s="22">
        <v>738</v>
      </c>
      <c r="R41" s="28">
        <v>587</v>
      </c>
      <c r="S41" s="28">
        <v>550</v>
      </c>
      <c r="T41" s="28">
        <v>266</v>
      </c>
      <c r="U41" s="22">
        <v>2919</v>
      </c>
      <c r="V41" s="28">
        <v>2126</v>
      </c>
      <c r="W41" s="28">
        <v>1828</v>
      </c>
      <c r="X41" s="28">
        <v>1</v>
      </c>
      <c r="Y41" s="22">
        <v>3409</v>
      </c>
    </row>
    <row r="42" spans="1:25" ht="13.5">
      <c r="A42" s="7" t="s">
        <v>143</v>
      </c>
      <c r="B42" s="28">
        <v>-7242</v>
      </c>
      <c r="C42" s="28">
        <v>-6826</v>
      </c>
      <c r="D42" s="28">
        <v>-3223</v>
      </c>
      <c r="E42" s="22">
        <v>-21771</v>
      </c>
      <c r="F42" s="28">
        <v>-15532</v>
      </c>
      <c r="G42" s="28">
        <v>-20577</v>
      </c>
      <c r="H42" s="28">
        <v>-23344</v>
      </c>
      <c r="I42" s="22">
        <v>1001</v>
      </c>
      <c r="J42" s="28">
        <v>-1607</v>
      </c>
      <c r="K42" s="28">
        <v>-1747</v>
      </c>
      <c r="L42" s="28">
        <v>1336</v>
      </c>
      <c r="M42" s="22">
        <v>1318</v>
      </c>
      <c r="N42" s="28">
        <v>-4056</v>
      </c>
      <c r="O42" s="28">
        <v>-7085</v>
      </c>
      <c r="P42" s="28">
        <v>-2011</v>
      </c>
      <c r="Q42" s="22">
        <v>-8010</v>
      </c>
      <c r="R42" s="28">
        <v>-6209</v>
      </c>
      <c r="S42" s="28">
        <v>-503</v>
      </c>
      <c r="T42" s="28">
        <v>1069</v>
      </c>
      <c r="U42" s="22">
        <v>-39370</v>
      </c>
      <c r="V42" s="28">
        <v>-40700</v>
      </c>
      <c r="W42" s="28">
        <v>10062</v>
      </c>
      <c r="X42" s="28">
        <v>12513</v>
      </c>
      <c r="Y42" s="22">
        <v>8401</v>
      </c>
    </row>
    <row r="43" spans="1:25" ht="13.5">
      <c r="A43" s="7" t="s">
        <v>144</v>
      </c>
      <c r="B43" s="28">
        <v>9</v>
      </c>
      <c r="C43" s="28">
        <v>7</v>
      </c>
      <c r="D43" s="28">
        <v>0</v>
      </c>
      <c r="E43" s="22">
        <v>368</v>
      </c>
      <c r="F43" s="28">
        <v>4</v>
      </c>
      <c r="G43" s="28">
        <v>3</v>
      </c>
      <c r="H43" s="28">
        <v>1</v>
      </c>
      <c r="I43" s="22">
        <v>-195</v>
      </c>
      <c r="J43" s="28">
        <v>76</v>
      </c>
      <c r="K43" s="28">
        <v>-23</v>
      </c>
      <c r="L43" s="28">
        <v>74</v>
      </c>
      <c r="M43" s="22">
        <v>-495</v>
      </c>
      <c r="N43" s="28">
        <v>-843</v>
      </c>
      <c r="O43" s="28">
        <v>-785</v>
      </c>
      <c r="P43" s="28">
        <v>-159</v>
      </c>
      <c r="Q43" s="22">
        <v>167</v>
      </c>
      <c r="R43" s="28">
        <v>59</v>
      </c>
      <c r="S43" s="28">
        <v>63</v>
      </c>
      <c r="T43" s="28">
        <v>22</v>
      </c>
      <c r="U43" s="22">
        <v>1741</v>
      </c>
      <c r="V43" s="28">
        <v>2610</v>
      </c>
      <c r="W43" s="28">
        <v>4001</v>
      </c>
      <c r="X43" s="28">
        <v>4942</v>
      </c>
      <c r="Y43" s="22">
        <v>4484</v>
      </c>
    </row>
    <row r="44" spans="1:25" ht="13.5">
      <c r="A44" s="7" t="s">
        <v>145</v>
      </c>
      <c r="B44" s="28">
        <v>256</v>
      </c>
      <c r="C44" s="28">
        <v>-137</v>
      </c>
      <c r="D44" s="28">
        <v>42</v>
      </c>
      <c r="E44" s="22">
        <v>-9135</v>
      </c>
      <c r="F44" s="28">
        <v>-3293</v>
      </c>
      <c r="G44" s="28">
        <v>-4459</v>
      </c>
      <c r="H44" s="28">
        <v>-2690</v>
      </c>
      <c r="I44" s="22">
        <v>-2188</v>
      </c>
      <c r="J44" s="28">
        <v>-2500</v>
      </c>
      <c r="K44" s="28">
        <v>-399</v>
      </c>
      <c r="L44" s="28">
        <v>-70</v>
      </c>
      <c r="M44" s="22">
        <v>-2221</v>
      </c>
      <c r="N44" s="28">
        <v>-1111</v>
      </c>
      <c r="O44" s="28">
        <v>-1746</v>
      </c>
      <c r="P44" s="28">
        <v>-399</v>
      </c>
      <c r="Q44" s="22">
        <v>7900</v>
      </c>
      <c r="R44" s="28">
        <v>1999</v>
      </c>
      <c r="S44" s="28">
        <v>3063</v>
      </c>
      <c r="T44" s="28">
        <v>5328</v>
      </c>
      <c r="U44" s="22">
        <v>-9672</v>
      </c>
      <c r="V44" s="28">
        <v>-6628</v>
      </c>
      <c r="W44" s="28"/>
      <c r="X44" s="28"/>
      <c r="Y44" s="22">
        <v>-1111</v>
      </c>
    </row>
    <row r="45" spans="1:25" ht="13.5">
      <c r="A45" s="7" t="s">
        <v>146</v>
      </c>
      <c r="B45" s="28">
        <v>265</v>
      </c>
      <c r="C45" s="28">
        <v>-130</v>
      </c>
      <c r="D45" s="28">
        <v>42</v>
      </c>
      <c r="E45" s="22">
        <v>-8766</v>
      </c>
      <c r="F45" s="28">
        <v>-3288</v>
      </c>
      <c r="G45" s="28">
        <v>-4456</v>
      </c>
      <c r="H45" s="28">
        <v>-2688</v>
      </c>
      <c r="I45" s="22">
        <v>-2384</v>
      </c>
      <c r="J45" s="28">
        <v>-2424</v>
      </c>
      <c r="K45" s="28">
        <v>-422</v>
      </c>
      <c r="L45" s="28">
        <v>4</v>
      </c>
      <c r="M45" s="22">
        <v>-2716</v>
      </c>
      <c r="N45" s="28">
        <v>-1955</v>
      </c>
      <c r="O45" s="28">
        <v>-2532</v>
      </c>
      <c r="P45" s="28">
        <v>-558</v>
      </c>
      <c r="Q45" s="22">
        <v>8068</v>
      </c>
      <c r="R45" s="28">
        <v>2059</v>
      </c>
      <c r="S45" s="28">
        <v>3127</v>
      </c>
      <c r="T45" s="28">
        <v>5350</v>
      </c>
      <c r="U45" s="22">
        <v>-7931</v>
      </c>
      <c r="V45" s="28">
        <v>-4018</v>
      </c>
      <c r="W45" s="28">
        <v>4001</v>
      </c>
      <c r="X45" s="28">
        <v>4942</v>
      </c>
      <c r="Y45" s="22">
        <v>3373</v>
      </c>
    </row>
    <row r="46" spans="1:25" ht="13.5">
      <c r="A46" s="7" t="s">
        <v>56</v>
      </c>
      <c r="B46" s="28">
        <v>-7507</v>
      </c>
      <c r="C46" s="28">
        <v>-6695</v>
      </c>
      <c r="D46" s="28">
        <v>-3266</v>
      </c>
      <c r="E46" s="22">
        <v>-13005</v>
      </c>
      <c r="F46" s="28">
        <v>-12244</v>
      </c>
      <c r="G46" s="28">
        <v>-16120</v>
      </c>
      <c r="H46" s="28">
        <v>-20656</v>
      </c>
      <c r="I46" s="22">
        <v>3385</v>
      </c>
      <c r="J46" s="28">
        <v>817</v>
      </c>
      <c r="K46" s="28">
        <v>-1324</v>
      </c>
      <c r="L46" s="28">
        <v>1331</v>
      </c>
      <c r="M46" s="22">
        <v>4034</v>
      </c>
      <c r="N46" s="28">
        <v>-2101</v>
      </c>
      <c r="O46" s="28">
        <v>-4553</v>
      </c>
      <c r="P46" s="28">
        <v>-1453</v>
      </c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7" t="s">
        <v>57</v>
      </c>
      <c r="B47" s="28">
        <v>21</v>
      </c>
      <c r="C47" s="28">
        <v>15</v>
      </c>
      <c r="D47" s="28">
        <v>7</v>
      </c>
      <c r="E47" s="22">
        <v>20</v>
      </c>
      <c r="F47" s="28">
        <v>26</v>
      </c>
      <c r="G47" s="28">
        <v>15</v>
      </c>
      <c r="H47" s="28">
        <v>5</v>
      </c>
      <c r="I47" s="22">
        <v>13</v>
      </c>
      <c r="J47" s="28">
        <v>17</v>
      </c>
      <c r="K47" s="28">
        <v>13</v>
      </c>
      <c r="L47" s="28">
        <v>5</v>
      </c>
      <c r="M47" s="22">
        <v>15</v>
      </c>
      <c r="N47" s="28">
        <v>15</v>
      </c>
      <c r="O47" s="28">
        <v>9</v>
      </c>
      <c r="P47" s="28">
        <v>0</v>
      </c>
      <c r="Q47" s="22">
        <v>81</v>
      </c>
      <c r="R47" s="28">
        <v>100</v>
      </c>
      <c r="S47" s="28">
        <v>95</v>
      </c>
      <c r="T47" s="28">
        <v>92</v>
      </c>
      <c r="U47" s="22">
        <v>326</v>
      </c>
      <c r="V47" s="28">
        <v>414</v>
      </c>
      <c r="W47" s="28">
        <v>274</v>
      </c>
      <c r="X47" s="28">
        <v>32</v>
      </c>
      <c r="Y47" s="22">
        <v>363</v>
      </c>
    </row>
    <row r="48" spans="1:25" ht="14.25" thickBot="1">
      <c r="A48" s="7" t="s">
        <v>147</v>
      </c>
      <c r="B48" s="28">
        <v>-7528</v>
      </c>
      <c r="C48" s="28">
        <v>-6711</v>
      </c>
      <c r="D48" s="28">
        <v>-3273</v>
      </c>
      <c r="E48" s="22">
        <v>-13025</v>
      </c>
      <c r="F48" s="28">
        <v>-12270</v>
      </c>
      <c r="G48" s="28">
        <v>-16136</v>
      </c>
      <c r="H48" s="28">
        <v>-20661</v>
      </c>
      <c r="I48" s="22">
        <v>3371</v>
      </c>
      <c r="J48" s="28">
        <v>799</v>
      </c>
      <c r="K48" s="28">
        <v>-1338</v>
      </c>
      <c r="L48" s="28">
        <v>1325</v>
      </c>
      <c r="M48" s="22">
        <v>4019</v>
      </c>
      <c r="N48" s="28">
        <v>-2116</v>
      </c>
      <c r="O48" s="28">
        <v>-4562</v>
      </c>
      <c r="P48" s="28">
        <v>-1454</v>
      </c>
      <c r="Q48" s="22">
        <v>-16160</v>
      </c>
      <c r="R48" s="28">
        <v>-8370</v>
      </c>
      <c r="S48" s="28">
        <v>-3726</v>
      </c>
      <c r="T48" s="28">
        <v>-4373</v>
      </c>
      <c r="U48" s="22">
        <v>-31765</v>
      </c>
      <c r="V48" s="28">
        <v>-37096</v>
      </c>
      <c r="W48" s="28">
        <v>5785</v>
      </c>
      <c r="X48" s="28">
        <v>7537</v>
      </c>
      <c r="Y48" s="22">
        <v>4665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120</v>
      </c>
    </row>
    <row r="52" ht="13.5">
      <c r="A52" s="20" t="s">
        <v>121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116</v>
      </c>
      <c r="B2" s="14">
        <v>5017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117</v>
      </c>
      <c r="B3" s="1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59</v>
      </c>
      <c r="B4" s="15" t="str">
        <f>HYPERLINK("http://www.kabupro.jp/mark/20131112/S1000FQB.htm","四半期報告書")</f>
        <v>四半期報告書</v>
      </c>
      <c r="C4" s="15" t="str">
        <f>HYPERLINK("http://www.kabupro.jp/mark/20130626/S000DQJ3.htm","有価証券報告書")</f>
        <v>有価証券報告書</v>
      </c>
      <c r="D4" s="15" t="str">
        <f>HYPERLINK("http://www.kabupro.jp/mark/20131112/S1000FQB.htm","四半期報告書")</f>
        <v>四半期報告書</v>
      </c>
      <c r="E4" s="15" t="str">
        <f>HYPERLINK("http://www.kabupro.jp/mark/20130626/S000DQJ3.htm","有価証券報告書")</f>
        <v>有価証券報告書</v>
      </c>
      <c r="F4" s="15" t="str">
        <f>HYPERLINK("http://www.kabupro.jp/mark/20121112/S000C82F.htm","四半期報告書")</f>
        <v>四半期報告書</v>
      </c>
      <c r="G4" s="15" t="str">
        <f>HYPERLINK("http://www.kabupro.jp/mark/20120627/S000B96A.htm","有価証券報告書")</f>
        <v>有価証券報告書</v>
      </c>
      <c r="H4" s="15" t="str">
        <f>HYPERLINK("http://www.kabupro.jp/mark/20110210/S0007QKA.htm","四半期報告書")</f>
        <v>四半期報告書</v>
      </c>
      <c r="I4" s="15" t="str">
        <f>HYPERLINK("http://www.kabupro.jp/mark/20111111/S0009NG9.htm","四半期報告書")</f>
        <v>四半期報告書</v>
      </c>
      <c r="J4" s="15" t="str">
        <f>HYPERLINK("http://www.kabupro.jp/mark/20100812/S0006MC0.htm","四半期報告書")</f>
        <v>四半期報告書</v>
      </c>
      <c r="K4" s="15" t="str">
        <f>HYPERLINK("http://www.kabupro.jp/mark/20110628/S0008NWD.htm","有価証券報告書")</f>
        <v>有価証券報告書</v>
      </c>
      <c r="L4" s="15" t="str">
        <f>HYPERLINK("http://www.kabupro.jp/mark/20110210/S0007QKA.htm","四半期報告書")</f>
        <v>四半期報告書</v>
      </c>
      <c r="M4" s="15" t="str">
        <f>HYPERLINK("http://www.kabupro.jp/mark/20101112/S00075YA.htm","四半期報告書")</f>
        <v>四半期報告書</v>
      </c>
      <c r="N4" s="15" t="str">
        <f>HYPERLINK("http://www.kabupro.jp/mark/20100812/S0006MC0.htm","四半期報告書")</f>
        <v>四半期報告書</v>
      </c>
      <c r="O4" s="15" t="str">
        <f>HYPERLINK("http://www.kabupro.jp/mark/20100628/S00063LE.htm","有価証券報告書")</f>
        <v>有価証券報告書</v>
      </c>
      <c r="P4" s="15" t="str">
        <f>HYPERLINK("http://www.kabupro.jp/mark/20100212/S0005661.htm","四半期報告書")</f>
        <v>四半期報告書</v>
      </c>
      <c r="Q4" s="15" t="str">
        <f>HYPERLINK("http://www.kabupro.jp/mark/20091112/S0004IG2.htm","四半期報告書")</f>
        <v>四半期報告書</v>
      </c>
      <c r="R4" s="15" t="str">
        <f>HYPERLINK("http://www.kabupro.jp/mark/20090812/S0003XK4.htm","四半期報告書")</f>
        <v>四半期報告書</v>
      </c>
      <c r="S4" s="15" t="str">
        <f>HYPERLINK("http://www.kabupro.jp/mark/20090625/S0003EE1.htm","有価証券報告書")</f>
        <v>有価証券報告書</v>
      </c>
    </row>
    <row r="5" spans="1:19" ht="14.25" thickBot="1">
      <c r="A5" s="11" t="s">
        <v>60</v>
      </c>
      <c r="B5" s="1" t="s">
        <v>152</v>
      </c>
      <c r="C5" s="1" t="s">
        <v>66</v>
      </c>
      <c r="D5" s="1" t="s">
        <v>152</v>
      </c>
      <c r="E5" s="1" t="s">
        <v>66</v>
      </c>
      <c r="F5" s="1" t="s">
        <v>158</v>
      </c>
      <c r="G5" s="1" t="s">
        <v>70</v>
      </c>
      <c r="H5" s="1" t="s">
        <v>168</v>
      </c>
      <c r="I5" s="1" t="s">
        <v>164</v>
      </c>
      <c r="J5" s="1" t="s">
        <v>172</v>
      </c>
      <c r="K5" s="1" t="s">
        <v>72</v>
      </c>
      <c r="L5" s="1" t="s">
        <v>168</v>
      </c>
      <c r="M5" s="1" t="s">
        <v>170</v>
      </c>
      <c r="N5" s="1" t="s">
        <v>172</v>
      </c>
      <c r="O5" s="1" t="s">
        <v>74</v>
      </c>
      <c r="P5" s="1" t="s">
        <v>174</v>
      </c>
      <c r="Q5" s="1" t="s">
        <v>176</v>
      </c>
      <c r="R5" s="1" t="s">
        <v>178</v>
      </c>
      <c r="S5" s="1" t="s">
        <v>76</v>
      </c>
    </row>
    <row r="6" spans="1:19" ht="15" thickBot="1" thickTop="1">
      <c r="A6" s="10" t="s">
        <v>61</v>
      </c>
      <c r="B6" s="18" t="s">
        <v>43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62</v>
      </c>
      <c r="B7" s="14" t="s">
        <v>215</v>
      </c>
      <c r="C7" s="16" t="s">
        <v>67</v>
      </c>
      <c r="D7" s="14" t="s">
        <v>215</v>
      </c>
      <c r="E7" s="16" t="s">
        <v>67</v>
      </c>
      <c r="F7" s="14" t="s">
        <v>215</v>
      </c>
      <c r="G7" s="16" t="s">
        <v>67</v>
      </c>
      <c r="H7" s="14" t="s">
        <v>215</v>
      </c>
      <c r="I7" s="14" t="s">
        <v>215</v>
      </c>
      <c r="J7" s="14" t="s">
        <v>215</v>
      </c>
      <c r="K7" s="16" t="s">
        <v>67</v>
      </c>
      <c r="L7" s="14" t="s">
        <v>215</v>
      </c>
      <c r="M7" s="14" t="s">
        <v>215</v>
      </c>
      <c r="N7" s="14" t="s">
        <v>215</v>
      </c>
      <c r="O7" s="16" t="s">
        <v>67</v>
      </c>
      <c r="P7" s="14" t="s">
        <v>215</v>
      </c>
      <c r="Q7" s="14" t="s">
        <v>215</v>
      </c>
      <c r="R7" s="14" t="s">
        <v>215</v>
      </c>
      <c r="S7" s="16" t="s">
        <v>67</v>
      </c>
    </row>
    <row r="8" spans="1:19" ht="13.5">
      <c r="A8" s="13" t="s">
        <v>63</v>
      </c>
      <c r="B8" s="1" t="s">
        <v>216</v>
      </c>
      <c r="C8" s="17" t="s">
        <v>122</v>
      </c>
      <c r="D8" s="1" t="s">
        <v>122</v>
      </c>
      <c r="E8" s="17" t="s">
        <v>123</v>
      </c>
      <c r="F8" s="1" t="s">
        <v>123</v>
      </c>
      <c r="G8" s="17" t="s">
        <v>124</v>
      </c>
      <c r="H8" s="1" t="s">
        <v>124</v>
      </c>
      <c r="I8" s="1" t="s">
        <v>124</v>
      </c>
      <c r="J8" s="1" t="s">
        <v>124</v>
      </c>
      <c r="K8" s="17" t="s">
        <v>125</v>
      </c>
      <c r="L8" s="1" t="s">
        <v>125</v>
      </c>
      <c r="M8" s="1" t="s">
        <v>125</v>
      </c>
      <c r="N8" s="1" t="s">
        <v>125</v>
      </c>
      <c r="O8" s="17" t="s">
        <v>126</v>
      </c>
      <c r="P8" s="1" t="s">
        <v>126</v>
      </c>
      <c r="Q8" s="1" t="s">
        <v>126</v>
      </c>
      <c r="R8" s="1" t="s">
        <v>126</v>
      </c>
      <c r="S8" s="17" t="s">
        <v>127</v>
      </c>
    </row>
    <row r="9" spans="1:19" ht="13.5">
      <c r="A9" s="13" t="s">
        <v>64</v>
      </c>
      <c r="B9" s="1" t="s">
        <v>153</v>
      </c>
      <c r="C9" s="17" t="s">
        <v>68</v>
      </c>
      <c r="D9" s="1" t="s">
        <v>159</v>
      </c>
      <c r="E9" s="17" t="s">
        <v>69</v>
      </c>
      <c r="F9" s="1" t="s">
        <v>165</v>
      </c>
      <c r="G9" s="17" t="s">
        <v>71</v>
      </c>
      <c r="H9" s="1" t="s">
        <v>169</v>
      </c>
      <c r="I9" s="1" t="s">
        <v>171</v>
      </c>
      <c r="J9" s="1" t="s">
        <v>173</v>
      </c>
      <c r="K9" s="17" t="s">
        <v>73</v>
      </c>
      <c r="L9" s="1" t="s">
        <v>175</v>
      </c>
      <c r="M9" s="1" t="s">
        <v>177</v>
      </c>
      <c r="N9" s="1" t="s">
        <v>179</v>
      </c>
      <c r="O9" s="17" t="s">
        <v>75</v>
      </c>
      <c r="P9" s="1" t="s">
        <v>181</v>
      </c>
      <c r="Q9" s="1" t="s">
        <v>183</v>
      </c>
      <c r="R9" s="1" t="s">
        <v>185</v>
      </c>
      <c r="S9" s="17" t="s">
        <v>77</v>
      </c>
    </row>
    <row r="10" spans="1:19" ht="14.25" thickBot="1">
      <c r="A10" s="13" t="s">
        <v>65</v>
      </c>
      <c r="B10" s="1" t="s">
        <v>79</v>
      </c>
      <c r="C10" s="17" t="s">
        <v>79</v>
      </c>
      <c r="D10" s="1" t="s">
        <v>79</v>
      </c>
      <c r="E10" s="17" t="s">
        <v>79</v>
      </c>
      <c r="F10" s="1" t="s">
        <v>79</v>
      </c>
      <c r="G10" s="17" t="s">
        <v>79</v>
      </c>
      <c r="H10" s="1" t="s">
        <v>79</v>
      </c>
      <c r="I10" s="1" t="s">
        <v>79</v>
      </c>
      <c r="J10" s="1" t="s">
        <v>79</v>
      </c>
      <c r="K10" s="17" t="s">
        <v>79</v>
      </c>
      <c r="L10" s="1" t="s">
        <v>79</v>
      </c>
      <c r="M10" s="1" t="s">
        <v>79</v>
      </c>
      <c r="N10" s="1" t="s">
        <v>79</v>
      </c>
      <c r="O10" s="17" t="s">
        <v>79</v>
      </c>
      <c r="P10" s="1" t="s">
        <v>79</v>
      </c>
      <c r="Q10" s="1" t="s">
        <v>79</v>
      </c>
      <c r="R10" s="1" t="s">
        <v>79</v>
      </c>
      <c r="S10" s="17" t="s">
        <v>79</v>
      </c>
    </row>
    <row r="11" spans="1:19" ht="14.25" thickTop="1">
      <c r="A11" s="26" t="s">
        <v>143</v>
      </c>
      <c r="B11" s="27">
        <v>-6826</v>
      </c>
      <c r="C11" s="21">
        <v>-21771</v>
      </c>
      <c r="D11" s="27">
        <v>-20577</v>
      </c>
      <c r="E11" s="21">
        <v>1001</v>
      </c>
      <c r="F11" s="27">
        <v>-1747</v>
      </c>
      <c r="G11" s="21">
        <v>1318</v>
      </c>
      <c r="H11" s="27">
        <v>-4056</v>
      </c>
      <c r="I11" s="27">
        <v>-7085</v>
      </c>
      <c r="J11" s="27">
        <v>-2011</v>
      </c>
      <c r="K11" s="21">
        <v>-8010</v>
      </c>
      <c r="L11" s="27">
        <v>-6209</v>
      </c>
      <c r="M11" s="27">
        <v>-503</v>
      </c>
      <c r="N11" s="27">
        <v>1069</v>
      </c>
      <c r="O11" s="21">
        <v>-39370</v>
      </c>
      <c r="P11" s="27">
        <v>-40700</v>
      </c>
      <c r="Q11" s="27">
        <v>10062</v>
      </c>
      <c r="R11" s="27">
        <v>12513</v>
      </c>
      <c r="S11" s="21">
        <v>8401</v>
      </c>
    </row>
    <row r="12" spans="1:19" ht="13.5">
      <c r="A12" s="6" t="s">
        <v>217</v>
      </c>
      <c r="B12" s="28">
        <v>4535</v>
      </c>
      <c r="C12" s="22">
        <v>9804</v>
      </c>
      <c r="D12" s="28">
        <v>4967</v>
      </c>
      <c r="E12" s="22">
        <v>11658</v>
      </c>
      <c r="F12" s="28">
        <v>5778</v>
      </c>
      <c r="G12" s="22">
        <v>13464</v>
      </c>
      <c r="H12" s="28">
        <v>10626</v>
      </c>
      <c r="I12" s="28">
        <v>7111</v>
      </c>
      <c r="J12" s="28">
        <v>3557</v>
      </c>
      <c r="K12" s="22">
        <v>12922</v>
      </c>
      <c r="L12" s="28">
        <v>9369</v>
      </c>
      <c r="M12" s="28">
        <v>5776</v>
      </c>
      <c r="N12" s="28">
        <v>2775</v>
      </c>
      <c r="O12" s="22">
        <v>10633</v>
      </c>
      <c r="P12" s="28">
        <v>7932</v>
      </c>
      <c r="Q12" s="28">
        <v>5221</v>
      </c>
      <c r="R12" s="28">
        <v>2431</v>
      </c>
      <c r="S12" s="22">
        <v>6253</v>
      </c>
    </row>
    <row r="13" spans="1:19" ht="13.5">
      <c r="A13" s="6" t="s">
        <v>218</v>
      </c>
      <c r="B13" s="28"/>
      <c r="C13" s="22">
        <v>22887</v>
      </c>
      <c r="D13" s="28">
        <v>7947</v>
      </c>
      <c r="E13" s="22">
        <v>248</v>
      </c>
      <c r="F13" s="28">
        <v>246</v>
      </c>
      <c r="G13" s="22">
        <v>8</v>
      </c>
      <c r="H13" s="28"/>
      <c r="I13" s="28"/>
      <c r="J13" s="28"/>
      <c r="K13" s="22">
        <v>46</v>
      </c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219</v>
      </c>
      <c r="B14" s="28">
        <v>-3223</v>
      </c>
      <c r="C14" s="22">
        <v>2286</v>
      </c>
      <c r="D14" s="28">
        <v>767</v>
      </c>
      <c r="E14" s="22">
        <v>-253</v>
      </c>
      <c r="F14" s="28">
        <v>-641</v>
      </c>
      <c r="G14" s="22">
        <v>803</v>
      </c>
      <c r="H14" s="28">
        <v>580</v>
      </c>
      <c r="I14" s="28">
        <v>387</v>
      </c>
      <c r="J14" s="28">
        <v>193</v>
      </c>
      <c r="K14" s="22">
        <v>-4988</v>
      </c>
      <c r="L14" s="28">
        <v>-5177</v>
      </c>
      <c r="M14" s="28">
        <v>-5375</v>
      </c>
      <c r="N14" s="28">
        <v>-198</v>
      </c>
      <c r="O14" s="22">
        <v>3374</v>
      </c>
      <c r="P14" s="28">
        <v>1125</v>
      </c>
      <c r="Q14" s="28">
        <v>750</v>
      </c>
      <c r="R14" s="28">
        <v>375</v>
      </c>
      <c r="S14" s="22">
        <v>803</v>
      </c>
    </row>
    <row r="15" spans="1:19" ht="13.5">
      <c r="A15" s="6" t="s">
        <v>220</v>
      </c>
      <c r="B15" s="28">
        <v>-106</v>
      </c>
      <c r="C15" s="22">
        <v>-186</v>
      </c>
      <c r="D15" s="28">
        <v>-55</v>
      </c>
      <c r="E15" s="22">
        <v>-228</v>
      </c>
      <c r="F15" s="28">
        <v>-109</v>
      </c>
      <c r="G15" s="22">
        <v>-110</v>
      </c>
      <c r="H15" s="28">
        <v>-74</v>
      </c>
      <c r="I15" s="28">
        <v>-36</v>
      </c>
      <c r="J15" s="28">
        <v>-11</v>
      </c>
      <c r="K15" s="22">
        <v>-305</v>
      </c>
      <c r="L15" s="28">
        <v>-267</v>
      </c>
      <c r="M15" s="28">
        <v>-163</v>
      </c>
      <c r="N15" s="28">
        <v>-109</v>
      </c>
      <c r="O15" s="22">
        <v>-116</v>
      </c>
      <c r="P15" s="28">
        <v>-82</v>
      </c>
      <c r="Q15" s="28">
        <v>-102</v>
      </c>
      <c r="R15" s="28">
        <v>-91</v>
      </c>
      <c r="S15" s="22">
        <v>10</v>
      </c>
    </row>
    <row r="16" spans="1:19" ht="13.5">
      <c r="A16" s="6" t="s">
        <v>221</v>
      </c>
      <c r="B16" s="28">
        <v>15</v>
      </c>
      <c r="C16" s="22"/>
      <c r="D16" s="28"/>
      <c r="E16" s="22"/>
      <c r="F16" s="28"/>
      <c r="G16" s="22"/>
      <c r="H16" s="28"/>
      <c r="I16" s="28"/>
      <c r="J16" s="28"/>
      <c r="K16" s="22">
        <v>-11</v>
      </c>
      <c r="L16" s="28">
        <v>-11</v>
      </c>
      <c r="M16" s="28">
        <v>-11</v>
      </c>
      <c r="N16" s="28"/>
      <c r="O16" s="22">
        <v>9</v>
      </c>
      <c r="P16" s="28">
        <v>9</v>
      </c>
      <c r="Q16" s="28">
        <v>9</v>
      </c>
      <c r="R16" s="28"/>
      <c r="S16" s="22">
        <v>1</v>
      </c>
    </row>
    <row r="17" spans="1:19" ht="13.5">
      <c r="A17" s="6" t="s">
        <v>222</v>
      </c>
      <c r="B17" s="28">
        <v>43</v>
      </c>
      <c r="C17" s="22">
        <v>56</v>
      </c>
      <c r="D17" s="28">
        <v>4</v>
      </c>
      <c r="E17" s="22">
        <v>193</v>
      </c>
      <c r="F17" s="28">
        <v>113</v>
      </c>
      <c r="G17" s="22">
        <v>151</v>
      </c>
      <c r="H17" s="28">
        <v>186</v>
      </c>
      <c r="I17" s="28">
        <v>124</v>
      </c>
      <c r="J17" s="28">
        <v>58</v>
      </c>
      <c r="K17" s="22">
        <v>30</v>
      </c>
      <c r="L17" s="28">
        <v>90</v>
      </c>
      <c r="M17" s="28">
        <v>60</v>
      </c>
      <c r="N17" s="28">
        <v>29</v>
      </c>
      <c r="O17" s="22">
        <v>49</v>
      </c>
      <c r="P17" s="28">
        <v>-57</v>
      </c>
      <c r="Q17" s="28">
        <v>-38</v>
      </c>
      <c r="R17" s="28">
        <v>9</v>
      </c>
      <c r="S17" s="22">
        <v>43</v>
      </c>
    </row>
    <row r="18" spans="1:19" ht="13.5">
      <c r="A18" s="6" t="s">
        <v>223</v>
      </c>
      <c r="B18" s="28">
        <v>-233</v>
      </c>
      <c r="C18" s="22">
        <v>-22</v>
      </c>
      <c r="D18" s="28">
        <v>-44</v>
      </c>
      <c r="E18" s="22">
        <v>32</v>
      </c>
      <c r="F18" s="28">
        <v>24</v>
      </c>
      <c r="G18" s="22">
        <v>43</v>
      </c>
      <c r="H18" s="28">
        <v>33</v>
      </c>
      <c r="I18" s="28">
        <v>22</v>
      </c>
      <c r="J18" s="28">
        <v>7</v>
      </c>
      <c r="K18" s="22">
        <v>18</v>
      </c>
      <c r="L18" s="28">
        <v>7</v>
      </c>
      <c r="M18" s="28">
        <v>-1</v>
      </c>
      <c r="N18" s="28">
        <v>-16</v>
      </c>
      <c r="O18" s="22">
        <v>0</v>
      </c>
      <c r="P18" s="28">
        <v>-10</v>
      </c>
      <c r="Q18" s="28">
        <v>-21</v>
      </c>
      <c r="R18" s="28">
        <v>-27</v>
      </c>
      <c r="S18" s="22">
        <v>31</v>
      </c>
    </row>
    <row r="19" spans="1:19" ht="13.5">
      <c r="A19" s="6" t="s">
        <v>224</v>
      </c>
      <c r="B19" s="28">
        <v>-34</v>
      </c>
      <c r="C19" s="22">
        <v>-144</v>
      </c>
      <c r="D19" s="28">
        <v>-88</v>
      </c>
      <c r="E19" s="22">
        <v>-282</v>
      </c>
      <c r="F19" s="28">
        <v>-169</v>
      </c>
      <c r="G19" s="22">
        <v>-523</v>
      </c>
      <c r="H19" s="28">
        <v>-432</v>
      </c>
      <c r="I19" s="28">
        <v>-306</v>
      </c>
      <c r="J19" s="28">
        <v>-157</v>
      </c>
      <c r="K19" s="22">
        <v>-745</v>
      </c>
      <c r="L19" s="28">
        <v>-602</v>
      </c>
      <c r="M19" s="28">
        <v>-451</v>
      </c>
      <c r="N19" s="28">
        <v>-209</v>
      </c>
      <c r="O19" s="22">
        <v>-947</v>
      </c>
      <c r="P19" s="28"/>
      <c r="Q19" s="28"/>
      <c r="R19" s="28"/>
      <c r="S19" s="22">
        <v>2697</v>
      </c>
    </row>
    <row r="20" spans="1:19" ht="13.5">
      <c r="A20" s="6" t="s">
        <v>225</v>
      </c>
      <c r="B20" s="28">
        <v>-156</v>
      </c>
      <c r="C20" s="22">
        <v>-494</v>
      </c>
      <c r="D20" s="28">
        <v>-318</v>
      </c>
      <c r="E20" s="22">
        <v>-406</v>
      </c>
      <c r="F20" s="28">
        <v>-136</v>
      </c>
      <c r="G20" s="22">
        <v>-797</v>
      </c>
      <c r="H20" s="28">
        <v>-706</v>
      </c>
      <c r="I20" s="28">
        <v>-646</v>
      </c>
      <c r="J20" s="28">
        <v>-365</v>
      </c>
      <c r="K20" s="22">
        <v>-667</v>
      </c>
      <c r="L20" s="28">
        <v>-567</v>
      </c>
      <c r="M20" s="28">
        <v>-442</v>
      </c>
      <c r="N20" s="28">
        <v>-294</v>
      </c>
      <c r="O20" s="22">
        <v>-2534</v>
      </c>
      <c r="P20" s="28">
        <v>-2132</v>
      </c>
      <c r="Q20" s="28">
        <v>-1560</v>
      </c>
      <c r="R20" s="28">
        <v>-926</v>
      </c>
      <c r="S20" s="22">
        <v>-4480</v>
      </c>
    </row>
    <row r="21" spans="1:19" ht="13.5">
      <c r="A21" s="6" t="s">
        <v>226</v>
      </c>
      <c r="B21" s="28">
        <v>1271</v>
      </c>
      <c r="C21" s="22">
        <v>2847</v>
      </c>
      <c r="D21" s="28">
        <v>1451</v>
      </c>
      <c r="E21" s="22">
        <v>2905</v>
      </c>
      <c r="F21" s="28">
        <v>1439</v>
      </c>
      <c r="G21" s="22">
        <v>2718</v>
      </c>
      <c r="H21" s="28">
        <v>2043</v>
      </c>
      <c r="I21" s="28">
        <v>1354</v>
      </c>
      <c r="J21" s="28">
        <v>668</v>
      </c>
      <c r="K21" s="22">
        <v>2565</v>
      </c>
      <c r="L21" s="28">
        <v>1931</v>
      </c>
      <c r="M21" s="28">
        <v>1268</v>
      </c>
      <c r="N21" s="28">
        <v>679</v>
      </c>
      <c r="O21" s="22">
        <v>5558</v>
      </c>
      <c r="P21" s="28">
        <v>4697</v>
      </c>
      <c r="Q21" s="28">
        <v>3202</v>
      </c>
      <c r="R21" s="28">
        <v>1564</v>
      </c>
      <c r="S21" s="22">
        <v>7675</v>
      </c>
    </row>
    <row r="22" spans="1:19" ht="13.5">
      <c r="A22" s="6" t="s">
        <v>0</v>
      </c>
      <c r="B22" s="28">
        <v>213</v>
      </c>
      <c r="C22" s="22">
        <v>82</v>
      </c>
      <c r="D22" s="28">
        <v>-33</v>
      </c>
      <c r="E22" s="22">
        <v>104</v>
      </c>
      <c r="F22" s="28">
        <v>63</v>
      </c>
      <c r="G22" s="22">
        <v>-979</v>
      </c>
      <c r="H22" s="28">
        <v>-906</v>
      </c>
      <c r="I22" s="28">
        <v>-741</v>
      </c>
      <c r="J22" s="28">
        <v>-400</v>
      </c>
      <c r="K22" s="22">
        <v>71</v>
      </c>
      <c r="L22" s="28">
        <v>-55</v>
      </c>
      <c r="M22" s="28">
        <v>-110</v>
      </c>
      <c r="N22" s="28">
        <v>-192</v>
      </c>
      <c r="O22" s="22">
        <v>-3079</v>
      </c>
      <c r="P22" s="28">
        <v>-2929</v>
      </c>
      <c r="Q22" s="28">
        <v>-1578</v>
      </c>
      <c r="R22" s="28">
        <v>-1052</v>
      </c>
      <c r="S22" s="22">
        <v>-583</v>
      </c>
    </row>
    <row r="23" spans="1:19" ht="13.5">
      <c r="A23" s="6" t="s">
        <v>140</v>
      </c>
      <c r="B23" s="28">
        <v>277</v>
      </c>
      <c r="C23" s="22">
        <v>21</v>
      </c>
      <c r="D23" s="28">
        <v>0</v>
      </c>
      <c r="E23" s="22">
        <v>55</v>
      </c>
      <c r="F23" s="28">
        <v>55</v>
      </c>
      <c r="G23" s="22">
        <v>196</v>
      </c>
      <c r="H23" s="28">
        <v>51</v>
      </c>
      <c r="I23" s="28">
        <v>3</v>
      </c>
      <c r="J23" s="28">
        <v>0</v>
      </c>
      <c r="K23" s="22">
        <v>692</v>
      </c>
      <c r="L23" s="28">
        <v>587</v>
      </c>
      <c r="M23" s="28">
        <v>550</v>
      </c>
      <c r="N23" s="28">
        <v>266</v>
      </c>
      <c r="O23" s="22">
        <v>280</v>
      </c>
      <c r="P23" s="28">
        <v>115</v>
      </c>
      <c r="Q23" s="28">
        <v>33</v>
      </c>
      <c r="R23" s="28">
        <v>1</v>
      </c>
      <c r="S23" s="22">
        <v>699</v>
      </c>
    </row>
    <row r="24" spans="1:19" ht="13.5">
      <c r="A24" s="6" t="s">
        <v>1</v>
      </c>
      <c r="B24" s="28">
        <v>0</v>
      </c>
      <c r="C24" s="22">
        <v>-3</v>
      </c>
      <c r="D24" s="28">
        <v>-3</v>
      </c>
      <c r="E24" s="22">
        <v>-2</v>
      </c>
      <c r="F24" s="28">
        <v>-1</v>
      </c>
      <c r="G24" s="22">
        <v>-1</v>
      </c>
      <c r="H24" s="28">
        <v>-1</v>
      </c>
      <c r="I24" s="28">
        <v>-1</v>
      </c>
      <c r="J24" s="28">
        <v>-1</v>
      </c>
      <c r="K24" s="22">
        <v>-1</v>
      </c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2</v>
      </c>
      <c r="B25" s="28"/>
      <c r="C25" s="22">
        <v>-58</v>
      </c>
      <c r="D25" s="28">
        <v>-58</v>
      </c>
      <c r="E25" s="22"/>
      <c r="F25" s="28"/>
      <c r="G25" s="22"/>
      <c r="H25" s="28"/>
      <c r="I25" s="28"/>
      <c r="J25" s="28"/>
      <c r="K25" s="22"/>
      <c r="L25" s="28"/>
      <c r="M25" s="28"/>
      <c r="N25" s="28"/>
      <c r="O25" s="22"/>
      <c r="P25" s="28"/>
      <c r="Q25" s="28"/>
      <c r="R25" s="28"/>
      <c r="S25" s="22"/>
    </row>
    <row r="26" spans="1:19" ht="13.5">
      <c r="A26" s="6" t="s">
        <v>3</v>
      </c>
      <c r="B26" s="28"/>
      <c r="C26" s="22"/>
      <c r="D26" s="28">
        <v>242</v>
      </c>
      <c r="E26" s="22"/>
      <c r="F26" s="28"/>
      <c r="G26" s="22"/>
      <c r="H26" s="28"/>
      <c r="I26" s="28"/>
      <c r="J26" s="28"/>
      <c r="K26" s="22"/>
      <c r="L26" s="28"/>
      <c r="M26" s="28"/>
      <c r="N26" s="28"/>
      <c r="O26" s="22">
        <v>1891</v>
      </c>
      <c r="P26" s="28">
        <v>1292</v>
      </c>
      <c r="Q26" s="28">
        <v>1056</v>
      </c>
      <c r="R26" s="28"/>
      <c r="S26" s="22"/>
    </row>
    <row r="27" spans="1:19" ht="13.5">
      <c r="A27" s="6" t="s">
        <v>4</v>
      </c>
      <c r="B27" s="28"/>
      <c r="C27" s="22">
        <v>0</v>
      </c>
      <c r="D27" s="28">
        <v>0</v>
      </c>
      <c r="E27" s="22"/>
      <c r="F27" s="28"/>
      <c r="G27" s="22">
        <v>-30</v>
      </c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/>
    </row>
    <row r="28" spans="1:19" ht="13.5">
      <c r="A28" s="6" t="s">
        <v>5</v>
      </c>
      <c r="B28" s="28">
        <v>151</v>
      </c>
      <c r="C28" s="22"/>
      <c r="D28" s="28"/>
      <c r="E28" s="22"/>
      <c r="F28" s="28"/>
      <c r="G28" s="22"/>
      <c r="H28" s="28"/>
      <c r="I28" s="28"/>
      <c r="J28" s="28"/>
      <c r="K28" s="22"/>
      <c r="L28" s="28"/>
      <c r="M28" s="28"/>
      <c r="N28" s="28"/>
      <c r="O28" s="22"/>
      <c r="P28" s="28"/>
      <c r="Q28" s="28"/>
      <c r="R28" s="28"/>
      <c r="S28" s="22"/>
    </row>
    <row r="29" spans="1:19" ht="13.5">
      <c r="A29" s="6" t="s">
        <v>6</v>
      </c>
      <c r="B29" s="28">
        <v>-200</v>
      </c>
      <c r="C29" s="22"/>
      <c r="D29" s="28"/>
      <c r="E29" s="22"/>
      <c r="F29" s="28"/>
      <c r="G29" s="22"/>
      <c r="H29" s="28"/>
      <c r="I29" s="28"/>
      <c r="J29" s="28"/>
      <c r="K29" s="22"/>
      <c r="L29" s="28"/>
      <c r="M29" s="28"/>
      <c r="N29" s="28"/>
      <c r="O29" s="22"/>
      <c r="P29" s="28"/>
      <c r="Q29" s="28"/>
      <c r="R29" s="28"/>
      <c r="S29" s="22"/>
    </row>
    <row r="30" spans="1:19" ht="13.5">
      <c r="A30" s="6" t="s">
        <v>7</v>
      </c>
      <c r="B30" s="28"/>
      <c r="C30" s="22">
        <v>0</v>
      </c>
      <c r="D30" s="28">
        <v>1</v>
      </c>
      <c r="E30" s="22">
        <v>12</v>
      </c>
      <c r="F30" s="28"/>
      <c r="G30" s="22">
        <v>8</v>
      </c>
      <c r="H30" s="28"/>
      <c r="I30" s="28"/>
      <c r="J30" s="28"/>
      <c r="K30" s="22"/>
      <c r="L30" s="28"/>
      <c r="M30" s="28"/>
      <c r="N30" s="28"/>
      <c r="O30" s="22"/>
      <c r="P30" s="28"/>
      <c r="Q30" s="28"/>
      <c r="R30" s="28"/>
      <c r="S30" s="22"/>
    </row>
    <row r="31" spans="1:19" ht="13.5">
      <c r="A31" s="6" t="s">
        <v>8</v>
      </c>
      <c r="B31" s="28"/>
      <c r="C31" s="22"/>
      <c r="D31" s="28">
        <v>4019</v>
      </c>
      <c r="E31" s="22"/>
      <c r="F31" s="28"/>
      <c r="G31" s="22"/>
      <c r="H31" s="28"/>
      <c r="I31" s="28"/>
      <c r="J31" s="28"/>
      <c r="K31" s="22"/>
      <c r="L31" s="28"/>
      <c r="M31" s="28"/>
      <c r="N31" s="28"/>
      <c r="O31" s="22"/>
      <c r="P31" s="28"/>
      <c r="Q31" s="28"/>
      <c r="R31" s="28"/>
      <c r="S31" s="22"/>
    </row>
    <row r="32" spans="1:19" ht="13.5">
      <c r="A32" s="6" t="s">
        <v>9</v>
      </c>
      <c r="B32" s="28">
        <v>8158</v>
      </c>
      <c r="C32" s="22">
        <v>-1790</v>
      </c>
      <c r="D32" s="28">
        <v>9489</v>
      </c>
      <c r="E32" s="22">
        <v>-31058</v>
      </c>
      <c r="F32" s="28">
        <v>-9439</v>
      </c>
      <c r="G32" s="22">
        <v>13532</v>
      </c>
      <c r="H32" s="28">
        <v>6720</v>
      </c>
      <c r="I32" s="28">
        <v>19509</v>
      </c>
      <c r="J32" s="28">
        <v>26775</v>
      </c>
      <c r="K32" s="22">
        <v>-27267</v>
      </c>
      <c r="L32" s="28">
        <v>-27556</v>
      </c>
      <c r="M32" s="28">
        <v>-24642</v>
      </c>
      <c r="N32" s="28">
        <v>3404</v>
      </c>
      <c r="O32" s="22">
        <v>42286</v>
      </c>
      <c r="P32" s="28">
        <v>32690</v>
      </c>
      <c r="Q32" s="28">
        <v>-23122</v>
      </c>
      <c r="R32" s="28">
        <v>-22304</v>
      </c>
      <c r="S32" s="22">
        <v>-9281</v>
      </c>
    </row>
    <row r="33" spans="1:19" ht="13.5">
      <c r="A33" s="6" t="s">
        <v>10</v>
      </c>
      <c r="B33" s="28">
        <v>-41663</v>
      </c>
      <c r="C33" s="22">
        <v>25773</v>
      </c>
      <c r="D33" s="28">
        <v>21594</v>
      </c>
      <c r="E33" s="22">
        <v>-19948</v>
      </c>
      <c r="F33" s="28">
        <v>7188</v>
      </c>
      <c r="G33" s="22">
        <v>-32967</v>
      </c>
      <c r="H33" s="28">
        <v>-9645</v>
      </c>
      <c r="I33" s="28">
        <v>7451</v>
      </c>
      <c r="J33" s="28">
        <v>-9279</v>
      </c>
      <c r="K33" s="22">
        <v>-9883</v>
      </c>
      <c r="L33" s="28">
        <v>-12708</v>
      </c>
      <c r="M33" s="28">
        <v>-9864</v>
      </c>
      <c r="N33" s="28">
        <v>-655</v>
      </c>
      <c r="O33" s="22">
        <v>44742</v>
      </c>
      <c r="P33" s="28">
        <v>40620</v>
      </c>
      <c r="Q33" s="28">
        <v>-35883</v>
      </c>
      <c r="R33" s="28">
        <v>-36247</v>
      </c>
      <c r="S33" s="22">
        <v>-25468</v>
      </c>
    </row>
    <row r="34" spans="1:19" ht="13.5">
      <c r="A34" s="6" t="s">
        <v>11</v>
      </c>
      <c r="B34" s="28">
        <v>16803</v>
      </c>
      <c r="C34" s="22">
        <v>-27631</v>
      </c>
      <c r="D34" s="28">
        <v>-29972</v>
      </c>
      <c r="E34" s="22">
        <v>23786</v>
      </c>
      <c r="F34" s="28">
        <v>-17207</v>
      </c>
      <c r="G34" s="22">
        <v>26772</v>
      </c>
      <c r="H34" s="28">
        <v>15255</v>
      </c>
      <c r="I34" s="28">
        <v>-4979</v>
      </c>
      <c r="J34" s="28">
        <v>2280</v>
      </c>
      <c r="K34" s="22">
        <v>-154</v>
      </c>
      <c r="L34" s="28">
        <v>5288</v>
      </c>
      <c r="M34" s="28">
        <v>11835</v>
      </c>
      <c r="N34" s="28">
        <v>8479</v>
      </c>
      <c r="O34" s="22">
        <v>-33157</v>
      </c>
      <c r="P34" s="28">
        <v>-37146</v>
      </c>
      <c r="Q34" s="28">
        <v>1515</v>
      </c>
      <c r="R34" s="28">
        <v>20751</v>
      </c>
      <c r="S34" s="22">
        <v>16268</v>
      </c>
    </row>
    <row r="35" spans="1:19" ht="13.5">
      <c r="A35" s="6" t="s">
        <v>12</v>
      </c>
      <c r="B35" s="28">
        <v>-7389</v>
      </c>
      <c r="C35" s="22">
        <v>4189</v>
      </c>
      <c r="D35" s="28">
        <v>7328</v>
      </c>
      <c r="E35" s="22">
        <v>9654</v>
      </c>
      <c r="F35" s="28">
        <v>7367</v>
      </c>
      <c r="G35" s="22">
        <v>-5969</v>
      </c>
      <c r="H35" s="28">
        <v>-1001</v>
      </c>
      <c r="I35" s="28">
        <v>-148</v>
      </c>
      <c r="J35" s="28">
        <v>-847</v>
      </c>
      <c r="K35" s="22">
        <v>-103</v>
      </c>
      <c r="L35" s="28">
        <v>3524</v>
      </c>
      <c r="M35" s="28">
        <v>1361</v>
      </c>
      <c r="N35" s="28">
        <v>-5187</v>
      </c>
      <c r="O35" s="22">
        <v>-1152</v>
      </c>
      <c r="P35" s="28">
        <v>-3904</v>
      </c>
      <c r="Q35" s="28">
        <v>3092</v>
      </c>
      <c r="R35" s="28">
        <v>993</v>
      </c>
      <c r="S35" s="22">
        <v>416</v>
      </c>
    </row>
    <row r="36" spans="1:19" ht="13.5">
      <c r="A36" s="6" t="s">
        <v>85</v>
      </c>
      <c r="B36" s="28">
        <v>7597</v>
      </c>
      <c r="C36" s="22">
        <v>-11035</v>
      </c>
      <c r="D36" s="28">
        <v>-683</v>
      </c>
      <c r="E36" s="22">
        <v>3627</v>
      </c>
      <c r="F36" s="28">
        <v>2465</v>
      </c>
      <c r="G36" s="22">
        <v>10998</v>
      </c>
      <c r="H36" s="28">
        <v>8756</v>
      </c>
      <c r="I36" s="28">
        <v>6956</v>
      </c>
      <c r="J36" s="28">
        <v>1009</v>
      </c>
      <c r="K36" s="22">
        <v>-3826</v>
      </c>
      <c r="L36" s="28">
        <v>999</v>
      </c>
      <c r="M36" s="28">
        <v>8399</v>
      </c>
      <c r="N36" s="28">
        <v>-3179</v>
      </c>
      <c r="O36" s="22">
        <v>-2211</v>
      </c>
      <c r="P36" s="28">
        <v>-1381</v>
      </c>
      <c r="Q36" s="28">
        <v>2179</v>
      </c>
      <c r="R36" s="28">
        <v>-2718</v>
      </c>
      <c r="S36" s="22">
        <v>2010</v>
      </c>
    </row>
    <row r="37" spans="1:19" ht="13.5">
      <c r="A37" s="6" t="s">
        <v>13</v>
      </c>
      <c r="B37" s="28">
        <v>-20765</v>
      </c>
      <c r="C37" s="22">
        <v>6916</v>
      </c>
      <c r="D37" s="28">
        <v>5978</v>
      </c>
      <c r="E37" s="22">
        <v>1101</v>
      </c>
      <c r="F37" s="28">
        <v>-4710</v>
      </c>
      <c r="G37" s="22">
        <v>28695</v>
      </c>
      <c r="H37" s="28">
        <v>27463</v>
      </c>
      <c r="I37" s="28">
        <v>29039</v>
      </c>
      <c r="J37" s="28">
        <v>21541</v>
      </c>
      <c r="K37" s="22">
        <v>-39619</v>
      </c>
      <c r="L37" s="28">
        <v>-31357</v>
      </c>
      <c r="M37" s="28">
        <v>-12313</v>
      </c>
      <c r="N37" s="28">
        <v>6661</v>
      </c>
      <c r="O37" s="22">
        <v>26968</v>
      </c>
      <c r="P37" s="28">
        <v>847</v>
      </c>
      <c r="Q37" s="28">
        <v>-34453</v>
      </c>
      <c r="R37" s="28">
        <v>-24727</v>
      </c>
      <c r="S37" s="22">
        <v>5231</v>
      </c>
    </row>
    <row r="38" spans="1:19" ht="13.5">
      <c r="A38" s="6" t="s">
        <v>14</v>
      </c>
      <c r="B38" s="28">
        <v>380</v>
      </c>
      <c r="C38" s="22">
        <v>1168</v>
      </c>
      <c r="D38" s="28">
        <v>547</v>
      </c>
      <c r="E38" s="22">
        <v>705</v>
      </c>
      <c r="F38" s="28">
        <v>442</v>
      </c>
      <c r="G38" s="22">
        <v>1208</v>
      </c>
      <c r="H38" s="28">
        <v>1128</v>
      </c>
      <c r="I38" s="28">
        <v>826</v>
      </c>
      <c r="J38" s="28">
        <v>373</v>
      </c>
      <c r="K38" s="22">
        <v>1080</v>
      </c>
      <c r="L38" s="28">
        <v>1033</v>
      </c>
      <c r="M38" s="28">
        <v>805</v>
      </c>
      <c r="N38" s="28">
        <v>592</v>
      </c>
      <c r="O38" s="22">
        <v>3276</v>
      </c>
      <c r="P38" s="28">
        <v>3145</v>
      </c>
      <c r="Q38" s="28">
        <v>2035</v>
      </c>
      <c r="R38" s="28">
        <v>1717</v>
      </c>
      <c r="S38" s="22">
        <v>4584</v>
      </c>
    </row>
    <row r="39" spans="1:19" ht="13.5">
      <c r="A39" s="6" t="s">
        <v>15</v>
      </c>
      <c r="B39" s="28">
        <v>-1401</v>
      </c>
      <c r="C39" s="22">
        <v>-2899</v>
      </c>
      <c r="D39" s="28">
        <v>-1519</v>
      </c>
      <c r="E39" s="22">
        <v>-2854</v>
      </c>
      <c r="F39" s="28">
        <v>-1472</v>
      </c>
      <c r="G39" s="22">
        <v>-2786</v>
      </c>
      <c r="H39" s="28">
        <v>-2144</v>
      </c>
      <c r="I39" s="28">
        <v>-1405</v>
      </c>
      <c r="J39" s="28">
        <v>-827</v>
      </c>
      <c r="K39" s="22">
        <v>-2856</v>
      </c>
      <c r="L39" s="28">
        <v>-2303</v>
      </c>
      <c r="M39" s="28">
        <v>-1454</v>
      </c>
      <c r="N39" s="28">
        <v>-1109</v>
      </c>
      <c r="O39" s="22">
        <v>-6573</v>
      </c>
      <c r="P39" s="28">
        <v>-5993</v>
      </c>
      <c r="Q39" s="28">
        <v>-3850</v>
      </c>
      <c r="R39" s="28">
        <v>-2632</v>
      </c>
      <c r="S39" s="22">
        <v>-7585</v>
      </c>
    </row>
    <row r="40" spans="1:19" ht="13.5">
      <c r="A40" s="6" t="s">
        <v>16</v>
      </c>
      <c r="B40" s="28"/>
      <c r="C40" s="22">
        <v>58</v>
      </c>
      <c r="D40" s="28">
        <v>58</v>
      </c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17</v>
      </c>
      <c r="B41" s="28">
        <v>-58</v>
      </c>
      <c r="C41" s="22"/>
      <c r="D41" s="28"/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18</v>
      </c>
      <c r="B42" s="28">
        <v>-192</v>
      </c>
      <c r="C42" s="22">
        <v>-342</v>
      </c>
      <c r="D42" s="28">
        <v>-245</v>
      </c>
      <c r="E42" s="22">
        <v>-512</v>
      </c>
      <c r="F42" s="28">
        <v>-471</v>
      </c>
      <c r="G42" s="22">
        <v>-316</v>
      </c>
      <c r="H42" s="28">
        <v>-233</v>
      </c>
      <c r="I42" s="28">
        <v>-156</v>
      </c>
      <c r="J42" s="28">
        <v>-143</v>
      </c>
      <c r="K42" s="22">
        <v>-1299</v>
      </c>
      <c r="L42" s="28">
        <v>-897</v>
      </c>
      <c r="M42" s="28">
        <v>-843</v>
      </c>
      <c r="N42" s="28">
        <v>-173</v>
      </c>
      <c r="O42" s="22">
        <v>-4132</v>
      </c>
      <c r="P42" s="28">
        <v>-2832</v>
      </c>
      <c r="Q42" s="28">
        <v>-1524</v>
      </c>
      <c r="R42" s="28">
        <v>-1080</v>
      </c>
      <c r="S42" s="22">
        <v>-6436</v>
      </c>
    </row>
    <row r="43" spans="1:19" ht="13.5">
      <c r="A43" s="6" t="s">
        <v>19</v>
      </c>
      <c r="B43" s="28">
        <v>84</v>
      </c>
      <c r="C43" s="22">
        <v>700</v>
      </c>
      <c r="D43" s="28">
        <v>417</v>
      </c>
      <c r="E43" s="22">
        <v>717</v>
      </c>
      <c r="F43" s="28">
        <v>250</v>
      </c>
      <c r="G43" s="22">
        <v>1359</v>
      </c>
      <c r="H43" s="28">
        <v>647</v>
      </c>
      <c r="I43" s="28">
        <v>665</v>
      </c>
      <c r="J43" s="28"/>
      <c r="K43" s="22">
        <v>1639</v>
      </c>
      <c r="L43" s="28">
        <v>1664</v>
      </c>
      <c r="M43" s="28">
        <v>1779</v>
      </c>
      <c r="N43" s="28"/>
      <c r="O43" s="22">
        <v>958</v>
      </c>
      <c r="P43" s="28">
        <v>937</v>
      </c>
      <c r="Q43" s="28">
        <v>937</v>
      </c>
      <c r="R43" s="28"/>
      <c r="S43" s="22">
        <v>123</v>
      </c>
    </row>
    <row r="44" spans="1:19" ht="14.25" thickBot="1">
      <c r="A44" s="4" t="s">
        <v>20</v>
      </c>
      <c r="B44" s="29">
        <v>-21952</v>
      </c>
      <c r="C44" s="23">
        <v>5602</v>
      </c>
      <c r="D44" s="29">
        <v>5237</v>
      </c>
      <c r="E44" s="23">
        <v>-841</v>
      </c>
      <c r="F44" s="29">
        <v>-5961</v>
      </c>
      <c r="G44" s="23">
        <v>28161</v>
      </c>
      <c r="H44" s="29">
        <v>26861</v>
      </c>
      <c r="I44" s="29">
        <v>28970</v>
      </c>
      <c r="J44" s="29">
        <v>20943</v>
      </c>
      <c r="K44" s="23">
        <v>-41054</v>
      </c>
      <c r="L44" s="29">
        <v>-31860</v>
      </c>
      <c r="M44" s="29">
        <v>-12026</v>
      </c>
      <c r="N44" s="29">
        <v>5970</v>
      </c>
      <c r="O44" s="23">
        <v>19784</v>
      </c>
      <c r="P44" s="29">
        <v>-4605</v>
      </c>
      <c r="Q44" s="29">
        <v>-36856</v>
      </c>
      <c r="R44" s="29">
        <v>-26723</v>
      </c>
      <c r="S44" s="23">
        <v>-4082</v>
      </c>
    </row>
    <row r="45" spans="1:19" ht="14.25" thickTop="1">
      <c r="A45" s="6" t="s">
        <v>21</v>
      </c>
      <c r="B45" s="28"/>
      <c r="C45" s="22">
        <v>-1975</v>
      </c>
      <c r="D45" s="28">
        <v>-1343</v>
      </c>
      <c r="E45" s="22">
        <v>-6887</v>
      </c>
      <c r="F45" s="28">
        <v>-5553</v>
      </c>
      <c r="G45" s="22">
        <v>-13447</v>
      </c>
      <c r="H45" s="28">
        <v>-13475</v>
      </c>
      <c r="I45" s="28">
        <v>-6765</v>
      </c>
      <c r="J45" s="28">
        <v>-6808</v>
      </c>
      <c r="K45" s="22">
        <v>-13644</v>
      </c>
      <c r="L45" s="28">
        <v>-13673</v>
      </c>
      <c r="M45" s="28">
        <v>-6864</v>
      </c>
      <c r="N45" s="28">
        <v>-6879</v>
      </c>
      <c r="O45" s="22">
        <v>-14681</v>
      </c>
      <c r="P45" s="28">
        <v>-13937</v>
      </c>
      <c r="Q45" s="28">
        <v>-7016</v>
      </c>
      <c r="R45" s="28">
        <v>-1484</v>
      </c>
      <c r="S45" s="22">
        <v>-13737</v>
      </c>
    </row>
    <row r="46" spans="1:19" ht="13.5">
      <c r="A46" s="6" t="s">
        <v>22</v>
      </c>
      <c r="B46" s="28"/>
      <c r="C46" s="22">
        <v>3357</v>
      </c>
      <c r="D46" s="28">
        <v>1343</v>
      </c>
      <c r="E46" s="22">
        <v>12168</v>
      </c>
      <c r="F46" s="28">
        <v>6638</v>
      </c>
      <c r="G46" s="22">
        <v>13447</v>
      </c>
      <c r="H46" s="28">
        <v>13475</v>
      </c>
      <c r="I46" s="28">
        <v>6765</v>
      </c>
      <c r="J46" s="28">
        <v>6808</v>
      </c>
      <c r="K46" s="22">
        <v>13644</v>
      </c>
      <c r="L46" s="28">
        <v>13673</v>
      </c>
      <c r="M46" s="28">
        <v>6864</v>
      </c>
      <c r="N46" s="28">
        <v>6879</v>
      </c>
      <c r="O46" s="22">
        <v>15471</v>
      </c>
      <c r="P46" s="28">
        <v>14743</v>
      </c>
      <c r="Q46" s="28">
        <v>7845</v>
      </c>
      <c r="R46" s="28">
        <v>2306</v>
      </c>
      <c r="S46" s="22">
        <v>14230</v>
      </c>
    </row>
    <row r="47" spans="1:19" ht="13.5">
      <c r="A47" s="6" t="s">
        <v>23</v>
      </c>
      <c r="B47" s="28">
        <v>93</v>
      </c>
      <c r="C47" s="22"/>
      <c r="D47" s="28"/>
      <c r="E47" s="22">
        <v>186</v>
      </c>
      <c r="F47" s="28"/>
      <c r="G47" s="22"/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24</v>
      </c>
      <c r="B48" s="28">
        <v>0</v>
      </c>
      <c r="C48" s="22">
        <v>-105</v>
      </c>
      <c r="D48" s="28">
        <v>0</v>
      </c>
      <c r="E48" s="22">
        <v>-1</v>
      </c>
      <c r="F48" s="28">
        <v>0</v>
      </c>
      <c r="G48" s="22">
        <v>-1</v>
      </c>
      <c r="H48" s="28"/>
      <c r="I48" s="28">
        <v>-1</v>
      </c>
      <c r="J48" s="28">
        <v>0</v>
      </c>
      <c r="K48" s="22">
        <v>-11</v>
      </c>
      <c r="L48" s="28">
        <v>-10</v>
      </c>
      <c r="M48" s="28">
        <v>-10</v>
      </c>
      <c r="N48" s="28">
        <v>-10</v>
      </c>
      <c r="O48" s="22">
        <v>-504</v>
      </c>
      <c r="P48" s="28">
        <v>-503</v>
      </c>
      <c r="Q48" s="28">
        <v>-3</v>
      </c>
      <c r="R48" s="28">
        <v>0</v>
      </c>
      <c r="S48" s="22">
        <v>-1000</v>
      </c>
    </row>
    <row r="49" spans="1:19" ht="13.5">
      <c r="A49" s="6" t="s">
        <v>25</v>
      </c>
      <c r="B49" s="28"/>
      <c r="C49" s="22">
        <v>133</v>
      </c>
      <c r="D49" s="28">
        <v>120</v>
      </c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26</v>
      </c>
      <c r="B50" s="28">
        <v>63</v>
      </c>
      <c r="C50" s="22"/>
      <c r="D50" s="28"/>
      <c r="E50" s="22"/>
      <c r="F50" s="28"/>
      <c r="G50" s="22"/>
      <c r="H50" s="28"/>
      <c r="I50" s="28"/>
      <c r="J50" s="28"/>
      <c r="K50" s="22"/>
      <c r="L50" s="28"/>
      <c r="M50" s="28"/>
      <c r="N50" s="28"/>
      <c r="O50" s="22"/>
      <c r="P50" s="28"/>
      <c r="Q50" s="28"/>
      <c r="R50" s="28"/>
      <c r="S50" s="22"/>
    </row>
    <row r="51" spans="1:19" ht="13.5">
      <c r="A51" s="6" t="s">
        <v>27</v>
      </c>
      <c r="B51" s="28">
        <v>1438</v>
      </c>
      <c r="C51" s="22"/>
      <c r="D51" s="28"/>
      <c r="E51" s="22"/>
      <c r="F51" s="28"/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28</v>
      </c>
      <c r="B52" s="28">
        <v>-1598</v>
      </c>
      <c r="C52" s="22">
        <v>-3889</v>
      </c>
      <c r="D52" s="28">
        <v>-3163</v>
      </c>
      <c r="E52" s="22">
        <v>-5058</v>
      </c>
      <c r="F52" s="28">
        <v>-1733</v>
      </c>
      <c r="G52" s="22">
        <v>-6341</v>
      </c>
      <c r="H52" s="28">
        <v>-5465</v>
      </c>
      <c r="I52" s="28">
        <v>-3454</v>
      </c>
      <c r="J52" s="28">
        <v>-1702</v>
      </c>
      <c r="K52" s="22">
        <v>-26067</v>
      </c>
      <c r="L52" s="28">
        <v>-17342</v>
      </c>
      <c r="M52" s="28">
        <v>-4956</v>
      </c>
      <c r="N52" s="28">
        <v>-1079</v>
      </c>
      <c r="O52" s="22">
        <v>-16506</v>
      </c>
      <c r="P52" s="28">
        <v>-13423</v>
      </c>
      <c r="Q52" s="28">
        <v>-10789</v>
      </c>
      <c r="R52" s="28">
        <v>-6645</v>
      </c>
      <c r="S52" s="22">
        <v>-16797</v>
      </c>
    </row>
    <row r="53" spans="1:19" ht="13.5">
      <c r="A53" s="6" t="s">
        <v>29</v>
      </c>
      <c r="B53" s="28">
        <v>0</v>
      </c>
      <c r="C53" s="22">
        <v>3</v>
      </c>
      <c r="D53" s="28">
        <v>3</v>
      </c>
      <c r="E53" s="22">
        <v>3</v>
      </c>
      <c r="F53" s="28">
        <v>2</v>
      </c>
      <c r="G53" s="22">
        <v>1</v>
      </c>
      <c r="H53" s="28">
        <v>1</v>
      </c>
      <c r="I53" s="28">
        <v>1</v>
      </c>
      <c r="J53" s="28">
        <v>1</v>
      </c>
      <c r="K53" s="22">
        <v>7</v>
      </c>
      <c r="L53" s="28"/>
      <c r="M53" s="28"/>
      <c r="N53" s="28"/>
      <c r="O53" s="22">
        <v>17</v>
      </c>
      <c r="P53" s="28">
        <v>17</v>
      </c>
      <c r="Q53" s="28">
        <v>17</v>
      </c>
      <c r="R53" s="28">
        <v>16</v>
      </c>
      <c r="S53" s="22">
        <v>2</v>
      </c>
    </row>
    <row r="54" spans="1:19" ht="13.5">
      <c r="A54" s="6" t="s">
        <v>30</v>
      </c>
      <c r="B54" s="28">
        <v>-82</v>
      </c>
      <c r="C54" s="22">
        <v>-71</v>
      </c>
      <c r="D54" s="28">
        <v>-40</v>
      </c>
      <c r="E54" s="22">
        <v>-340</v>
      </c>
      <c r="F54" s="28">
        <v>-281</v>
      </c>
      <c r="G54" s="22">
        <v>-199</v>
      </c>
      <c r="H54" s="28">
        <v>-135</v>
      </c>
      <c r="I54" s="28">
        <v>-112</v>
      </c>
      <c r="J54" s="28">
        <v>-44</v>
      </c>
      <c r="K54" s="22">
        <v>-1704</v>
      </c>
      <c r="L54" s="28">
        <v>-1643</v>
      </c>
      <c r="M54" s="28">
        <v>-1457</v>
      </c>
      <c r="N54" s="28">
        <v>-148</v>
      </c>
      <c r="O54" s="22">
        <v>-460</v>
      </c>
      <c r="P54" s="28">
        <v>-313</v>
      </c>
      <c r="Q54" s="28">
        <v>-291</v>
      </c>
      <c r="R54" s="28">
        <v>-269</v>
      </c>
      <c r="S54" s="22">
        <v>-415</v>
      </c>
    </row>
    <row r="55" spans="1:19" ht="13.5">
      <c r="A55" s="6" t="s">
        <v>31</v>
      </c>
      <c r="B55" s="28"/>
      <c r="C55" s="22">
        <v>-110</v>
      </c>
      <c r="D55" s="28">
        <v>-61</v>
      </c>
      <c r="E55" s="22">
        <v>-259</v>
      </c>
      <c r="F55" s="28"/>
      <c r="G55" s="22">
        <v>-962</v>
      </c>
      <c r="H55" s="28">
        <v>-741</v>
      </c>
      <c r="I55" s="28">
        <v>-1125</v>
      </c>
      <c r="J55" s="28">
        <v>-630</v>
      </c>
      <c r="K55" s="22">
        <v>-185</v>
      </c>
      <c r="L55" s="28">
        <v>21</v>
      </c>
      <c r="M55" s="28">
        <v>-324</v>
      </c>
      <c r="N55" s="28">
        <v>-238</v>
      </c>
      <c r="O55" s="22">
        <v>-491</v>
      </c>
      <c r="P55" s="28">
        <v>-368</v>
      </c>
      <c r="Q55" s="28">
        <v>-314</v>
      </c>
      <c r="R55" s="28">
        <v>-81</v>
      </c>
      <c r="S55" s="22">
        <v>-329</v>
      </c>
    </row>
    <row r="56" spans="1:19" ht="13.5">
      <c r="A56" s="6" t="s">
        <v>32</v>
      </c>
      <c r="B56" s="28">
        <v>200</v>
      </c>
      <c r="C56" s="22"/>
      <c r="D56" s="28"/>
      <c r="E56" s="22"/>
      <c r="F56" s="28"/>
      <c r="G56" s="22"/>
      <c r="H56" s="28"/>
      <c r="I56" s="28"/>
      <c r="J56" s="28"/>
      <c r="K56" s="22"/>
      <c r="L56" s="28"/>
      <c r="M56" s="28"/>
      <c r="N56" s="28"/>
      <c r="O56" s="22"/>
      <c r="P56" s="28"/>
      <c r="Q56" s="28"/>
      <c r="R56" s="28"/>
      <c r="S56" s="22"/>
    </row>
    <row r="57" spans="1:19" ht="13.5">
      <c r="A57" s="6" t="s">
        <v>85</v>
      </c>
      <c r="B57" s="28">
        <v>57</v>
      </c>
      <c r="C57" s="22">
        <v>-24</v>
      </c>
      <c r="D57" s="28">
        <v>2</v>
      </c>
      <c r="E57" s="22">
        <v>9</v>
      </c>
      <c r="F57" s="28">
        <v>313</v>
      </c>
      <c r="G57" s="22">
        <v>25</v>
      </c>
      <c r="H57" s="28">
        <v>0</v>
      </c>
      <c r="I57" s="28">
        <v>0</v>
      </c>
      <c r="J57" s="28">
        <v>0</v>
      </c>
      <c r="K57" s="22">
        <v>-26</v>
      </c>
      <c r="L57" s="28">
        <v>-87</v>
      </c>
      <c r="M57" s="28">
        <v>-47</v>
      </c>
      <c r="N57" s="28">
        <v>-47</v>
      </c>
      <c r="O57" s="22">
        <v>-564</v>
      </c>
      <c r="P57" s="28">
        <v>-539</v>
      </c>
      <c r="Q57" s="28">
        <v>-539</v>
      </c>
      <c r="R57" s="28">
        <v>-481</v>
      </c>
      <c r="S57" s="22">
        <v>-185</v>
      </c>
    </row>
    <row r="58" spans="1:19" ht="14.25" thickBot="1">
      <c r="A58" s="4" t="s">
        <v>33</v>
      </c>
      <c r="B58" s="29">
        <v>171</v>
      </c>
      <c r="C58" s="23">
        <v>5491</v>
      </c>
      <c r="D58" s="29">
        <v>-3140</v>
      </c>
      <c r="E58" s="23">
        <v>8457</v>
      </c>
      <c r="F58" s="29">
        <v>-615</v>
      </c>
      <c r="G58" s="23">
        <v>3113</v>
      </c>
      <c r="H58" s="29">
        <v>4441</v>
      </c>
      <c r="I58" s="29">
        <v>-4691</v>
      </c>
      <c r="J58" s="29">
        <v>-2374</v>
      </c>
      <c r="K58" s="23">
        <v>-13781</v>
      </c>
      <c r="L58" s="29">
        <v>-4914</v>
      </c>
      <c r="M58" s="29">
        <v>-6794</v>
      </c>
      <c r="N58" s="29">
        <v>-1523</v>
      </c>
      <c r="O58" s="23">
        <v>-7119</v>
      </c>
      <c r="P58" s="29">
        <v>-3540</v>
      </c>
      <c r="Q58" s="29">
        <v>-10098</v>
      </c>
      <c r="R58" s="29">
        <v>-6639</v>
      </c>
      <c r="S58" s="23">
        <v>-37482</v>
      </c>
    </row>
    <row r="59" spans="1:19" ht="14.25" thickTop="1">
      <c r="A59" s="6" t="s">
        <v>34</v>
      </c>
      <c r="B59" s="28">
        <v>22797</v>
      </c>
      <c r="C59" s="22">
        <v>-2249</v>
      </c>
      <c r="D59" s="28">
        <v>-1516</v>
      </c>
      <c r="E59" s="22">
        <v>2205</v>
      </c>
      <c r="F59" s="28">
        <v>8943</v>
      </c>
      <c r="G59" s="22">
        <v>-22805</v>
      </c>
      <c r="H59" s="28">
        <v>-17761</v>
      </c>
      <c r="I59" s="28">
        <v>-19574</v>
      </c>
      <c r="J59" s="28">
        <v>-14930</v>
      </c>
      <c r="K59" s="22">
        <v>47834</v>
      </c>
      <c r="L59" s="28">
        <v>43339</v>
      </c>
      <c r="M59" s="28">
        <v>9397</v>
      </c>
      <c r="N59" s="28">
        <v>-7263</v>
      </c>
      <c r="O59" s="22">
        <v>-12930</v>
      </c>
      <c r="P59" s="28">
        <v>23184</v>
      </c>
      <c r="Q59" s="28">
        <v>50007</v>
      </c>
      <c r="R59" s="28">
        <v>38062</v>
      </c>
      <c r="S59" s="22">
        <v>38832</v>
      </c>
    </row>
    <row r="60" spans="1:19" ht="13.5">
      <c r="A60" s="6" t="s">
        <v>35</v>
      </c>
      <c r="B60" s="28">
        <v>1156</v>
      </c>
      <c r="C60" s="22">
        <v>6444</v>
      </c>
      <c r="D60" s="28">
        <v>4000</v>
      </c>
      <c r="E60" s="22">
        <v>7200</v>
      </c>
      <c r="F60" s="28">
        <v>2400</v>
      </c>
      <c r="G60" s="22">
        <v>10700</v>
      </c>
      <c r="H60" s="28">
        <v>1400</v>
      </c>
      <c r="I60" s="28"/>
      <c r="J60" s="28"/>
      <c r="K60" s="22">
        <v>19450</v>
      </c>
      <c r="L60" s="28">
        <v>14800</v>
      </c>
      <c r="M60" s="28">
        <v>14800</v>
      </c>
      <c r="N60" s="28">
        <v>5500</v>
      </c>
      <c r="O60" s="22">
        <v>20300</v>
      </c>
      <c r="P60" s="28">
        <v>5300</v>
      </c>
      <c r="Q60" s="28"/>
      <c r="R60" s="28"/>
      <c r="S60" s="22">
        <v>31814</v>
      </c>
    </row>
    <row r="61" spans="1:19" ht="13.5">
      <c r="A61" s="6" t="s">
        <v>36</v>
      </c>
      <c r="B61" s="28">
        <v>-2616</v>
      </c>
      <c r="C61" s="22">
        <v>-19776</v>
      </c>
      <c r="D61" s="28">
        <v>-7297</v>
      </c>
      <c r="E61" s="22">
        <v>-15500</v>
      </c>
      <c r="F61" s="28">
        <v>-3536</v>
      </c>
      <c r="G61" s="22">
        <v>-17799</v>
      </c>
      <c r="H61" s="28">
        <v>-16010</v>
      </c>
      <c r="I61" s="28">
        <v>-3530</v>
      </c>
      <c r="J61" s="28">
        <v>-1707</v>
      </c>
      <c r="K61" s="22">
        <v>-21731</v>
      </c>
      <c r="L61" s="28">
        <v>-19856</v>
      </c>
      <c r="M61" s="28">
        <v>-3730</v>
      </c>
      <c r="N61" s="28">
        <v>-1882</v>
      </c>
      <c r="O61" s="22">
        <v>-19014</v>
      </c>
      <c r="P61" s="28">
        <v>-16939</v>
      </c>
      <c r="Q61" s="28">
        <v>-5020</v>
      </c>
      <c r="R61" s="28">
        <v>-2373</v>
      </c>
      <c r="S61" s="22">
        <v>-19671</v>
      </c>
    </row>
    <row r="62" spans="1:19" ht="13.5">
      <c r="A62" s="6" t="s">
        <v>37</v>
      </c>
      <c r="B62" s="28">
        <v>-461</v>
      </c>
      <c r="C62" s="22">
        <v>-461</v>
      </c>
      <c r="D62" s="28">
        <v>-461</v>
      </c>
      <c r="E62" s="22">
        <v>-462</v>
      </c>
      <c r="F62" s="28">
        <v>-461</v>
      </c>
      <c r="G62" s="22">
        <v>-3</v>
      </c>
      <c r="H62" s="28">
        <v>-3</v>
      </c>
      <c r="I62" s="28">
        <v>-3</v>
      </c>
      <c r="J62" s="28">
        <v>0</v>
      </c>
      <c r="K62" s="22">
        <v>-1158</v>
      </c>
      <c r="L62" s="28">
        <v>-1157</v>
      </c>
      <c r="M62" s="28">
        <v>-1157</v>
      </c>
      <c r="N62" s="28">
        <v>-957</v>
      </c>
      <c r="O62" s="22">
        <v>-1158</v>
      </c>
      <c r="P62" s="28">
        <v>-1157</v>
      </c>
      <c r="Q62" s="28">
        <v>-1156</v>
      </c>
      <c r="R62" s="28">
        <v>-887</v>
      </c>
      <c r="S62" s="22">
        <v>-1155</v>
      </c>
    </row>
    <row r="63" spans="1:19" ht="13.5">
      <c r="A63" s="6" t="s">
        <v>38</v>
      </c>
      <c r="B63" s="28">
        <v>0</v>
      </c>
      <c r="C63" s="22">
        <v>-30</v>
      </c>
      <c r="D63" s="28">
        <v>0</v>
      </c>
      <c r="E63" s="22">
        <v>0</v>
      </c>
      <c r="F63" s="28">
        <v>0</v>
      </c>
      <c r="G63" s="22">
        <v>-90</v>
      </c>
      <c r="H63" s="28">
        <v>-90</v>
      </c>
      <c r="I63" s="28">
        <v>-90</v>
      </c>
      <c r="J63" s="28">
        <v>-90</v>
      </c>
      <c r="K63" s="22">
        <v>-595</v>
      </c>
      <c r="L63" s="28">
        <v>-396</v>
      </c>
      <c r="M63" s="28">
        <v>-396</v>
      </c>
      <c r="N63" s="28">
        <v>0</v>
      </c>
      <c r="O63" s="22">
        <v>-471</v>
      </c>
      <c r="P63" s="28">
        <v>0</v>
      </c>
      <c r="Q63" s="28">
        <v>0</v>
      </c>
      <c r="R63" s="28">
        <v>0</v>
      </c>
      <c r="S63" s="22">
        <v>-377</v>
      </c>
    </row>
    <row r="64" spans="1:19" ht="13.5">
      <c r="A64" s="6" t="s">
        <v>85</v>
      </c>
      <c r="B64" s="28">
        <v>-66</v>
      </c>
      <c r="C64" s="22">
        <v>-132</v>
      </c>
      <c r="D64" s="28">
        <v>-65</v>
      </c>
      <c r="E64" s="22">
        <v>-106</v>
      </c>
      <c r="F64" s="28">
        <v>-49</v>
      </c>
      <c r="G64" s="22">
        <v>-87</v>
      </c>
      <c r="H64" s="28">
        <v>-46</v>
      </c>
      <c r="I64" s="28">
        <v>-27</v>
      </c>
      <c r="J64" s="28"/>
      <c r="K64" s="22"/>
      <c r="L64" s="28"/>
      <c r="M64" s="28"/>
      <c r="N64" s="28"/>
      <c r="O64" s="22"/>
      <c r="P64" s="28"/>
      <c r="Q64" s="28"/>
      <c r="R64" s="28"/>
      <c r="S64" s="22"/>
    </row>
    <row r="65" spans="1:19" ht="14.25" thickBot="1">
      <c r="A65" s="4" t="s">
        <v>39</v>
      </c>
      <c r="B65" s="29">
        <v>20808</v>
      </c>
      <c r="C65" s="23">
        <v>-16207</v>
      </c>
      <c r="D65" s="29">
        <v>-5341</v>
      </c>
      <c r="E65" s="23">
        <v>-6664</v>
      </c>
      <c r="F65" s="29">
        <v>7295</v>
      </c>
      <c r="G65" s="23">
        <v>-30085</v>
      </c>
      <c r="H65" s="29">
        <v>-32511</v>
      </c>
      <c r="I65" s="29">
        <v>-23226</v>
      </c>
      <c r="J65" s="29">
        <v>-16729</v>
      </c>
      <c r="K65" s="23">
        <v>43798</v>
      </c>
      <c r="L65" s="29">
        <v>36729</v>
      </c>
      <c r="M65" s="29">
        <v>18913</v>
      </c>
      <c r="N65" s="29">
        <v>-4603</v>
      </c>
      <c r="O65" s="23">
        <v>-13354</v>
      </c>
      <c r="P65" s="29">
        <v>10307</v>
      </c>
      <c r="Q65" s="29">
        <v>43751</v>
      </c>
      <c r="R65" s="29">
        <v>34721</v>
      </c>
      <c r="S65" s="23">
        <v>49348</v>
      </c>
    </row>
    <row r="66" spans="1:19" ht="14.25" thickTop="1">
      <c r="A66" s="7" t="s">
        <v>40</v>
      </c>
      <c r="B66" s="28">
        <v>295</v>
      </c>
      <c r="C66" s="22">
        <v>320</v>
      </c>
      <c r="D66" s="28">
        <v>35</v>
      </c>
      <c r="E66" s="22">
        <v>-282</v>
      </c>
      <c r="F66" s="28">
        <v>-76</v>
      </c>
      <c r="G66" s="22">
        <v>-1483</v>
      </c>
      <c r="H66" s="28">
        <v>-1234</v>
      </c>
      <c r="I66" s="28">
        <v>-826</v>
      </c>
      <c r="J66" s="28">
        <v>-193</v>
      </c>
      <c r="K66" s="22">
        <v>-71</v>
      </c>
      <c r="L66" s="28">
        <v>4</v>
      </c>
      <c r="M66" s="28">
        <v>9</v>
      </c>
      <c r="N66" s="28">
        <v>399</v>
      </c>
      <c r="O66" s="22">
        <v>-2330</v>
      </c>
      <c r="P66" s="28">
        <v>-1724</v>
      </c>
      <c r="Q66" s="28">
        <v>-125</v>
      </c>
      <c r="R66" s="28">
        <v>-273</v>
      </c>
      <c r="S66" s="22">
        <v>-1722</v>
      </c>
    </row>
    <row r="67" spans="1:19" ht="13.5">
      <c r="A67" s="7" t="s">
        <v>41</v>
      </c>
      <c r="B67" s="28">
        <v>-677</v>
      </c>
      <c r="C67" s="22">
        <v>-4792</v>
      </c>
      <c r="D67" s="28">
        <v>-3208</v>
      </c>
      <c r="E67" s="22">
        <v>669</v>
      </c>
      <c r="F67" s="28">
        <v>643</v>
      </c>
      <c r="G67" s="22">
        <v>-293</v>
      </c>
      <c r="H67" s="28">
        <v>-2443</v>
      </c>
      <c r="I67" s="28">
        <v>226</v>
      </c>
      <c r="J67" s="28">
        <v>1647</v>
      </c>
      <c r="K67" s="22">
        <v>-11108</v>
      </c>
      <c r="L67" s="28">
        <v>-40</v>
      </c>
      <c r="M67" s="28">
        <v>101</v>
      </c>
      <c r="N67" s="28">
        <v>242</v>
      </c>
      <c r="O67" s="22">
        <v>-3019</v>
      </c>
      <c r="P67" s="28">
        <v>436</v>
      </c>
      <c r="Q67" s="28">
        <v>-3328</v>
      </c>
      <c r="R67" s="28">
        <v>1085</v>
      </c>
      <c r="S67" s="22">
        <v>6060</v>
      </c>
    </row>
    <row r="68" spans="1:19" ht="13.5">
      <c r="A68" s="7" t="s">
        <v>42</v>
      </c>
      <c r="B68" s="28">
        <v>13264</v>
      </c>
      <c r="C68" s="22">
        <v>18057</v>
      </c>
      <c r="D68" s="28">
        <v>18057</v>
      </c>
      <c r="E68" s="22">
        <v>17388</v>
      </c>
      <c r="F68" s="28">
        <v>17388</v>
      </c>
      <c r="G68" s="22">
        <v>17682</v>
      </c>
      <c r="H68" s="28">
        <v>17682</v>
      </c>
      <c r="I68" s="28">
        <v>17682</v>
      </c>
      <c r="J68" s="28">
        <v>17682</v>
      </c>
      <c r="K68" s="22">
        <v>28790</v>
      </c>
      <c r="L68" s="28">
        <v>28790</v>
      </c>
      <c r="M68" s="28">
        <v>28790</v>
      </c>
      <c r="N68" s="28">
        <v>28790</v>
      </c>
      <c r="O68" s="22">
        <v>31810</v>
      </c>
      <c r="P68" s="28">
        <v>31810</v>
      </c>
      <c r="Q68" s="28">
        <v>31810</v>
      </c>
      <c r="R68" s="28">
        <v>31810</v>
      </c>
      <c r="S68" s="22">
        <v>25749</v>
      </c>
    </row>
    <row r="69" spans="1:19" ht="14.25" thickBot="1">
      <c r="A69" s="7" t="s">
        <v>42</v>
      </c>
      <c r="B69" s="28">
        <v>12587</v>
      </c>
      <c r="C69" s="22">
        <v>13264</v>
      </c>
      <c r="D69" s="28">
        <v>14849</v>
      </c>
      <c r="E69" s="22">
        <v>18057</v>
      </c>
      <c r="F69" s="28">
        <v>18031</v>
      </c>
      <c r="G69" s="22">
        <v>17388</v>
      </c>
      <c r="H69" s="28">
        <v>15238</v>
      </c>
      <c r="I69" s="28">
        <v>17908</v>
      </c>
      <c r="J69" s="28">
        <v>19329</v>
      </c>
      <c r="K69" s="22">
        <v>17682</v>
      </c>
      <c r="L69" s="28">
        <v>28749</v>
      </c>
      <c r="M69" s="28">
        <v>28891</v>
      </c>
      <c r="N69" s="28">
        <v>29033</v>
      </c>
      <c r="O69" s="22">
        <v>28790</v>
      </c>
      <c r="P69" s="28">
        <v>32246</v>
      </c>
      <c r="Q69" s="28">
        <v>28482</v>
      </c>
      <c r="R69" s="28">
        <v>32895</v>
      </c>
      <c r="S69" s="22">
        <v>31810</v>
      </c>
    </row>
    <row r="70" spans="1:19" ht="14.25" thickTop="1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2" ht="13.5">
      <c r="A72" s="20" t="s">
        <v>120</v>
      </c>
    </row>
    <row r="73" ht="13.5">
      <c r="A73" s="20" t="s">
        <v>121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116</v>
      </c>
      <c r="B2" s="14">
        <v>5017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117</v>
      </c>
      <c r="B3" s="1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59</v>
      </c>
      <c r="B4" s="15" t="str">
        <f>HYPERLINK("http://www.kabupro.jp/mark/20140210/S10014BJ.htm","四半期報告書")</f>
        <v>四半期報告書</v>
      </c>
      <c r="C4" s="15" t="str">
        <f>HYPERLINK("http://www.kabupro.jp/mark/20131112/S1000FQB.htm","四半期報告書")</f>
        <v>四半期報告書</v>
      </c>
      <c r="D4" s="15" t="str">
        <f>HYPERLINK("http://www.kabupro.jp/mark/20130812/S000E8HC.htm","四半期報告書")</f>
        <v>四半期報告書</v>
      </c>
      <c r="E4" s="15" t="str">
        <f>HYPERLINK("http://www.kabupro.jp/mark/20140210/S10014BJ.htm","四半期報告書")</f>
        <v>四半期報告書</v>
      </c>
      <c r="F4" s="15" t="str">
        <f>HYPERLINK("http://www.kabupro.jp/mark/20130212/S000CSSX.htm","四半期報告書")</f>
        <v>四半期報告書</v>
      </c>
      <c r="G4" s="15" t="str">
        <f>HYPERLINK("http://www.kabupro.jp/mark/20121112/S000C82F.htm","四半期報告書")</f>
        <v>四半期報告書</v>
      </c>
      <c r="H4" s="15" t="str">
        <f>HYPERLINK("http://www.kabupro.jp/mark/20120810/S000BOW4.htm","四半期報告書")</f>
        <v>四半期報告書</v>
      </c>
      <c r="I4" s="15" t="str">
        <f>HYPERLINK("http://www.kabupro.jp/mark/20130626/S000DQJ3.htm","有価証券報告書")</f>
        <v>有価証券報告書</v>
      </c>
      <c r="J4" s="15" t="str">
        <f>HYPERLINK("http://www.kabupro.jp/mark/20120210/S000A9SB.htm","四半期報告書")</f>
        <v>四半期報告書</v>
      </c>
      <c r="K4" s="15" t="str">
        <f>HYPERLINK("http://www.kabupro.jp/mark/20111111/S0009NG9.htm","四半期報告書")</f>
        <v>四半期報告書</v>
      </c>
      <c r="L4" s="15" t="str">
        <f>HYPERLINK("http://www.kabupro.jp/mark/20110811/S00094YD.htm","四半期報告書")</f>
        <v>四半期報告書</v>
      </c>
      <c r="M4" s="15" t="str">
        <f>HYPERLINK("http://www.kabupro.jp/mark/20120627/S000B96A.htm","有価証券報告書")</f>
        <v>有価証券報告書</v>
      </c>
      <c r="N4" s="15" t="str">
        <f>HYPERLINK("http://www.kabupro.jp/mark/20110210/S0007QKA.htm","四半期報告書")</f>
        <v>四半期報告書</v>
      </c>
      <c r="O4" s="15" t="str">
        <f>HYPERLINK("http://www.kabupro.jp/mark/20101112/S00075YA.htm","四半期報告書")</f>
        <v>四半期報告書</v>
      </c>
      <c r="P4" s="15" t="str">
        <f>HYPERLINK("http://www.kabupro.jp/mark/20100812/S0006MC0.htm","四半期報告書")</f>
        <v>四半期報告書</v>
      </c>
      <c r="Q4" s="15" t="str">
        <f>HYPERLINK("http://www.kabupro.jp/mark/20110628/S0008NWD.htm","有価証券報告書")</f>
        <v>有価証券報告書</v>
      </c>
      <c r="R4" s="15" t="str">
        <f>HYPERLINK("http://www.kabupro.jp/mark/20100212/S0005661.htm","四半期報告書")</f>
        <v>四半期報告書</v>
      </c>
      <c r="S4" s="15" t="str">
        <f>HYPERLINK("http://www.kabupro.jp/mark/20091112/S0004IG2.htm","四半期報告書")</f>
        <v>四半期報告書</v>
      </c>
      <c r="T4" s="15" t="str">
        <f>HYPERLINK("http://www.kabupro.jp/mark/20090812/S0003XK4.htm","四半期報告書")</f>
        <v>四半期報告書</v>
      </c>
      <c r="U4" s="15" t="str">
        <f>HYPERLINK("http://www.kabupro.jp/mark/20100628/S00063LE.htm","有価証券報告書")</f>
        <v>有価証券報告書</v>
      </c>
      <c r="V4" s="15" t="str">
        <f>HYPERLINK("http://www.kabupro.jp/mark/20090212/S0002F8P.htm","四半期報告書")</f>
        <v>四半期報告書</v>
      </c>
      <c r="W4" s="15" t="str">
        <f>HYPERLINK("http://www.kabupro.jp/mark/20081112/S0001Q7U.htm","四半期報告書")</f>
        <v>四半期報告書</v>
      </c>
      <c r="X4" s="15" t="str">
        <f>HYPERLINK("http://www.kabupro.jp/mark/20080813/S00013N7.htm","四半期報告書")</f>
        <v>四半期報告書</v>
      </c>
      <c r="Y4" s="15" t="str">
        <f>HYPERLINK("http://www.kabupro.jp/mark/20090625/S0003EE1.htm","有価証券報告書")</f>
        <v>有価証券報告書</v>
      </c>
    </row>
    <row r="5" spans="1:25" ht="14.25" thickBot="1">
      <c r="A5" s="11" t="s">
        <v>60</v>
      </c>
      <c r="B5" s="1" t="s">
        <v>149</v>
      </c>
      <c r="C5" s="1" t="s">
        <v>152</v>
      </c>
      <c r="D5" s="1" t="s">
        <v>154</v>
      </c>
      <c r="E5" s="1" t="s">
        <v>149</v>
      </c>
      <c r="F5" s="1" t="s">
        <v>156</v>
      </c>
      <c r="G5" s="1" t="s">
        <v>158</v>
      </c>
      <c r="H5" s="1" t="s">
        <v>160</v>
      </c>
      <c r="I5" s="1" t="s">
        <v>66</v>
      </c>
      <c r="J5" s="1" t="s">
        <v>162</v>
      </c>
      <c r="K5" s="1" t="s">
        <v>164</v>
      </c>
      <c r="L5" s="1" t="s">
        <v>166</v>
      </c>
      <c r="M5" s="1" t="s">
        <v>70</v>
      </c>
      <c r="N5" s="1" t="s">
        <v>168</v>
      </c>
      <c r="O5" s="1" t="s">
        <v>170</v>
      </c>
      <c r="P5" s="1" t="s">
        <v>172</v>
      </c>
      <c r="Q5" s="1" t="s">
        <v>72</v>
      </c>
      <c r="R5" s="1" t="s">
        <v>174</v>
      </c>
      <c r="S5" s="1" t="s">
        <v>176</v>
      </c>
      <c r="T5" s="1" t="s">
        <v>178</v>
      </c>
      <c r="U5" s="1" t="s">
        <v>74</v>
      </c>
      <c r="V5" s="1" t="s">
        <v>180</v>
      </c>
      <c r="W5" s="1" t="s">
        <v>182</v>
      </c>
      <c r="X5" s="1" t="s">
        <v>184</v>
      </c>
      <c r="Y5" s="1" t="s">
        <v>76</v>
      </c>
    </row>
    <row r="6" spans="1:25" ht="15" thickBot="1" thickTop="1">
      <c r="A6" s="10" t="s">
        <v>61</v>
      </c>
      <c r="B6" s="18" t="s">
        <v>214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62</v>
      </c>
      <c r="B7" s="14" t="s">
        <v>150</v>
      </c>
      <c r="C7" s="14" t="s">
        <v>150</v>
      </c>
      <c r="D7" s="14" t="s">
        <v>150</v>
      </c>
      <c r="E7" s="16" t="s">
        <v>67</v>
      </c>
      <c r="F7" s="14" t="s">
        <v>150</v>
      </c>
      <c r="G7" s="14" t="s">
        <v>150</v>
      </c>
      <c r="H7" s="14" t="s">
        <v>150</v>
      </c>
      <c r="I7" s="16" t="s">
        <v>67</v>
      </c>
      <c r="J7" s="14" t="s">
        <v>150</v>
      </c>
      <c r="K7" s="14" t="s">
        <v>150</v>
      </c>
      <c r="L7" s="14" t="s">
        <v>150</v>
      </c>
      <c r="M7" s="16" t="s">
        <v>67</v>
      </c>
      <c r="N7" s="14" t="s">
        <v>150</v>
      </c>
      <c r="O7" s="14" t="s">
        <v>150</v>
      </c>
      <c r="P7" s="14" t="s">
        <v>150</v>
      </c>
      <c r="Q7" s="16" t="s">
        <v>67</v>
      </c>
      <c r="R7" s="14" t="s">
        <v>150</v>
      </c>
      <c r="S7" s="14" t="s">
        <v>150</v>
      </c>
      <c r="T7" s="14" t="s">
        <v>150</v>
      </c>
      <c r="U7" s="16" t="s">
        <v>67</v>
      </c>
      <c r="V7" s="14" t="s">
        <v>150</v>
      </c>
      <c r="W7" s="14" t="s">
        <v>150</v>
      </c>
      <c r="X7" s="14" t="s">
        <v>150</v>
      </c>
      <c r="Y7" s="16" t="s">
        <v>67</v>
      </c>
    </row>
    <row r="8" spans="1:25" ht="13.5">
      <c r="A8" s="13" t="s">
        <v>63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64</v>
      </c>
      <c r="B9" s="1" t="s">
        <v>151</v>
      </c>
      <c r="C9" s="1" t="s">
        <v>153</v>
      </c>
      <c r="D9" s="1" t="s">
        <v>155</v>
      </c>
      <c r="E9" s="17" t="s">
        <v>68</v>
      </c>
      <c r="F9" s="1" t="s">
        <v>157</v>
      </c>
      <c r="G9" s="1" t="s">
        <v>159</v>
      </c>
      <c r="H9" s="1" t="s">
        <v>161</v>
      </c>
      <c r="I9" s="17" t="s">
        <v>69</v>
      </c>
      <c r="J9" s="1" t="s">
        <v>163</v>
      </c>
      <c r="K9" s="1" t="s">
        <v>165</v>
      </c>
      <c r="L9" s="1" t="s">
        <v>167</v>
      </c>
      <c r="M9" s="17" t="s">
        <v>71</v>
      </c>
      <c r="N9" s="1" t="s">
        <v>169</v>
      </c>
      <c r="O9" s="1" t="s">
        <v>171</v>
      </c>
      <c r="P9" s="1" t="s">
        <v>173</v>
      </c>
      <c r="Q9" s="17" t="s">
        <v>73</v>
      </c>
      <c r="R9" s="1" t="s">
        <v>175</v>
      </c>
      <c r="S9" s="1" t="s">
        <v>177</v>
      </c>
      <c r="T9" s="1" t="s">
        <v>179</v>
      </c>
      <c r="U9" s="17" t="s">
        <v>75</v>
      </c>
      <c r="V9" s="1" t="s">
        <v>181</v>
      </c>
      <c r="W9" s="1" t="s">
        <v>183</v>
      </c>
      <c r="X9" s="1" t="s">
        <v>185</v>
      </c>
      <c r="Y9" s="17" t="s">
        <v>77</v>
      </c>
    </row>
    <row r="10" spans="1:25" ht="14.25" thickBot="1">
      <c r="A10" s="13" t="s">
        <v>65</v>
      </c>
      <c r="B10" s="1" t="s">
        <v>79</v>
      </c>
      <c r="C10" s="1" t="s">
        <v>79</v>
      </c>
      <c r="D10" s="1" t="s">
        <v>79</v>
      </c>
      <c r="E10" s="17" t="s">
        <v>79</v>
      </c>
      <c r="F10" s="1" t="s">
        <v>79</v>
      </c>
      <c r="G10" s="1" t="s">
        <v>79</v>
      </c>
      <c r="H10" s="1" t="s">
        <v>79</v>
      </c>
      <c r="I10" s="17" t="s">
        <v>79</v>
      </c>
      <c r="J10" s="1" t="s">
        <v>79</v>
      </c>
      <c r="K10" s="1" t="s">
        <v>79</v>
      </c>
      <c r="L10" s="1" t="s">
        <v>79</v>
      </c>
      <c r="M10" s="17" t="s">
        <v>79</v>
      </c>
      <c r="N10" s="1" t="s">
        <v>79</v>
      </c>
      <c r="O10" s="1" t="s">
        <v>79</v>
      </c>
      <c r="P10" s="1" t="s">
        <v>79</v>
      </c>
      <c r="Q10" s="17" t="s">
        <v>79</v>
      </c>
      <c r="R10" s="1" t="s">
        <v>79</v>
      </c>
      <c r="S10" s="1" t="s">
        <v>79</v>
      </c>
      <c r="T10" s="1" t="s">
        <v>79</v>
      </c>
      <c r="U10" s="17" t="s">
        <v>79</v>
      </c>
      <c r="V10" s="1" t="s">
        <v>79</v>
      </c>
      <c r="W10" s="1" t="s">
        <v>79</v>
      </c>
      <c r="X10" s="1" t="s">
        <v>79</v>
      </c>
      <c r="Y10" s="17" t="s">
        <v>79</v>
      </c>
    </row>
    <row r="11" spans="1:25" ht="14.25" thickTop="1">
      <c r="A11" s="9" t="s">
        <v>78</v>
      </c>
      <c r="B11" s="27">
        <v>11582</v>
      </c>
      <c r="C11" s="27">
        <v>12462</v>
      </c>
      <c r="D11" s="27">
        <v>13975</v>
      </c>
      <c r="E11" s="21">
        <v>13140</v>
      </c>
      <c r="F11" s="27">
        <v>13185</v>
      </c>
      <c r="G11" s="27">
        <v>14723</v>
      </c>
      <c r="H11" s="27">
        <v>16125</v>
      </c>
      <c r="I11" s="21">
        <v>17185</v>
      </c>
      <c r="J11" s="27">
        <v>28514</v>
      </c>
      <c r="K11" s="27">
        <v>19940</v>
      </c>
      <c r="L11" s="27">
        <v>20958</v>
      </c>
      <c r="M11" s="21">
        <v>22379</v>
      </c>
      <c r="N11" s="27">
        <v>15001</v>
      </c>
      <c r="O11" s="27">
        <v>17659</v>
      </c>
      <c r="P11" s="27">
        <v>19070</v>
      </c>
      <c r="Q11" s="21">
        <v>17300</v>
      </c>
      <c r="R11" s="27">
        <v>28362</v>
      </c>
      <c r="S11" s="27">
        <v>28523</v>
      </c>
      <c r="T11" s="27">
        <v>28748</v>
      </c>
      <c r="U11" s="21">
        <v>28464</v>
      </c>
      <c r="V11" s="27">
        <v>31952</v>
      </c>
      <c r="W11" s="27">
        <v>28235</v>
      </c>
      <c r="X11" s="27">
        <v>32686</v>
      </c>
      <c r="Y11" s="21">
        <v>31550</v>
      </c>
    </row>
    <row r="12" spans="1:25" ht="13.5">
      <c r="A12" s="2" t="s">
        <v>186</v>
      </c>
      <c r="B12" s="28">
        <v>91649</v>
      </c>
      <c r="C12" s="28">
        <v>91825</v>
      </c>
      <c r="D12" s="28">
        <v>65331</v>
      </c>
      <c r="E12" s="22">
        <v>99985</v>
      </c>
      <c r="F12" s="28">
        <v>111513</v>
      </c>
      <c r="G12" s="28">
        <v>88707</v>
      </c>
      <c r="H12" s="28">
        <v>86476</v>
      </c>
      <c r="I12" s="22">
        <v>98194</v>
      </c>
      <c r="J12" s="28">
        <v>91270</v>
      </c>
      <c r="K12" s="28">
        <v>76586</v>
      </c>
      <c r="L12" s="28">
        <v>73849</v>
      </c>
      <c r="M12" s="22">
        <v>67138</v>
      </c>
      <c r="N12" s="28">
        <v>76181</v>
      </c>
      <c r="O12" s="28">
        <v>63397</v>
      </c>
      <c r="P12" s="28">
        <v>56134</v>
      </c>
      <c r="Q12" s="22">
        <v>82913</v>
      </c>
      <c r="R12" s="28">
        <v>83194</v>
      </c>
      <c r="S12" s="28">
        <v>80282</v>
      </c>
      <c r="T12" s="28">
        <v>52233</v>
      </c>
      <c r="U12" s="22">
        <v>55630</v>
      </c>
      <c r="V12" s="28">
        <v>65242</v>
      </c>
      <c r="W12" s="28">
        <v>121091</v>
      </c>
      <c r="X12" s="28">
        <v>120255</v>
      </c>
      <c r="Y12" s="22">
        <v>97969</v>
      </c>
    </row>
    <row r="13" spans="1:25" ht="13.5">
      <c r="A13" s="2" t="s">
        <v>187</v>
      </c>
      <c r="B13" s="28">
        <v>133</v>
      </c>
      <c r="C13" s="28">
        <v>134</v>
      </c>
      <c r="D13" s="28">
        <v>133</v>
      </c>
      <c r="E13" s="22">
        <v>134</v>
      </c>
      <c r="F13" s="28">
        <v>138</v>
      </c>
      <c r="G13" s="28">
        <v>139</v>
      </c>
      <c r="H13" s="28">
        <v>139</v>
      </c>
      <c r="I13" s="22">
        <v>886</v>
      </c>
      <c r="J13" s="28">
        <v>863</v>
      </c>
      <c r="K13" s="28">
        <v>2305</v>
      </c>
      <c r="L13" s="28">
        <v>1241</v>
      </c>
      <c r="M13" s="22">
        <v>323</v>
      </c>
      <c r="N13" s="28">
        <v>251</v>
      </c>
      <c r="O13" s="28">
        <v>263</v>
      </c>
      <c r="P13" s="28">
        <v>273</v>
      </c>
      <c r="Q13" s="22">
        <v>395</v>
      </c>
      <c r="R13" s="28">
        <v>401</v>
      </c>
      <c r="S13" s="28">
        <v>383</v>
      </c>
      <c r="T13" s="28">
        <v>299</v>
      </c>
      <c r="U13" s="22">
        <v>340</v>
      </c>
      <c r="V13" s="28">
        <v>309</v>
      </c>
      <c r="W13" s="28">
        <v>261</v>
      </c>
      <c r="X13" s="28">
        <v>1223</v>
      </c>
      <c r="Y13" s="22">
        <v>1274</v>
      </c>
    </row>
    <row r="14" spans="1:25" ht="13.5">
      <c r="A14" s="2" t="s">
        <v>188</v>
      </c>
      <c r="B14" s="28">
        <v>131619</v>
      </c>
      <c r="C14" s="28">
        <v>138028</v>
      </c>
      <c r="D14" s="28">
        <v>118094</v>
      </c>
      <c r="E14" s="22">
        <v>96378</v>
      </c>
      <c r="F14" s="28">
        <v>102188</v>
      </c>
      <c r="G14" s="28">
        <v>100557</v>
      </c>
      <c r="H14" s="28">
        <v>86801</v>
      </c>
      <c r="I14" s="22">
        <v>122151</v>
      </c>
      <c r="J14" s="28">
        <v>93744</v>
      </c>
      <c r="K14" s="28">
        <v>95016</v>
      </c>
      <c r="L14" s="28">
        <v>104605</v>
      </c>
      <c r="M14" s="22">
        <v>102202</v>
      </c>
      <c r="N14" s="28">
        <v>78881</v>
      </c>
      <c r="O14" s="28">
        <v>61783</v>
      </c>
      <c r="P14" s="28">
        <v>78515</v>
      </c>
      <c r="Q14" s="22">
        <v>69236</v>
      </c>
      <c r="R14" s="28">
        <v>72062</v>
      </c>
      <c r="S14" s="28">
        <v>69216</v>
      </c>
      <c r="T14" s="28">
        <v>60006</v>
      </c>
      <c r="U14" s="22">
        <v>59346</v>
      </c>
      <c r="V14" s="28"/>
      <c r="W14" s="28"/>
      <c r="X14" s="28"/>
      <c r="Y14" s="22">
        <v>104113</v>
      </c>
    </row>
    <row r="15" spans="1:25" ht="13.5">
      <c r="A15" s="2" t="s">
        <v>81</v>
      </c>
      <c r="B15" s="28">
        <v>10846</v>
      </c>
      <c r="C15" s="28">
        <v>7429</v>
      </c>
      <c r="D15" s="28">
        <v>19445</v>
      </c>
      <c r="E15" s="22">
        <v>11386</v>
      </c>
      <c r="F15" s="28">
        <v>13152</v>
      </c>
      <c r="G15" s="28">
        <v>6558</v>
      </c>
      <c r="H15" s="28">
        <v>3827</v>
      </c>
      <c r="I15" s="22">
        <v>9128</v>
      </c>
      <c r="J15" s="28">
        <v>6422</v>
      </c>
      <c r="K15" s="28">
        <v>1503</v>
      </c>
      <c r="L15" s="28">
        <v>3660</v>
      </c>
      <c r="M15" s="22">
        <v>2166</v>
      </c>
      <c r="N15" s="28">
        <v>1899</v>
      </c>
      <c r="O15" s="28">
        <v>2036</v>
      </c>
      <c r="P15" s="28">
        <v>1453</v>
      </c>
      <c r="Q15" s="22">
        <v>3241</v>
      </c>
      <c r="R15" s="28">
        <v>1939</v>
      </c>
      <c r="S15" s="28">
        <v>1085</v>
      </c>
      <c r="T15" s="28">
        <v>309</v>
      </c>
      <c r="U15" s="22">
        <v>1543</v>
      </c>
      <c r="V15" s="28">
        <v>680</v>
      </c>
      <c r="W15" s="28">
        <v>1350</v>
      </c>
      <c r="X15" s="28">
        <v>453</v>
      </c>
      <c r="Y15" s="22">
        <v>1313</v>
      </c>
    </row>
    <row r="16" spans="1:25" ht="13.5">
      <c r="A16" s="2" t="s">
        <v>84</v>
      </c>
      <c r="B16" s="28">
        <v>1286</v>
      </c>
      <c r="C16" s="28">
        <v>1288</v>
      </c>
      <c r="D16" s="28">
        <v>1</v>
      </c>
      <c r="E16" s="22">
        <v>163</v>
      </c>
      <c r="F16" s="28">
        <v>3</v>
      </c>
      <c r="G16" s="28">
        <v>386</v>
      </c>
      <c r="H16" s="28">
        <v>1084</v>
      </c>
      <c r="I16" s="22">
        <v>1403</v>
      </c>
      <c r="J16" s="28">
        <v>1666</v>
      </c>
      <c r="K16" s="28">
        <v>2143</v>
      </c>
      <c r="L16" s="28">
        <v>1739</v>
      </c>
      <c r="M16" s="22">
        <v>1593</v>
      </c>
      <c r="N16" s="28">
        <v>966</v>
      </c>
      <c r="O16" s="28">
        <v>1339</v>
      </c>
      <c r="P16" s="28">
        <v>786</v>
      </c>
      <c r="Q16" s="22">
        <v>901</v>
      </c>
      <c r="R16" s="28">
        <v>1980</v>
      </c>
      <c r="S16" s="28">
        <v>2347</v>
      </c>
      <c r="T16" s="28"/>
      <c r="U16" s="22">
        <v>2713</v>
      </c>
      <c r="V16" s="28">
        <v>310</v>
      </c>
      <c r="W16" s="28">
        <v>807</v>
      </c>
      <c r="X16" s="28">
        <v>937</v>
      </c>
      <c r="Y16" s="22">
        <v>938</v>
      </c>
    </row>
    <row r="17" spans="1:25" ht="13.5">
      <c r="A17" s="2" t="s">
        <v>85</v>
      </c>
      <c r="B17" s="28">
        <v>813</v>
      </c>
      <c r="C17" s="28">
        <v>6409</v>
      </c>
      <c r="D17" s="28">
        <v>7416</v>
      </c>
      <c r="E17" s="22">
        <v>7082</v>
      </c>
      <c r="F17" s="28">
        <v>7399</v>
      </c>
      <c r="G17" s="28">
        <v>9894</v>
      </c>
      <c r="H17" s="28">
        <v>11987</v>
      </c>
      <c r="I17" s="22">
        <v>12775</v>
      </c>
      <c r="J17" s="28">
        <v>9512</v>
      </c>
      <c r="K17" s="28">
        <v>10216</v>
      </c>
      <c r="L17" s="28">
        <v>11553</v>
      </c>
      <c r="M17" s="22">
        <v>11025</v>
      </c>
      <c r="N17" s="28">
        <v>11264</v>
      </c>
      <c r="O17" s="28">
        <v>12636</v>
      </c>
      <c r="P17" s="28">
        <v>14784</v>
      </c>
      <c r="Q17" s="22">
        <v>14174</v>
      </c>
      <c r="R17" s="28">
        <v>14084</v>
      </c>
      <c r="S17" s="28">
        <v>17141</v>
      </c>
      <c r="T17" s="28">
        <v>19208</v>
      </c>
      <c r="U17" s="22">
        <v>19564</v>
      </c>
      <c r="V17" s="28">
        <v>17338</v>
      </c>
      <c r="W17" s="28">
        <v>13096</v>
      </c>
      <c r="X17" s="28">
        <v>14218</v>
      </c>
      <c r="Y17" s="22">
        <v>16609</v>
      </c>
    </row>
    <row r="18" spans="1:25" ht="13.5">
      <c r="A18" s="2" t="s">
        <v>86</v>
      </c>
      <c r="B18" s="28">
        <v>247933</v>
      </c>
      <c r="C18" s="28">
        <v>257578</v>
      </c>
      <c r="D18" s="28">
        <v>224398</v>
      </c>
      <c r="E18" s="22">
        <v>228271</v>
      </c>
      <c r="F18" s="28">
        <v>247581</v>
      </c>
      <c r="G18" s="28">
        <v>220968</v>
      </c>
      <c r="H18" s="28">
        <v>206442</v>
      </c>
      <c r="I18" s="22">
        <v>261726</v>
      </c>
      <c r="J18" s="28">
        <v>231993</v>
      </c>
      <c r="K18" s="28">
        <v>207712</v>
      </c>
      <c r="L18" s="28">
        <v>217608</v>
      </c>
      <c r="M18" s="22">
        <v>206829</v>
      </c>
      <c r="N18" s="28">
        <v>184446</v>
      </c>
      <c r="O18" s="28">
        <v>159116</v>
      </c>
      <c r="P18" s="28">
        <v>171018</v>
      </c>
      <c r="Q18" s="22">
        <v>188164</v>
      </c>
      <c r="R18" s="28">
        <v>202025</v>
      </c>
      <c r="S18" s="28">
        <v>198980</v>
      </c>
      <c r="T18" s="28">
        <v>160796</v>
      </c>
      <c r="U18" s="22">
        <v>167591</v>
      </c>
      <c r="V18" s="28">
        <v>179307</v>
      </c>
      <c r="W18" s="28">
        <v>304827</v>
      </c>
      <c r="X18" s="28">
        <v>310133</v>
      </c>
      <c r="Y18" s="22">
        <v>253770</v>
      </c>
    </row>
    <row r="19" spans="1:25" ht="13.5">
      <c r="A19" s="3" t="s">
        <v>189</v>
      </c>
      <c r="B19" s="28">
        <v>11300</v>
      </c>
      <c r="C19" s="28">
        <v>11491</v>
      </c>
      <c r="D19" s="28">
        <v>11637</v>
      </c>
      <c r="E19" s="22">
        <v>14105</v>
      </c>
      <c r="F19" s="28">
        <v>21375</v>
      </c>
      <c r="G19" s="28">
        <v>20868</v>
      </c>
      <c r="H19" s="28">
        <v>21282</v>
      </c>
      <c r="I19" s="22">
        <v>27886</v>
      </c>
      <c r="J19" s="28">
        <v>28000</v>
      </c>
      <c r="K19" s="28">
        <v>29439</v>
      </c>
      <c r="L19" s="28">
        <v>28745</v>
      </c>
      <c r="M19" s="22">
        <v>27240</v>
      </c>
      <c r="N19" s="28">
        <v>27351</v>
      </c>
      <c r="O19" s="28">
        <v>25473</v>
      </c>
      <c r="P19" s="28">
        <v>26016</v>
      </c>
      <c r="Q19" s="22">
        <v>25459</v>
      </c>
      <c r="R19" s="28">
        <v>16796</v>
      </c>
      <c r="S19" s="28">
        <v>16891</v>
      </c>
      <c r="T19" s="28">
        <v>16602</v>
      </c>
      <c r="U19" s="22">
        <v>16604</v>
      </c>
      <c r="V19" s="28">
        <v>17461</v>
      </c>
      <c r="W19" s="28">
        <v>16657</v>
      </c>
      <c r="X19" s="28">
        <v>15693</v>
      </c>
      <c r="Y19" s="22">
        <v>12926</v>
      </c>
    </row>
    <row r="20" spans="1:25" ht="13.5">
      <c r="A20" s="3" t="s">
        <v>190</v>
      </c>
      <c r="B20" s="28">
        <v>2990</v>
      </c>
      <c r="C20" s="28">
        <v>2875</v>
      </c>
      <c r="D20" s="28">
        <v>2954</v>
      </c>
      <c r="E20" s="22">
        <v>2415</v>
      </c>
      <c r="F20" s="28">
        <v>2478</v>
      </c>
      <c r="G20" s="28">
        <v>2407</v>
      </c>
      <c r="H20" s="28">
        <v>2274</v>
      </c>
      <c r="I20" s="22">
        <v>2167</v>
      </c>
      <c r="J20" s="28">
        <v>1900</v>
      </c>
      <c r="K20" s="28">
        <v>2044</v>
      </c>
      <c r="L20" s="28">
        <v>2063</v>
      </c>
      <c r="M20" s="22">
        <v>2001</v>
      </c>
      <c r="N20" s="28">
        <v>1894</v>
      </c>
      <c r="O20" s="28">
        <v>2047</v>
      </c>
      <c r="P20" s="28">
        <v>2203</v>
      </c>
      <c r="Q20" s="22">
        <v>1945</v>
      </c>
      <c r="R20" s="28">
        <v>2095</v>
      </c>
      <c r="S20" s="28">
        <v>2127</v>
      </c>
      <c r="T20" s="28">
        <v>2196</v>
      </c>
      <c r="U20" s="22">
        <v>2359</v>
      </c>
      <c r="V20" s="28">
        <v>2505</v>
      </c>
      <c r="W20" s="28">
        <v>2672</v>
      </c>
      <c r="X20" s="28">
        <v>2772</v>
      </c>
      <c r="Y20" s="22">
        <v>2948</v>
      </c>
    </row>
    <row r="21" spans="1:25" ht="13.5">
      <c r="A21" s="3" t="s">
        <v>191</v>
      </c>
      <c r="B21" s="28">
        <v>32281</v>
      </c>
      <c r="C21" s="28">
        <v>33506</v>
      </c>
      <c r="D21" s="28">
        <v>30513</v>
      </c>
      <c r="E21" s="22">
        <v>31942</v>
      </c>
      <c r="F21" s="28">
        <v>33581</v>
      </c>
      <c r="G21" s="28">
        <v>35278</v>
      </c>
      <c r="H21" s="28">
        <v>36883</v>
      </c>
      <c r="I21" s="22">
        <v>38733</v>
      </c>
      <c r="J21" s="28">
        <v>40708</v>
      </c>
      <c r="K21" s="28">
        <v>42794</v>
      </c>
      <c r="L21" s="28">
        <v>44046</v>
      </c>
      <c r="M21" s="22">
        <v>45975</v>
      </c>
      <c r="N21" s="28">
        <v>48042</v>
      </c>
      <c r="O21" s="28">
        <v>50899</v>
      </c>
      <c r="P21" s="28">
        <v>53525</v>
      </c>
      <c r="Q21" s="22">
        <v>56335</v>
      </c>
      <c r="R21" s="28">
        <v>58950</v>
      </c>
      <c r="S21" s="28">
        <v>49850</v>
      </c>
      <c r="T21" s="28">
        <v>39754</v>
      </c>
      <c r="U21" s="22">
        <v>40753</v>
      </c>
      <c r="V21" s="28">
        <v>42504</v>
      </c>
      <c r="W21" s="28">
        <v>44052</v>
      </c>
      <c r="X21" s="28">
        <v>45831</v>
      </c>
      <c r="Y21" s="22">
        <v>18992</v>
      </c>
    </row>
    <row r="22" spans="1:25" ht="13.5">
      <c r="A22" s="3" t="s">
        <v>192</v>
      </c>
      <c r="B22" s="28">
        <v>51080</v>
      </c>
      <c r="C22" s="28">
        <v>51080</v>
      </c>
      <c r="D22" s="28">
        <v>51080</v>
      </c>
      <c r="E22" s="22">
        <v>51080</v>
      </c>
      <c r="F22" s="28">
        <v>51083</v>
      </c>
      <c r="G22" s="28">
        <v>51083</v>
      </c>
      <c r="H22" s="28">
        <v>51083</v>
      </c>
      <c r="I22" s="22">
        <v>51083</v>
      </c>
      <c r="J22" s="28">
        <v>51087</v>
      </c>
      <c r="K22" s="28">
        <v>51087</v>
      </c>
      <c r="L22" s="28">
        <v>51298</v>
      </c>
      <c r="M22" s="22">
        <v>51298</v>
      </c>
      <c r="N22" s="28">
        <v>51306</v>
      </c>
      <c r="O22" s="28">
        <v>51306</v>
      </c>
      <c r="P22" s="28">
        <v>51306</v>
      </c>
      <c r="Q22" s="22">
        <v>51306</v>
      </c>
      <c r="R22" s="28">
        <v>51359</v>
      </c>
      <c r="S22" s="28">
        <v>51359</v>
      </c>
      <c r="T22" s="28">
        <v>51359</v>
      </c>
      <c r="U22" s="22">
        <v>51359</v>
      </c>
      <c r="V22" s="28">
        <v>51359</v>
      </c>
      <c r="W22" s="28">
        <v>51359</v>
      </c>
      <c r="X22" s="28">
        <v>51359</v>
      </c>
      <c r="Y22" s="22">
        <v>51359</v>
      </c>
    </row>
    <row r="23" spans="1:25" ht="13.5">
      <c r="A23" s="3" t="s">
        <v>193</v>
      </c>
      <c r="B23" s="28">
        <v>117</v>
      </c>
      <c r="C23" s="28">
        <v>113</v>
      </c>
      <c r="D23" s="28">
        <v>1387</v>
      </c>
      <c r="E23" s="22">
        <v>507</v>
      </c>
      <c r="F23" s="28">
        <v>433</v>
      </c>
      <c r="G23" s="28">
        <v>428</v>
      </c>
      <c r="H23" s="28">
        <v>446</v>
      </c>
      <c r="I23" s="22">
        <v>208</v>
      </c>
      <c r="J23" s="28">
        <v>160</v>
      </c>
      <c r="K23" s="28">
        <v>147</v>
      </c>
      <c r="L23" s="28">
        <v>313</v>
      </c>
      <c r="M23" s="22">
        <v>454</v>
      </c>
      <c r="N23" s="28">
        <v>432</v>
      </c>
      <c r="O23" s="28">
        <v>371</v>
      </c>
      <c r="P23" s="28">
        <v>501</v>
      </c>
      <c r="Q23" s="22">
        <v>410</v>
      </c>
      <c r="R23" s="28">
        <v>236</v>
      </c>
      <c r="S23" s="28">
        <v>7774</v>
      </c>
      <c r="T23" s="28">
        <v>15241</v>
      </c>
      <c r="U23" s="22">
        <v>10697</v>
      </c>
      <c r="V23" s="28">
        <v>10654</v>
      </c>
      <c r="W23" s="28">
        <v>9464</v>
      </c>
      <c r="X23" s="28">
        <v>7346</v>
      </c>
      <c r="Y23" s="22">
        <v>32278</v>
      </c>
    </row>
    <row r="24" spans="1:25" ht="13.5">
      <c r="A24" s="3" t="s">
        <v>194</v>
      </c>
      <c r="B24" s="28">
        <v>245</v>
      </c>
      <c r="C24" s="28">
        <v>250</v>
      </c>
      <c r="D24" s="28">
        <v>247</v>
      </c>
      <c r="E24" s="22">
        <v>272</v>
      </c>
      <c r="F24" s="28">
        <v>278</v>
      </c>
      <c r="G24" s="28">
        <v>297</v>
      </c>
      <c r="H24" s="28">
        <v>278</v>
      </c>
      <c r="I24" s="22">
        <v>269</v>
      </c>
      <c r="J24" s="28">
        <v>283</v>
      </c>
      <c r="K24" s="28">
        <v>292</v>
      </c>
      <c r="L24" s="28">
        <v>296</v>
      </c>
      <c r="M24" s="22">
        <v>302</v>
      </c>
      <c r="N24" s="28">
        <v>316</v>
      </c>
      <c r="O24" s="28">
        <v>331</v>
      </c>
      <c r="P24" s="28">
        <v>287</v>
      </c>
      <c r="Q24" s="22">
        <v>304</v>
      </c>
      <c r="R24" s="28">
        <v>326</v>
      </c>
      <c r="S24" s="28">
        <v>344</v>
      </c>
      <c r="T24" s="28">
        <v>316</v>
      </c>
      <c r="U24" s="22">
        <v>330</v>
      </c>
      <c r="V24" s="28">
        <v>238</v>
      </c>
      <c r="W24" s="28">
        <v>256</v>
      </c>
      <c r="X24" s="28">
        <v>195</v>
      </c>
      <c r="Y24" s="22">
        <v>198</v>
      </c>
    </row>
    <row r="25" spans="1:25" ht="13.5">
      <c r="A25" s="3" t="s">
        <v>89</v>
      </c>
      <c r="B25" s="28">
        <v>98016</v>
      </c>
      <c r="C25" s="28">
        <v>99319</v>
      </c>
      <c r="D25" s="28">
        <v>97821</v>
      </c>
      <c r="E25" s="22">
        <v>100325</v>
      </c>
      <c r="F25" s="28">
        <v>109230</v>
      </c>
      <c r="G25" s="28">
        <v>110363</v>
      </c>
      <c r="H25" s="28">
        <v>112249</v>
      </c>
      <c r="I25" s="22">
        <v>120348</v>
      </c>
      <c r="J25" s="28">
        <v>122141</v>
      </c>
      <c r="K25" s="28">
        <v>125806</v>
      </c>
      <c r="L25" s="28">
        <v>126764</v>
      </c>
      <c r="M25" s="22">
        <v>127273</v>
      </c>
      <c r="N25" s="28">
        <v>129343</v>
      </c>
      <c r="O25" s="28">
        <v>130430</v>
      </c>
      <c r="P25" s="28">
        <v>133841</v>
      </c>
      <c r="Q25" s="22">
        <v>135762</v>
      </c>
      <c r="R25" s="28">
        <v>129763</v>
      </c>
      <c r="S25" s="28">
        <v>128348</v>
      </c>
      <c r="T25" s="28">
        <v>125471</v>
      </c>
      <c r="U25" s="22">
        <v>122106</v>
      </c>
      <c r="V25" s="28">
        <v>124724</v>
      </c>
      <c r="W25" s="28">
        <v>124462</v>
      </c>
      <c r="X25" s="28">
        <v>123199</v>
      </c>
      <c r="Y25" s="22">
        <v>118703</v>
      </c>
    </row>
    <row r="26" spans="1:25" ht="13.5">
      <c r="A26" s="3" t="s">
        <v>90</v>
      </c>
      <c r="B26" s="28">
        <v>705</v>
      </c>
      <c r="C26" s="28">
        <v>825</v>
      </c>
      <c r="D26" s="28">
        <v>908</v>
      </c>
      <c r="E26" s="22">
        <v>961</v>
      </c>
      <c r="F26" s="28">
        <v>1075</v>
      </c>
      <c r="G26" s="28">
        <v>1184</v>
      </c>
      <c r="H26" s="28">
        <v>1307</v>
      </c>
      <c r="I26" s="22">
        <v>1444</v>
      </c>
      <c r="J26" s="28">
        <v>1542</v>
      </c>
      <c r="K26" s="28">
        <v>1632</v>
      </c>
      <c r="L26" s="28">
        <v>1722</v>
      </c>
      <c r="M26" s="22">
        <v>1689</v>
      </c>
      <c r="N26" s="28">
        <v>1706</v>
      </c>
      <c r="O26" s="28">
        <v>1830</v>
      </c>
      <c r="P26" s="28">
        <v>1907</v>
      </c>
      <c r="Q26" s="22">
        <v>2019</v>
      </c>
      <c r="R26" s="28">
        <v>2075</v>
      </c>
      <c r="S26" s="28">
        <v>2043</v>
      </c>
      <c r="T26" s="28">
        <v>868</v>
      </c>
      <c r="U26" s="22">
        <v>878</v>
      </c>
      <c r="V26" s="28">
        <v>774</v>
      </c>
      <c r="W26" s="28">
        <v>790</v>
      </c>
      <c r="X26" s="28">
        <v>839</v>
      </c>
      <c r="Y26" s="22">
        <v>646</v>
      </c>
    </row>
    <row r="27" spans="1:25" ht="13.5">
      <c r="A27" s="3" t="s">
        <v>85</v>
      </c>
      <c r="B27" s="28">
        <v>21</v>
      </c>
      <c r="C27" s="28">
        <v>22</v>
      </c>
      <c r="D27" s="28">
        <v>24</v>
      </c>
      <c r="E27" s="22">
        <v>25</v>
      </c>
      <c r="F27" s="28">
        <v>27</v>
      </c>
      <c r="G27" s="28">
        <v>29</v>
      </c>
      <c r="H27" s="28">
        <v>30</v>
      </c>
      <c r="I27" s="22">
        <v>32</v>
      </c>
      <c r="J27" s="28">
        <v>33</v>
      </c>
      <c r="K27" s="28">
        <v>35</v>
      </c>
      <c r="L27" s="28">
        <v>37</v>
      </c>
      <c r="M27" s="22">
        <v>38</v>
      </c>
      <c r="N27" s="28">
        <v>40</v>
      </c>
      <c r="O27" s="28">
        <v>41</v>
      </c>
      <c r="P27" s="28">
        <v>43</v>
      </c>
      <c r="Q27" s="22">
        <v>45</v>
      </c>
      <c r="R27" s="28">
        <v>46</v>
      </c>
      <c r="S27" s="28">
        <v>48</v>
      </c>
      <c r="T27" s="28">
        <v>50</v>
      </c>
      <c r="U27" s="22">
        <v>50</v>
      </c>
      <c r="V27" s="28">
        <v>52</v>
      </c>
      <c r="W27" s="28">
        <v>54</v>
      </c>
      <c r="X27" s="28">
        <v>54</v>
      </c>
      <c r="Y27" s="22">
        <v>58</v>
      </c>
    </row>
    <row r="28" spans="1:25" ht="13.5">
      <c r="A28" s="3" t="s">
        <v>91</v>
      </c>
      <c r="B28" s="28">
        <v>726</v>
      </c>
      <c r="C28" s="28">
        <v>848</v>
      </c>
      <c r="D28" s="28">
        <v>932</v>
      </c>
      <c r="E28" s="22">
        <v>987</v>
      </c>
      <c r="F28" s="28">
        <v>1102</v>
      </c>
      <c r="G28" s="28">
        <v>1213</v>
      </c>
      <c r="H28" s="28">
        <v>1338</v>
      </c>
      <c r="I28" s="22">
        <v>1476</v>
      </c>
      <c r="J28" s="28">
        <v>1576</v>
      </c>
      <c r="K28" s="28">
        <v>1668</v>
      </c>
      <c r="L28" s="28">
        <v>1759</v>
      </c>
      <c r="M28" s="22">
        <v>1728</v>
      </c>
      <c r="N28" s="28">
        <v>1746</v>
      </c>
      <c r="O28" s="28">
        <v>1872</v>
      </c>
      <c r="P28" s="28">
        <v>1950</v>
      </c>
      <c r="Q28" s="22">
        <v>2064</v>
      </c>
      <c r="R28" s="28">
        <v>2122</v>
      </c>
      <c r="S28" s="28">
        <v>2091</v>
      </c>
      <c r="T28" s="28">
        <v>919</v>
      </c>
      <c r="U28" s="22">
        <v>1068</v>
      </c>
      <c r="V28" s="28">
        <v>1049</v>
      </c>
      <c r="W28" s="28">
        <v>1209</v>
      </c>
      <c r="X28" s="28">
        <v>1403</v>
      </c>
      <c r="Y28" s="22">
        <v>1360</v>
      </c>
    </row>
    <row r="29" spans="1:25" ht="13.5">
      <c r="A29" s="3" t="s">
        <v>92</v>
      </c>
      <c r="B29" s="28">
        <v>12709</v>
      </c>
      <c r="C29" s="28">
        <v>11537</v>
      </c>
      <c r="D29" s="28">
        <v>11202</v>
      </c>
      <c r="E29" s="22">
        <v>10772</v>
      </c>
      <c r="F29" s="28">
        <v>10385</v>
      </c>
      <c r="G29" s="28">
        <v>10173</v>
      </c>
      <c r="H29" s="28">
        <v>10705</v>
      </c>
      <c r="I29" s="22">
        <v>10768</v>
      </c>
      <c r="J29" s="28">
        <v>10489</v>
      </c>
      <c r="K29" s="28">
        <v>10945</v>
      </c>
      <c r="L29" s="28">
        <v>11866</v>
      </c>
      <c r="M29" s="22">
        <v>11991</v>
      </c>
      <c r="N29" s="28">
        <v>12269</v>
      </c>
      <c r="O29" s="28">
        <v>12566</v>
      </c>
      <c r="P29" s="28">
        <v>12857</v>
      </c>
      <c r="Q29" s="22">
        <v>12795</v>
      </c>
      <c r="R29" s="28">
        <v>12697</v>
      </c>
      <c r="S29" s="28">
        <v>13124</v>
      </c>
      <c r="T29" s="28">
        <v>13831</v>
      </c>
      <c r="U29" s="22">
        <v>12346</v>
      </c>
      <c r="V29" s="28">
        <v>13411</v>
      </c>
      <c r="W29" s="28">
        <v>12368</v>
      </c>
      <c r="X29" s="28">
        <v>12631</v>
      </c>
      <c r="Y29" s="22">
        <v>12077</v>
      </c>
    </row>
    <row r="30" spans="1:25" ht="13.5">
      <c r="A30" s="3" t="s">
        <v>195</v>
      </c>
      <c r="B30" s="28">
        <v>1032</v>
      </c>
      <c r="C30" s="28">
        <v>1032</v>
      </c>
      <c r="D30" s="28">
        <v>1032</v>
      </c>
      <c r="E30" s="22">
        <v>1032</v>
      </c>
      <c r="F30" s="28">
        <v>1061</v>
      </c>
      <c r="G30" s="28">
        <v>5326</v>
      </c>
      <c r="H30" s="28">
        <v>5420</v>
      </c>
      <c r="I30" s="22">
        <v>5578</v>
      </c>
      <c r="J30" s="28">
        <v>5372</v>
      </c>
      <c r="K30" s="28">
        <v>12735</v>
      </c>
      <c r="L30" s="28">
        <v>13354</v>
      </c>
      <c r="M30" s="22">
        <v>13722</v>
      </c>
      <c r="N30" s="28">
        <v>13470</v>
      </c>
      <c r="O30" s="28">
        <v>22883</v>
      </c>
      <c r="P30" s="28">
        <v>24094</v>
      </c>
      <c r="Q30" s="22">
        <v>25279</v>
      </c>
      <c r="R30" s="28">
        <v>25035</v>
      </c>
      <c r="S30" s="28">
        <v>35688</v>
      </c>
      <c r="T30" s="28">
        <v>37912</v>
      </c>
      <c r="U30" s="22">
        <v>38764</v>
      </c>
      <c r="V30" s="28">
        <v>36047</v>
      </c>
      <c r="W30" s="28">
        <v>56391</v>
      </c>
      <c r="X30" s="28">
        <v>57990</v>
      </c>
      <c r="Y30" s="22">
        <v>54666</v>
      </c>
    </row>
    <row r="31" spans="1:25" ht="13.5">
      <c r="A31" s="3" t="s">
        <v>84</v>
      </c>
      <c r="B31" s="28"/>
      <c r="C31" s="28"/>
      <c r="D31" s="28"/>
      <c r="E31" s="22">
        <v>13856</v>
      </c>
      <c r="F31" s="28">
        <v>6648</v>
      </c>
      <c r="G31" s="28">
        <v>6466</v>
      </c>
      <c r="H31" s="28">
        <v>6136</v>
      </c>
      <c r="I31" s="22">
        <v>2688</v>
      </c>
      <c r="J31" s="28">
        <v>2730</v>
      </c>
      <c r="K31" s="28">
        <v>2033</v>
      </c>
      <c r="L31" s="28">
        <v>2085</v>
      </c>
      <c r="M31" s="22">
        <v>1998</v>
      </c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3" t="s">
        <v>85</v>
      </c>
      <c r="B32" s="28">
        <v>17733</v>
      </c>
      <c r="C32" s="28">
        <v>16516</v>
      </c>
      <c r="D32" s="28">
        <v>16742</v>
      </c>
      <c r="E32" s="22">
        <v>6045</v>
      </c>
      <c r="F32" s="28">
        <v>2015</v>
      </c>
      <c r="G32" s="28">
        <v>1981</v>
      </c>
      <c r="H32" s="28">
        <v>2193</v>
      </c>
      <c r="I32" s="22">
        <v>2195</v>
      </c>
      <c r="J32" s="28">
        <v>1925</v>
      </c>
      <c r="K32" s="28">
        <v>1926</v>
      </c>
      <c r="L32" s="28">
        <v>2020</v>
      </c>
      <c r="M32" s="22">
        <v>2101</v>
      </c>
      <c r="N32" s="28">
        <v>2485</v>
      </c>
      <c r="O32" s="28">
        <v>2827</v>
      </c>
      <c r="P32" s="28">
        <v>2933</v>
      </c>
      <c r="Q32" s="22">
        <v>1728</v>
      </c>
      <c r="R32" s="28">
        <v>1232</v>
      </c>
      <c r="S32" s="28">
        <v>1271</v>
      </c>
      <c r="T32" s="28">
        <v>1342</v>
      </c>
      <c r="U32" s="22">
        <v>1326</v>
      </c>
      <c r="V32" s="28">
        <v>1377</v>
      </c>
      <c r="W32" s="28">
        <v>1521</v>
      </c>
      <c r="X32" s="28">
        <v>1566</v>
      </c>
      <c r="Y32" s="22">
        <v>1143</v>
      </c>
    </row>
    <row r="33" spans="1:25" ht="13.5">
      <c r="A33" s="3" t="s">
        <v>196</v>
      </c>
      <c r="B33" s="28">
        <v>-415</v>
      </c>
      <c r="C33" s="28">
        <v>-415</v>
      </c>
      <c r="D33" s="28">
        <v>-415</v>
      </c>
      <c r="E33" s="22">
        <v>-400</v>
      </c>
      <c r="F33" s="28">
        <v>-400</v>
      </c>
      <c r="G33" s="28">
        <v>-400</v>
      </c>
      <c r="H33" s="28">
        <v>-400</v>
      </c>
      <c r="I33" s="22">
        <v>-400</v>
      </c>
      <c r="J33" s="28">
        <v>-400</v>
      </c>
      <c r="K33" s="28">
        <v>-400</v>
      </c>
      <c r="L33" s="28">
        <v>-400</v>
      </c>
      <c r="M33" s="22">
        <v>-400</v>
      </c>
      <c r="N33" s="28">
        <v>-400</v>
      </c>
      <c r="O33" s="28">
        <v>-400</v>
      </c>
      <c r="P33" s="28">
        <v>-400</v>
      </c>
      <c r="Q33" s="22">
        <v>-400</v>
      </c>
      <c r="R33" s="28">
        <v>-400</v>
      </c>
      <c r="S33" s="28">
        <v>-400</v>
      </c>
      <c r="T33" s="28">
        <v>-400</v>
      </c>
      <c r="U33" s="22">
        <v>-400</v>
      </c>
      <c r="V33" s="28">
        <v>-400</v>
      </c>
      <c r="W33" s="28">
        <v>-400</v>
      </c>
      <c r="X33" s="28">
        <v>-401</v>
      </c>
      <c r="Y33" s="22">
        <v>-401</v>
      </c>
    </row>
    <row r="34" spans="1:25" ht="13.5">
      <c r="A34" s="3" t="s">
        <v>95</v>
      </c>
      <c r="B34" s="28">
        <v>31061</v>
      </c>
      <c r="C34" s="28">
        <v>28671</v>
      </c>
      <c r="D34" s="28">
        <v>28563</v>
      </c>
      <c r="E34" s="22">
        <v>31306</v>
      </c>
      <c r="F34" s="28">
        <v>20303</v>
      </c>
      <c r="G34" s="28">
        <v>24877</v>
      </c>
      <c r="H34" s="28">
        <v>25402</v>
      </c>
      <c r="I34" s="22">
        <v>26398</v>
      </c>
      <c r="J34" s="28">
        <v>25146</v>
      </c>
      <c r="K34" s="28">
        <v>32154</v>
      </c>
      <c r="L34" s="28">
        <v>34015</v>
      </c>
      <c r="M34" s="22">
        <v>34711</v>
      </c>
      <c r="N34" s="28">
        <v>38161</v>
      </c>
      <c r="O34" s="28">
        <v>48782</v>
      </c>
      <c r="P34" s="28">
        <v>50760</v>
      </c>
      <c r="Q34" s="22">
        <v>50246</v>
      </c>
      <c r="R34" s="28">
        <v>48434</v>
      </c>
      <c r="S34" s="28">
        <v>59790</v>
      </c>
      <c r="T34" s="28">
        <v>62998</v>
      </c>
      <c r="U34" s="22">
        <v>62219</v>
      </c>
      <c r="V34" s="28">
        <v>60158</v>
      </c>
      <c r="W34" s="28">
        <v>80121</v>
      </c>
      <c r="X34" s="28">
        <v>81923</v>
      </c>
      <c r="Y34" s="22">
        <v>78057</v>
      </c>
    </row>
    <row r="35" spans="1:25" ht="13.5">
      <c r="A35" s="2" t="s">
        <v>96</v>
      </c>
      <c r="B35" s="28">
        <v>129804</v>
      </c>
      <c r="C35" s="28">
        <v>128839</v>
      </c>
      <c r="D35" s="28">
        <v>127317</v>
      </c>
      <c r="E35" s="22">
        <v>132619</v>
      </c>
      <c r="F35" s="28">
        <v>130637</v>
      </c>
      <c r="G35" s="28">
        <v>136454</v>
      </c>
      <c r="H35" s="28">
        <v>138989</v>
      </c>
      <c r="I35" s="22">
        <v>148223</v>
      </c>
      <c r="J35" s="28">
        <v>148863</v>
      </c>
      <c r="K35" s="28">
        <v>159629</v>
      </c>
      <c r="L35" s="28">
        <v>162538</v>
      </c>
      <c r="M35" s="22">
        <v>163713</v>
      </c>
      <c r="N35" s="28">
        <v>169251</v>
      </c>
      <c r="O35" s="28">
        <v>181084</v>
      </c>
      <c r="P35" s="28">
        <v>186552</v>
      </c>
      <c r="Q35" s="22">
        <v>188073</v>
      </c>
      <c r="R35" s="28">
        <v>180321</v>
      </c>
      <c r="S35" s="28">
        <v>190230</v>
      </c>
      <c r="T35" s="28">
        <v>189388</v>
      </c>
      <c r="U35" s="22">
        <v>185394</v>
      </c>
      <c r="V35" s="28">
        <v>185932</v>
      </c>
      <c r="W35" s="28">
        <v>205793</v>
      </c>
      <c r="X35" s="28">
        <v>206526</v>
      </c>
      <c r="Y35" s="22">
        <v>198121</v>
      </c>
    </row>
    <row r="36" spans="1:25" ht="14.25" thickBot="1">
      <c r="A36" s="4" t="s">
        <v>97</v>
      </c>
      <c r="B36" s="29">
        <v>377737</v>
      </c>
      <c r="C36" s="29">
        <v>386417</v>
      </c>
      <c r="D36" s="29">
        <v>351716</v>
      </c>
      <c r="E36" s="23">
        <v>360891</v>
      </c>
      <c r="F36" s="29">
        <v>378219</v>
      </c>
      <c r="G36" s="29">
        <v>357422</v>
      </c>
      <c r="H36" s="29">
        <v>345432</v>
      </c>
      <c r="I36" s="23">
        <v>409950</v>
      </c>
      <c r="J36" s="29">
        <v>380857</v>
      </c>
      <c r="K36" s="29">
        <v>367342</v>
      </c>
      <c r="L36" s="29">
        <v>380146</v>
      </c>
      <c r="M36" s="23">
        <v>370542</v>
      </c>
      <c r="N36" s="29">
        <v>353698</v>
      </c>
      <c r="O36" s="29">
        <v>340201</v>
      </c>
      <c r="P36" s="29">
        <v>357571</v>
      </c>
      <c r="Q36" s="23">
        <v>376238</v>
      </c>
      <c r="R36" s="29">
        <v>382346</v>
      </c>
      <c r="S36" s="29">
        <v>389211</v>
      </c>
      <c r="T36" s="29">
        <v>350184</v>
      </c>
      <c r="U36" s="23">
        <v>352985</v>
      </c>
      <c r="V36" s="29">
        <v>365240</v>
      </c>
      <c r="W36" s="29">
        <v>510621</v>
      </c>
      <c r="X36" s="29">
        <v>516659</v>
      </c>
      <c r="Y36" s="23">
        <v>451892</v>
      </c>
    </row>
    <row r="37" spans="1:25" ht="14.25" thickTop="1">
      <c r="A37" s="2" t="s">
        <v>197</v>
      </c>
      <c r="B37" s="28">
        <v>67139</v>
      </c>
      <c r="C37" s="28">
        <v>68501</v>
      </c>
      <c r="D37" s="28">
        <v>80567</v>
      </c>
      <c r="E37" s="22">
        <v>51697</v>
      </c>
      <c r="F37" s="28">
        <v>68637</v>
      </c>
      <c r="G37" s="28">
        <v>49356</v>
      </c>
      <c r="H37" s="28">
        <v>37388</v>
      </c>
      <c r="I37" s="22">
        <v>79329</v>
      </c>
      <c r="J37" s="28">
        <v>63509</v>
      </c>
      <c r="K37" s="28">
        <v>38335</v>
      </c>
      <c r="L37" s="28">
        <v>47884</v>
      </c>
      <c r="M37" s="22">
        <v>55542</v>
      </c>
      <c r="N37" s="28">
        <v>44026</v>
      </c>
      <c r="O37" s="28">
        <v>23791</v>
      </c>
      <c r="P37" s="28">
        <v>31050</v>
      </c>
      <c r="Q37" s="22">
        <v>28770</v>
      </c>
      <c r="R37" s="28">
        <v>34213</v>
      </c>
      <c r="S37" s="28">
        <v>40760</v>
      </c>
      <c r="T37" s="28">
        <v>37404</v>
      </c>
      <c r="U37" s="22">
        <v>28924</v>
      </c>
      <c r="V37" s="28">
        <v>24935</v>
      </c>
      <c r="W37" s="28">
        <v>63598</v>
      </c>
      <c r="X37" s="28">
        <v>82833</v>
      </c>
      <c r="Y37" s="22">
        <v>62082</v>
      </c>
    </row>
    <row r="38" spans="1:25" ht="13.5">
      <c r="A38" s="2" t="s">
        <v>198</v>
      </c>
      <c r="B38" s="28">
        <v>126715</v>
      </c>
      <c r="C38" s="28">
        <v>121113</v>
      </c>
      <c r="D38" s="28">
        <v>79619</v>
      </c>
      <c r="E38" s="22">
        <v>98293</v>
      </c>
      <c r="F38" s="28">
        <v>106666</v>
      </c>
      <c r="G38" s="28">
        <v>98920</v>
      </c>
      <c r="H38" s="28">
        <v>100396</v>
      </c>
      <c r="I38" s="22">
        <v>100470</v>
      </c>
      <c r="J38" s="28">
        <v>98248</v>
      </c>
      <c r="K38" s="28">
        <v>106960</v>
      </c>
      <c r="L38" s="28">
        <v>101039</v>
      </c>
      <c r="M38" s="22">
        <v>98084</v>
      </c>
      <c r="N38" s="28">
        <v>103108</v>
      </c>
      <c r="O38" s="28">
        <v>101399</v>
      </c>
      <c r="P38" s="28">
        <v>105937</v>
      </c>
      <c r="Q38" s="22">
        <v>120886</v>
      </c>
      <c r="R38" s="28">
        <v>116355</v>
      </c>
      <c r="S38" s="28">
        <v>82314</v>
      </c>
      <c r="T38" s="28">
        <v>65698</v>
      </c>
      <c r="U38" s="22">
        <v>72962</v>
      </c>
      <c r="V38" s="28">
        <v>109041</v>
      </c>
      <c r="W38" s="28">
        <v>135817</v>
      </c>
      <c r="X38" s="28">
        <v>123958</v>
      </c>
      <c r="Y38" s="22">
        <v>85873</v>
      </c>
    </row>
    <row r="39" spans="1:25" ht="13.5">
      <c r="A39" s="2" t="s">
        <v>199</v>
      </c>
      <c r="B39" s="28">
        <v>26695</v>
      </c>
      <c r="C39" s="28">
        <v>33967</v>
      </c>
      <c r="D39" s="28">
        <v>33674</v>
      </c>
      <c r="E39" s="22">
        <v>33613</v>
      </c>
      <c r="F39" s="28">
        <v>10797</v>
      </c>
      <c r="G39" s="28">
        <v>14445</v>
      </c>
      <c r="H39" s="28">
        <v>14005</v>
      </c>
      <c r="I39" s="22">
        <v>18382</v>
      </c>
      <c r="J39" s="28">
        <v>17992</v>
      </c>
      <c r="K39" s="28">
        <v>18900</v>
      </c>
      <c r="L39" s="28">
        <v>19545</v>
      </c>
      <c r="M39" s="22">
        <v>15932</v>
      </c>
      <c r="N39" s="28">
        <v>15196</v>
      </c>
      <c r="O39" s="28">
        <v>17305</v>
      </c>
      <c r="P39" s="28">
        <v>17690</v>
      </c>
      <c r="Q39" s="22">
        <v>18669</v>
      </c>
      <c r="R39" s="28">
        <v>18665</v>
      </c>
      <c r="S39" s="28">
        <v>21112</v>
      </c>
      <c r="T39" s="28">
        <v>21482</v>
      </c>
      <c r="U39" s="22">
        <v>21940</v>
      </c>
      <c r="V39" s="28">
        <v>21351</v>
      </c>
      <c r="W39" s="28">
        <v>17489</v>
      </c>
      <c r="X39" s="28">
        <v>18769</v>
      </c>
      <c r="Y39" s="22">
        <v>18802</v>
      </c>
    </row>
    <row r="40" spans="1:25" ht="13.5">
      <c r="A40" s="2" t="s">
        <v>98</v>
      </c>
      <c r="B40" s="28">
        <v>18221</v>
      </c>
      <c r="C40" s="28">
        <v>26386</v>
      </c>
      <c r="D40" s="28">
        <v>15494</v>
      </c>
      <c r="E40" s="22">
        <v>21240</v>
      </c>
      <c r="F40" s="28">
        <v>20601</v>
      </c>
      <c r="G40" s="28">
        <v>17809</v>
      </c>
      <c r="H40" s="28">
        <v>19059</v>
      </c>
      <c r="I40" s="22">
        <v>24711</v>
      </c>
      <c r="J40" s="28">
        <v>16594</v>
      </c>
      <c r="K40" s="28">
        <v>14049</v>
      </c>
      <c r="L40" s="28">
        <v>13519</v>
      </c>
      <c r="M40" s="22">
        <v>11817</v>
      </c>
      <c r="N40" s="28">
        <v>12393</v>
      </c>
      <c r="O40" s="28">
        <v>11201</v>
      </c>
      <c r="P40" s="28">
        <v>9558</v>
      </c>
      <c r="Q40" s="22">
        <v>10326</v>
      </c>
      <c r="R40" s="28">
        <v>11358</v>
      </c>
      <c r="S40" s="28">
        <v>24483</v>
      </c>
      <c r="T40" s="28">
        <v>13919</v>
      </c>
      <c r="U40" s="22">
        <v>9105</v>
      </c>
      <c r="V40" s="28">
        <v>15376</v>
      </c>
      <c r="W40" s="28">
        <v>18507</v>
      </c>
      <c r="X40" s="28">
        <v>16250</v>
      </c>
      <c r="Y40" s="22">
        <v>18064</v>
      </c>
    </row>
    <row r="41" spans="1:25" ht="13.5">
      <c r="A41" s="2" t="s">
        <v>200</v>
      </c>
      <c r="B41" s="28">
        <v>20938</v>
      </c>
      <c r="C41" s="28">
        <v>16546</v>
      </c>
      <c r="D41" s="28">
        <v>16543</v>
      </c>
      <c r="E41" s="22">
        <v>23935</v>
      </c>
      <c r="F41" s="28">
        <v>23733</v>
      </c>
      <c r="G41" s="28">
        <v>27074</v>
      </c>
      <c r="H41" s="28">
        <v>24819</v>
      </c>
      <c r="I41" s="22">
        <v>19746</v>
      </c>
      <c r="J41" s="28">
        <v>20357</v>
      </c>
      <c r="K41" s="28">
        <v>17459</v>
      </c>
      <c r="L41" s="28">
        <v>18795</v>
      </c>
      <c r="M41" s="22">
        <v>10092</v>
      </c>
      <c r="N41" s="28">
        <v>15060</v>
      </c>
      <c r="O41" s="28">
        <v>15913</v>
      </c>
      <c r="P41" s="28">
        <v>15214</v>
      </c>
      <c r="Q41" s="22">
        <v>16061</v>
      </c>
      <c r="R41" s="28">
        <v>19689</v>
      </c>
      <c r="S41" s="28">
        <v>17527</v>
      </c>
      <c r="T41" s="28">
        <v>10978</v>
      </c>
      <c r="U41" s="22">
        <v>16165</v>
      </c>
      <c r="V41" s="28">
        <v>13413</v>
      </c>
      <c r="W41" s="28">
        <v>20410</v>
      </c>
      <c r="X41" s="28">
        <v>18311</v>
      </c>
      <c r="Y41" s="22">
        <v>17318</v>
      </c>
    </row>
    <row r="42" spans="1:25" ht="13.5">
      <c r="A42" s="2" t="s">
        <v>99</v>
      </c>
      <c r="B42" s="28">
        <v>101</v>
      </c>
      <c r="C42" s="28">
        <v>26</v>
      </c>
      <c r="D42" s="28">
        <v>226</v>
      </c>
      <c r="E42" s="22">
        <v>339</v>
      </c>
      <c r="F42" s="28">
        <v>59</v>
      </c>
      <c r="G42" s="28">
        <v>44</v>
      </c>
      <c r="H42" s="28">
        <v>116</v>
      </c>
      <c r="I42" s="22">
        <v>129</v>
      </c>
      <c r="J42" s="28">
        <v>169</v>
      </c>
      <c r="K42" s="28">
        <v>59</v>
      </c>
      <c r="L42" s="28">
        <v>512</v>
      </c>
      <c r="M42" s="22">
        <v>457</v>
      </c>
      <c r="N42" s="28">
        <v>813</v>
      </c>
      <c r="O42" s="28">
        <v>816</v>
      </c>
      <c r="P42" s="28">
        <v>862</v>
      </c>
      <c r="Q42" s="22">
        <v>933</v>
      </c>
      <c r="R42" s="28">
        <v>1097</v>
      </c>
      <c r="S42" s="28">
        <v>1174</v>
      </c>
      <c r="T42" s="28">
        <v>1352</v>
      </c>
      <c r="U42" s="22">
        <v>1397</v>
      </c>
      <c r="V42" s="28">
        <v>2671</v>
      </c>
      <c r="W42" s="28">
        <v>5357</v>
      </c>
      <c r="X42" s="28">
        <v>6739</v>
      </c>
      <c r="Y42" s="22">
        <v>2274</v>
      </c>
    </row>
    <row r="43" spans="1:25" ht="13.5">
      <c r="A43" s="2" t="s">
        <v>201</v>
      </c>
      <c r="B43" s="28"/>
      <c r="C43" s="28">
        <v>20</v>
      </c>
      <c r="D43" s="28">
        <v>39</v>
      </c>
      <c r="E43" s="22">
        <v>55</v>
      </c>
      <c r="F43" s="28">
        <v>72</v>
      </c>
      <c r="G43" s="28">
        <v>96</v>
      </c>
      <c r="H43" s="28">
        <v>121</v>
      </c>
      <c r="I43" s="22">
        <v>149</v>
      </c>
      <c r="J43" s="28">
        <v>174</v>
      </c>
      <c r="K43" s="28">
        <v>201</v>
      </c>
      <c r="L43" s="28">
        <v>240</v>
      </c>
      <c r="M43" s="22">
        <v>277</v>
      </c>
      <c r="N43" s="28">
        <v>315</v>
      </c>
      <c r="O43" s="28">
        <v>355</v>
      </c>
      <c r="P43" s="28">
        <v>409</v>
      </c>
      <c r="Q43" s="22">
        <v>465</v>
      </c>
      <c r="R43" s="28">
        <v>514</v>
      </c>
      <c r="S43" s="28">
        <v>548</v>
      </c>
      <c r="T43" s="28">
        <v>624</v>
      </c>
      <c r="U43" s="22">
        <v>686</v>
      </c>
      <c r="V43" s="28">
        <v>723</v>
      </c>
      <c r="W43" s="28">
        <v>839</v>
      </c>
      <c r="X43" s="28">
        <v>885</v>
      </c>
      <c r="Y43" s="22">
        <v>890</v>
      </c>
    </row>
    <row r="44" spans="1:25" ht="13.5">
      <c r="A44" s="2" t="s">
        <v>202</v>
      </c>
      <c r="B44" s="28"/>
      <c r="C44" s="28"/>
      <c r="D44" s="28"/>
      <c r="E44" s="22">
        <v>2108</v>
      </c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2" t="s">
        <v>85</v>
      </c>
      <c r="B45" s="28">
        <v>5653</v>
      </c>
      <c r="C45" s="28">
        <v>8029</v>
      </c>
      <c r="D45" s="28">
        <v>6551</v>
      </c>
      <c r="E45" s="22">
        <v>5644</v>
      </c>
      <c r="F45" s="28">
        <v>7856</v>
      </c>
      <c r="G45" s="28">
        <v>5792</v>
      </c>
      <c r="H45" s="28">
        <v>6105</v>
      </c>
      <c r="I45" s="22">
        <v>6721</v>
      </c>
      <c r="J45" s="28">
        <v>7520</v>
      </c>
      <c r="K45" s="28">
        <v>7161</v>
      </c>
      <c r="L45" s="28">
        <v>10372</v>
      </c>
      <c r="M45" s="22">
        <v>6531</v>
      </c>
      <c r="N45" s="28">
        <v>3051</v>
      </c>
      <c r="O45" s="28">
        <v>2146</v>
      </c>
      <c r="P45" s="28">
        <v>2157</v>
      </c>
      <c r="Q45" s="22">
        <v>2849</v>
      </c>
      <c r="R45" s="28">
        <v>3401</v>
      </c>
      <c r="S45" s="28">
        <v>4950</v>
      </c>
      <c r="T45" s="28">
        <v>1575</v>
      </c>
      <c r="U45" s="22">
        <v>6305</v>
      </c>
      <c r="V45" s="28">
        <v>2447</v>
      </c>
      <c r="W45" s="28">
        <v>5206</v>
      </c>
      <c r="X45" s="28">
        <v>2082</v>
      </c>
      <c r="Y45" s="22">
        <v>6284</v>
      </c>
    </row>
    <row r="46" spans="1:25" ht="13.5">
      <c r="A46" s="2" t="s">
        <v>102</v>
      </c>
      <c r="B46" s="28">
        <v>265465</v>
      </c>
      <c r="C46" s="28">
        <v>274592</v>
      </c>
      <c r="D46" s="28">
        <v>232715</v>
      </c>
      <c r="E46" s="22">
        <v>236928</v>
      </c>
      <c r="F46" s="28">
        <v>238423</v>
      </c>
      <c r="G46" s="28">
        <v>213539</v>
      </c>
      <c r="H46" s="28">
        <v>202013</v>
      </c>
      <c r="I46" s="22">
        <v>249641</v>
      </c>
      <c r="J46" s="28">
        <v>224565</v>
      </c>
      <c r="K46" s="28">
        <v>203128</v>
      </c>
      <c r="L46" s="28">
        <v>211910</v>
      </c>
      <c r="M46" s="22">
        <v>198735</v>
      </c>
      <c r="N46" s="28">
        <v>193966</v>
      </c>
      <c r="O46" s="28">
        <v>172930</v>
      </c>
      <c r="P46" s="28">
        <v>182881</v>
      </c>
      <c r="Q46" s="22">
        <v>198963</v>
      </c>
      <c r="R46" s="28">
        <v>205295</v>
      </c>
      <c r="S46" s="28">
        <v>192872</v>
      </c>
      <c r="T46" s="28">
        <v>153036</v>
      </c>
      <c r="U46" s="22">
        <v>157487</v>
      </c>
      <c r="V46" s="28">
        <v>189960</v>
      </c>
      <c r="W46" s="28">
        <v>267225</v>
      </c>
      <c r="X46" s="28">
        <v>269830</v>
      </c>
      <c r="Y46" s="22">
        <v>211591</v>
      </c>
    </row>
    <row r="47" spans="1:25" ht="13.5">
      <c r="A47" s="2" t="s">
        <v>203</v>
      </c>
      <c r="B47" s="28">
        <v>17388</v>
      </c>
      <c r="C47" s="28">
        <v>17930</v>
      </c>
      <c r="D47" s="28">
        <v>18664</v>
      </c>
      <c r="E47" s="22">
        <v>19540</v>
      </c>
      <c r="F47" s="28">
        <v>40670</v>
      </c>
      <c r="G47" s="28">
        <v>47312</v>
      </c>
      <c r="H47" s="28">
        <v>50105</v>
      </c>
      <c r="I47" s="22">
        <v>47358</v>
      </c>
      <c r="J47" s="28">
        <v>45800</v>
      </c>
      <c r="K47" s="28">
        <v>52994</v>
      </c>
      <c r="L47" s="28">
        <v>53222</v>
      </c>
      <c r="M47" s="22">
        <v>58783</v>
      </c>
      <c r="N47" s="28">
        <v>51857</v>
      </c>
      <c r="O47" s="28">
        <v>61237</v>
      </c>
      <c r="P47" s="28">
        <v>64722</v>
      </c>
      <c r="Q47" s="22">
        <v>67191</v>
      </c>
      <c r="R47" s="28">
        <v>64208</v>
      </c>
      <c r="S47" s="28">
        <v>76593</v>
      </c>
      <c r="T47" s="28">
        <v>71865</v>
      </c>
      <c r="U47" s="22">
        <v>68974</v>
      </c>
      <c r="V47" s="28">
        <v>52988</v>
      </c>
      <c r="W47" s="28">
        <v>70212</v>
      </c>
      <c r="X47" s="28">
        <v>73370</v>
      </c>
      <c r="Y47" s="22">
        <v>71795</v>
      </c>
    </row>
    <row r="48" spans="1:25" ht="13.5">
      <c r="A48" s="2" t="s">
        <v>204</v>
      </c>
      <c r="B48" s="28">
        <v>10920</v>
      </c>
      <c r="C48" s="28">
        <v>10513</v>
      </c>
      <c r="D48" s="28">
        <v>9322</v>
      </c>
      <c r="E48" s="22">
        <v>9433</v>
      </c>
      <c r="F48" s="28">
        <v>9556</v>
      </c>
      <c r="G48" s="28">
        <v>8893</v>
      </c>
      <c r="H48" s="28">
        <v>10452</v>
      </c>
      <c r="I48" s="22">
        <v>10445</v>
      </c>
      <c r="J48" s="28">
        <v>10401</v>
      </c>
      <c r="K48" s="28">
        <v>11949</v>
      </c>
      <c r="L48" s="28">
        <v>11949</v>
      </c>
      <c r="M48" s="22">
        <v>11949</v>
      </c>
      <c r="N48" s="28">
        <v>11949</v>
      </c>
      <c r="O48" s="28">
        <v>12058</v>
      </c>
      <c r="P48" s="28">
        <v>12203</v>
      </c>
      <c r="Q48" s="22">
        <v>11526</v>
      </c>
      <c r="R48" s="28">
        <v>6602</v>
      </c>
      <c r="S48" s="28">
        <v>7999</v>
      </c>
      <c r="T48" s="28">
        <v>7962</v>
      </c>
      <c r="U48" s="22">
        <v>5020</v>
      </c>
      <c r="V48" s="28">
        <v>5811</v>
      </c>
      <c r="W48" s="28">
        <v>13231</v>
      </c>
      <c r="X48" s="28">
        <v>13193</v>
      </c>
      <c r="Y48" s="22">
        <v>13047</v>
      </c>
    </row>
    <row r="49" spans="1:25" ht="13.5">
      <c r="A49" s="2" t="s">
        <v>205</v>
      </c>
      <c r="B49" s="28">
        <v>3037</v>
      </c>
      <c r="C49" s="28">
        <v>3079</v>
      </c>
      <c r="D49" s="28">
        <v>3129</v>
      </c>
      <c r="E49" s="22">
        <v>3185</v>
      </c>
      <c r="F49" s="28">
        <v>3280</v>
      </c>
      <c r="G49" s="28">
        <v>3315</v>
      </c>
      <c r="H49" s="28">
        <v>3328</v>
      </c>
      <c r="I49" s="22">
        <v>3371</v>
      </c>
      <c r="J49" s="28">
        <v>3411</v>
      </c>
      <c r="K49" s="28">
        <v>3490</v>
      </c>
      <c r="L49" s="28">
        <v>3581</v>
      </c>
      <c r="M49" s="22">
        <v>3600</v>
      </c>
      <c r="N49" s="28">
        <v>3636</v>
      </c>
      <c r="O49" s="28">
        <v>3674</v>
      </c>
      <c r="P49" s="28">
        <v>3699</v>
      </c>
      <c r="Q49" s="22">
        <v>3710</v>
      </c>
      <c r="R49" s="28">
        <v>3749</v>
      </c>
      <c r="S49" s="28">
        <v>3853</v>
      </c>
      <c r="T49" s="28">
        <v>3906</v>
      </c>
      <c r="U49" s="22">
        <v>4016</v>
      </c>
      <c r="V49" s="28">
        <v>4049</v>
      </c>
      <c r="W49" s="28">
        <v>4030</v>
      </c>
      <c r="X49" s="28">
        <v>4041</v>
      </c>
      <c r="Y49" s="22">
        <v>4132</v>
      </c>
    </row>
    <row r="50" spans="1:25" ht="13.5">
      <c r="A50" s="2" t="s">
        <v>206</v>
      </c>
      <c r="B50" s="28">
        <v>19</v>
      </c>
      <c r="C50" s="28">
        <v>19</v>
      </c>
      <c r="D50" s="28">
        <v>199</v>
      </c>
      <c r="E50" s="22">
        <v>252</v>
      </c>
      <c r="F50" s="28">
        <v>241</v>
      </c>
      <c r="G50" s="28">
        <v>230</v>
      </c>
      <c r="H50" s="28">
        <v>217</v>
      </c>
      <c r="I50" s="22">
        <v>275</v>
      </c>
      <c r="J50" s="28">
        <v>278</v>
      </c>
      <c r="K50" s="28">
        <v>267</v>
      </c>
      <c r="L50" s="28">
        <v>252</v>
      </c>
      <c r="M50" s="22">
        <v>242</v>
      </c>
      <c r="N50" s="28">
        <v>232</v>
      </c>
      <c r="O50" s="28">
        <v>221</v>
      </c>
      <c r="P50" s="28">
        <v>206</v>
      </c>
      <c r="Q50" s="22">
        <v>199</v>
      </c>
      <c r="R50" s="28">
        <v>188</v>
      </c>
      <c r="S50" s="28">
        <v>179</v>
      </c>
      <c r="T50" s="28">
        <v>164</v>
      </c>
      <c r="U50" s="22">
        <v>180</v>
      </c>
      <c r="V50" s="28">
        <v>170</v>
      </c>
      <c r="W50" s="28">
        <v>160</v>
      </c>
      <c r="X50" s="28">
        <v>154</v>
      </c>
      <c r="Y50" s="22">
        <v>181</v>
      </c>
    </row>
    <row r="51" spans="1:25" ht="13.5">
      <c r="A51" s="2" t="s">
        <v>207</v>
      </c>
      <c r="B51" s="28">
        <v>2239</v>
      </c>
      <c r="C51" s="28">
        <v>2218</v>
      </c>
      <c r="D51" s="28">
        <v>2178</v>
      </c>
      <c r="E51" s="22">
        <v>2174</v>
      </c>
      <c r="F51" s="28">
        <v>2124</v>
      </c>
      <c r="G51" s="28">
        <v>2122</v>
      </c>
      <c r="H51" s="28">
        <v>2114</v>
      </c>
      <c r="I51" s="22">
        <v>2118</v>
      </c>
      <c r="J51" s="28">
        <v>2095</v>
      </c>
      <c r="K51" s="28">
        <v>2038</v>
      </c>
      <c r="L51" s="28">
        <v>1972</v>
      </c>
      <c r="M51" s="22">
        <v>1924</v>
      </c>
      <c r="N51" s="28">
        <v>1959</v>
      </c>
      <c r="O51" s="28">
        <v>1897</v>
      </c>
      <c r="P51" s="28">
        <v>1831</v>
      </c>
      <c r="Q51" s="22">
        <v>1772</v>
      </c>
      <c r="R51" s="28">
        <v>1832</v>
      </c>
      <c r="S51" s="28">
        <v>1802</v>
      </c>
      <c r="T51" s="28">
        <v>1772</v>
      </c>
      <c r="U51" s="22">
        <v>1742</v>
      </c>
      <c r="V51" s="28">
        <v>1634</v>
      </c>
      <c r="W51" s="28">
        <v>1654</v>
      </c>
      <c r="X51" s="28">
        <v>1702</v>
      </c>
      <c r="Y51" s="22">
        <v>1692</v>
      </c>
    </row>
    <row r="52" spans="1:25" ht="13.5">
      <c r="A52" s="2" t="s">
        <v>208</v>
      </c>
      <c r="B52" s="28">
        <v>493</v>
      </c>
      <c r="C52" s="28"/>
      <c r="D52" s="28">
        <v>4604</v>
      </c>
      <c r="E52" s="22">
        <v>3223</v>
      </c>
      <c r="F52" s="28">
        <v>2277</v>
      </c>
      <c r="G52" s="28">
        <v>1705</v>
      </c>
      <c r="H52" s="28">
        <v>1131</v>
      </c>
      <c r="I52" s="22">
        <v>937</v>
      </c>
      <c r="J52" s="28">
        <v>743</v>
      </c>
      <c r="K52" s="28">
        <v>549</v>
      </c>
      <c r="L52" s="28">
        <v>1389</v>
      </c>
      <c r="M52" s="22">
        <v>1191</v>
      </c>
      <c r="N52" s="28">
        <v>968</v>
      </c>
      <c r="O52" s="28">
        <v>774</v>
      </c>
      <c r="P52" s="28">
        <v>581</v>
      </c>
      <c r="Q52" s="22">
        <v>387</v>
      </c>
      <c r="R52" s="28">
        <v>198</v>
      </c>
      <c r="S52" s="28"/>
      <c r="T52" s="28">
        <v>5177</v>
      </c>
      <c r="U52" s="22">
        <v>5375</v>
      </c>
      <c r="V52" s="28">
        <v>3126</v>
      </c>
      <c r="W52" s="28">
        <v>2751</v>
      </c>
      <c r="X52" s="28">
        <v>2376</v>
      </c>
      <c r="Y52" s="22"/>
    </row>
    <row r="53" spans="1:25" ht="13.5">
      <c r="A53" s="2" t="s">
        <v>85</v>
      </c>
      <c r="B53" s="28">
        <v>394</v>
      </c>
      <c r="C53" s="28">
        <v>413</v>
      </c>
      <c r="D53" s="28">
        <v>433</v>
      </c>
      <c r="E53" s="22">
        <v>5033</v>
      </c>
      <c r="F53" s="28">
        <v>852</v>
      </c>
      <c r="G53" s="28">
        <v>985</v>
      </c>
      <c r="H53" s="28">
        <v>1042</v>
      </c>
      <c r="I53" s="22">
        <v>985</v>
      </c>
      <c r="J53" s="28">
        <v>921</v>
      </c>
      <c r="K53" s="28">
        <v>943</v>
      </c>
      <c r="L53" s="28">
        <v>900</v>
      </c>
      <c r="M53" s="22">
        <v>843</v>
      </c>
      <c r="N53" s="28">
        <v>835</v>
      </c>
      <c r="O53" s="28">
        <v>789</v>
      </c>
      <c r="P53" s="28">
        <v>785</v>
      </c>
      <c r="Q53" s="22">
        <v>603</v>
      </c>
      <c r="R53" s="28">
        <v>472</v>
      </c>
      <c r="S53" s="28">
        <v>435</v>
      </c>
      <c r="T53" s="28">
        <v>421</v>
      </c>
      <c r="U53" s="22">
        <v>375</v>
      </c>
      <c r="V53" s="28">
        <v>398</v>
      </c>
      <c r="W53" s="28">
        <v>488</v>
      </c>
      <c r="X53" s="28">
        <v>447</v>
      </c>
      <c r="Y53" s="22">
        <v>465</v>
      </c>
    </row>
    <row r="54" spans="1:25" ht="13.5">
      <c r="A54" s="2" t="s">
        <v>209</v>
      </c>
      <c r="B54" s="28">
        <v>34493</v>
      </c>
      <c r="C54" s="28">
        <v>34174</v>
      </c>
      <c r="D54" s="28">
        <v>38533</v>
      </c>
      <c r="E54" s="22">
        <v>42845</v>
      </c>
      <c r="F54" s="28">
        <v>59003</v>
      </c>
      <c r="G54" s="28">
        <v>64580</v>
      </c>
      <c r="H54" s="28">
        <v>68423</v>
      </c>
      <c r="I54" s="22">
        <v>65542</v>
      </c>
      <c r="J54" s="28">
        <v>63718</v>
      </c>
      <c r="K54" s="28">
        <v>72344</v>
      </c>
      <c r="L54" s="28">
        <v>73426</v>
      </c>
      <c r="M54" s="22">
        <v>78739</v>
      </c>
      <c r="N54" s="28">
        <v>71695</v>
      </c>
      <c r="O54" s="28">
        <v>80997</v>
      </c>
      <c r="P54" s="28">
        <v>84467</v>
      </c>
      <c r="Q54" s="22">
        <v>85930</v>
      </c>
      <c r="R54" s="28">
        <v>77886</v>
      </c>
      <c r="S54" s="28">
        <v>91612</v>
      </c>
      <c r="T54" s="28">
        <v>92186</v>
      </c>
      <c r="U54" s="22">
        <v>86749</v>
      </c>
      <c r="V54" s="28">
        <v>69328</v>
      </c>
      <c r="W54" s="28">
        <v>93994</v>
      </c>
      <c r="X54" s="28">
        <v>97014</v>
      </c>
      <c r="Y54" s="22">
        <v>95153</v>
      </c>
    </row>
    <row r="55" spans="1:25" ht="14.25" thickBot="1">
      <c r="A55" s="4" t="s">
        <v>103</v>
      </c>
      <c r="B55" s="29">
        <v>299958</v>
      </c>
      <c r="C55" s="29">
        <v>308767</v>
      </c>
      <c r="D55" s="29">
        <v>271249</v>
      </c>
      <c r="E55" s="23">
        <v>279774</v>
      </c>
      <c r="F55" s="29">
        <v>297427</v>
      </c>
      <c r="G55" s="29">
        <v>278119</v>
      </c>
      <c r="H55" s="29">
        <v>270437</v>
      </c>
      <c r="I55" s="23">
        <v>315183</v>
      </c>
      <c r="J55" s="29">
        <v>288284</v>
      </c>
      <c r="K55" s="29">
        <v>275472</v>
      </c>
      <c r="L55" s="29">
        <v>285337</v>
      </c>
      <c r="M55" s="23">
        <v>277474</v>
      </c>
      <c r="N55" s="29">
        <v>265662</v>
      </c>
      <c r="O55" s="29">
        <v>253928</v>
      </c>
      <c r="P55" s="29">
        <v>267349</v>
      </c>
      <c r="Q55" s="23">
        <v>284893</v>
      </c>
      <c r="R55" s="29">
        <v>283181</v>
      </c>
      <c r="S55" s="29">
        <v>284485</v>
      </c>
      <c r="T55" s="29">
        <v>245223</v>
      </c>
      <c r="U55" s="23">
        <v>244237</v>
      </c>
      <c r="V55" s="29">
        <v>259289</v>
      </c>
      <c r="W55" s="29">
        <v>361220</v>
      </c>
      <c r="X55" s="29">
        <v>366845</v>
      </c>
      <c r="Y55" s="23">
        <v>306744</v>
      </c>
    </row>
    <row r="56" spans="1:25" ht="14.25" thickTop="1">
      <c r="A56" s="2" t="s">
        <v>104</v>
      </c>
      <c r="B56" s="28">
        <v>24467</v>
      </c>
      <c r="C56" s="28">
        <v>24467</v>
      </c>
      <c r="D56" s="28">
        <v>24467</v>
      </c>
      <c r="E56" s="22">
        <v>24467</v>
      </c>
      <c r="F56" s="28">
        <v>24467</v>
      </c>
      <c r="G56" s="28">
        <v>24467</v>
      </c>
      <c r="H56" s="28">
        <v>24467</v>
      </c>
      <c r="I56" s="22">
        <v>24467</v>
      </c>
      <c r="J56" s="28">
        <v>24467</v>
      </c>
      <c r="K56" s="28">
        <v>24467</v>
      </c>
      <c r="L56" s="28">
        <v>24467</v>
      </c>
      <c r="M56" s="22">
        <v>24467</v>
      </c>
      <c r="N56" s="28">
        <v>24467</v>
      </c>
      <c r="O56" s="28">
        <v>24467</v>
      </c>
      <c r="P56" s="28">
        <v>24467</v>
      </c>
      <c r="Q56" s="22">
        <v>24467</v>
      </c>
      <c r="R56" s="28">
        <v>24467</v>
      </c>
      <c r="S56" s="28">
        <v>24467</v>
      </c>
      <c r="T56" s="28">
        <v>24467</v>
      </c>
      <c r="U56" s="22">
        <v>24467</v>
      </c>
      <c r="V56" s="28">
        <v>24467</v>
      </c>
      <c r="W56" s="28">
        <v>24467</v>
      </c>
      <c r="X56" s="28">
        <v>24467</v>
      </c>
      <c r="Y56" s="22">
        <v>24467</v>
      </c>
    </row>
    <row r="57" spans="1:25" ht="13.5">
      <c r="A57" s="2" t="s">
        <v>107</v>
      </c>
      <c r="B57" s="28">
        <v>57215</v>
      </c>
      <c r="C57" s="28">
        <v>57215</v>
      </c>
      <c r="D57" s="28">
        <v>57215</v>
      </c>
      <c r="E57" s="22">
        <v>57215</v>
      </c>
      <c r="F57" s="28">
        <v>57215</v>
      </c>
      <c r="G57" s="28">
        <v>57215</v>
      </c>
      <c r="H57" s="28">
        <v>57215</v>
      </c>
      <c r="I57" s="22">
        <v>57215</v>
      </c>
      <c r="J57" s="28">
        <v>57215</v>
      </c>
      <c r="K57" s="28">
        <v>57215</v>
      </c>
      <c r="L57" s="28">
        <v>57215</v>
      </c>
      <c r="M57" s="22">
        <v>57679</v>
      </c>
      <c r="N57" s="28">
        <v>57679</v>
      </c>
      <c r="O57" s="28">
        <v>57679</v>
      </c>
      <c r="P57" s="28">
        <v>57679</v>
      </c>
      <c r="Q57" s="22">
        <v>57679</v>
      </c>
      <c r="R57" s="28">
        <v>57679</v>
      </c>
      <c r="S57" s="28">
        <v>57679</v>
      </c>
      <c r="T57" s="28">
        <v>57679</v>
      </c>
      <c r="U57" s="22">
        <v>57679</v>
      </c>
      <c r="V57" s="28">
        <v>57679</v>
      </c>
      <c r="W57" s="28">
        <v>57679</v>
      </c>
      <c r="X57" s="28">
        <v>57679</v>
      </c>
      <c r="Y57" s="22">
        <v>57679</v>
      </c>
    </row>
    <row r="58" spans="1:25" ht="13.5">
      <c r="A58" s="2" t="s">
        <v>109</v>
      </c>
      <c r="B58" s="28">
        <v>-79</v>
      </c>
      <c r="C58" s="28">
        <v>-234</v>
      </c>
      <c r="D58" s="28">
        <v>3203</v>
      </c>
      <c r="E58" s="22">
        <v>6940</v>
      </c>
      <c r="F58" s="28">
        <v>7696</v>
      </c>
      <c r="G58" s="28">
        <v>3829</v>
      </c>
      <c r="H58" s="28">
        <v>-695</v>
      </c>
      <c r="I58" s="22">
        <v>20429</v>
      </c>
      <c r="J58" s="28">
        <v>17858</v>
      </c>
      <c r="K58" s="28">
        <v>15720</v>
      </c>
      <c r="L58" s="28">
        <v>18380</v>
      </c>
      <c r="M58" s="22">
        <v>17058</v>
      </c>
      <c r="N58" s="28">
        <v>10940</v>
      </c>
      <c r="O58" s="28">
        <v>8494</v>
      </c>
      <c r="P58" s="28">
        <v>11602</v>
      </c>
      <c r="Q58" s="22">
        <v>13057</v>
      </c>
      <c r="R58" s="28">
        <v>20847</v>
      </c>
      <c r="S58" s="28">
        <v>25491</v>
      </c>
      <c r="T58" s="28">
        <v>24844</v>
      </c>
      <c r="U58" s="22">
        <v>30376</v>
      </c>
      <c r="V58" s="28">
        <v>25045</v>
      </c>
      <c r="W58" s="28">
        <v>67927</v>
      </c>
      <c r="X58" s="28">
        <v>69679</v>
      </c>
      <c r="Y58" s="22">
        <v>63299</v>
      </c>
    </row>
    <row r="59" spans="1:25" ht="13.5">
      <c r="A59" s="2" t="s">
        <v>110</v>
      </c>
      <c r="B59" s="28">
        <v>-1239</v>
      </c>
      <c r="C59" s="28">
        <v>-1239</v>
      </c>
      <c r="D59" s="28">
        <v>-1239</v>
      </c>
      <c r="E59" s="22">
        <v>-1239</v>
      </c>
      <c r="F59" s="28">
        <v>-1239</v>
      </c>
      <c r="G59" s="28">
        <v>-1239</v>
      </c>
      <c r="H59" s="28">
        <v>-1239</v>
      </c>
      <c r="I59" s="22">
        <v>-1239</v>
      </c>
      <c r="J59" s="28">
        <v>-1239</v>
      </c>
      <c r="K59" s="28">
        <v>-1239</v>
      </c>
      <c r="L59" s="28">
        <v>-1239</v>
      </c>
      <c r="M59" s="22">
        <v>-1239</v>
      </c>
      <c r="N59" s="28">
        <v>-1239</v>
      </c>
      <c r="O59" s="28">
        <v>-1239</v>
      </c>
      <c r="P59" s="28">
        <v>-1239</v>
      </c>
      <c r="Q59" s="22">
        <v>-1239</v>
      </c>
      <c r="R59" s="28">
        <v>-1239</v>
      </c>
      <c r="S59" s="28">
        <v>-1239</v>
      </c>
      <c r="T59" s="28">
        <v>-1239</v>
      </c>
      <c r="U59" s="22">
        <v>-1239</v>
      </c>
      <c r="V59" s="28">
        <v>-1239</v>
      </c>
      <c r="W59" s="28">
        <v>-1239</v>
      </c>
      <c r="X59" s="28">
        <v>-1238</v>
      </c>
      <c r="Y59" s="22">
        <v>-1238</v>
      </c>
    </row>
    <row r="60" spans="1:25" ht="13.5">
      <c r="A60" s="2" t="s">
        <v>111</v>
      </c>
      <c r="B60" s="28">
        <v>80364</v>
      </c>
      <c r="C60" s="28">
        <v>80210</v>
      </c>
      <c r="D60" s="28">
        <v>83647</v>
      </c>
      <c r="E60" s="22">
        <v>87384</v>
      </c>
      <c r="F60" s="28">
        <v>88140</v>
      </c>
      <c r="G60" s="28">
        <v>84274</v>
      </c>
      <c r="H60" s="28">
        <v>79749</v>
      </c>
      <c r="I60" s="22">
        <v>100874</v>
      </c>
      <c r="J60" s="28">
        <v>98302</v>
      </c>
      <c r="K60" s="28">
        <v>96165</v>
      </c>
      <c r="L60" s="28">
        <v>98824</v>
      </c>
      <c r="M60" s="22">
        <v>97965</v>
      </c>
      <c r="N60" s="28">
        <v>91848</v>
      </c>
      <c r="O60" s="28">
        <v>89402</v>
      </c>
      <c r="P60" s="28">
        <v>92510</v>
      </c>
      <c r="Q60" s="22">
        <v>93964</v>
      </c>
      <c r="R60" s="28">
        <v>101755</v>
      </c>
      <c r="S60" s="28">
        <v>106399</v>
      </c>
      <c r="T60" s="28">
        <v>105752</v>
      </c>
      <c r="U60" s="22">
        <v>111283</v>
      </c>
      <c r="V60" s="28">
        <v>105952</v>
      </c>
      <c r="W60" s="28">
        <v>148834</v>
      </c>
      <c r="X60" s="28">
        <v>150587</v>
      </c>
      <c r="Y60" s="22">
        <v>144207</v>
      </c>
    </row>
    <row r="61" spans="1:25" ht="13.5">
      <c r="A61" s="2" t="s">
        <v>112</v>
      </c>
      <c r="B61" s="28">
        <v>335</v>
      </c>
      <c r="C61" s="28">
        <v>289</v>
      </c>
      <c r="D61" s="28">
        <v>104</v>
      </c>
      <c r="E61" s="22">
        <v>-22</v>
      </c>
      <c r="F61" s="28">
        <v>-168</v>
      </c>
      <c r="G61" s="28">
        <v>-238</v>
      </c>
      <c r="H61" s="28">
        <v>-390</v>
      </c>
      <c r="I61" s="22">
        <v>-64</v>
      </c>
      <c r="J61" s="28">
        <v>-291</v>
      </c>
      <c r="K61" s="28">
        <v>-195</v>
      </c>
      <c r="L61" s="28">
        <v>130</v>
      </c>
      <c r="M61" s="22">
        <v>192</v>
      </c>
      <c r="N61" s="28">
        <v>276</v>
      </c>
      <c r="O61" s="28">
        <v>153</v>
      </c>
      <c r="P61" s="28">
        <v>158</v>
      </c>
      <c r="Q61" s="22">
        <v>403</v>
      </c>
      <c r="R61" s="28">
        <v>476</v>
      </c>
      <c r="S61" s="28">
        <v>387</v>
      </c>
      <c r="T61" s="28">
        <v>523</v>
      </c>
      <c r="U61" s="22">
        <v>160</v>
      </c>
      <c r="V61" s="28">
        <v>-129</v>
      </c>
      <c r="W61" s="28">
        <v>62</v>
      </c>
      <c r="X61" s="28">
        <v>126</v>
      </c>
      <c r="Y61" s="22">
        <v>-180</v>
      </c>
    </row>
    <row r="62" spans="1:25" ht="13.5">
      <c r="A62" s="2" t="s">
        <v>210</v>
      </c>
      <c r="B62" s="28">
        <v>0</v>
      </c>
      <c r="C62" s="28"/>
      <c r="D62" s="28"/>
      <c r="E62" s="22"/>
      <c r="F62" s="28"/>
      <c r="G62" s="28"/>
      <c r="H62" s="28"/>
      <c r="I62" s="22"/>
      <c r="J62" s="28"/>
      <c r="K62" s="28"/>
      <c r="L62" s="28"/>
      <c r="M62" s="22"/>
      <c r="N62" s="28">
        <v>-2</v>
      </c>
      <c r="O62" s="28"/>
      <c r="P62" s="28">
        <v>16</v>
      </c>
      <c r="Q62" s="22">
        <v>-17</v>
      </c>
      <c r="R62" s="28">
        <v>1</v>
      </c>
      <c r="S62" s="28"/>
      <c r="T62" s="28"/>
      <c r="U62" s="22"/>
      <c r="V62" s="28">
        <v>63</v>
      </c>
      <c r="W62" s="28">
        <v>191</v>
      </c>
      <c r="X62" s="28">
        <v>-1</v>
      </c>
      <c r="Y62" s="22">
        <v>-2</v>
      </c>
    </row>
    <row r="63" spans="1:25" ht="13.5">
      <c r="A63" s="2" t="s">
        <v>211</v>
      </c>
      <c r="B63" s="28">
        <v>2</v>
      </c>
      <c r="C63" s="28">
        <v>2</v>
      </c>
      <c r="D63" s="28">
        <v>2</v>
      </c>
      <c r="E63" s="22">
        <v>2</v>
      </c>
      <c r="F63" s="28">
        <v>2</v>
      </c>
      <c r="G63" s="28">
        <v>2</v>
      </c>
      <c r="H63" s="28">
        <v>2</v>
      </c>
      <c r="I63" s="22">
        <v>2</v>
      </c>
      <c r="J63" s="28">
        <v>2</v>
      </c>
      <c r="K63" s="28">
        <v>2</v>
      </c>
      <c r="L63" s="28">
        <v>2</v>
      </c>
      <c r="M63" s="22">
        <v>2</v>
      </c>
      <c r="N63" s="28">
        <v>2</v>
      </c>
      <c r="O63" s="28">
        <v>2</v>
      </c>
      <c r="P63" s="28">
        <v>2</v>
      </c>
      <c r="Q63" s="22">
        <v>2</v>
      </c>
      <c r="R63" s="28">
        <v>2</v>
      </c>
      <c r="S63" s="28">
        <v>2</v>
      </c>
      <c r="T63" s="28">
        <v>2</v>
      </c>
      <c r="U63" s="22">
        <v>2</v>
      </c>
      <c r="V63" s="28">
        <v>2</v>
      </c>
      <c r="W63" s="28">
        <v>2</v>
      </c>
      <c r="X63" s="28">
        <v>2</v>
      </c>
      <c r="Y63" s="22">
        <v>2</v>
      </c>
    </row>
    <row r="64" spans="1:25" ht="13.5">
      <c r="A64" s="2" t="s">
        <v>212</v>
      </c>
      <c r="B64" s="28">
        <v>-3023</v>
      </c>
      <c r="C64" s="28">
        <v>-2948</v>
      </c>
      <c r="D64" s="28">
        <v>-3375</v>
      </c>
      <c r="E64" s="22">
        <v>-6328</v>
      </c>
      <c r="F64" s="28">
        <v>-7298</v>
      </c>
      <c r="G64" s="28">
        <v>-4840</v>
      </c>
      <c r="H64" s="28">
        <v>-4461</v>
      </c>
      <c r="I64" s="22">
        <v>-6135</v>
      </c>
      <c r="J64" s="28">
        <v>-5534</v>
      </c>
      <c r="K64" s="28">
        <v>-4192</v>
      </c>
      <c r="L64" s="28">
        <v>-4230</v>
      </c>
      <c r="M64" s="22">
        <v>-5170</v>
      </c>
      <c r="N64" s="28">
        <v>-4244</v>
      </c>
      <c r="O64" s="28">
        <v>-3435</v>
      </c>
      <c r="P64" s="28">
        <v>-2608</v>
      </c>
      <c r="Q64" s="22">
        <v>-3239</v>
      </c>
      <c r="R64" s="28">
        <v>-3520</v>
      </c>
      <c r="S64" s="28">
        <v>-2507</v>
      </c>
      <c r="T64" s="28">
        <v>-2153</v>
      </c>
      <c r="U64" s="22">
        <v>-3443</v>
      </c>
      <c r="V64" s="28">
        <v>-1241</v>
      </c>
      <c r="W64" s="28">
        <v>-854</v>
      </c>
      <c r="X64" s="28">
        <v>-1822</v>
      </c>
      <c r="Y64" s="22">
        <v>148</v>
      </c>
    </row>
    <row r="65" spans="1:25" ht="13.5">
      <c r="A65" s="2" t="s">
        <v>113</v>
      </c>
      <c r="B65" s="28">
        <v>-2686</v>
      </c>
      <c r="C65" s="28">
        <v>-2655</v>
      </c>
      <c r="D65" s="28">
        <v>-3267</v>
      </c>
      <c r="E65" s="22">
        <v>-6348</v>
      </c>
      <c r="F65" s="28">
        <v>-7464</v>
      </c>
      <c r="G65" s="28">
        <v>-5076</v>
      </c>
      <c r="H65" s="28">
        <v>-4848</v>
      </c>
      <c r="I65" s="22">
        <v>-6197</v>
      </c>
      <c r="J65" s="28">
        <v>-5823</v>
      </c>
      <c r="K65" s="28">
        <v>-4385</v>
      </c>
      <c r="L65" s="28">
        <v>-4096</v>
      </c>
      <c r="M65" s="22">
        <v>-4975</v>
      </c>
      <c r="N65" s="28">
        <v>-3968</v>
      </c>
      <c r="O65" s="28">
        <v>-3278</v>
      </c>
      <c r="P65" s="28">
        <v>-2430</v>
      </c>
      <c r="Q65" s="22">
        <v>-2850</v>
      </c>
      <c r="R65" s="28">
        <v>-3039</v>
      </c>
      <c r="S65" s="28">
        <v>-2116</v>
      </c>
      <c r="T65" s="28">
        <v>-1627</v>
      </c>
      <c r="U65" s="22">
        <v>-3280</v>
      </c>
      <c r="V65" s="28">
        <v>-1304</v>
      </c>
      <c r="W65" s="28">
        <v>-597</v>
      </c>
      <c r="X65" s="28">
        <v>-1694</v>
      </c>
      <c r="Y65" s="22">
        <v>-31</v>
      </c>
    </row>
    <row r="66" spans="1:25" ht="13.5">
      <c r="A66" s="6" t="s">
        <v>213</v>
      </c>
      <c r="B66" s="28">
        <v>100</v>
      </c>
      <c r="C66" s="28">
        <v>95</v>
      </c>
      <c r="D66" s="28">
        <v>87</v>
      </c>
      <c r="E66" s="22">
        <v>80</v>
      </c>
      <c r="F66" s="28">
        <v>115</v>
      </c>
      <c r="G66" s="28">
        <v>105</v>
      </c>
      <c r="H66" s="28">
        <v>94</v>
      </c>
      <c r="I66" s="22">
        <v>90</v>
      </c>
      <c r="J66" s="28">
        <v>93</v>
      </c>
      <c r="K66" s="28">
        <v>89</v>
      </c>
      <c r="L66" s="28">
        <v>81</v>
      </c>
      <c r="M66" s="22">
        <v>77</v>
      </c>
      <c r="N66" s="28">
        <v>155</v>
      </c>
      <c r="O66" s="28">
        <v>150</v>
      </c>
      <c r="P66" s="28">
        <v>141</v>
      </c>
      <c r="Q66" s="22">
        <v>230</v>
      </c>
      <c r="R66" s="28">
        <v>448</v>
      </c>
      <c r="S66" s="28">
        <v>443</v>
      </c>
      <c r="T66" s="28">
        <v>836</v>
      </c>
      <c r="U66" s="22">
        <v>744</v>
      </c>
      <c r="V66" s="28">
        <v>1303</v>
      </c>
      <c r="W66" s="28">
        <v>1163</v>
      </c>
      <c r="X66" s="28">
        <v>921</v>
      </c>
      <c r="Y66" s="22">
        <v>971</v>
      </c>
    </row>
    <row r="67" spans="1:25" ht="13.5">
      <c r="A67" s="6" t="s">
        <v>114</v>
      </c>
      <c r="B67" s="28">
        <v>77779</v>
      </c>
      <c r="C67" s="28">
        <v>77649</v>
      </c>
      <c r="D67" s="28">
        <v>80467</v>
      </c>
      <c r="E67" s="22">
        <v>81116</v>
      </c>
      <c r="F67" s="28">
        <v>80791</v>
      </c>
      <c r="G67" s="28">
        <v>79302</v>
      </c>
      <c r="H67" s="28">
        <v>74995</v>
      </c>
      <c r="I67" s="22">
        <v>94766</v>
      </c>
      <c r="J67" s="28">
        <v>92573</v>
      </c>
      <c r="K67" s="28">
        <v>91869</v>
      </c>
      <c r="L67" s="28">
        <v>94809</v>
      </c>
      <c r="M67" s="22">
        <v>93067</v>
      </c>
      <c r="N67" s="28">
        <v>88036</v>
      </c>
      <c r="O67" s="28">
        <v>86273</v>
      </c>
      <c r="P67" s="28">
        <v>90221</v>
      </c>
      <c r="Q67" s="22">
        <v>91344</v>
      </c>
      <c r="R67" s="28">
        <v>99165</v>
      </c>
      <c r="S67" s="28">
        <v>104726</v>
      </c>
      <c r="T67" s="28">
        <v>104961</v>
      </c>
      <c r="U67" s="22">
        <v>108748</v>
      </c>
      <c r="V67" s="28">
        <v>105951</v>
      </c>
      <c r="W67" s="28">
        <v>149400</v>
      </c>
      <c r="X67" s="28">
        <v>149814</v>
      </c>
      <c r="Y67" s="22">
        <v>145147</v>
      </c>
    </row>
    <row r="68" spans="1:25" ht="14.25" thickBot="1">
      <c r="A68" s="7" t="s">
        <v>115</v>
      </c>
      <c r="B68" s="28">
        <v>377737</v>
      </c>
      <c r="C68" s="28">
        <v>386417</v>
      </c>
      <c r="D68" s="28">
        <v>351716</v>
      </c>
      <c r="E68" s="22">
        <v>360891</v>
      </c>
      <c r="F68" s="28">
        <v>378219</v>
      </c>
      <c r="G68" s="28">
        <v>357422</v>
      </c>
      <c r="H68" s="28">
        <v>345432</v>
      </c>
      <c r="I68" s="22">
        <v>409950</v>
      </c>
      <c r="J68" s="28">
        <v>380857</v>
      </c>
      <c r="K68" s="28">
        <v>367342</v>
      </c>
      <c r="L68" s="28">
        <v>380146</v>
      </c>
      <c r="M68" s="22">
        <v>370542</v>
      </c>
      <c r="N68" s="28">
        <v>353698</v>
      </c>
      <c r="O68" s="28">
        <v>340201</v>
      </c>
      <c r="P68" s="28">
        <v>357571</v>
      </c>
      <c r="Q68" s="22">
        <v>376238</v>
      </c>
      <c r="R68" s="28">
        <v>382346</v>
      </c>
      <c r="S68" s="28">
        <v>389211</v>
      </c>
      <c r="T68" s="28">
        <v>350184</v>
      </c>
      <c r="U68" s="22">
        <v>352985</v>
      </c>
      <c r="V68" s="28">
        <v>365240</v>
      </c>
      <c r="W68" s="28">
        <v>510621</v>
      </c>
      <c r="X68" s="28">
        <v>516659</v>
      </c>
      <c r="Y68" s="22">
        <v>451892</v>
      </c>
    </row>
    <row r="69" spans="1:25" ht="14.25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1" ht="13.5">
      <c r="A71" s="20" t="s">
        <v>120</v>
      </c>
    </row>
    <row r="72" ht="13.5">
      <c r="A72" s="20" t="s">
        <v>121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116</v>
      </c>
      <c r="B2" s="14">
        <v>5017</v>
      </c>
      <c r="C2" s="14"/>
      <c r="D2" s="14"/>
      <c r="E2" s="14"/>
      <c r="F2" s="14"/>
      <c r="G2" s="14"/>
    </row>
    <row r="3" spans="1:7" ht="14.25" thickBot="1">
      <c r="A3" s="11" t="s">
        <v>117</v>
      </c>
      <c r="B3" s="1" t="s">
        <v>118</v>
      </c>
      <c r="C3" s="1"/>
      <c r="D3" s="1"/>
      <c r="E3" s="1"/>
      <c r="F3" s="1"/>
      <c r="G3" s="1"/>
    </row>
    <row r="4" spans="1:7" ht="14.25" thickTop="1">
      <c r="A4" s="10" t="s">
        <v>59</v>
      </c>
      <c r="B4" s="15" t="str">
        <f>HYPERLINK("http://www.kabupro.jp/mark/20130626/S000DQJ3.htm","有価証券報告書")</f>
        <v>有価証券報告書</v>
      </c>
      <c r="C4" s="15" t="str">
        <f>HYPERLINK("http://www.kabupro.jp/mark/20130626/S000DQJ3.htm","有価証券報告書")</f>
        <v>有価証券報告書</v>
      </c>
      <c r="D4" s="15" t="str">
        <f>HYPERLINK("http://www.kabupro.jp/mark/20120627/S000B96A.htm","有価証券報告書")</f>
        <v>有価証券報告書</v>
      </c>
      <c r="E4" s="15" t="str">
        <f>HYPERLINK("http://www.kabupro.jp/mark/20110628/S0008NWD.htm","有価証券報告書")</f>
        <v>有価証券報告書</v>
      </c>
      <c r="F4" s="15" t="str">
        <f>HYPERLINK("http://www.kabupro.jp/mark/20100628/S00063LE.htm","有価証券報告書")</f>
        <v>有価証券報告書</v>
      </c>
      <c r="G4" s="15" t="str">
        <f>HYPERLINK("http://www.kabupro.jp/mark/20090625/S0003EE1.htm","有価証券報告書")</f>
        <v>有価証券報告書</v>
      </c>
    </row>
    <row r="5" spans="1:7" ht="14.25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  <c r="G5" s="1" t="s">
        <v>76</v>
      </c>
    </row>
    <row r="6" spans="1:7" ht="15" thickBot="1" thickTop="1">
      <c r="A6" s="10" t="s">
        <v>61</v>
      </c>
      <c r="B6" s="18" t="s">
        <v>148</v>
      </c>
      <c r="C6" s="19"/>
      <c r="D6" s="19"/>
      <c r="E6" s="19"/>
      <c r="F6" s="19"/>
      <c r="G6" s="19"/>
    </row>
    <row r="7" spans="1:7" ht="14.25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  <c r="G7" s="16" t="s">
        <v>67</v>
      </c>
    </row>
    <row r="8" spans="1:7" ht="13.5">
      <c r="A8" s="13" t="s">
        <v>63</v>
      </c>
      <c r="B8" s="17" t="s">
        <v>122</v>
      </c>
      <c r="C8" s="17" t="s">
        <v>123</v>
      </c>
      <c r="D8" s="17" t="s">
        <v>124</v>
      </c>
      <c r="E8" s="17" t="s">
        <v>125</v>
      </c>
      <c r="F8" s="17" t="s">
        <v>126</v>
      </c>
      <c r="G8" s="17" t="s">
        <v>127</v>
      </c>
    </row>
    <row r="9" spans="1:7" ht="13.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  <c r="G9" s="17" t="s">
        <v>77</v>
      </c>
    </row>
    <row r="10" spans="1:7" ht="14.25" thickBot="1">
      <c r="A10" s="13" t="s">
        <v>65</v>
      </c>
      <c r="B10" s="17" t="s">
        <v>79</v>
      </c>
      <c r="C10" s="17" t="s">
        <v>79</v>
      </c>
      <c r="D10" s="17" t="s">
        <v>79</v>
      </c>
      <c r="E10" s="17" t="s">
        <v>79</v>
      </c>
      <c r="F10" s="17" t="s">
        <v>79</v>
      </c>
      <c r="G10" s="17" t="s">
        <v>79</v>
      </c>
    </row>
    <row r="11" spans="1:7" ht="14.25" thickTop="1">
      <c r="A11" s="26" t="s">
        <v>128</v>
      </c>
      <c r="B11" s="21">
        <v>470</v>
      </c>
      <c r="C11" s="21">
        <v>850</v>
      </c>
      <c r="D11" s="21"/>
      <c r="E11" s="21"/>
      <c r="F11" s="21">
        <v>1165</v>
      </c>
      <c r="G11" s="21">
        <v>1165</v>
      </c>
    </row>
    <row r="12" spans="1:7" ht="13.5">
      <c r="A12" s="6" t="s">
        <v>129</v>
      </c>
      <c r="B12" s="22">
        <v>791</v>
      </c>
      <c r="C12" s="22">
        <v>750</v>
      </c>
      <c r="D12" s="22">
        <v>780</v>
      </c>
      <c r="E12" s="22">
        <v>857</v>
      </c>
      <c r="F12" s="22">
        <v>2670</v>
      </c>
      <c r="G12" s="22">
        <v>800</v>
      </c>
    </row>
    <row r="13" spans="1:7" ht="13.5">
      <c r="A13" s="6" t="s">
        <v>130</v>
      </c>
      <c r="B13" s="22">
        <v>1261</v>
      </c>
      <c r="C13" s="22">
        <v>1600</v>
      </c>
      <c r="D13" s="22">
        <v>780</v>
      </c>
      <c r="E13" s="22">
        <v>857</v>
      </c>
      <c r="F13" s="22">
        <v>3836</v>
      </c>
      <c r="G13" s="22">
        <v>1966</v>
      </c>
    </row>
    <row r="14" spans="1:7" ht="13.5">
      <c r="A14" s="6" t="s">
        <v>131</v>
      </c>
      <c r="B14" s="22">
        <v>832</v>
      </c>
      <c r="C14" s="22">
        <v>790</v>
      </c>
      <c r="D14" s="22">
        <v>845</v>
      </c>
      <c r="E14" s="22">
        <v>909</v>
      </c>
      <c r="F14" s="22">
        <v>916</v>
      </c>
      <c r="G14" s="22">
        <v>893</v>
      </c>
    </row>
    <row r="15" spans="1:7" ht="13.5">
      <c r="A15" s="6" t="s">
        <v>132</v>
      </c>
      <c r="B15" s="22">
        <v>832</v>
      </c>
      <c r="C15" s="22">
        <v>790</v>
      </c>
      <c r="D15" s="22">
        <v>845</v>
      </c>
      <c r="E15" s="22">
        <v>909</v>
      </c>
      <c r="F15" s="22">
        <v>916</v>
      </c>
      <c r="G15" s="22">
        <v>893</v>
      </c>
    </row>
    <row r="16" spans="1:7" ht="14.25" thickBot="1">
      <c r="A16" s="25" t="s">
        <v>133</v>
      </c>
      <c r="B16" s="23">
        <v>428</v>
      </c>
      <c r="C16" s="23">
        <v>810</v>
      </c>
      <c r="D16" s="23">
        <v>-65</v>
      </c>
      <c r="E16" s="23">
        <v>-51</v>
      </c>
      <c r="F16" s="23">
        <v>2919</v>
      </c>
      <c r="G16" s="23">
        <v>1072</v>
      </c>
    </row>
    <row r="17" spans="1:7" ht="14.25" thickTop="1">
      <c r="A17" s="6" t="s">
        <v>134</v>
      </c>
      <c r="B17" s="22">
        <v>45</v>
      </c>
      <c r="C17" s="22">
        <v>51</v>
      </c>
      <c r="D17" s="22">
        <v>54</v>
      </c>
      <c r="E17" s="22">
        <v>49</v>
      </c>
      <c r="F17" s="22">
        <v>57</v>
      </c>
      <c r="G17" s="22">
        <v>68</v>
      </c>
    </row>
    <row r="18" spans="1:7" ht="13.5">
      <c r="A18" s="6" t="s">
        <v>128</v>
      </c>
      <c r="B18" s="22">
        <v>4</v>
      </c>
      <c r="C18" s="22">
        <v>16</v>
      </c>
      <c r="D18" s="22">
        <v>12</v>
      </c>
      <c r="E18" s="22">
        <v>8</v>
      </c>
      <c r="F18" s="22">
        <v>52</v>
      </c>
      <c r="G18" s="22">
        <v>26</v>
      </c>
    </row>
    <row r="19" spans="1:7" ht="13.5">
      <c r="A19" s="6" t="s">
        <v>85</v>
      </c>
      <c r="B19" s="22">
        <v>0</v>
      </c>
      <c r="C19" s="22">
        <v>0</v>
      </c>
      <c r="D19" s="22">
        <v>6</v>
      </c>
      <c r="E19" s="22">
        <v>4</v>
      </c>
      <c r="F19" s="22">
        <v>32</v>
      </c>
      <c r="G19" s="22">
        <v>0</v>
      </c>
    </row>
    <row r="20" spans="1:7" ht="13.5">
      <c r="A20" s="6" t="s">
        <v>135</v>
      </c>
      <c r="B20" s="22">
        <v>50</v>
      </c>
      <c r="C20" s="22">
        <v>68</v>
      </c>
      <c r="D20" s="22">
        <v>73</v>
      </c>
      <c r="E20" s="22">
        <v>63</v>
      </c>
      <c r="F20" s="22">
        <v>143</v>
      </c>
      <c r="G20" s="22">
        <v>95</v>
      </c>
    </row>
    <row r="21" spans="1:7" ht="13.5">
      <c r="A21" s="6" t="s">
        <v>85</v>
      </c>
      <c r="B21" s="22">
        <v>1</v>
      </c>
      <c r="C21" s="22">
        <v>1</v>
      </c>
      <c r="D21" s="22">
        <v>1</v>
      </c>
      <c r="E21" s="22">
        <v>1</v>
      </c>
      <c r="F21" s="22">
        <v>0</v>
      </c>
      <c r="G21" s="22"/>
    </row>
    <row r="22" spans="1:7" ht="13.5">
      <c r="A22" s="6" t="s">
        <v>136</v>
      </c>
      <c r="B22" s="22">
        <v>1</v>
      </c>
      <c r="C22" s="22">
        <v>1</v>
      </c>
      <c r="D22" s="22">
        <v>1</v>
      </c>
      <c r="E22" s="22">
        <v>1</v>
      </c>
      <c r="F22" s="22">
        <v>0</v>
      </c>
      <c r="G22" s="22"/>
    </row>
    <row r="23" spans="1:7" ht="14.25" thickBot="1">
      <c r="A23" s="25" t="s">
        <v>137</v>
      </c>
      <c r="B23" s="23">
        <v>478</v>
      </c>
      <c r="C23" s="23">
        <v>877</v>
      </c>
      <c r="D23" s="23">
        <v>7</v>
      </c>
      <c r="E23" s="23">
        <v>10</v>
      </c>
      <c r="F23" s="23">
        <v>3062</v>
      </c>
      <c r="G23" s="23">
        <v>1168</v>
      </c>
    </row>
    <row r="24" spans="1:7" ht="14.25" thickTop="1">
      <c r="A24" s="6" t="s">
        <v>138</v>
      </c>
      <c r="B24" s="22">
        <v>481</v>
      </c>
      <c r="C24" s="22"/>
      <c r="D24" s="22"/>
      <c r="E24" s="22"/>
      <c r="F24" s="22"/>
      <c r="G24" s="22"/>
    </row>
    <row r="25" spans="1:7" ht="13.5">
      <c r="A25" s="6" t="s">
        <v>139</v>
      </c>
      <c r="B25" s="22">
        <v>481</v>
      </c>
      <c r="C25" s="22"/>
      <c r="D25" s="22"/>
      <c r="E25" s="22"/>
      <c r="F25" s="22"/>
      <c r="G25" s="22"/>
    </row>
    <row r="26" spans="1:7" ht="13.5">
      <c r="A26" s="6" t="s">
        <v>140</v>
      </c>
      <c r="B26" s="22"/>
      <c r="C26" s="22">
        <v>19</v>
      </c>
      <c r="D26" s="22"/>
      <c r="E26" s="22"/>
      <c r="F26" s="22">
        <v>2</v>
      </c>
      <c r="G26" s="22">
        <v>0</v>
      </c>
    </row>
    <row r="27" spans="1:7" ht="13.5">
      <c r="A27" s="6" t="s">
        <v>141</v>
      </c>
      <c r="B27" s="22">
        <v>481</v>
      </c>
      <c r="C27" s="22"/>
      <c r="D27" s="22"/>
      <c r="E27" s="22"/>
      <c r="F27" s="22"/>
      <c r="G27" s="22"/>
    </row>
    <row r="28" spans="1:7" ht="13.5">
      <c r="A28" s="6" t="s">
        <v>142</v>
      </c>
      <c r="B28" s="22">
        <v>481</v>
      </c>
      <c r="C28" s="22">
        <v>19</v>
      </c>
      <c r="D28" s="22"/>
      <c r="E28" s="22"/>
      <c r="F28" s="22">
        <v>1893</v>
      </c>
      <c r="G28" s="22">
        <v>0</v>
      </c>
    </row>
    <row r="29" spans="1:7" ht="13.5">
      <c r="A29" s="7" t="s">
        <v>143</v>
      </c>
      <c r="B29" s="22">
        <v>478</v>
      </c>
      <c r="C29" s="22">
        <v>858</v>
      </c>
      <c r="D29" s="22">
        <v>7</v>
      </c>
      <c r="E29" s="22">
        <v>10</v>
      </c>
      <c r="F29" s="22">
        <v>1168</v>
      </c>
      <c r="G29" s="22">
        <v>1167</v>
      </c>
    </row>
    <row r="30" spans="1:7" ht="13.5">
      <c r="A30" s="7" t="s">
        <v>144</v>
      </c>
      <c r="B30" s="22">
        <v>6</v>
      </c>
      <c r="C30" s="22">
        <v>5</v>
      </c>
      <c r="D30" s="22">
        <v>5</v>
      </c>
      <c r="E30" s="22">
        <v>7</v>
      </c>
      <c r="F30" s="22">
        <v>2</v>
      </c>
      <c r="G30" s="22">
        <v>0</v>
      </c>
    </row>
    <row r="31" spans="1:7" ht="13.5">
      <c r="A31" s="7" t="s">
        <v>145</v>
      </c>
      <c r="B31" s="22">
        <v>0</v>
      </c>
      <c r="C31" s="22">
        <v>0</v>
      </c>
      <c r="D31" s="22">
        <v>0</v>
      </c>
      <c r="E31" s="22">
        <v>2</v>
      </c>
      <c r="F31" s="22">
        <v>0</v>
      </c>
      <c r="G31" s="22">
        <v>2</v>
      </c>
    </row>
    <row r="32" spans="1:7" ht="13.5">
      <c r="A32" s="7" t="s">
        <v>146</v>
      </c>
      <c r="B32" s="22">
        <v>6</v>
      </c>
      <c r="C32" s="22">
        <v>5</v>
      </c>
      <c r="D32" s="22">
        <v>6</v>
      </c>
      <c r="E32" s="22">
        <v>9</v>
      </c>
      <c r="F32" s="22">
        <v>2</v>
      </c>
      <c r="G32" s="22">
        <v>2</v>
      </c>
    </row>
    <row r="33" spans="1:7" ht="14.25" thickBot="1">
      <c r="A33" s="7" t="s">
        <v>147</v>
      </c>
      <c r="B33" s="22">
        <v>471</v>
      </c>
      <c r="C33" s="22">
        <v>853</v>
      </c>
      <c r="D33" s="22">
        <v>1</v>
      </c>
      <c r="E33" s="22">
        <v>1</v>
      </c>
      <c r="F33" s="22">
        <v>1166</v>
      </c>
      <c r="G33" s="22">
        <v>1165</v>
      </c>
    </row>
    <row r="34" spans="1:7" ht="14.25" thickTop="1">
      <c r="A34" s="8"/>
      <c r="B34" s="24"/>
      <c r="C34" s="24"/>
      <c r="D34" s="24"/>
      <c r="E34" s="24"/>
      <c r="F34" s="24"/>
      <c r="G34" s="24"/>
    </row>
    <row r="36" ht="13.5">
      <c r="A36" s="20" t="s">
        <v>120</v>
      </c>
    </row>
    <row r="37" ht="13.5">
      <c r="A37" s="20" t="s">
        <v>121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116</v>
      </c>
      <c r="B2" s="14">
        <v>5017</v>
      </c>
      <c r="C2" s="14"/>
      <c r="D2" s="14"/>
      <c r="E2" s="14"/>
      <c r="F2" s="14"/>
      <c r="G2" s="14"/>
    </row>
    <row r="3" spans="1:7" ht="14.25" thickBot="1">
      <c r="A3" s="11" t="s">
        <v>117</v>
      </c>
      <c r="B3" s="1" t="s">
        <v>118</v>
      </c>
      <c r="C3" s="1"/>
      <c r="D3" s="1"/>
      <c r="E3" s="1"/>
      <c r="F3" s="1"/>
      <c r="G3" s="1"/>
    </row>
    <row r="4" spans="1:7" ht="14.25" thickTop="1">
      <c r="A4" s="10" t="s">
        <v>59</v>
      </c>
      <c r="B4" s="15" t="str">
        <f>HYPERLINK("http://www.kabupro.jp/mark/20130626/S000DQJ3.htm","有価証券報告書")</f>
        <v>有価証券報告書</v>
      </c>
      <c r="C4" s="15" t="str">
        <f>HYPERLINK("http://www.kabupro.jp/mark/20130626/S000DQJ3.htm","有価証券報告書")</f>
        <v>有価証券報告書</v>
      </c>
      <c r="D4" s="15" t="str">
        <f>HYPERLINK("http://www.kabupro.jp/mark/20120627/S000B96A.htm","有価証券報告書")</f>
        <v>有価証券報告書</v>
      </c>
      <c r="E4" s="15" t="str">
        <f>HYPERLINK("http://www.kabupro.jp/mark/20110628/S0008NWD.htm","有価証券報告書")</f>
        <v>有価証券報告書</v>
      </c>
      <c r="F4" s="15" t="str">
        <f>HYPERLINK("http://www.kabupro.jp/mark/20100628/S00063LE.htm","有価証券報告書")</f>
        <v>有価証券報告書</v>
      </c>
      <c r="G4" s="15" t="str">
        <f>HYPERLINK("http://www.kabupro.jp/mark/20090625/S0003EE1.htm","有価証券報告書")</f>
        <v>有価証券報告書</v>
      </c>
    </row>
    <row r="5" spans="1:7" ht="14.25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  <c r="G5" s="1" t="s">
        <v>76</v>
      </c>
    </row>
    <row r="6" spans="1:7" ht="15" thickBot="1" thickTop="1">
      <c r="A6" s="10" t="s">
        <v>61</v>
      </c>
      <c r="B6" s="18" t="s">
        <v>119</v>
      </c>
      <c r="C6" s="19"/>
      <c r="D6" s="19"/>
      <c r="E6" s="19"/>
      <c r="F6" s="19"/>
      <c r="G6" s="19"/>
    </row>
    <row r="7" spans="1:7" ht="14.25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  <c r="G7" s="16" t="s">
        <v>67</v>
      </c>
    </row>
    <row r="8" spans="1:7" ht="13.5">
      <c r="A8" s="13" t="s">
        <v>63</v>
      </c>
      <c r="B8" s="17"/>
      <c r="C8" s="17"/>
      <c r="D8" s="17"/>
      <c r="E8" s="17"/>
      <c r="F8" s="17"/>
      <c r="G8" s="17"/>
    </row>
    <row r="9" spans="1:7" ht="13.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  <c r="G9" s="17" t="s">
        <v>77</v>
      </c>
    </row>
    <row r="10" spans="1:7" ht="14.25" thickBot="1">
      <c r="A10" s="13" t="s">
        <v>65</v>
      </c>
      <c r="B10" s="17" t="s">
        <v>79</v>
      </c>
      <c r="C10" s="17" t="s">
        <v>79</v>
      </c>
      <c r="D10" s="17" t="s">
        <v>79</v>
      </c>
      <c r="E10" s="17" t="s">
        <v>79</v>
      </c>
      <c r="F10" s="17" t="s">
        <v>79</v>
      </c>
      <c r="G10" s="17" t="s">
        <v>79</v>
      </c>
    </row>
    <row r="11" spans="1:7" ht="14.25" thickTop="1">
      <c r="A11" s="9" t="s">
        <v>78</v>
      </c>
      <c r="B11" s="21">
        <v>576</v>
      </c>
      <c r="C11" s="21">
        <v>885</v>
      </c>
      <c r="D11" s="21">
        <v>613</v>
      </c>
      <c r="E11" s="21">
        <v>498</v>
      </c>
      <c r="F11" s="21">
        <v>540</v>
      </c>
      <c r="G11" s="21">
        <v>506</v>
      </c>
    </row>
    <row r="12" spans="1:7" ht="13.5">
      <c r="A12" s="2" t="s">
        <v>80</v>
      </c>
      <c r="B12" s="22">
        <v>6200</v>
      </c>
      <c r="C12" s="22">
        <v>4000</v>
      </c>
      <c r="D12" s="22">
        <v>4000</v>
      </c>
      <c r="E12" s="22">
        <v>6100</v>
      </c>
      <c r="F12" s="22">
        <v>5200</v>
      </c>
      <c r="G12" s="22">
        <v>5400</v>
      </c>
    </row>
    <row r="13" spans="1:7" ht="13.5">
      <c r="A13" s="2" t="s">
        <v>81</v>
      </c>
      <c r="B13" s="22">
        <v>649</v>
      </c>
      <c r="C13" s="22">
        <v>540</v>
      </c>
      <c r="D13" s="22">
        <v>1602</v>
      </c>
      <c r="E13" s="22">
        <v>13</v>
      </c>
      <c r="F13" s="22">
        <v>107</v>
      </c>
      <c r="G13" s="22">
        <v>1205</v>
      </c>
    </row>
    <row r="14" spans="1:7" ht="13.5">
      <c r="A14" s="2" t="s">
        <v>82</v>
      </c>
      <c r="B14" s="22">
        <v>0</v>
      </c>
      <c r="C14" s="22">
        <v>3</v>
      </c>
      <c r="D14" s="22">
        <v>0</v>
      </c>
      <c r="E14" s="22">
        <v>0</v>
      </c>
      <c r="F14" s="22">
        <v>1930</v>
      </c>
      <c r="G14" s="22">
        <v>0</v>
      </c>
    </row>
    <row r="15" spans="1:7" ht="13.5">
      <c r="A15" s="2" t="s">
        <v>83</v>
      </c>
      <c r="B15" s="22">
        <v>84</v>
      </c>
      <c r="C15" s="22">
        <v>354</v>
      </c>
      <c r="D15" s="22">
        <v>229</v>
      </c>
      <c r="E15" s="22">
        <v>662</v>
      </c>
      <c r="F15" s="22">
        <v>881</v>
      </c>
      <c r="G15" s="22">
        <v>937</v>
      </c>
    </row>
    <row r="16" spans="1:7" ht="13.5">
      <c r="A16" s="2" t="s">
        <v>84</v>
      </c>
      <c r="B16" s="22">
        <v>1</v>
      </c>
      <c r="C16" s="22">
        <v>2</v>
      </c>
      <c r="D16" s="22">
        <v>2</v>
      </c>
      <c r="E16" s="22">
        <v>2</v>
      </c>
      <c r="F16" s="22">
        <v>3</v>
      </c>
      <c r="G16" s="22">
        <v>3</v>
      </c>
    </row>
    <row r="17" spans="1:7" ht="13.5">
      <c r="A17" s="2" t="s">
        <v>85</v>
      </c>
      <c r="B17" s="22">
        <v>16</v>
      </c>
      <c r="C17" s="22">
        <v>16</v>
      </c>
      <c r="D17" s="22">
        <v>35</v>
      </c>
      <c r="E17" s="22">
        <v>95</v>
      </c>
      <c r="F17" s="22">
        <v>30</v>
      </c>
      <c r="G17" s="22">
        <v>31</v>
      </c>
    </row>
    <row r="18" spans="1:7" ht="13.5">
      <c r="A18" s="2" t="s">
        <v>86</v>
      </c>
      <c r="B18" s="22">
        <v>7529</v>
      </c>
      <c r="C18" s="22">
        <v>5802</v>
      </c>
      <c r="D18" s="22">
        <v>6484</v>
      </c>
      <c r="E18" s="22">
        <v>7372</v>
      </c>
      <c r="F18" s="22">
        <v>8693</v>
      </c>
      <c r="G18" s="22">
        <v>8083</v>
      </c>
    </row>
    <row r="19" spans="1:7" ht="13.5">
      <c r="A19" s="3" t="s">
        <v>87</v>
      </c>
      <c r="B19" s="22">
        <v>36</v>
      </c>
      <c r="C19" s="22">
        <v>46</v>
      </c>
      <c r="D19" s="22">
        <v>56</v>
      </c>
      <c r="E19" s="22">
        <v>66</v>
      </c>
      <c r="F19" s="22">
        <v>76</v>
      </c>
      <c r="G19" s="22">
        <v>88</v>
      </c>
    </row>
    <row r="20" spans="1:7" ht="13.5">
      <c r="A20" s="3" t="s">
        <v>88</v>
      </c>
      <c r="B20" s="22">
        <v>25</v>
      </c>
      <c r="C20" s="22">
        <v>35</v>
      </c>
      <c r="D20" s="22">
        <v>43</v>
      </c>
      <c r="E20" s="22">
        <v>7</v>
      </c>
      <c r="F20" s="22">
        <v>7</v>
      </c>
      <c r="G20" s="22">
        <v>13</v>
      </c>
    </row>
    <row r="21" spans="1:7" ht="13.5">
      <c r="A21" s="3" t="s">
        <v>89</v>
      </c>
      <c r="B21" s="22">
        <v>61</v>
      </c>
      <c r="C21" s="22">
        <v>81</v>
      </c>
      <c r="D21" s="22">
        <v>99</v>
      </c>
      <c r="E21" s="22">
        <v>74</v>
      </c>
      <c r="F21" s="22">
        <v>84</v>
      </c>
      <c r="G21" s="22">
        <v>102</v>
      </c>
    </row>
    <row r="22" spans="1:7" ht="13.5">
      <c r="A22" s="3" t="s">
        <v>90</v>
      </c>
      <c r="B22" s="22">
        <v>44</v>
      </c>
      <c r="C22" s="22">
        <v>62</v>
      </c>
      <c r="D22" s="22">
        <v>110</v>
      </c>
      <c r="E22" s="22">
        <v>59</v>
      </c>
      <c r="F22" s="22">
        <v>86</v>
      </c>
      <c r="G22" s="22">
        <v>113</v>
      </c>
    </row>
    <row r="23" spans="1:7" ht="13.5">
      <c r="A23" s="3" t="s">
        <v>91</v>
      </c>
      <c r="B23" s="22">
        <v>44</v>
      </c>
      <c r="C23" s="22">
        <v>62</v>
      </c>
      <c r="D23" s="22">
        <v>110</v>
      </c>
      <c r="E23" s="22">
        <v>59</v>
      </c>
      <c r="F23" s="22">
        <v>86</v>
      </c>
      <c r="G23" s="22">
        <v>113</v>
      </c>
    </row>
    <row r="24" spans="1:7" ht="13.5">
      <c r="A24" s="3" t="s">
        <v>92</v>
      </c>
      <c r="B24" s="22">
        <v>957</v>
      </c>
      <c r="C24" s="22">
        <v>940</v>
      </c>
      <c r="D24" s="22">
        <v>1178</v>
      </c>
      <c r="E24" s="22">
        <v>1714</v>
      </c>
      <c r="F24" s="22">
        <v>1108</v>
      </c>
      <c r="G24" s="22">
        <v>2193</v>
      </c>
    </row>
    <row r="25" spans="1:7" ht="13.5">
      <c r="A25" s="3" t="s">
        <v>93</v>
      </c>
      <c r="B25" s="22">
        <v>49638</v>
      </c>
      <c r="C25" s="22">
        <v>49638</v>
      </c>
      <c r="D25" s="22">
        <v>49638</v>
      </c>
      <c r="E25" s="22">
        <v>49638</v>
      </c>
      <c r="F25" s="22">
        <v>49638</v>
      </c>
      <c r="G25" s="22">
        <v>49638</v>
      </c>
    </row>
    <row r="26" spans="1:7" ht="13.5">
      <c r="A26" s="3" t="s">
        <v>94</v>
      </c>
      <c r="B26" s="22"/>
      <c r="C26" s="22">
        <v>2000</v>
      </c>
      <c r="D26" s="22">
        <v>2000</v>
      </c>
      <c r="E26" s="22"/>
      <c r="F26" s="22"/>
      <c r="G26" s="22"/>
    </row>
    <row r="27" spans="1:7" ht="13.5">
      <c r="A27" s="3" t="s">
        <v>84</v>
      </c>
      <c r="B27" s="22">
        <v>0</v>
      </c>
      <c r="C27" s="22">
        <v>0</v>
      </c>
      <c r="D27" s="22"/>
      <c r="E27" s="22"/>
      <c r="F27" s="22">
        <v>2</v>
      </c>
      <c r="G27" s="22">
        <v>328</v>
      </c>
    </row>
    <row r="28" spans="1:7" ht="13.5">
      <c r="A28" s="3" t="s">
        <v>85</v>
      </c>
      <c r="B28" s="22">
        <v>127</v>
      </c>
      <c r="C28" s="22">
        <v>127</v>
      </c>
      <c r="D28" s="22">
        <v>139</v>
      </c>
      <c r="E28" s="22">
        <v>139</v>
      </c>
      <c r="F28" s="22">
        <v>100</v>
      </c>
      <c r="G28" s="22">
        <v>87</v>
      </c>
    </row>
    <row r="29" spans="1:7" ht="13.5">
      <c r="A29" s="3" t="s">
        <v>95</v>
      </c>
      <c r="B29" s="22">
        <v>50724</v>
      </c>
      <c r="C29" s="22">
        <v>52707</v>
      </c>
      <c r="D29" s="22">
        <v>52955</v>
      </c>
      <c r="E29" s="22">
        <v>51492</v>
      </c>
      <c r="F29" s="22">
        <v>50849</v>
      </c>
      <c r="G29" s="22">
        <v>52248</v>
      </c>
    </row>
    <row r="30" spans="1:7" ht="13.5">
      <c r="A30" s="2" t="s">
        <v>96</v>
      </c>
      <c r="B30" s="22">
        <v>50830</v>
      </c>
      <c r="C30" s="22">
        <v>52851</v>
      </c>
      <c r="D30" s="22">
        <v>53166</v>
      </c>
      <c r="E30" s="22">
        <v>51626</v>
      </c>
      <c r="F30" s="22">
        <v>51020</v>
      </c>
      <c r="G30" s="22">
        <v>52463</v>
      </c>
    </row>
    <row r="31" spans="1:7" ht="14.25" thickBot="1">
      <c r="A31" s="4" t="s">
        <v>97</v>
      </c>
      <c r="B31" s="23">
        <v>58359</v>
      </c>
      <c r="C31" s="23">
        <v>58653</v>
      </c>
      <c r="D31" s="23">
        <v>59650</v>
      </c>
      <c r="E31" s="23">
        <v>58998</v>
      </c>
      <c r="F31" s="23">
        <v>59713</v>
      </c>
      <c r="G31" s="23">
        <v>60546</v>
      </c>
    </row>
    <row r="32" spans="1:7" ht="14.25" thickTop="1">
      <c r="A32" s="2" t="s">
        <v>98</v>
      </c>
      <c r="B32" s="22">
        <v>677</v>
      </c>
      <c r="C32" s="22">
        <v>802</v>
      </c>
      <c r="D32" s="22">
        <v>1943</v>
      </c>
      <c r="E32" s="22">
        <v>739</v>
      </c>
      <c r="F32" s="22">
        <v>901</v>
      </c>
      <c r="G32" s="22">
        <v>2240</v>
      </c>
    </row>
    <row r="33" spans="1:7" ht="13.5">
      <c r="A33" s="2" t="s">
        <v>99</v>
      </c>
      <c r="B33" s="22">
        <v>5</v>
      </c>
      <c r="C33" s="22">
        <v>6</v>
      </c>
      <c r="D33" s="22">
        <v>5</v>
      </c>
      <c r="E33" s="22">
        <v>6</v>
      </c>
      <c r="F33" s="22">
        <v>9</v>
      </c>
      <c r="G33" s="22">
        <v>6</v>
      </c>
    </row>
    <row r="34" spans="1:7" ht="13.5">
      <c r="A34" s="2" t="s">
        <v>100</v>
      </c>
      <c r="B34" s="22">
        <v>26</v>
      </c>
      <c r="C34" s="22">
        <v>25</v>
      </c>
      <c r="D34" s="22">
        <v>25</v>
      </c>
      <c r="E34" s="22">
        <v>26</v>
      </c>
      <c r="F34" s="22">
        <v>19</v>
      </c>
      <c r="G34" s="22">
        <v>12</v>
      </c>
    </row>
    <row r="35" spans="1:7" ht="13.5">
      <c r="A35" s="2" t="s">
        <v>101</v>
      </c>
      <c r="B35" s="22"/>
      <c r="C35" s="22">
        <v>194</v>
      </c>
      <c r="D35" s="22">
        <v>205</v>
      </c>
      <c r="E35" s="22">
        <v>221</v>
      </c>
      <c r="F35" s="22">
        <v>225</v>
      </c>
      <c r="G35" s="22">
        <v>218</v>
      </c>
    </row>
    <row r="36" spans="1:7" ht="13.5">
      <c r="A36" s="2" t="s">
        <v>85</v>
      </c>
      <c r="B36" s="22">
        <v>1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3.5">
      <c r="A37" s="2" t="s">
        <v>102</v>
      </c>
      <c r="B37" s="22">
        <v>710</v>
      </c>
      <c r="C37" s="22">
        <v>1029</v>
      </c>
      <c r="D37" s="22">
        <v>2179</v>
      </c>
      <c r="E37" s="22">
        <v>993</v>
      </c>
      <c r="F37" s="22">
        <v>1156</v>
      </c>
      <c r="G37" s="22">
        <v>2477</v>
      </c>
    </row>
    <row r="38" spans="1:7" ht="14.25" thickBot="1">
      <c r="A38" s="4" t="s">
        <v>103</v>
      </c>
      <c r="B38" s="23">
        <v>710</v>
      </c>
      <c r="C38" s="23">
        <v>1029</v>
      </c>
      <c r="D38" s="23">
        <v>2207</v>
      </c>
      <c r="E38" s="23">
        <v>1237</v>
      </c>
      <c r="F38" s="23">
        <v>1156</v>
      </c>
      <c r="G38" s="23">
        <v>2477</v>
      </c>
    </row>
    <row r="39" spans="1:7" ht="14.25" thickTop="1">
      <c r="A39" s="2" t="s">
        <v>104</v>
      </c>
      <c r="B39" s="22">
        <v>24467</v>
      </c>
      <c r="C39" s="22">
        <v>24467</v>
      </c>
      <c r="D39" s="22">
        <v>24467</v>
      </c>
      <c r="E39" s="22">
        <v>24467</v>
      </c>
      <c r="F39" s="22">
        <v>24467</v>
      </c>
      <c r="G39" s="22">
        <v>24467</v>
      </c>
    </row>
    <row r="40" spans="1:7" ht="13.5">
      <c r="A40" s="3" t="s">
        <v>105</v>
      </c>
      <c r="B40" s="22">
        <v>9467</v>
      </c>
      <c r="C40" s="22">
        <v>9467</v>
      </c>
      <c r="D40" s="22">
        <v>9467</v>
      </c>
      <c r="E40" s="22">
        <v>9467</v>
      </c>
      <c r="F40" s="22">
        <v>9467</v>
      </c>
      <c r="G40" s="22">
        <v>9467</v>
      </c>
    </row>
    <row r="41" spans="1:7" ht="13.5">
      <c r="A41" s="3" t="s">
        <v>106</v>
      </c>
      <c r="B41" s="22">
        <v>24730</v>
      </c>
      <c r="C41" s="22">
        <v>24730</v>
      </c>
      <c r="D41" s="22">
        <v>25193</v>
      </c>
      <c r="E41" s="22">
        <v>25193</v>
      </c>
      <c r="F41" s="22">
        <v>25193</v>
      </c>
      <c r="G41" s="22">
        <v>25193</v>
      </c>
    </row>
    <row r="42" spans="1:7" ht="13.5">
      <c r="A42" s="3" t="s">
        <v>107</v>
      </c>
      <c r="B42" s="22">
        <v>34197</v>
      </c>
      <c r="C42" s="22">
        <v>34197</v>
      </c>
      <c r="D42" s="22">
        <v>34661</v>
      </c>
      <c r="E42" s="22">
        <v>34661</v>
      </c>
      <c r="F42" s="22">
        <v>34661</v>
      </c>
      <c r="G42" s="22">
        <v>34661</v>
      </c>
    </row>
    <row r="43" spans="1:7" ht="13.5">
      <c r="A43" s="5" t="s">
        <v>108</v>
      </c>
      <c r="B43" s="22">
        <v>931</v>
      </c>
      <c r="C43" s="22">
        <v>923</v>
      </c>
      <c r="D43" s="22">
        <v>70</v>
      </c>
      <c r="E43" s="22">
        <v>68</v>
      </c>
      <c r="F43" s="22">
        <v>1226</v>
      </c>
      <c r="G43" s="22">
        <v>1217</v>
      </c>
    </row>
    <row r="44" spans="1:7" ht="13.5">
      <c r="A44" s="3" t="s">
        <v>109</v>
      </c>
      <c r="B44" s="22">
        <v>931</v>
      </c>
      <c r="C44" s="22">
        <v>923</v>
      </c>
      <c r="D44" s="22">
        <v>70</v>
      </c>
      <c r="E44" s="22">
        <v>68</v>
      </c>
      <c r="F44" s="22">
        <v>1226</v>
      </c>
      <c r="G44" s="22">
        <v>1217</v>
      </c>
    </row>
    <row r="45" spans="1:7" ht="13.5">
      <c r="A45" s="2" t="s">
        <v>110</v>
      </c>
      <c r="B45" s="22">
        <v>-1797</v>
      </c>
      <c r="C45" s="22">
        <v>-1797</v>
      </c>
      <c r="D45" s="22">
        <v>-1797</v>
      </c>
      <c r="E45" s="22">
        <v>-1797</v>
      </c>
      <c r="F45" s="22">
        <v>-1797</v>
      </c>
      <c r="G45" s="22">
        <v>-1797</v>
      </c>
    </row>
    <row r="46" spans="1:7" ht="13.5">
      <c r="A46" s="2" t="s">
        <v>111</v>
      </c>
      <c r="B46" s="22">
        <v>57799</v>
      </c>
      <c r="C46" s="22">
        <v>57791</v>
      </c>
      <c r="D46" s="22">
        <v>57401</v>
      </c>
      <c r="E46" s="22">
        <v>57400</v>
      </c>
      <c r="F46" s="22">
        <v>58557</v>
      </c>
      <c r="G46" s="22">
        <v>58549</v>
      </c>
    </row>
    <row r="47" spans="1:7" ht="13.5">
      <c r="A47" s="2" t="s">
        <v>112</v>
      </c>
      <c r="B47" s="22">
        <v>-150</v>
      </c>
      <c r="C47" s="22">
        <v>-167</v>
      </c>
      <c r="D47" s="22">
        <v>41</v>
      </c>
      <c r="E47" s="22">
        <v>361</v>
      </c>
      <c r="F47" s="22"/>
      <c r="G47" s="22">
        <v>-480</v>
      </c>
    </row>
    <row r="48" spans="1:7" ht="13.5">
      <c r="A48" s="2" t="s">
        <v>113</v>
      </c>
      <c r="B48" s="22">
        <v>-150</v>
      </c>
      <c r="C48" s="22">
        <v>-167</v>
      </c>
      <c r="D48" s="22">
        <v>41</v>
      </c>
      <c r="E48" s="22">
        <v>361</v>
      </c>
      <c r="F48" s="22"/>
      <c r="G48" s="22">
        <v>-480</v>
      </c>
    </row>
    <row r="49" spans="1:7" ht="13.5">
      <c r="A49" s="6" t="s">
        <v>114</v>
      </c>
      <c r="B49" s="22">
        <v>57649</v>
      </c>
      <c r="C49" s="22">
        <v>57623</v>
      </c>
      <c r="D49" s="22">
        <v>57443</v>
      </c>
      <c r="E49" s="22">
        <v>57761</v>
      </c>
      <c r="F49" s="22">
        <v>58557</v>
      </c>
      <c r="G49" s="22">
        <v>58068</v>
      </c>
    </row>
    <row r="50" spans="1:7" ht="14.25" thickBot="1">
      <c r="A50" s="7" t="s">
        <v>115</v>
      </c>
      <c r="B50" s="22">
        <v>58359</v>
      </c>
      <c r="C50" s="22">
        <v>58653</v>
      </c>
      <c r="D50" s="22">
        <v>59650</v>
      </c>
      <c r="E50" s="22">
        <v>58998</v>
      </c>
      <c r="F50" s="22">
        <v>59713</v>
      </c>
      <c r="G50" s="22">
        <v>60546</v>
      </c>
    </row>
    <row r="51" spans="1:7" ht="14.25" thickTop="1">
      <c r="A51" s="8"/>
      <c r="B51" s="24"/>
      <c r="C51" s="24"/>
      <c r="D51" s="24"/>
      <c r="E51" s="24"/>
      <c r="F51" s="24"/>
      <c r="G51" s="24"/>
    </row>
    <row r="53" ht="13.5">
      <c r="A53" s="20" t="s">
        <v>120</v>
      </c>
    </row>
    <row r="54" ht="13.5">
      <c r="A54" s="20" t="s">
        <v>121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2014-02-10T16:05:20Z</dcterms:created>
  <dcterms:modified xsi:type="dcterms:W3CDTF">2014-02-10T16:05:29Z</dcterms:modified>
  <cp:category/>
  <cp:version/>
  <cp:contentType/>
  <cp:contentStatus/>
</cp:coreProperties>
</file>