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20100" windowHeight="1327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</sheets>
  <definedNames/>
  <calcPr fullCalcOnLoad="1"/>
</workbook>
</file>

<file path=xl/sharedStrings.xml><?xml version="1.0" encoding="utf-8"?>
<sst xmlns="http://schemas.openxmlformats.org/spreadsheetml/2006/main" count="677" uniqueCount="246">
  <si>
    <t>その他の引当金</t>
  </si>
  <si>
    <t>為替換算調整勘定</t>
  </si>
  <si>
    <t>少数株主持分</t>
  </si>
  <si>
    <t>連結・貸借対照表</t>
  </si>
  <si>
    <t>累積四半期</t>
  </si>
  <si>
    <t>2013/01/01</t>
  </si>
  <si>
    <t>退職給付引当金の増減額（△は減少）</t>
  </si>
  <si>
    <t>受取利息及び受取配当金</t>
  </si>
  <si>
    <t>為替差損益（△は益）</t>
  </si>
  <si>
    <t>持分法による投資損益（△は益）</t>
  </si>
  <si>
    <t>関係会社株式売却損益（△は益）</t>
  </si>
  <si>
    <t>売上債権の増減額（△は増加）</t>
  </si>
  <si>
    <t>たな卸資産の増減額（△は増加）</t>
  </si>
  <si>
    <t>仕入債務の増減額（△は減少）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</si>
  <si>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</si>
  <si>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</si>
  <si>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</si>
  <si>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</si>
  <si>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</si>
  <si>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有形固定資産の取得による支出</t>
  </si>
  <si>
    <t>有形固定資産の売却による収入</t>
  </si>
  <si>
    <t>無形固定資産の取得による支出</t>
  </si>
  <si>
    <t>投資有価証券の取得による支出</t>
  </si>
  <si>
    <t>投資有価証券の売却及び償還による収入</t>
  </si>
  <si>
    <t>子会社出資金の取得による支出</t>
  </si>
  <si>
    <t>関係会社株式の売却による収入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</si>
  <si>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</si>
  <si>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</si>
  <si>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</si>
  <si>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</si>
  <si>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社債の発行による収入</t>
  </si>
  <si>
    <t>社債の償還による支出</t>
  </si>
  <si>
    <t>配当金の支払額</t>
  </si>
  <si>
    <t>少数株主への配当金の支払額</t>
  </si>
  <si>
    <t>少数株主からの払込みによる収入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</si>
  <si>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</si>
  <si>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</si>
  <si>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</si>
  <si>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</si>
  <si>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新規連結に伴う現金及び現金同等物の増加額</t>
  </si>
  <si>
    <t>連結・キャッシュフロー計算書</t>
  </si>
  <si>
    <t>持分法による投資利益</t>
  </si>
  <si>
    <t>固定資産売却益</t>
  </si>
  <si>
    <t>独禁法関連引当金繰入額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</si>
  <si>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</si>
  <si>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</si>
  <si>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</si>
  <si>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</si>
  <si>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</si>
  <si>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</si>
  <si>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</si>
  <si>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</si>
  <si>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</si>
  <si>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</si>
  <si>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2013/03/28</t>
  </si>
  <si>
    <t>通期</t>
  </si>
  <si>
    <t>2012/12/31</t>
  </si>
  <si>
    <t>2012/03/31</t>
  </si>
  <si>
    <t>2012/06/28</t>
  </si>
  <si>
    <t>2011/03/31</t>
  </si>
  <si>
    <t>2011/06/29</t>
  </si>
  <si>
    <t>2010/03/31</t>
  </si>
  <si>
    <t>2010/06/29</t>
  </si>
  <si>
    <t>2009/03/31</t>
  </si>
  <si>
    <t>2009/06/26</t>
  </si>
  <si>
    <t>2008/03/31</t>
  </si>
  <si>
    <t>現金及び預金</t>
  </si>
  <si>
    <t>百万円</t>
  </si>
  <si>
    <t>受取手形</t>
  </si>
  <si>
    <t>売掛金</t>
  </si>
  <si>
    <t>商品及び製品</t>
  </si>
  <si>
    <t>仕掛品</t>
  </si>
  <si>
    <t>原材料及び貯蔵品</t>
  </si>
  <si>
    <t>前払費用</t>
  </si>
  <si>
    <t>繰延税金資産</t>
  </si>
  <si>
    <t>未収入金</t>
  </si>
  <si>
    <t>立替金</t>
  </si>
  <si>
    <t>関係会社短期貸付金</t>
  </si>
  <si>
    <t>未収還付法人税等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</si>
  <si>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</si>
  <si>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</si>
  <si>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</si>
  <si>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</si>
  <si>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</si>
  <si>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</si>
  <si>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</si>
  <si>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</si>
  <si>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</si>
  <si>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</si>
  <si>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</si>
  <si>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</si>
  <si>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</si>
  <si>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</si>
  <si>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</si>
  <si>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</si>
  <si>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</si>
  <si>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有形固定資産</t>
  </si>
  <si>
    <t>借地権</t>
  </si>
  <si>
    <t>ソフトウエア</t>
  </si>
  <si>
    <t>無形固定資産</t>
  </si>
  <si>
    <t>投資有価証券</t>
  </si>
  <si>
    <t>関係会社株式</t>
  </si>
  <si>
    <t>関係会社出資金</t>
  </si>
  <si>
    <t>長期貸付金</t>
  </si>
  <si>
    <t>従業員に対する長期貸付金</t>
  </si>
  <si>
    <t>関係会社長期貸付金</t>
  </si>
  <si>
    <t>長期前払費用</t>
  </si>
  <si>
    <t>投資その他の資産</t>
  </si>
  <si>
    <t>固定資産</t>
  </si>
  <si>
    <t>資産</t>
  </si>
  <si>
    <t>買掛金</t>
  </si>
  <si>
    <t>短期借入金</t>
  </si>
  <si>
    <t>1年内返済予定の長期借入金</t>
  </si>
  <si>
    <t>1年内償還予定の社債</t>
  </si>
  <si>
    <t>リース債務</t>
  </si>
  <si>
    <t>未払金</t>
  </si>
  <si>
    <t>未払費用</t>
  </si>
  <si>
    <t>未払法人税等</t>
  </si>
  <si>
    <t>未払消費税等</t>
  </si>
  <si>
    <t>前受金</t>
  </si>
  <si>
    <t>預り金</t>
  </si>
  <si>
    <t>未払役員賞与</t>
  </si>
  <si>
    <t>流動負債</t>
  </si>
  <si>
    <t>社債</t>
  </si>
  <si>
    <t>長期借入金</t>
  </si>
  <si>
    <t>繰延税金負債</t>
  </si>
  <si>
    <t>退職給付引当金</t>
  </si>
  <si>
    <t>環境対策引当金</t>
  </si>
  <si>
    <t>資産除去債務</t>
  </si>
  <si>
    <t>固定負債</t>
  </si>
  <si>
    <t>負債</t>
  </si>
  <si>
    <t>資本金</t>
  </si>
  <si>
    <t>資本準備金</t>
  </si>
  <si>
    <t>資本剰余金</t>
  </si>
  <si>
    <t>利益準備金</t>
  </si>
  <si>
    <t>繰越利益剰余金</t>
  </si>
  <si>
    <t>利益剰余金</t>
  </si>
  <si>
    <t>自己株式</t>
  </si>
  <si>
    <t>株主資本</t>
  </si>
  <si>
    <t>その他有価証券評価差額金</t>
  </si>
  <si>
    <t>繰延ヘッジ損益</t>
  </si>
  <si>
    <t>評価・換算差額等</t>
  </si>
  <si>
    <t>純資産</t>
  </si>
  <si>
    <t>負債純資産</t>
  </si>
  <si>
    <t>証券コード</t>
  </si>
  <si>
    <t>企業名</t>
  </si>
  <si>
    <t>東洋ゴム工業株式会社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</si>
  <si>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</si>
  <si>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</si>
  <si>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</si>
  <si>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</si>
  <si>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</si>
  <si>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</si>
  <si>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</si>
  <si>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</si>
  <si>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</si>
  <si>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売上高</t>
  </si>
  <si>
    <t>商品及び製品期首たな卸高</t>
  </si>
  <si>
    <t>当期製品製造原価</t>
  </si>
  <si>
    <t>当期商品仕入高</t>
  </si>
  <si>
    <t>合計</t>
  </si>
  <si>
    <t>製品社内使用等振替高</t>
  </si>
  <si>
    <t>商品及び製品期末たな卸高</t>
  </si>
  <si>
    <t>売上原価</t>
  </si>
  <si>
    <t>売上総利益</t>
  </si>
  <si>
    <t>運賃及び荷造費</t>
  </si>
  <si>
    <t>販売促進費</t>
  </si>
  <si>
    <t>広告宣伝費</t>
  </si>
  <si>
    <t>旅費及び通信費</t>
  </si>
  <si>
    <t>保管費</t>
  </si>
  <si>
    <t>従業員給料</t>
  </si>
  <si>
    <t>賞与</t>
  </si>
  <si>
    <t>（うち退職給付費用）</t>
  </si>
  <si>
    <t>賃借料</t>
  </si>
  <si>
    <t>減価償却費</t>
  </si>
  <si>
    <t>試験研究費</t>
  </si>
  <si>
    <t>販売費・一般管理費</t>
  </si>
  <si>
    <t>営業利益</t>
  </si>
  <si>
    <t>受取利息</t>
  </si>
  <si>
    <t>受取配当金</t>
  </si>
  <si>
    <t>不動産賃貸料</t>
  </si>
  <si>
    <t>為替差益</t>
  </si>
  <si>
    <t>営業外収益</t>
  </si>
  <si>
    <t>支払利息</t>
  </si>
  <si>
    <t>社債利息</t>
  </si>
  <si>
    <t>為替差損</t>
  </si>
  <si>
    <t>債権流動化費用</t>
  </si>
  <si>
    <t>営業外費用</t>
  </si>
  <si>
    <t>経常利益</t>
  </si>
  <si>
    <t>投資有価証券売却益</t>
  </si>
  <si>
    <t>関係会社株式売却益</t>
  </si>
  <si>
    <t>受取保険金</t>
  </si>
  <si>
    <t>特別利益</t>
  </si>
  <si>
    <t>固定資産除却損</t>
  </si>
  <si>
    <t>訴訟関連損失</t>
  </si>
  <si>
    <t>投資有価証券評価損</t>
  </si>
  <si>
    <t>災害による損失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</si>
  <si>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</si>
  <si>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</si>
  <si>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</si>
  <si>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</si>
  <si>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</si>
  <si>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</si>
  <si>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</si>
  <si>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2013/11/13</t>
  </si>
  <si>
    <t>四半期</t>
  </si>
  <si>
    <t>2013/09/30</t>
  </si>
  <si>
    <t>2013/08/09</t>
  </si>
  <si>
    <t>2013/06/30</t>
  </si>
  <si>
    <t>2013/05/14</t>
  </si>
  <si>
    <t>2013/03/31</t>
  </si>
  <si>
    <t>2012/11/13</t>
  </si>
  <si>
    <t>2012/09/30</t>
  </si>
  <si>
    <t>2012/08/10</t>
  </si>
  <si>
    <t>2012/06/30</t>
  </si>
  <si>
    <t>2012/02/13</t>
  </si>
  <si>
    <t>2011/12/31</t>
  </si>
  <si>
    <t>2011/11/11</t>
  </si>
  <si>
    <t>2011/09/30</t>
  </si>
  <si>
    <t>2011/08/09</t>
  </si>
  <si>
    <t>2011/06/30</t>
  </si>
  <si>
    <t>2011/02/10</t>
  </si>
  <si>
    <t>2010/12/31</t>
  </si>
  <si>
    <t>2010/11/12</t>
  </si>
  <si>
    <t>2010/09/30</t>
  </si>
  <si>
    <t>2010/08/10</t>
  </si>
  <si>
    <t>2010/06/30</t>
  </si>
  <si>
    <t>2010/02/10</t>
  </si>
  <si>
    <t>2009/12/31</t>
  </si>
  <si>
    <t>2009/11/09</t>
  </si>
  <si>
    <t>2009/09/30</t>
  </si>
  <si>
    <t>2009/08/07</t>
  </si>
  <si>
    <t>2009/06/30</t>
  </si>
  <si>
    <t>2009/02/09</t>
  </si>
  <si>
    <t>2008/12/31</t>
  </si>
  <si>
    <t>2008/11/11</t>
  </si>
  <si>
    <t>2008/09/30</t>
  </si>
  <si>
    <t>2008/08/12</t>
  </si>
  <si>
    <t>2008/06/30</t>
  </si>
  <si>
    <t>受取手形及び営業未収入金</t>
  </si>
  <si>
    <t>建物及び構築物（純額）</t>
  </si>
  <si>
    <t>機械装置及び運搬具（純額）</t>
  </si>
  <si>
    <t>その他（純額）</t>
  </si>
  <si>
    <t>のれん</t>
  </si>
  <si>
    <t>支払手形及び買掛金</t>
  </si>
  <si>
    <t>独禁法関連引当金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</si>
</sst>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23"/>
      <name val="ＭＳ Ｐゴシック"/>
      <family val="3"/>
    </font>
    <font>
      <sz val="9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X39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4" width="17.83203125" style="0" customWidth="1"/>
  </cols>
  <sheetData>
    <row r="1" ht="12" thickBot="1"/>
    <row r="2" spans="1:24" ht="12" thickTop="1">
      <c r="A2" s="10" t="s">
        <v>144</v>
      </c>
      <c r="B2" s="14">
        <v>5105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2" thickBot="1">
      <c r="A3" s="11" t="s">
        <v>145</v>
      </c>
      <c r="B3" s="1" t="s">
        <v>146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2" thickTop="1">
      <c r="A4" s="10" t="s">
        <v>47</v>
      </c>
      <c r="B4" s="15" t="str">
        <f>HYPERLINK("http://www.kabupro.jp/mark/20131113/S1000COD.htm","四半期報告書")</f>
        <v>四半期報告書</v>
      </c>
      <c r="C4" s="15" t="str">
        <f>HYPERLINK("http://www.kabupro.jp/mark/20130809/S000E7XN.htm","四半期報告書")</f>
        <v>四半期報告書</v>
      </c>
      <c r="D4" s="15" t="str">
        <f>HYPERLINK("http://www.kabupro.jp/mark/20130514/S000DDNX.htm","四半期報告書")</f>
        <v>四半期報告書</v>
      </c>
      <c r="E4" s="15" t="str">
        <f>HYPERLINK("http://www.kabupro.jp/mark/20130328/S000D50N.htm","有価証券報告書")</f>
        <v>有価証券報告書</v>
      </c>
      <c r="F4" s="15" t="str">
        <f>HYPERLINK("http://www.kabupro.jp/mark/20121113/S000C7MH.htm","四半期報告書")</f>
        <v>四半期報告書</v>
      </c>
      <c r="G4" s="15" t="str">
        <f>HYPERLINK("http://www.kabupro.jp/mark/20130809/S000E7XN.htm","四半期報告書")</f>
        <v>四半期報告書</v>
      </c>
      <c r="H4" s="15" t="str">
        <f>HYPERLINK("http://www.kabupro.jp/mark/20130328/S000D50N.htm","有価証券報告書")</f>
        <v>有価証券報告書</v>
      </c>
      <c r="I4" s="15" t="str">
        <f>HYPERLINK("http://www.kabupro.jp/mark/20120213/S000A6ZC.htm","四半期報告書")</f>
        <v>四半期報告書</v>
      </c>
      <c r="J4" s="15" t="str">
        <f>HYPERLINK("http://www.kabupro.jp/mark/20121113/S000C7MH.htm","四半期報告書")</f>
        <v>四半期報告書</v>
      </c>
      <c r="K4" s="15" t="str">
        <f>HYPERLINK("http://www.kabupro.jp/mark/20120810/S000BOE1.htm","四半期報告書")</f>
        <v>四半期報告書</v>
      </c>
      <c r="L4" s="15" t="str">
        <f>HYPERLINK("http://www.kabupro.jp/mark/20120628/S000B6U6.htm","有価証券報告書")</f>
        <v>有価証券報告書</v>
      </c>
      <c r="M4" s="15" t="str">
        <f>HYPERLINK("http://www.kabupro.jp/mark/20120213/S000A6ZC.htm","四半期報告書")</f>
        <v>四半期報告書</v>
      </c>
      <c r="N4" s="15" t="str">
        <f>HYPERLINK("http://www.kabupro.jp/mark/20111111/S0009LJB.htm","四半期報告書")</f>
        <v>四半期報告書</v>
      </c>
      <c r="O4" s="15" t="str">
        <f>HYPERLINK("http://www.kabupro.jp/mark/20110809/S00091YI.htm","四半期報告書")</f>
        <v>四半期報告書</v>
      </c>
      <c r="P4" s="15" t="str">
        <f>HYPERLINK("http://www.kabupro.jp/mark/20110629/S0008MJ1.htm","有価証券報告書")</f>
        <v>有価証券報告書</v>
      </c>
      <c r="Q4" s="15" t="str">
        <f>HYPERLINK("http://www.kabupro.jp/mark/20110210/S0007P8N.htm","四半期報告書")</f>
        <v>四半期報告書</v>
      </c>
      <c r="R4" s="15" t="str">
        <f>HYPERLINK("http://www.kabupro.jp/mark/20101112/S00073HR.htm","四半期報告書")</f>
        <v>四半期報告書</v>
      </c>
      <c r="S4" s="15" t="str">
        <f>HYPERLINK("http://www.kabupro.jp/mark/20100810/S0006IBO.htm","四半期報告書")</f>
        <v>四半期報告書</v>
      </c>
      <c r="T4" s="15" t="str">
        <f>HYPERLINK("http://www.kabupro.jp/mark/20100629/S00063W9.htm","有価証券報告書")</f>
        <v>有価証券報告書</v>
      </c>
      <c r="U4" s="15" t="str">
        <f>HYPERLINK("http://www.kabupro.jp/mark/20100210/S00053MO.htm","四半期報告書")</f>
        <v>四半期報告書</v>
      </c>
      <c r="V4" s="15" t="str">
        <f>HYPERLINK("http://www.kabupro.jp/mark/20091109/S0004GQX.htm","四半期報告書")</f>
        <v>四半期報告書</v>
      </c>
      <c r="W4" s="15" t="str">
        <f>HYPERLINK("http://www.kabupro.jp/mark/20090807/S0003TTY.htm","四半期報告書")</f>
        <v>四半期報告書</v>
      </c>
      <c r="X4" s="15" t="str">
        <f>HYPERLINK("http://www.kabupro.jp/mark/20090626/S0003HTO.htm","有価証券報告書")</f>
        <v>有価証券報告書</v>
      </c>
    </row>
    <row r="5" spans="1:24" ht="12" thickBot="1">
      <c r="A5" s="11" t="s">
        <v>48</v>
      </c>
      <c r="B5" s="1" t="s">
        <v>204</v>
      </c>
      <c r="C5" s="1" t="s">
        <v>207</v>
      </c>
      <c r="D5" s="1" t="s">
        <v>209</v>
      </c>
      <c r="E5" s="1" t="s">
        <v>54</v>
      </c>
      <c r="F5" s="1" t="s">
        <v>211</v>
      </c>
      <c r="G5" s="1" t="s">
        <v>207</v>
      </c>
      <c r="H5" s="1" t="s">
        <v>54</v>
      </c>
      <c r="I5" s="1" t="s">
        <v>215</v>
      </c>
      <c r="J5" s="1" t="s">
        <v>211</v>
      </c>
      <c r="K5" s="1" t="s">
        <v>213</v>
      </c>
      <c r="L5" s="1" t="s">
        <v>58</v>
      </c>
      <c r="M5" s="1" t="s">
        <v>215</v>
      </c>
      <c r="N5" s="1" t="s">
        <v>217</v>
      </c>
      <c r="O5" s="1" t="s">
        <v>219</v>
      </c>
      <c r="P5" s="1" t="s">
        <v>60</v>
      </c>
      <c r="Q5" s="1" t="s">
        <v>221</v>
      </c>
      <c r="R5" s="1" t="s">
        <v>223</v>
      </c>
      <c r="S5" s="1" t="s">
        <v>225</v>
      </c>
      <c r="T5" s="1" t="s">
        <v>62</v>
      </c>
      <c r="U5" s="1" t="s">
        <v>227</v>
      </c>
      <c r="V5" s="1" t="s">
        <v>229</v>
      </c>
      <c r="W5" s="1" t="s">
        <v>231</v>
      </c>
      <c r="X5" s="1" t="s">
        <v>64</v>
      </c>
    </row>
    <row r="6" spans="1:24" ht="12.75" thickBot="1" thickTop="1">
      <c r="A6" s="10" t="s">
        <v>49</v>
      </c>
      <c r="B6" s="18" t="s">
        <v>46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12" thickTop="1">
      <c r="A7" s="12" t="s">
        <v>50</v>
      </c>
      <c r="B7" s="14" t="s">
        <v>4</v>
      </c>
      <c r="C7" s="14" t="s">
        <v>4</v>
      </c>
      <c r="D7" s="14" t="s">
        <v>4</v>
      </c>
      <c r="E7" s="16" t="s">
        <v>55</v>
      </c>
      <c r="F7" s="14" t="s">
        <v>4</v>
      </c>
      <c r="G7" s="14" t="s">
        <v>4</v>
      </c>
      <c r="H7" s="16" t="s">
        <v>55</v>
      </c>
      <c r="I7" s="14" t="s">
        <v>4</v>
      </c>
      <c r="J7" s="14" t="s">
        <v>4</v>
      </c>
      <c r="K7" s="14" t="s">
        <v>4</v>
      </c>
      <c r="L7" s="16" t="s">
        <v>55</v>
      </c>
      <c r="M7" s="14" t="s">
        <v>4</v>
      </c>
      <c r="N7" s="14" t="s">
        <v>4</v>
      </c>
      <c r="O7" s="14" t="s">
        <v>4</v>
      </c>
      <c r="P7" s="16" t="s">
        <v>55</v>
      </c>
      <c r="Q7" s="14" t="s">
        <v>4</v>
      </c>
      <c r="R7" s="14" t="s">
        <v>4</v>
      </c>
      <c r="S7" s="14" t="s">
        <v>4</v>
      </c>
      <c r="T7" s="16" t="s">
        <v>55</v>
      </c>
      <c r="U7" s="14" t="s">
        <v>4</v>
      </c>
      <c r="V7" s="14" t="s">
        <v>4</v>
      </c>
      <c r="W7" s="14" t="s">
        <v>4</v>
      </c>
      <c r="X7" s="16" t="s">
        <v>55</v>
      </c>
    </row>
    <row r="8" spans="1:24" ht="11.25">
      <c r="A8" s="13" t="s">
        <v>51</v>
      </c>
      <c r="B8" s="1" t="s">
        <v>5</v>
      </c>
      <c r="C8" s="1" t="s">
        <v>5</v>
      </c>
      <c r="D8" s="1" t="s">
        <v>5</v>
      </c>
      <c r="E8" s="17" t="s">
        <v>150</v>
      </c>
      <c r="F8" s="1" t="s">
        <v>150</v>
      </c>
      <c r="G8" s="1" t="s">
        <v>150</v>
      </c>
      <c r="H8" s="17" t="s">
        <v>151</v>
      </c>
      <c r="I8" s="1" t="s">
        <v>151</v>
      </c>
      <c r="J8" s="1" t="s">
        <v>151</v>
      </c>
      <c r="K8" s="1" t="s">
        <v>151</v>
      </c>
      <c r="L8" s="17" t="s">
        <v>152</v>
      </c>
      <c r="M8" s="1" t="s">
        <v>152</v>
      </c>
      <c r="N8" s="1" t="s">
        <v>152</v>
      </c>
      <c r="O8" s="1" t="s">
        <v>152</v>
      </c>
      <c r="P8" s="17" t="s">
        <v>153</v>
      </c>
      <c r="Q8" s="1" t="s">
        <v>153</v>
      </c>
      <c r="R8" s="1" t="s">
        <v>153</v>
      </c>
      <c r="S8" s="1" t="s">
        <v>153</v>
      </c>
      <c r="T8" s="17" t="s">
        <v>154</v>
      </c>
      <c r="U8" s="1" t="s">
        <v>154</v>
      </c>
      <c r="V8" s="1" t="s">
        <v>154</v>
      </c>
      <c r="W8" s="1" t="s">
        <v>154</v>
      </c>
      <c r="X8" s="17" t="s">
        <v>155</v>
      </c>
    </row>
    <row r="9" spans="1:24" ht="11.25">
      <c r="A9" s="13" t="s">
        <v>52</v>
      </c>
      <c r="B9" s="1" t="s">
        <v>206</v>
      </c>
      <c r="C9" s="1" t="s">
        <v>208</v>
      </c>
      <c r="D9" s="1" t="s">
        <v>210</v>
      </c>
      <c r="E9" s="17" t="s">
        <v>56</v>
      </c>
      <c r="F9" s="1" t="s">
        <v>212</v>
      </c>
      <c r="G9" s="1" t="s">
        <v>214</v>
      </c>
      <c r="H9" s="17" t="s">
        <v>57</v>
      </c>
      <c r="I9" s="1" t="s">
        <v>216</v>
      </c>
      <c r="J9" s="1" t="s">
        <v>218</v>
      </c>
      <c r="K9" s="1" t="s">
        <v>220</v>
      </c>
      <c r="L9" s="17" t="s">
        <v>59</v>
      </c>
      <c r="M9" s="1" t="s">
        <v>222</v>
      </c>
      <c r="N9" s="1" t="s">
        <v>224</v>
      </c>
      <c r="O9" s="1" t="s">
        <v>226</v>
      </c>
      <c r="P9" s="17" t="s">
        <v>61</v>
      </c>
      <c r="Q9" s="1" t="s">
        <v>228</v>
      </c>
      <c r="R9" s="1" t="s">
        <v>230</v>
      </c>
      <c r="S9" s="1" t="s">
        <v>232</v>
      </c>
      <c r="T9" s="17" t="s">
        <v>63</v>
      </c>
      <c r="U9" s="1" t="s">
        <v>234</v>
      </c>
      <c r="V9" s="1" t="s">
        <v>236</v>
      </c>
      <c r="W9" s="1" t="s">
        <v>238</v>
      </c>
      <c r="X9" s="17" t="s">
        <v>65</v>
      </c>
    </row>
    <row r="10" spans="1:24" ht="12" thickBot="1">
      <c r="A10" s="13" t="s">
        <v>53</v>
      </c>
      <c r="B10" s="1" t="s">
        <v>67</v>
      </c>
      <c r="C10" s="1" t="s">
        <v>67</v>
      </c>
      <c r="D10" s="1" t="s">
        <v>67</v>
      </c>
      <c r="E10" s="17" t="s">
        <v>67</v>
      </c>
      <c r="F10" s="1" t="s">
        <v>67</v>
      </c>
      <c r="G10" s="1" t="s">
        <v>67</v>
      </c>
      <c r="H10" s="17" t="s">
        <v>67</v>
      </c>
      <c r="I10" s="1" t="s">
        <v>67</v>
      </c>
      <c r="J10" s="1" t="s">
        <v>67</v>
      </c>
      <c r="K10" s="1" t="s">
        <v>67</v>
      </c>
      <c r="L10" s="17" t="s">
        <v>67</v>
      </c>
      <c r="M10" s="1" t="s">
        <v>67</v>
      </c>
      <c r="N10" s="1" t="s">
        <v>67</v>
      </c>
      <c r="O10" s="1" t="s">
        <v>67</v>
      </c>
      <c r="P10" s="17" t="s">
        <v>67</v>
      </c>
      <c r="Q10" s="1" t="s">
        <v>67</v>
      </c>
      <c r="R10" s="1" t="s">
        <v>67</v>
      </c>
      <c r="S10" s="1" t="s">
        <v>67</v>
      </c>
      <c r="T10" s="17" t="s">
        <v>67</v>
      </c>
      <c r="U10" s="1" t="s">
        <v>67</v>
      </c>
      <c r="V10" s="1" t="s">
        <v>67</v>
      </c>
      <c r="W10" s="1" t="s">
        <v>67</v>
      </c>
      <c r="X10" s="17" t="s">
        <v>67</v>
      </c>
    </row>
    <row r="11" spans="1:24" ht="12" thickTop="1">
      <c r="A11" s="26" t="s">
        <v>156</v>
      </c>
      <c r="B11" s="27">
        <v>268181</v>
      </c>
      <c r="C11" s="27">
        <v>173079</v>
      </c>
      <c r="D11" s="27">
        <v>83535</v>
      </c>
      <c r="E11" s="21">
        <v>291110</v>
      </c>
      <c r="F11" s="27">
        <v>202127</v>
      </c>
      <c r="G11" s="27">
        <v>202127</v>
      </c>
      <c r="H11" s="21">
        <v>320569</v>
      </c>
      <c r="I11" s="27">
        <v>241663</v>
      </c>
      <c r="J11" s="27">
        <v>147849</v>
      </c>
      <c r="K11" s="27">
        <v>70352</v>
      </c>
      <c r="L11" s="21">
        <v>294092</v>
      </c>
      <c r="M11" s="27">
        <v>226496</v>
      </c>
      <c r="N11" s="27">
        <v>143431</v>
      </c>
      <c r="O11" s="27">
        <v>72162</v>
      </c>
      <c r="P11" s="21">
        <v>287726</v>
      </c>
      <c r="Q11" s="27">
        <v>217745</v>
      </c>
      <c r="R11" s="27">
        <v>129609</v>
      </c>
      <c r="S11" s="27">
        <v>62373</v>
      </c>
      <c r="T11" s="21">
        <v>328371</v>
      </c>
      <c r="U11" s="27">
        <v>269357</v>
      </c>
      <c r="V11" s="27">
        <v>172820</v>
      </c>
      <c r="W11" s="27">
        <v>86639</v>
      </c>
      <c r="X11" s="21">
        <v>357233</v>
      </c>
    </row>
    <row r="12" spans="1:24" ht="11.25">
      <c r="A12" s="7" t="s">
        <v>163</v>
      </c>
      <c r="B12" s="28">
        <v>186512</v>
      </c>
      <c r="C12" s="28">
        <v>121894</v>
      </c>
      <c r="D12" s="28">
        <v>60071</v>
      </c>
      <c r="E12" s="22">
        <v>217079</v>
      </c>
      <c r="F12" s="28">
        <v>153506</v>
      </c>
      <c r="G12" s="28">
        <v>153506</v>
      </c>
      <c r="H12" s="22">
        <v>238082</v>
      </c>
      <c r="I12" s="28">
        <v>178193</v>
      </c>
      <c r="J12" s="28">
        <v>108285</v>
      </c>
      <c r="K12" s="28">
        <v>50758</v>
      </c>
      <c r="L12" s="22">
        <v>214229</v>
      </c>
      <c r="M12" s="28">
        <v>164509</v>
      </c>
      <c r="N12" s="28">
        <v>104923</v>
      </c>
      <c r="O12" s="28">
        <v>52348</v>
      </c>
      <c r="P12" s="22">
        <v>212666</v>
      </c>
      <c r="Q12" s="28">
        <v>162206</v>
      </c>
      <c r="R12" s="28">
        <v>98622</v>
      </c>
      <c r="S12" s="28">
        <v>49848</v>
      </c>
      <c r="T12" s="22">
        <v>253186</v>
      </c>
      <c r="U12" s="28">
        <v>207775</v>
      </c>
      <c r="V12" s="28">
        <v>130340</v>
      </c>
      <c r="W12" s="28">
        <v>65013</v>
      </c>
      <c r="X12" s="22">
        <v>259964</v>
      </c>
    </row>
    <row r="13" spans="1:24" ht="11.25">
      <c r="A13" s="7" t="s">
        <v>164</v>
      </c>
      <c r="B13" s="28">
        <v>81668</v>
      </c>
      <c r="C13" s="28">
        <v>51184</v>
      </c>
      <c r="D13" s="28">
        <v>23464</v>
      </c>
      <c r="E13" s="22">
        <v>74031</v>
      </c>
      <c r="F13" s="28">
        <v>48620</v>
      </c>
      <c r="G13" s="28">
        <v>48620</v>
      </c>
      <c r="H13" s="22">
        <v>82487</v>
      </c>
      <c r="I13" s="28">
        <v>63469</v>
      </c>
      <c r="J13" s="28">
        <v>39563</v>
      </c>
      <c r="K13" s="28">
        <v>19594</v>
      </c>
      <c r="L13" s="22">
        <v>79863</v>
      </c>
      <c r="M13" s="28">
        <v>61986</v>
      </c>
      <c r="N13" s="28">
        <v>38508</v>
      </c>
      <c r="O13" s="28">
        <v>19813</v>
      </c>
      <c r="P13" s="22">
        <v>75060</v>
      </c>
      <c r="Q13" s="28">
        <v>55539</v>
      </c>
      <c r="R13" s="28">
        <v>30987</v>
      </c>
      <c r="S13" s="28">
        <v>12524</v>
      </c>
      <c r="T13" s="22">
        <v>75185</v>
      </c>
      <c r="U13" s="28">
        <v>61581</v>
      </c>
      <c r="V13" s="28">
        <v>42480</v>
      </c>
      <c r="W13" s="28">
        <v>21625</v>
      </c>
      <c r="X13" s="22">
        <v>97268</v>
      </c>
    </row>
    <row r="14" spans="1:24" ht="11.25">
      <c r="A14" s="7" t="s">
        <v>176</v>
      </c>
      <c r="B14" s="28">
        <v>56990</v>
      </c>
      <c r="C14" s="28">
        <v>37382</v>
      </c>
      <c r="D14" s="28">
        <v>17502</v>
      </c>
      <c r="E14" s="22">
        <v>58380</v>
      </c>
      <c r="F14" s="28">
        <v>39994</v>
      </c>
      <c r="G14" s="28">
        <v>39994</v>
      </c>
      <c r="H14" s="22">
        <v>69594</v>
      </c>
      <c r="I14" s="28">
        <v>51880</v>
      </c>
      <c r="J14" s="28">
        <v>33885</v>
      </c>
      <c r="K14" s="28">
        <v>16439</v>
      </c>
      <c r="L14" s="22">
        <v>67680</v>
      </c>
      <c r="M14" s="28">
        <v>51484</v>
      </c>
      <c r="N14" s="28">
        <v>34420</v>
      </c>
      <c r="O14" s="28">
        <v>17201</v>
      </c>
      <c r="P14" s="22">
        <v>66395</v>
      </c>
      <c r="Q14" s="28">
        <v>49186</v>
      </c>
      <c r="R14" s="28">
        <v>32287</v>
      </c>
      <c r="S14" s="28">
        <v>15578</v>
      </c>
      <c r="T14" s="22">
        <v>78149</v>
      </c>
      <c r="U14" s="28">
        <v>60970</v>
      </c>
      <c r="V14" s="28">
        <v>41303</v>
      </c>
      <c r="W14" s="28">
        <v>20365</v>
      </c>
      <c r="X14" s="22">
        <v>84099</v>
      </c>
    </row>
    <row r="15" spans="1:24" ht="12" thickBot="1">
      <c r="A15" s="25" t="s">
        <v>177</v>
      </c>
      <c r="B15" s="29">
        <v>24677</v>
      </c>
      <c r="C15" s="29">
        <v>13801</v>
      </c>
      <c r="D15" s="29">
        <v>5961</v>
      </c>
      <c r="E15" s="23">
        <v>15650</v>
      </c>
      <c r="F15" s="29">
        <v>8626</v>
      </c>
      <c r="G15" s="29">
        <v>8626</v>
      </c>
      <c r="H15" s="23">
        <v>12893</v>
      </c>
      <c r="I15" s="29">
        <v>11589</v>
      </c>
      <c r="J15" s="29">
        <v>5678</v>
      </c>
      <c r="K15" s="29">
        <v>3155</v>
      </c>
      <c r="L15" s="23">
        <v>12182</v>
      </c>
      <c r="M15" s="29">
        <v>10501</v>
      </c>
      <c r="N15" s="29">
        <v>4087</v>
      </c>
      <c r="O15" s="29">
        <v>2612</v>
      </c>
      <c r="P15" s="23">
        <v>8664</v>
      </c>
      <c r="Q15" s="29">
        <v>6352</v>
      </c>
      <c r="R15" s="29">
        <v>-1300</v>
      </c>
      <c r="S15" s="29">
        <v>-3054</v>
      </c>
      <c r="T15" s="23">
        <v>-2964</v>
      </c>
      <c r="U15" s="29">
        <v>611</v>
      </c>
      <c r="V15" s="29">
        <v>1177</v>
      </c>
      <c r="W15" s="29">
        <v>1259</v>
      </c>
      <c r="X15" s="23">
        <v>13168</v>
      </c>
    </row>
    <row r="16" spans="1:24" ht="12" thickTop="1">
      <c r="A16" s="6" t="s">
        <v>178</v>
      </c>
      <c r="B16" s="28">
        <v>180</v>
      </c>
      <c r="C16" s="28">
        <v>108</v>
      </c>
      <c r="D16" s="28">
        <v>53</v>
      </c>
      <c r="E16" s="22">
        <v>149</v>
      </c>
      <c r="F16" s="28">
        <v>110</v>
      </c>
      <c r="G16" s="28">
        <v>110</v>
      </c>
      <c r="H16" s="22">
        <v>168</v>
      </c>
      <c r="I16" s="28">
        <v>134</v>
      </c>
      <c r="J16" s="28">
        <v>92</v>
      </c>
      <c r="K16" s="28">
        <v>33</v>
      </c>
      <c r="L16" s="22">
        <v>111</v>
      </c>
      <c r="M16" s="28">
        <v>79</v>
      </c>
      <c r="N16" s="28">
        <v>53</v>
      </c>
      <c r="O16" s="28">
        <v>16</v>
      </c>
      <c r="P16" s="22">
        <v>80</v>
      </c>
      <c r="Q16" s="28">
        <v>55</v>
      </c>
      <c r="R16" s="28">
        <v>38</v>
      </c>
      <c r="S16" s="28">
        <v>18</v>
      </c>
      <c r="T16" s="22">
        <v>128</v>
      </c>
      <c r="U16" s="28">
        <v>101</v>
      </c>
      <c r="V16" s="28">
        <v>61</v>
      </c>
      <c r="W16" s="28">
        <v>17</v>
      </c>
      <c r="X16" s="22">
        <v>181</v>
      </c>
    </row>
    <row r="17" spans="1:24" ht="11.25">
      <c r="A17" s="6" t="s">
        <v>179</v>
      </c>
      <c r="B17" s="28">
        <v>554</v>
      </c>
      <c r="C17" s="28">
        <v>425</v>
      </c>
      <c r="D17" s="28">
        <v>71</v>
      </c>
      <c r="E17" s="22">
        <v>575</v>
      </c>
      <c r="F17" s="28">
        <v>351</v>
      </c>
      <c r="G17" s="28">
        <v>351</v>
      </c>
      <c r="H17" s="22">
        <v>577</v>
      </c>
      <c r="I17" s="28">
        <v>517</v>
      </c>
      <c r="J17" s="28">
        <v>350</v>
      </c>
      <c r="K17" s="28">
        <v>302</v>
      </c>
      <c r="L17" s="22">
        <v>552</v>
      </c>
      <c r="M17" s="28">
        <v>494</v>
      </c>
      <c r="N17" s="28">
        <v>329</v>
      </c>
      <c r="O17" s="28">
        <v>251</v>
      </c>
      <c r="P17" s="22">
        <v>570</v>
      </c>
      <c r="Q17" s="28">
        <v>531</v>
      </c>
      <c r="R17" s="28">
        <v>378</v>
      </c>
      <c r="S17" s="28">
        <v>337</v>
      </c>
      <c r="T17" s="22">
        <v>841</v>
      </c>
      <c r="U17" s="28">
        <v>790</v>
      </c>
      <c r="V17" s="28">
        <v>462</v>
      </c>
      <c r="W17" s="28">
        <v>451</v>
      </c>
      <c r="X17" s="22">
        <v>789</v>
      </c>
    </row>
    <row r="18" spans="1:24" ht="11.25">
      <c r="A18" s="6" t="s">
        <v>181</v>
      </c>
      <c r="B18" s="28">
        <v>1051</v>
      </c>
      <c r="C18" s="28">
        <v>1034</v>
      </c>
      <c r="D18" s="28">
        <v>852</v>
      </c>
      <c r="E18" s="22">
        <v>1216</v>
      </c>
      <c r="F18" s="28"/>
      <c r="G18" s="28"/>
      <c r="H18" s="22"/>
      <c r="I18" s="28"/>
      <c r="J18" s="28"/>
      <c r="K18" s="28"/>
      <c r="L18" s="22"/>
      <c r="M18" s="28"/>
      <c r="N18" s="28"/>
      <c r="O18" s="28"/>
      <c r="P18" s="22">
        <v>642</v>
      </c>
      <c r="Q18" s="28">
        <v>384</v>
      </c>
      <c r="R18" s="28"/>
      <c r="S18" s="28"/>
      <c r="T18" s="22"/>
      <c r="U18" s="28"/>
      <c r="V18" s="28"/>
      <c r="W18" s="28"/>
      <c r="X18" s="22"/>
    </row>
    <row r="19" spans="1:24" ht="11.25">
      <c r="A19" s="6" t="s">
        <v>41</v>
      </c>
      <c r="B19" s="28">
        <v>151</v>
      </c>
      <c r="C19" s="28">
        <v>140</v>
      </c>
      <c r="D19" s="28">
        <v>58</v>
      </c>
      <c r="E19" s="22">
        <v>216</v>
      </c>
      <c r="F19" s="28">
        <v>138</v>
      </c>
      <c r="G19" s="28">
        <v>138</v>
      </c>
      <c r="H19" s="22">
        <v>178</v>
      </c>
      <c r="I19" s="28">
        <v>123</v>
      </c>
      <c r="J19" s="28">
        <v>76</v>
      </c>
      <c r="K19" s="28">
        <v>39</v>
      </c>
      <c r="L19" s="22">
        <v>304</v>
      </c>
      <c r="M19" s="28">
        <v>237</v>
      </c>
      <c r="N19" s="28">
        <v>129</v>
      </c>
      <c r="O19" s="28">
        <v>56</v>
      </c>
      <c r="P19" s="22">
        <v>1997</v>
      </c>
      <c r="Q19" s="28">
        <v>1903</v>
      </c>
      <c r="R19" s="28">
        <v>1660</v>
      </c>
      <c r="S19" s="28">
        <v>542</v>
      </c>
      <c r="T19" s="22">
        <v>887</v>
      </c>
      <c r="U19" s="28">
        <v>1094</v>
      </c>
      <c r="V19" s="28">
        <v>792</v>
      </c>
      <c r="W19" s="28">
        <v>312</v>
      </c>
      <c r="X19" s="22">
        <v>1714</v>
      </c>
    </row>
    <row r="20" spans="1:24" ht="11.25">
      <c r="A20" s="6" t="s">
        <v>79</v>
      </c>
      <c r="B20" s="28">
        <v>1524</v>
      </c>
      <c r="C20" s="28">
        <v>1045</v>
      </c>
      <c r="D20" s="28">
        <v>321</v>
      </c>
      <c r="E20" s="22">
        <v>840</v>
      </c>
      <c r="F20" s="28">
        <v>683</v>
      </c>
      <c r="G20" s="28">
        <v>683</v>
      </c>
      <c r="H20" s="22">
        <v>993</v>
      </c>
      <c r="I20" s="28">
        <v>818</v>
      </c>
      <c r="J20" s="28">
        <v>473</v>
      </c>
      <c r="K20" s="28">
        <v>329</v>
      </c>
      <c r="L20" s="22">
        <v>535</v>
      </c>
      <c r="M20" s="28">
        <v>476</v>
      </c>
      <c r="N20" s="28">
        <v>315</v>
      </c>
      <c r="O20" s="28">
        <v>205</v>
      </c>
      <c r="P20" s="22">
        <v>682</v>
      </c>
      <c r="Q20" s="28">
        <v>564</v>
      </c>
      <c r="R20" s="28">
        <v>412</v>
      </c>
      <c r="S20" s="28">
        <v>283</v>
      </c>
      <c r="T20" s="22">
        <v>945</v>
      </c>
      <c r="U20" s="28">
        <v>779</v>
      </c>
      <c r="V20" s="28">
        <v>562</v>
      </c>
      <c r="W20" s="28">
        <v>538</v>
      </c>
      <c r="X20" s="22">
        <v>594</v>
      </c>
    </row>
    <row r="21" spans="1:24" ht="11.25">
      <c r="A21" s="6" t="s">
        <v>182</v>
      </c>
      <c r="B21" s="28">
        <v>3463</v>
      </c>
      <c r="C21" s="28">
        <v>2753</v>
      </c>
      <c r="D21" s="28">
        <v>1358</v>
      </c>
      <c r="E21" s="22">
        <v>3166</v>
      </c>
      <c r="F21" s="28">
        <v>1283</v>
      </c>
      <c r="G21" s="28">
        <v>1283</v>
      </c>
      <c r="H21" s="22">
        <v>2654</v>
      </c>
      <c r="I21" s="28">
        <v>1794</v>
      </c>
      <c r="J21" s="28">
        <v>1194</v>
      </c>
      <c r="K21" s="28">
        <v>906</v>
      </c>
      <c r="L21" s="22">
        <v>1777</v>
      </c>
      <c r="M21" s="28">
        <v>1288</v>
      </c>
      <c r="N21" s="28">
        <v>828</v>
      </c>
      <c r="O21" s="28">
        <v>528</v>
      </c>
      <c r="P21" s="22">
        <v>4235</v>
      </c>
      <c r="Q21" s="28">
        <v>3439</v>
      </c>
      <c r="R21" s="28">
        <v>2490</v>
      </c>
      <c r="S21" s="28">
        <v>1182</v>
      </c>
      <c r="T21" s="22">
        <v>3053</v>
      </c>
      <c r="U21" s="28">
        <v>2765</v>
      </c>
      <c r="V21" s="28">
        <v>1878</v>
      </c>
      <c r="W21" s="28">
        <v>1320</v>
      </c>
      <c r="X21" s="22">
        <v>3514</v>
      </c>
    </row>
    <row r="22" spans="1:24" ht="11.25">
      <c r="A22" s="6" t="s">
        <v>183</v>
      </c>
      <c r="B22" s="28">
        <v>2008</v>
      </c>
      <c r="C22" s="28">
        <v>1367</v>
      </c>
      <c r="D22" s="28">
        <v>678</v>
      </c>
      <c r="E22" s="22">
        <v>2402</v>
      </c>
      <c r="F22" s="28">
        <v>1706</v>
      </c>
      <c r="G22" s="28">
        <v>1706</v>
      </c>
      <c r="H22" s="22">
        <v>2524</v>
      </c>
      <c r="I22" s="28">
        <v>1895</v>
      </c>
      <c r="J22" s="28">
        <v>1250</v>
      </c>
      <c r="K22" s="28">
        <v>586</v>
      </c>
      <c r="L22" s="22">
        <v>2184</v>
      </c>
      <c r="M22" s="28">
        <v>1648</v>
      </c>
      <c r="N22" s="28">
        <v>1093</v>
      </c>
      <c r="O22" s="28">
        <v>535</v>
      </c>
      <c r="P22" s="22">
        <v>2368</v>
      </c>
      <c r="Q22" s="28">
        <v>1823</v>
      </c>
      <c r="R22" s="28">
        <v>1237</v>
      </c>
      <c r="S22" s="28">
        <v>625</v>
      </c>
      <c r="T22" s="22">
        <v>3238</v>
      </c>
      <c r="U22" s="28">
        <v>2498</v>
      </c>
      <c r="V22" s="28">
        <v>1630</v>
      </c>
      <c r="W22" s="28">
        <v>863</v>
      </c>
      <c r="X22" s="22">
        <v>3195</v>
      </c>
    </row>
    <row r="23" spans="1:24" ht="11.25">
      <c r="A23" s="6" t="s">
        <v>79</v>
      </c>
      <c r="B23" s="28">
        <v>1885</v>
      </c>
      <c r="C23" s="28">
        <v>1469</v>
      </c>
      <c r="D23" s="28">
        <v>604</v>
      </c>
      <c r="E23" s="22">
        <v>2694</v>
      </c>
      <c r="F23" s="28">
        <v>1667</v>
      </c>
      <c r="G23" s="28">
        <v>1667</v>
      </c>
      <c r="H23" s="22">
        <v>1801</v>
      </c>
      <c r="I23" s="28">
        <v>1323</v>
      </c>
      <c r="J23" s="28">
        <v>885</v>
      </c>
      <c r="K23" s="28">
        <v>483</v>
      </c>
      <c r="L23" s="22">
        <v>1632</v>
      </c>
      <c r="M23" s="28">
        <v>1217</v>
      </c>
      <c r="N23" s="28">
        <v>1008</v>
      </c>
      <c r="O23" s="28">
        <v>584</v>
      </c>
      <c r="P23" s="22">
        <v>1496</v>
      </c>
      <c r="Q23" s="28">
        <v>1092</v>
      </c>
      <c r="R23" s="28">
        <v>1184</v>
      </c>
      <c r="S23" s="28">
        <v>446</v>
      </c>
      <c r="T23" s="22">
        <v>1440</v>
      </c>
      <c r="U23" s="28">
        <v>1097</v>
      </c>
      <c r="V23" s="28">
        <v>1151</v>
      </c>
      <c r="W23" s="28">
        <v>511</v>
      </c>
      <c r="X23" s="22">
        <v>946</v>
      </c>
    </row>
    <row r="24" spans="1:24" ht="11.25">
      <c r="A24" s="6" t="s">
        <v>187</v>
      </c>
      <c r="B24" s="28">
        <v>3893</v>
      </c>
      <c r="C24" s="28">
        <v>2836</v>
      </c>
      <c r="D24" s="28">
        <v>1283</v>
      </c>
      <c r="E24" s="22">
        <v>5171</v>
      </c>
      <c r="F24" s="28">
        <v>4010</v>
      </c>
      <c r="G24" s="28">
        <v>4010</v>
      </c>
      <c r="H24" s="22">
        <v>4793</v>
      </c>
      <c r="I24" s="28">
        <v>4400</v>
      </c>
      <c r="J24" s="28">
        <v>3429</v>
      </c>
      <c r="K24" s="28">
        <v>1508</v>
      </c>
      <c r="L24" s="22">
        <v>4766</v>
      </c>
      <c r="M24" s="28">
        <v>3760</v>
      </c>
      <c r="N24" s="28">
        <v>2737</v>
      </c>
      <c r="O24" s="28">
        <v>1741</v>
      </c>
      <c r="P24" s="22">
        <v>3921</v>
      </c>
      <c r="Q24" s="28">
        <v>2916</v>
      </c>
      <c r="R24" s="28">
        <v>2422</v>
      </c>
      <c r="S24" s="28">
        <v>1071</v>
      </c>
      <c r="T24" s="22">
        <v>6267</v>
      </c>
      <c r="U24" s="28">
        <v>4915</v>
      </c>
      <c r="V24" s="28">
        <v>2781</v>
      </c>
      <c r="W24" s="28">
        <v>1375</v>
      </c>
      <c r="X24" s="22">
        <v>6790</v>
      </c>
    </row>
    <row r="25" spans="1:24" ht="12" thickBot="1">
      <c r="A25" s="25" t="s">
        <v>188</v>
      </c>
      <c r="B25" s="29">
        <v>24247</v>
      </c>
      <c r="C25" s="29">
        <v>13718</v>
      </c>
      <c r="D25" s="29">
        <v>6037</v>
      </c>
      <c r="E25" s="23">
        <v>13645</v>
      </c>
      <c r="F25" s="29">
        <v>5900</v>
      </c>
      <c r="G25" s="29">
        <v>5900</v>
      </c>
      <c r="H25" s="23">
        <v>10754</v>
      </c>
      <c r="I25" s="29">
        <v>8983</v>
      </c>
      <c r="J25" s="29">
        <v>3443</v>
      </c>
      <c r="K25" s="29">
        <v>2553</v>
      </c>
      <c r="L25" s="23">
        <v>9193</v>
      </c>
      <c r="M25" s="29">
        <v>8029</v>
      </c>
      <c r="N25" s="29">
        <v>2178</v>
      </c>
      <c r="O25" s="29">
        <v>1399</v>
      </c>
      <c r="P25" s="23">
        <v>8979</v>
      </c>
      <c r="Q25" s="29">
        <v>6876</v>
      </c>
      <c r="R25" s="29">
        <v>-1232</v>
      </c>
      <c r="S25" s="29">
        <v>-2943</v>
      </c>
      <c r="T25" s="23">
        <v>-6179</v>
      </c>
      <c r="U25" s="29">
        <v>-1538</v>
      </c>
      <c r="V25" s="29">
        <v>274</v>
      </c>
      <c r="W25" s="29">
        <v>1205</v>
      </c>
      <c r="X25" s="23">
        <v>9893</v>
      </c>
    </row>
    <row r="26" spans="1:24" ht="12" thickTop="1">
      <c r="A26" s="6" t="s">
        <v>42</v>
      </c>
      <c r="B26" s="28">
        <v>572</v>
      </c>
      <c r="C26" s="28"/>
      <c r="D26" s="28"/>
      <c r="E26" s="22"/>
      <c r="F26" s="28"/>
      <c r="G26" s="28"/>
      <c r="H26" s="22"/>
      <c r="I26" s="28"/>
      <c r="J26" s="28"/>
      <c r="K26" s="28"/>
      <c r="L26" s="22">
        <v>1082</v>
      </c>
      <c r="M26" s="28">
        <v>237</v>
      </c>
      <c r="N26" s="28"/>
      <c r="O26" s="28"/>
      <c r="P26" s="22"/>
      <c r="Q26" s="28"/>
      <c r="R26" s="28"/>
      <c r="S26" s="28"/>
      <c r="T26" s="22">
        <v>223</v>
      </c>
      <c r="U26" s="28">
        <v>223</v>
      </c>
      <c r="V26" s="28">
        <v>223</v>
      </c>
      <c r="W26" s="28"/>
      <c r="X26" s="22">
        <v>3737</v>
      </c>
    </row>
    <row r="27" spans="1:24" ht="11.25">
      <c r="A27" s="6" t="s">
        <v>192</v>
      </c>
      <c r="B27" s="28">
        <v>572</v>
      </c>
      <c r="C27" s="28"/>
      <c r="D27" s="28"/>
      <c r="E27" s="22">
        <v>486</v>
      </c>
      <c r="F27" s="28">
        <v>309</v>
      </c>
      <c r="G27" s="28">
        <v>309</v>
      </c>
      <c r="H27" s="22">
        <v>1441</v>
      </c>
      <c r="I27" s="28">
        <v>1081</v>
      </c>
      <c r="J27" s="28">
        <v>1007</v>
      </c>
      <c r="K27" s="28">
        <v>300</v>
      </c>
      <c r="L27" s="22">
        <v>1082</v>
      </c>
      <c r="M27" s="28">
        <v>237</v>
      </c>
      <c r="N27" s="28"/>
      <c r="O27" s="28"/>
      <c r="P27" s="22">
        <v>1222</v>
      </c>
      <c r="Q27" s="28">
        <v>1219</v>
      </c>
      <c r="R27" s="28">
        <v>1219</v>
      </c>
      <c r="S27" s="28">
        <v>1072</v>
      </c>
      <c r="T27" s="22">
        <v>1494</v>
      </c>
      <c r="U27" s="28">
        <v>893</v>
      </c>
      <c r="V27" s="28">
        <v>892</v>
      </c>
      <c r="W27" s="28"/>
      <c r="X27" s="22">
        <v>5011</v>
      </c>
    </row>
    <row r="28" spans="1:24" ht="11.25">
      <c r="A28" s="6" t="s">
        <v>193</v>
      </c>
      <c r="B28" s="28">
        <v>373</v>
      </c>
      <c r="C28" s="28">
        <v>244</v>
      </c>
      <c r="D28" s="28">
        <v>86</v>
      </c>
      <c r="E28" s="22">
        <v>330</v>
      </c>
      <c r="F28" s="28">
        <v>120</v>
      </c>
      <c r="G28" s="28">
        <v>120</v>
      </c>
      <c r="H28" s="22">
        <v>529</v>
      </c>
      <c r="I28" s="28">
        <v>307</v>
      </c>
      <c r="J28" s="28">
        <v>169</v>
      </c>
      <c r="K28" s="28">
        <v>75</v>
      </c>
      <c r="L28" s="22">
        <v>666</v>
      </c>
      <c r="M28" s="28">
        <v>392</v>
      </c>
      <c r="N28" s="28">
        <v>246</v>
      </c>
      <c r="O28" s="28">
        <v>58</v>
      </c>
      <c r="P28" s="22">
        <v>489</v>
      </c>
      <c r="Q28" s="28">
        <v>319</v>
      </c>
      <c r="R28" s="28">
        <v>239</v>
      </c>
      <c r="S28" s="28">
        <v>163</v>
      </c>
      <c r="T28" s="22">
        <v>1207</v>
      </c>
      <c r="U28" s="28">
        <v>649</v>
      </c>
      <c r="V28" s="28">
        <v>505</v>
      </c>
      <c r="W28" s="28">
        <v>195</v>
      </c>
      <c r="X28" s="22">
        <v>1594</v>
      </c>
    </row>
    <row r="29" spans="1:24" ht="11.25">
      <c r="A29" s="6" t="s">
        <v>43</v>
      </c>
      <c r="B29" s="28">
        <v>11730</v>
      </c>
      <c r="C29" s="28"/>
      <c r="D29" s="28"/>
      <c r="E29" s="22"/>
      <c r="F29" s="28"/>
      <c r="G29" s="28"/>
      <c r="H29" s="22"/>
      <c r="I29" s="28"/>
      <c r="J29" s="28"/>
      <c r="K29" s="28"/>
      <c r="L29" s="22"/>
      <c r="M29" s="28"/>
      <c r="N29" s="28"/>
      <c r="O29" s="28"/>
      <c r="P29" s="22"/>
      <c r="Q29" s="28"/>
      <c r="R29" s="28"/>
      <c r="S29" s="28"/>
      <c r="T29" s="22"/>
      <c r="U29" s="28"/>
      <c r="V29" s="28"/>
      <c r="W29" s="28"/>
      <c r="X29" s="22"/>
    </row>
    <row r="30" spans="1:24" ht="11.25">
      <c r="A30" s="6" t="s">
        <v>197</v>
      </c>
      <c r="B30" s="28">
        <v>12103</v>
      </c>
      <c r="C30" s="28">
        <v>244</v>
      </c>
      <c r="D30" s="28">
        <v>86</v>
      </c>
      <c r="E30" s="22">
        <v>655</v>
      </c>
      <c r="F30" s="28">
        <v>120</v>
      </c>
      <c r="G30" s="28">
        <v>120</v>
      </c>
      <c r="H30" s="22">
        <v>2059</v>
      </c>
      <c r="I30" s="28">
        <v>1644</v>
      </c>
      <c r="J30" s="28">
        <v>1283</v>
      </c>
      <c r="K30" s="28">
        <v>845</v>
      </c>
      <c r="L30" s="22">
        <v>6088</v>
      </c>
      <c r="M30" s="28">
        <v>392</v>
      </c>
      <c r="N30" s="28">
        <v>246</v>
      </c>
      <c r="O30" s="28">
        <v>58</v>
      </c>
      <c r="P30" s="22">
        <v>2237</v>
      </c>
      <c r="Q30" s="28">
        <v>2069</v>
      </c>
      <c r="R30" s="28">
        <v>654</v>
      </c>
      <c r="S30" s="28">
        <v>307</v>
      </c>
      <c r="T30" s="22">
        <v>5714</v>
      </c>
      <c r="U30" s="28">
        <v>4267</v>
      </c>
      <c r="V30" s="28">
        <v>3576</v>
      </c>
      <c r="W30" s="28">
        <v>2435</v>
      </c>
      <c r="X30" s="22">
        <v>6596</v>
      </c>
    </row>
    <row r="31" spans="1:24" ht="11.25">
      <c r="A31" s="7" t="s">
        <v>198</v>
      </c>
      <c r="B31" s="28">
        <v>12716</v>
      </c>
      <c r="C31" s="28">
        <v>13474</v>
      </c>
      <c r="D31" s="28">
        <v>5950</v>
      </c>
      <c r="E31" s="22">
        <v>13477</v>
      </c>
      <c r="F31" s="28">
        <v>6089</v>
      </c>
      <c r="G31" s="28">
        <v>6089</v>
      </c>
      <c r="H31" s="22">
        <v>10136</v>
      </c>
      <c r="I31" s="28">
        <v>8420</v>
      </c>
      <c r="J31" s="28">
        <v>3168</v>
      </c>
      <c r="K31" s="28">
        <v>2007</v>
      </c>
      <c r="L31" s="22">
        <v>4187</v>
      </c>
      <c r="M31" s="28">
        <v>7874</v>
      </c>
      <c r="N31" s="28">
        <v>1931</v>
      </c>
      <c r="O31" s="28">
        <v>1340</v>
      </c>
      <c r="P31" s="22">
        <v>7965</v>
      </c>
      <c r="Q31" s="28">
        <v>6026</v>
      </c>
      <c r="R31" s="28">
        <v>-667</v>
      </c>
      <c r="S31" s="28">
        <v>-2178</v>
      </c>
      <c r="T31" s="22">
        <v>-10399</v>
      </c>
      <c r="U31" s="28">
        <v>-4912</v>
      </c>
      <c r="V31" s="28">
        <v>-2409</v>
      </c>
      <c r="W31" s="28">
        <v>-1230</v>
      </c>
      <c r="X31" s="22">
        <v>8308</v>
      </c>
    </row>
    <row r="32" spans="1:24" ht="11.25">
      <c r="A32" s="7" t="s">
        <v>201</v>
      </c>
      <c r="B32" s="28">
        <v>6251</v>
      </c>
      <c r="C32" s="28">
        <v>4571</v>
      </c>
      <c r="D32" s="28">
        <v>1696</v>
      </c>
      <c r="E32" s="22">
        <v>573</v>
      </c>
      <c r="F32" s="28">
        <v>2555</v>
      </c>
      <c r="G32" s="28">
        <v>2555</v>
      </c>
      <c r="H32" s="22">
        <v>3159</v>
      </c>
      <c r="I32" s="28">
        <v>4046</v>
      </c>
      <c r="J32" s="28">
        <v>1802</v>
      </c>
      <c r="K32" s="28">
        <v>1028</v>
      </c>
      <c r="L32" s="22">
        <v>3434</v>
      </c>
      <c r="M32" s="28">
        <v>2547</v>
      </c>
      <c r="N32" s="28">
        <v>860</v>
      </c>
      <c r="O32" s="28">
        <v>484</v>
      </c>
      <c r="P32" s="22">
        <v>4560</v>
      </c>
      <c r="Q32" s="28">
        <v>4980</v>
      </c>
      <c r="R32" s="28">
        <v>944</v>
      </c>
      <c r="S32" s="28">
        <v>119</v>
      </c>
      <c r="T32" s="22">
        <v>62</v>
      </c>
      <c r="U32" s="28">
        <v>4811</v>
      </c>
      <c r="V32" s="28">
        <v>-167</v>
      </c>
      <c r="W32" s="28">
        <v>250</v>
      </c>
      <c r="X32" s="22">
        <v>2285</v>
      </c>
    </row>
    <row r="33" spans="1:24" ht="11.25">
      <c r="A33" s="7" t="s">
        <v>44</v>
      </c>
      <c r="B33" s="28">
        <v>6465</v>
      </c>
      <c r="C33" s="28">
        <v>8902</v>
      </c>
      <c r="D33" s="28">
        <v>4253</v>
      </c>
      <c r="E33" s="22">
        <v>12903</v>
      </c>
      <c r="F33" s="28">
        <v>3534</v>
      </c>
      <c r="G33" s="28">
        <v>3534</v>
      </c>
      <c r="H33" s="22">
        <v>6977</v>
      </c>
      <c r="I33" s="28">
        <v>4374</v>
      </c>
      <c r="J33" s="28">
        <v>1365</v>
      </c>
      <c r="K33" s="28">
        <v>979</v>
      </c>
      <c r="L33" s="22">
        <v>753</v>
      </c>
      <c r="M33" s="28">
        <v>5327</v>
      </c>
      <c r="N33" s="28">
        <v>1071</v>
      </c>
      <c r="O33" s="28">
        <v>856</v>
      </c>
      <c r="P33" s="22"/>
      <c r="Q33" s="28"/>
      <c r="R33" s="28"/>
      <c r="S33" s="28"/>
      <c r="T33" s="22"/>
      <c r="U33" s="28"/>
      <c r="V33" s="28"/>
      <c r="W33" s="28"/>
      <c r="X33" s="22"/>
    </row>
    <row r="34" spans="1:24" ht="11.25">
      <c r="A34" s="7" t="s">
        <v>45</v>
      </c>
      <c r="B34" s="28">
        <v>316</v>
      </c>
      <c r="C34" s="28">
        <v>-131</v>
      </c>
      <c r="D34" s="28">
        <v>18</v>
      </c>
      <c r="E34" s="22">
        <v>-314</v>
      </c>
      <c r="F34" s="28">
        <v>-126</v>
      </c>
      <c r="G34" s="28">
        <v>-126</v>
      </c>
      <c r="H34" s="22">
        <v>273</v>
      </c>
      <c r="I34" s="28">
        <v>268</v>
      </c>
      <c r="J34" s="28">
        <v>96</v>
      </c>
      <c r="K34" s="28">
        <v>125</v>
      </c>
      <c r="L34" s="22">
        <v>232</v>
      </c>
      <c r="M34" s="28">
        <v>234</v>
      </c>
      <c r="N34" s="28">
        <v>105</v>
      </c>
      <c r="O34" s="28">
        <v>112</v>
      </c>
      <c r="P34" s="22">
        <v>447</v>
      </c>
      <c r="Q34" s="28">
        <v>389</v>
      </c>
      <c r="R34" s="28">
        <v>128</v>
      </c>
      <c r="S34" s="28">
        <v>87</v>
      </c>
      <c r="T34" s="22">
        <v>260</v>
      </c>
      <c r="U34" s="28">
        <v>265</v>
      </c>
      <c r="V34" s="28">
        <v>-27</v>
      </c>
      <c r="W34" s="28">
        <v>-42</v>
      </c>
      <c r="X34" s="22">
        <v>-114</v>
      </c>
    </row>
    <row r="35" spans="1:24" ht="12" thickBot="1">
      <c r="A35" s="7" t="s">
        <v>202</v>
      </c>
      <c r="B35" s="28">
        <v>6148</v>
      </c>
      <c r="C35" s="28">
        <v>9034</v>
      </c>
      <c r="D35" s="28">
        <v>4234</v>
      </c>
      <c r="E35" s="22">
        <v>13218</v>
      </c>
      <c r="F35" s="28">
        <v>3660</v>
      </c>
      <c r="G35" s="28">
        <v>3660</v>
      </c>
      <c r="H35" s="22">
        <v>6704</v>
      </c>
      <c r="I35" s="28">
        <v>4106</v>
      </c>
      <c r="J35" s="28">
        <v>1269</v>
      </c>
      <c r="K35" s="28">
        <v>853</v>
      </c>
      <c r="L35" s="22">
        <v>521</v>
      </c>
      <c r="M35" s="28">
        <v>5092</v>
      </c>
      <c r="N35" s="28">
        <v>966</v>
      </c>
      <c r="O35" s="28">
        <v>743</v>
      </c>
      <c r="P35" s="22">
        <v>2957</v>
      </c>
      <c r="Q35" s="28">
        <v>420</v>
      </c>
      <c r="R35" s="28">
        <v>-1976</v>
      </c>
      <c r="S35" s="28">
        <v>-2620</v>
      </c>
      <c r="T35" s="22">
        <v>-10722</v>
      </c>
      <c r="U35" s="28">
        <v>-9990</v>
      </c>
      <c r="V35" s="28">
        <v>-2214</v>
      </c>
      <c r="W35" s="28">
        <v>-1438</v>
      </c>
      <c r="X35" s="22">
        <v>6137</v>
      </c>
    </row>
    <row r="36" spans="1:24" ht="12" thickTop="1">
      <c r="A36" s="8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</row>
    <row r="38" ht="11.25">
      <c r="A38" s="20" t="s">
        <v>148</v>
      </c>
    </row>
    <row r="39" ht="11.25">
      <c r="A39" s="20" t="s">
        <v>149</v>
      </c>
    </row>
  </sheetData>
  <mergeCells count="1">
    <mergeCell ref="B6:X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T56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0" width="17.83203125" style="0" customWidth="1"/>
  </cols>
  <sheetData>
    <row r="1" ht="12" thickBot="1"/>
    <row r="2" spans="1:20" ht="12" thickTop="1">
      <c r="A2" s="10" t="s">
        <v>144</v>
      </c>
      <c r="B2" s="14">
        <v>5105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12" thickBot="1">
      <c r="A3" s="11" t="s">
        <v>145</v>
      </c>
      <c r="B3" s="1" t="s">
        <v>146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" thickTop="1">
      <c r="A4" s="10" t="s">
        <v>47</v>
      </c>
      <c r="B4" s="15" t="str">
        <f>HYPERLINK("http://www.kabupro.jp/mark/20130809/S000E7XN.htm","四半期報告書")</f>
        <v>四半期報告書</v>
      </c>
      <c r="C4" s="15" t="str">
        <f>HYPERLINK("http://www.kabupro.jp/mark/20130328/S000D50N.htm","有価証券報告書")</f>
        <v>有価証券報告書</v>
      </c>
      <c r="D4" s="15" t="str">
        <f>HYPERLINK("http://www.kabupro.jp/mark/20121113/S000C7MH.htm","四半期報告書")</f>
        <v>四半期報告書</v>
      </c>
      <c r="E4" s="15" t="str">
        <f>HYPERLINK("http://www.kabupro.jp/mark/20130809/S000E7XN.htm","四半期報告書")</f>
        <v>四半期報告書</v>
      </c>
      <c r="F4" s="15" t="str">
        <f>HYPERLINK("http://www.kabupro.jp/mark/20130328/S000D50N.htm","有価証券報告書")</f>
        <v>有価証券報告書</v>
      </c>
      <c r="G4" s="15" t="str">
        <f>HYPERLINK("http://www.kabupro.jp/mark/20121113/S000C7MH.htm","四半期報告書")</f>
        <v>四半期報告書</v>
      </c>
      <c r="H4" s="15" t="str">
        <f>HYPERLINK("http://www.kabupro.jp/mark/20120628/S000B6U6.htm","有価証券報告書")</f>
        <v>有価証券報告書</v>
      </c>
      <c r="I4" s="15" t="str">
        <f>HYPERLINK("http://www.kabupro.jp/mark/20110210/S0007P8N.htm","四半期報告書")</f>
        <v>四半期報告書</v>
      </c>
      <c r="J4" s="15" t="str">
        <f>HYPERLINK("http://www.kabupro.jp/mark/20111111/S0009LJB.htm","四半期報告書")</f>
        <v>四半期報告書</v>
      </c>
      <c r="K4" s="15" t="str">
        <f>HYPERLINK("http://www.kabupro.jp/mark/20100810/S0006IBO.htm","四半期報告書")</f>
        <v>四半期報告書</v>
      </c>
      <c r="L4" s="15" t="str">
        <f>HYPERLINK("http://www.kabupro.jp/mark/20110629/S0008MJ1.htm","有価証券報告書")</f>
        <v>有価証券報告書</v>
      </c>
      <c r="M4" s="15" t="str">
        <f>HYPERLINK("http://www.kabupro.jp/mark/20110210/S0007P8N.htm","四半期報告書")</f>
        <v>四半期報告書</v>
      </c>
      <c r="N4" s="15" t="str">
        <f>HYPERLINK("http://www.kabupro.jp/mark/20101112/S00073HR.htm","四半期報告書")</f>
        <v>四半期報告書</v>
      </c>
      <c r="O4" s="15" t="str">
        <f>HYPERLINK("http://www.kabupro.jp/mark/20100810/S0006IBO.htm","四半期報告書")</f>
        <v>四半期報告書</v>
      </c>
      <c r="P4" s="15" t="str">
        <f>HYPERLINK("http://www.kabupro.jp/mark/20100629/S00063W9.htm","有価証券報告書")</f>
        <v>有価証券報告書</v>
      </c>
      <c r="Q4" s="15" t="str">
        <f>HYPERLINK("http://www.kabupro.jp/mark/20100210/S00053MO.htm","四半期報告書")</f>
        <v>四半期報告書</v>
      </c>
      <c r="R4" s="15" t="str">
        <f>HYPERLINK("http://www.kabupro.jp/mark/20091109/S0004GQX.htm","四半期報告書")</f>
        <v>四半期報告書</v>
      </c>
      <c r="S4" s="15" t="str">
        <f>HYPERLINK("http://www.kabupro.jp/mark/20090807/S0003TTY.htm","四半期報告書")</f>
        <v>四半期報告書</v>
      </c>
      <c r="T4" s="15" t="str">
        <f>HYPERLINK("http://www.kabupro.jp/mark/20090626/S0003HTO.htm","有価証券報告書")</f>
        <v>有価証券報告書</v>
      </c>
    </row>
    <row r="5" spans="1:20" ht="12" thickBot="1">
      <c r="A5" s="11" t="s">
        <v>48</v>
      </c>
      <c r="B5" s="1" t="s">
        <v>207</v>
      </c>
      <c r="C5" s="1" t="s">
        <v>54</v>
      </c>
      <c r="D5" s="1" t="s">
        <v>211</v>
      </c>
      <c r="E5" s="1" t="s">
        <v>207</v>
      </c>
      <c r="F5" s="1" t="s">
        <v>54</v>
      </c>
      <c r="G5" s="1" t="s">
        <v>211</v>
      </c>
      <c r="H5" s="1" t="s">
        <v>58</v>
      </c>
      <c r="I5" s="1" t="s">
        <v>221</v>
      </c>
      <c r="J5" s="1" t="s">
        <v>217</v>
      </c>
      <c r="K5" s="1" t="s">
        <v>225</v>
      </c>
      <c r="L5" s="1" t="s">
        <v>60</v>
      </c>
      <c r="M5" s="1" t="s">
        <v>221</v>
      </c>
      <c r="N5" s="1" t="s">
        <v>223</v>
      </c>
      <c r="O5" s="1" t="s">
        <v>225</v>
      </c>
      <c r="P5" s="1" t="s">
        <v>62</v>
      </c>
      <c r="Q5" s="1" t="s">
        <v>227</v>
      </c>
      <c r="R5" s="1" t="s">
        <v>229</v>
      </c>
      <c r="S5" s="1" t="s">
        <v>231</v>
      </c>
      <c r="T5" s="1" t="s">
        <v>64</v>
      </c>
    </row>
    <row r="6" spans="1:20" ht="12.75" thickBot="1" thickTop="1">
      <c r="A6" s="10" t="s">
        <v>49</v>
      </c>
      <c r="B6" s="18" t="s">
        <v>40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2" thickTop="1">
      <c r="A7" s="12" t="s">
        <v>50</v>
      </c>
      <c r="B7" s="14" t="s">
        <v>4</v>
      </c>
      <c r="C7" s="16" t="s">
        <v>55</v>
      </c>
      <c r="D7" s="14" t="s">
        <v>4</v>
      </c>
      <c r="E7" s="14" t="s">
        <v>4</v>
      </c>
      <c r="F7" s="16" t="s">
        <v>55</v>
      </c>
      <c r="G7" s="14" t="s">
        <v>4</v>
      </c>
      <c r="H7" s="16" t="s">
        <v>55</v>
      </c>
      <c r="I7" s="14" t="s">
        <v>4</v>
      </c>
      <c r="J7" s="14" t="s">
        <v>4</v>
      </c>
      <c r="K7" s="14" t="s">
        <v>4</v>
      </c>
      <c r="L7" s="16" t="s">
        <v>55</v>
      </c>
      <c r="M7" s="14" t="s">
        <v>4</v>
      </c>
      <c r="N7" s="14" t="s">
        <v>4</v>
      </c>
      <c r="O7" s="14" t="s">
        <v>4</v>
      </c>
      <c r="P7" s="16" t="s">
        <v>55</v>
      </c>
      <c r="Q7" s="14" t="s">
        <v>4</v>
      </c>
      <c r="R7" s="14" t="s">
        <v>4</v>
      </c>
      <c r="S7" s="14" t="s">
        <v>4</v>
      </c>
      <c r="T7" s="16" t="s">
        <v>55</v>
      </c>
    </row>
    <row r="8" spans="1:20" ht="11.25">
      <c r="A8" s="13" t="s">
        <v>51</v>
      </c>
      <c r="B8" s="1" t="s">
        <v>5</v>
      </c>
      <c r="C8" s="17" t="s">
        <v>150</v>
      </c>
      <c r="D8" s="1" t="s">
        <v>150</v>
      </c>
      <c r="E8" s="1" t="s">
        <v>150</v>
      </c>
      <c r="F8" s="17" t="s">
        <v>151</v>
      </c>
      <c r="G8" s="1" t="s">
        <v>151</v>
      </c>
      <c r="H8" s="17" t="s">
        <v>152</v>
      </c>
      <c r="I8" s="1" t="s">
        <v>152</v>
      </c>
      <c r="J8" s="1" t="s">
        <v>152</v>
      </c>
      <c r="K8" s="1" t="s">
        <v>152</v>
      </c>
      <c r="L8" s="17" t="s">
        <v>153</v>
      </c>
      <c r="M8" s="1" t="s">
        <v>153</v>
      </c>
      <c r="N8" s="1" t="s">
        <v>153</v>
      </c>
      <c r="O8" s="1" t="s">
        <v>153</v>
      </c>
      <c r="P8" s="17" t="s">
        <v>154</v>
      </c>
      <c r="Q8" s="1" t="s">
        <v>154</v>
      </c>
      <c r="R8" s="1" t="s">
        <v>154</v>
      </c>
      <c r="S8" s="1" t="s">
        <v>154</v>
      </c>
      <c r="T8" s="17" t="s">
        <v>155</v>
      </c>
    </row>
    <row r="9" spans="1:20" ht="11.25">
      <c r="A9" s="13" t="s">
        <v>52</v>
      </c>
      <c r="B9" s="1" t="s">
        <v>208</v>
      </c>
      <c r="C9" s="17" t="s">
        <v>56</v>
      </c>
      <c r="D9" s="1" t="s">
        <v>212</v>
      </c>
      <c r="E9" s="1" t="s">
        <v>214</v>
      </c>
      <c r="F9" s="17" t="s">
        <v>57</v>
      </c>
      <c r="G9" s="1" t="s">
        <v>218</v>
      </c>
      <c r="H9" s="17" t="s">
        <v>59</v>
      </c>
      <c r="I9" s="1" t="s">
        <v>222</v>
      </c>
      <c r="J9" s="1" t="s">
        <v>224</v>
      </c>
      <c r="K9" s="1" t="s">
        <v>226</v>
      </c>
      <c r="L9" s="17" t="s">
        <v>61</v>
      </c>
      <c r="M9" s="1" t="s">
        <v>228</v>
      </c>
      <c r="N9" s="1" t="s">
        <v>230</v>
      </c>
      <c r="O9" s="1" t="s">
        <v>232</v>
      </c>
      <c r="P9" s="17" t="s">
        <v>63</v>
      </c>
      <c r="Q9" s="1" t="s">
        <v>234</v>
      </c>
      <c r="R9" s="1" t="s">
        <v>236</v>
      </c>
      <c r="S9" s="1" t="s">
        <v>238</v>
      </c>
      <c r="T9" s="17" t="s">
        <v>65</v>
      </c>
    </row>
    <row r="10" spans="1:20" ht="12" thickBot="1">
      <c r="A10" s="13" t="s">
        <v>53</v>
      </c>
      <c r="B10" s="1" t="s">
        <v>67</v>
      </c>
      <c r="C10" s="17" t="s">
        <v>67</v>
      </c>
      <c r="D10" s="1" t="s">
        <v>67</v>
      </c>
      <c r="E10" s="1" t="s">
        <v>67</v>
      </c>
      <c r="F10" s="17" t="s">
        <v>67</v>
      </c>
      <c r="G10" s="1" t="s">
        <v>67</v>
      </c>
      <c r="H10" s="17" t="s">
        <v>67</v>
      </c>
      <c r="I10" s="1" t="s">
        <v>67</v>
      </c>
      <c r="J10" s="1" t="s">
        <v>67</v>
      </c>
      <c r="K10" s="1" t="s">
        <v>67</v>
      </c>
      <c r="L10" s="17" t="s">
        <v>67</v>
      </c>
      <c r="M10" s="1" t="s">
        <v>67</v>
      </c>
      <c r="N10" s="1" t="s">
        <v>67</v>
      </c>
      <c r="O10" s="1" t="s">
        <v>67</v>
      </c>
      <c r="P10" s="17" t="s">
        <v>67</v>
      </c>
      <c r="Q10" s="1" t="s">
        <v>67</v>
      </c>
      <c r="R10" s="1" t="s">
        <v>67</v>
      </c>
      <c r="S10" s="1" t="s">
        <v>67</v>
      </c>
      <c r="T10" s="17" t="s">
        <v>67</v>
      </c>
    </row>
    <row r="11" spans="1:20" ht="12" thickTop="1">
      <c r="A11" s="30" t="s">
        <v>198</v>
      </c>
      <c r="B11" s="27">
        <v>13474</v>
      </c>
      <c r="C11" s="21">
        <v>13477</v>
      </c>
      <c r="D11" s="27">
        <v>6089</v>
      </c>
      <c r="E11" s="27">
        <v>6089</v>
      </c>
      <c r="F11" s="21">
        <v>10136</v>
      </c>
      <c r="G11" s="27">
        <v>3168</v>
      </c>
      <c r="H11" s="21">
        <v>4187</v>
      </c>
      <c r="I11" s="27">
        <v>7874</v>
      </c>
      <c r="J11" s="27">
        <v>1931</v>
      </c>
      <c r="K11" s="27">
        <v>1340</v>
      </c>
      <c r="L11" s="21">
        <v>7965</v>
      </c>
      <c r="M11" s="27">
        <v>6026</v>
      </c>
      <c r="N11" s="27">
        <v>-667</v>
      </c>
      <c r="O11" s="27">
        <v>-2178</v>
      </c>
      <c r="P11" s="21">
        <v>-10399</v>
      </c>
      <c r="Q11" s="27">
        <v>-4912</v>
      </c>
      <c r="R11" s="27">
        <v>-2409</v>
      </c>
      <c r="S11" s="27">
        <v>-1230</v>
      </c>
      <c r="T11" s="21">
        <v>8308</v>
      </c>
    </row>
    <row r="12" spans="1:20" ht="11.25">
      <c r="A12" s="6" t="s">
        <v>174</v>
      </c>
      <c r="B12" s="28">
        <v>9456</v>
      </c>
      <c r="C12" s="22">
        <v>15125</v>
      </c>
      <c r="D12" s="28">
        <v>10238</v>
      </c>
      <c r="E12" s="28">
        <v>10238</v>
      </c>
      <c r="F12" s="22">
        <v>18321</v>
      </c>
      <c r="G12" s="28">
        <v>8694</v>
      </c>
      <c r="H12" s="22">
        <v>16960</v>
      </c>
      <c r="I12" s="28">
        <v>12844</v>
      </c>
      <c r="J12" s="28">
        <v>8517</v>
      </c>
      <c r="K12" s="28">
        <v>4328</v>
      </c>
      <c r="L12" s="22">
        <v>18840</v>
      </c>
      <c r="M12" s="28">
        <v>14152</v>
      </c>
      <c r="N12" s="28">
        <v>9360</v>
      </c>
      <c r="O12" s="28">
        <v>4705</v>
      </c>
      <c r="P12" s="22">
        <v>20093</v>
      </c>
      <c r="Q12" s="28">
        <v>14790</v>
      </c>
      <c r="R12" s="28">
        <v>9720</v>
      </c>
      <c r="S12" s="28">
        <v>4776</v>
      </c>
      <c r="T12" s="22">
        <v>18937</v>
      </c>
    </row>
    <row r="13" spans="1:20" ht="11.25">
      <c r="A13" s="6" t="s">
        <v>6</v>
      </c>
      <c r="B13" s="28">
        <v>-83</v>
      </c>
      <c r="C13" s="22">
        <v>333</v>
      </c>
      <c r="D13" s="28">
        <v>156</v>
      </c>
      <c r="E13" s="28">
        <v>156</v>
      </c>
      <c r="F13" s="22">
        <v>-378</v>
      </c>
      <c r="G13" s="28">
        <v>-254</v>
      </c>
      <c r="H13" s="22">
        <v>267</v>
      </c>
      <c r="I13" s="28">
        <v>266</v>
      </c>
      <c r="J13" s="28">
        <v>142</v>
      </c>
      <c r="K13" s="28">
        <v>112</v>
      </c>
      <c r="L13" s="22">
        <v>-1194</v>
      </c>
      <c r="M13" s="28">
        <v>-1194</v>
      </c>
      <c r="N13" s="28">
        <v>-998</v>
      </c>
      <c r="O13" s="28">
        <v>-264</v>
      </c>
      <c r="P13" s="22">
        <v>602</v>
      </c>
      <c r="Q13" s="28">
        <v>927</v>
      </c>
      <c r="R13" s="28">
        <v>995</v>
      </c>
      <c r="S13" s="28">
        <v>1128</v>
      </c>
      <c r="T13" s="22">
        <v>-804</v>
      </c>
    </row>
    <row r="14" spans="1:20" ht="11.25">
      <c r="A14" s="6" t="s">
        <v>7</v>
      </c>
      <c r="B14" s="28">
        <v>-534</v>
      </c>
      <c r="C14" s="22">
        <v>-724</v>
      </c>
      <c r="D14" s="28">
        <v>-461</v>
      </c>
      <c r="E14" s="28">
        <v>-461</v>
      </c>
      <c r="F14" s="22">
        <v>-746</v>
      </c>
      <c r="G14" s="28">
        <v>-443</v>
      </c>
      <c r="H14" s="22">
        <v>-664</v>
      </c>
      <c r="I14" s="28">
        <v>-573</v>
      </c>
      <c r="J14" s="28">
        <v>-382</v>
      </c>
      <c r="K14" s="28">
        <v>-267</v>
      </c>
      <c r="L14" s="22">
        <v>-651</v>
      </c>
      <c r="M14" s="28">
        <v>-586</v>
      </c>
      <c r="N14" s="28">
        <v>-417</v>
      </c>
      <c r="O14" s="28">
        <v>-356</v>
      </c>
      <c r="P14" s="22">
        <v>-969</v>
      </c>
      <c r="Q14" s="28">
        <v>-891</v>
      </c>
      <c r="R14" s="28">
        <v>-523</v>
      </c>
      <c r="S14" s="28">
        <v>-469</v>
      </c>
      <c r="T14" s="22">
        <v>-971</v>
      </c>
    </row>
    <row r="15" spans="1:20" ht="11.25">
      <c r="A15" s="6" t="s">
        <v>183</v>
      </c>
      <c r="B15" s="28">
        <v>1367</v>
      </c>
      <c r="C15" s="22">
        <v>2402</v>
      </c>
      <c r="D15" s="28">
        <v>1706</v>
      </c>
      <c r="E15" s="28">
        <v>1706</v>
      </c>
      <c r="F15" s="22">
        <v>2524</v>
      </c>
      <c r="G15" s="28">
        <v>1250</v>
      </c>
      <c r="H15" s="22">
        <v>2184</v>
      </c>
      <c r="I15" s="28">
        <v>1648</v>
      </c>
      <c r="J15" s="28">
        <v>1093</v>
      </c>
      <c r="K15" s="28">
        <v>535</v>
      </c>
      <c r="L15" s="22">
        <v>2368</v>
      </c>
      <c r="M15" s="28">
        <v>1823</v>
      </c>
      <c r="N15" s="28">
        <v>1237</v>
      </c>
      <c r="O15" s="28">
        <v>625</v>
      </c>
      <c r="P15" s="22">
        <v>3238</v>
      </c>
      <c r="Q15" s="28">
        <v>2498</v>
      </c>
      <c r="R15" s="28">
        <v>1630</v>
      </c>
      <c r="S15" s="28">
        <v>863</v>
      </c>
      <c r="T15" s="22">
        <v>3195</v>
      </c>
    </row>
    <row r="16" spans="1:20" ht="11.25">
      <c r="A16" s="6" t="s">
        <v>8</v>
      </c>
      <c r="B16" s="28">
        <v>675</v>
      </c>
      <c r="C16" s="22">
        <v>60</v>
      </c>
      <c r="D16" s="28">
        <v>-157</v>
      </c>
      <c r="E16" s="28">
        <v>-157</v>
      </c>
      <c r="F16" s="22">
        <v>-95</v>
      </c>
      <c r="G16" s="28">
        <v>462</v>
      </c>
      <c r="H16" s="22">
        <v>-252</v>
      </c>
      <c r="I16" s="28">
        <v>-86</v>
      </c>
      <c r="J16" s="28">
        <v>-23</v>
      </c>
      <c r="K16" s="28">
        <v>210</v>
      </c>
      <c r="L16" s="22">
        <v>-805</v>
      </c>
      <c r="M16" s="28">
        <v>305</v>
      </c>
      <c r="N16" s="28">
        <v>678</v>
      </c>
      <c r="O16" s="28">
        <v>279</v>
      </c>
      <c r="P16" s="22">
        <v>-13</v>
      </c>
      <c r="Q16" s="28">
        <v>431</v>
      </c>
      <c r="R16" s="28">
        <v>77</v>
      </c>
      <c r="S16" s="28">
        <v>-502</v>
      </c>
      <c r="T16" s="22">
        <v>826</v>
      </c>
    </row>
    <row r="17" spans="1:20" ht="11.25">
      <c r="A17" s="6" t="s">
        <v>9</v>
      </c>
      <c r="B17" s="28">
        <v>-140</v>
      </c>
      <c r="C17" s="22">
        <v>-216</v>
      </c>
      <c r="D17" s="28">
        <v>-138</v>
      </c>
      <c r="E17" s="28">
        <v>-138</v>
      </c>
      <c r="F17" s="22">
        <v>-178</v>
      </c>
      <c r="G17" s="28">
        <v>-76</v>
      </c>
      <c r="H17" s="22">
        <v>-304</v>
      </c>
      <c r="I17" s="28">
        <v>-237</v>
      </c>
      <c r="J17" s="28">
        <v>-129</v>
      </c>
      <c r="K17" s="28">
        <v>-56</v>
      </c>
      <c r="L17" s="22">
        <v>-1997</v>
      </c>
      <c r="M17" s="28">
        <v>-1903</v>
      </c>
      <c r="N17" s="28">
        <v>-1660</v>
      </c>
      <c r="O17" s="28">
        <v>-542</v>
      </c>
      <c r="P17" s="22">
        <v>-887</v>
      </c>
      <c r="Q17" s="28">
        <v>-1094</v>
      </c>
      <c r="R17" s="28">
        <v>-792</v>
      </c>
      <c r="S17" s="28">
        <v>-312</v>
      </c>
      <c r="T17" s="22">
        <v>-1714</v>
      </c>
    </row>
    <row r="18" spans="1:20" ht="11.25">
      <c r="A18" s="6" t="s">
        <v>193</v>
      </c>
      <c r="B18" s="28">
        <v>244</v>
      </c>
      <c r="C18" s="22">
        <v>317</v>
      </c>
      <c r="D18" s="28">
        <v>120</v>
      </c>
      <c r="E18" s="28">
        <v>120</v>
      </c>
      <c r="F18" s="22">
        <v>529</v>
      </c>
      <c r="G18" s="28">
        <v>169</v>
      </c>
      <c r="H18" s="22">
        <v>666</v>
      </c>
      <c r="I18" s="28">
        <v>392</v>
      </c>
      <c r="J18" s="28">
        <v>246</v>
      </c>
      <c r="K18" s="28">
        <v>58</v>
      </c>
      <c r="L18" s="22">
        <v>489</v>
      </c>
      <c r="M18" s="28">
        <v>319</v>
      </c>
      <c r="N18" s="28">
        <v>239</v>
      </c>
      <c r="O18" s="28">
        <v>163</v>
      </c>
      <c r="P18" s="22">
        <v>1207</v>
      </c>
      <c r="Q18" s="28">
        <v>649</v>
      </c>
      <c r="R18" s="28">
        <v>505</v>
      </c>
      <c r="S18" s="28">
        <v>195</v>
      </c>
      <c r="T18" s="22">
        <v>1594</v>
      </c>
    </row>
    <row r="19" spans="1:20" ht="11.25">
      <c r="A19" s="6" t="s">
        <v>10</v>
      </c>
      <c r="B19" s="28"/>
      <c r="C19" s="22">
        <v>-309</v>
      </c>
      <c r="D19" s="28">
        <v>-309</v>
      </c>
      <c r="E19" s="28">
        <v>-309</v>
      </c>
      <c r="F19" s="22"/>
      <c r="G19" s="28"/>
      <c r="H19" s="22"/>
      <c r="I19" s="28"/>
      <c r="J19" s="28"/>
      <c r="K19" s="28"/>
      <c r="L19" s="22"/>
      <c r="M19" s="28"/>
      <c r="N19" s="28"/>
      <c r="O19" s="28"/>
      <c r="P19" s="22"/>
      <c r="Q19" s="28"/>
      <c r="R19" s="28"/>
      <c r="S19" s="28"/>
      <c r="T19" s="22"/>
    </row>
    <row r="20" spans="1:20" ht="11.25">
      <c r="A20" s="6" t="s">
        <v>11</v>
      </c>
      <c r="B20" s="28">
        <v>7452</v>
      </c>
      <c r="C20" s="22">
        <v>-9435</v>
      </c>
      <c r="D20" s="28">
        <v>-4995</v>
      </c>
      <c r="E20" s="28">
        <v>-4995</v>
      </c>
      <c r="F20" s="22">
        <v>-6769</v>
      </c>
      <c r="G20" s="28">
        <v>-7338</v>
      </c>
      <c r="H20" s="22">
        <v>3450</v>
      </c>
      <c r="I20" s="28">
        <v>-14993</v>
      </c>
      <c r="J20" s="28">
        <v>552</v>
      </c>
      <c r="K20" s="28">
        <v>135</v>
      </c>
      <c r="L20" s="22">
        <v>-9222</v>
      </c>
      <c r="M20" s="28">
        <v>-22766</v>
      </c>
      <c r="N20" s="28">
        <v>-4369</v>
      </c>
      <c r="O20" s="28">
        <v>-1489</v>
      </c>
      <c r="P20" s="22">
        <v>10855</v>
      </c>
      <c r="Q20" s="28">
        <v>-17444</v>
      </c>
      <c r="R20" s="28">
        <v>-6578</v>
      </c>
      <c r="S20" s="28">
        <v>-7534</v>
      </c>
      <c r="T20" s="22">
        <v>-13259</v>
      </c>
    </row>
    <row r="21" spans="1:20" ht="11.25">
      <c r="A21" s="6" t="s">
        <v>12</v>
      </c>
      <c r="B21" s="28">
        <v>-1588</v>
      </c>
      <c r="C21" s="22">
        <v>7477</v>
      </c>
      <c r="D21" s="28">
        <v>1646</v>
      </c>
      <c r="E21" s="28">
        <v>1646</v>
      </c>
      <c r="F21" s="22">
        <v>-15469</v>
      </c>
      <c r="G21" s="28">
        <v>-10481</v>
      </c>
      <c r="H21" s="22">
        <v>-6148</v>
      </c>
      <c r="I21" s="28">
        <v>-2369</v>
      </c>
      <c r="J21" s="28">
        <v>-1677</v>
      </c>
      <c r="K21" s="28">
        <v>-762</v>
      </c>
      <c r="L21" s="22">
        <v>14398</v>
      </c>
      <c r="M21" s="28">
        <v>13811</v>
      </c>
      <c r="N21" s="28">
        <v>7150</v>
      </c>
      <c r="O21" s="28">
        <v>1289</v>
      </c>
      <c r="P21" s="22">
        <v>-9812</v>
      </c>
      <c r="Q21" s="28">
        <v>-7084</v>
      </c>
      <c r="R21" s="28">
        <v>-8357</v>
      </c>
      <c r="S21" s="28">
        <v>-4653</v>
      </c>
      <c r="T21" s="22">
        <v>-446</v>
      </c>
    </row>
    <row r="22" spans="1:20" ht="11.25">
      <c r="A22" s="6" t="s">
        <v>13</v>
      </c>
      <c r="B22" s="28">
        <v>388</v>
      </c>
      <c r="C22" s="22">
        <v>-9485</v>
      </c>
      <c r="D22" s="28">
        <v>-8516</v>
      </c>
      <c r="E22" s="28">
        <v>-8516</v>
      </c>
      <c r="F22" s="22">
        <v>7013</v>
      </c>
      <c r="G22" s="28">
        <v>-468</v>
      </c>
      <c r="H22" s="22">
        <v>9154</v>
      </c>
      <c r="I22" s="28">
        <v>15192</v>
      </c>
      <c r="J22" s="28">
        <v>5312</v>
      </c>
      <c r="K22" s="28">
        <v>3001</v>
      </c>
      <c r="L22" s="22">
        <v>3078</v>
      </c>
      <c r="M22" s="28">
        <v>9255</v>
      </c>
      <c r="N22" s="28">
        <v>-3690</v>
      </c>
      <c r="O22" s="28">
        <v>-1113</v>
      </c>
      <c r="P22" s="22">
        <v>-26977</v>
      </c>
      <c r="Q22" s="28">
        <v>-3964</v>
      </c>
      <c r="R22" s="28">
        <v>-9268</v>
      </c>
      <c r="S22" s="28">
        <v>1683</v>
      </c>
      <c r="T22" s="22">
        <v>9985</v>
      </c>
    </row>
    <row r="23" spans="1:20" ht="11.25">
      <c r="A23" s="6" t="s">
        <v>79</v>
      </c>
      <c r="B23" s="28">
        <v>-8172</v>
      </c>
      <c r="C23" s="22">
        <v>216</v>
      </c>
      <c r="D23" s="28">
        <v>-221</v>
      </c>
      <c r="E23" s="28">
        <v>-221</v>
      </c>
      <c r="F23" s="22">
        <v>2312</v>
      </c>
      <c r="G23" s="28">
        <v>1458</v>
      </c>
      <c r="H23" s="22">
        <v>-2577</v>
      </c>
      <c r="I23" s="28">
        <v>-3704</v>
      </c>
      <c r="J23" s="28">
        <v>-4285</v>
      </c>
      <c r="K23" s="28">
        <v>-2825</v>
      </c>
      <c r="L23" s="22">
        <v>5830</v>
      </c>
      <c r="M23" s="28">
        <v>2533</v>
      </c>
      <c r="N23" s="28">
        <v>1605</v>
      </c>
      <c r="O23" s="28">
        <v>275</v>
      </c>
      <c r="P23" s="22">
        <v>-2740</v>
      </c>
      <c r="Q23" s="28">
        <v>2969</v>
      </c>
      <c r="R23" s="28">
        <v>-2312</v>
      </c>
      <c r="S23" s="28">
        <v>878</v>
      </c>
      <c r="T23" s="22">
        <v>-3460</v>
      </c>
    </row>
    <row r="24" spans="1:20" ht="11.25">
      <c r="A24" s="6" t="s">
        <v>14</v>
      </c>
      <c r="B24" s="28">
        <v>22540</v>
      </c>
      <c r="C24" s="22">
        <v>19062</v>
      </c>
      <c r="D24" s="28">
        <v>5157</v>
      </c>
      <c r="E24" s="28">
        <v>5157</v>
      </c>
      <c r="F24" s="22">
        <v>16095</v>
      </c>
      <c r="G24" s="28">
        <v>-4851</v>
      </c>
      <c r="H24" s="22">
        <v>26716</v>
      </c>
      <c r="I24" s="28">
        <v>15783</v>
      </c>
      <c r="J24" s="28">
        <v>11133</v>
      </c>
      <c r="K24" s="28">
        <v>5702</v>
      </c>
      <c r="L24" s="22">
        <v>38768</v>
      </c>
      <c r="M24" s="28">
        <v>21426</v>
      </c>
      <c r="N24" s="28">
        <v>6989</v>
      </c>
      <c r="O24" s="28">
        <v>324</v>
      </c>
      <c r="P24" s="22">
        <v>-8300</v>
      </c>
      <c r="Q24" s="28">
        <v>-4371</v>
      </c>
      <c r="R24" s="28">
        <v>-8504</v>
      </c>
      <c r="S24" s="28">
        <v>4966</v>
      </c>
      <c r="T24" s="22">
        <v>18502</v>
      </c>
    </row>
    <row r="25" spans="1:20" ht="11.25">
      <c r="A25" s="6" t="s">
        <v>15</v>
      </c>
      <c r="B25" s="28">
        <v>504</v>
      </c>
      <c r="C25" s="22">
        <v>712</v>
      </c>
      <c r="D25" s="28">
        <v>454</v>
      </c>
      <c r="E25" s="28">
        <v>454</v>
      </c>
      <c r="F25" s="22">
        <v>1113</v>
      </c>
      <c r="G25" s="28">
        <v>606</v>
      </c>
      <c r="H25" s="22">
        <v>685</v>
      </c>
      <c r="I25" s="28">
        <v>621</v>
      </c>
      <c r="J25" s="28">
        <v>442</v>
      </c>
      <c r="K25" s="28">
        <v>372</v>
      </c>
      <c r="L25" s="22">
        <v>2369</v>
      </c>
      <c r="M25" s="28">
        <v>2316</v>
      </c>
      <c r="N25" s="28">
        <v>2157</v>
      </c>
      <c r="O25" s="28">
        <v>593</v>
      </c>
      <c r="P25" s="22">
        <v>1382</v>
      </c>
      <c r="Q25" s="28">
        <v>1302</v>
      </c>
      <c r="R25" s="28">
        <v>947</v>
      </c>
      <c r="S25" s="28">
        <v>829</v>
      </c>
      <c r="T25" s="22">
        <v>1300</v>
      </c>
    </row>
    <row r="26" spans="1:20" ht="11.25">
      <c r="A26" s="6" t="s">
        <v>16</v>
      </c>
      <c r="B26" s="28">
        <v>-1292</v>
      </c>
      <c r="C26" s="22">
        <v>-2337</v>
      </c>
      <c r="D26" s="28">
        <v>-1617</v>
      </c>
      <c r="E26" s="28">
        <v>-1617</v>
      </c>
      <c r="F26" s="22">
        <v>-2543</v>
      </c>
      <c r="G26" s="28">
        <v>-1217</v>
      </c>
      <c r="H26" s="22">
        <v>-2253</v>
      </c>
      <c r="I26" s="28">
        <v>-1656</v>
      </c>
      <c r="J26" s="28">
        <v>-1115</v>
      </c>
      <c r="K26" s="28">
        <v>-663</v>
      </c>
      <c r="L26" s="22">
        <v>-2694</v>
      </c>
      <c r="M26" s="28">
        <v>-1869</v>
      </c>
      <c r="N26" s="28">
        <v>-1364</v>
      </c>
      <c r="O26" s="28">
        <v>-743</v>
      </c>
      <c r="P26" s="22">
        <v>-3001</v>
      </c>
      <c r="Q26" s="28">
        <v>-2320</v>
      </c>
      <c r="R26" s="28">
        <v>-1496</v>
      </c>
      <c r="S26" s="28">
        <v>-951</v>
      </c>
      <c r="T26" s="22">
        <v>-3292</v>
      </c>
    </row>
    <row r="27" spans="1:20" ht="11.25">
      <c r="A27" s="6" t="s">
        <v>17</v>
      </c>
      <c r="B27" s="28">
        <v>-2691</v>
      </c>
      <c r="C27" s="22">
        <v>-1562</v>
      </c>
      <c r="D27" s="28">
        <v>-1152</v>
      </c>
      <c r="E27" s="28">
        <v>-1152</v>
      </c>
      <c r="F27" s="22">
        <v>-1063</v>
      </c>
      <c r="G27" s="28">
        <v>-651</v>
      </c>
      <c r="H27" s="22">
        <v>-1171</v>
      </c>
      <c r="I27" s="28">
        <v>-877</v>
      </c>
      <c r="J27" s="28">
        <v>-522</v>
      </c>
      <c r="K27" s="28">
        <v>-981</v>
      </c>
      <c r="L27" s="22">
        <v>-1605</v>
      </c>
      <c r="M27" s="28">
        <v>-1555</v>
      </c>
      <c r="N27" s="28">
        <v>-848</v>
      </c>
      <c r="O27" s="28">
        <v>-928</v>
      </c>
      <c r="P27" s="22">
        <v>-3246</v>
      </c>
      <c r="Q27" s="28">
        <v>-2767</v>
      </c>
      <c r="R27" s="28">
        <v>-1840</v>
      </c>
      <c r="S27" s="28">
        <v>-1384</v>
      </c>
      <c r="T27" s="22">
        <v>-2015</v>
      </c>
    </row>
    <row r="28" spans="1:20" ht="12" thickBot="1">
      <c r="A28" s="5" t="s">
        <v>18</v>
      </c>
      <c r="B28" s="29">
        <v>19061</v>
      </c>
      <c r="C28" s="23">
        <v>15874</v>
      </c>
      <c r="D28" s="29">
        <v>2841</v>
      </c>
      <c r="E28" s="29">
        <v>2841</v>
      </c>
      <c r="F28" s="23">
        <v>13601</v>
      </c>
      <c r="G28" s="29">
        <v>-6113</v>
      </c>
      <c r="H28" s="23">
        <v>23976</v>
      </c>
      <c r="I28" s="29">
        <v>13870</v>
      </c>
      <c r="J28" s="29">
        <v>9939</v>
      </c>
      <c r="K28" s="29">
        <v>4429</v>
      </c>
      <c r="L28" s="23">
        <v>36838</v>
      </c>
      <c r="M28" s="29">
        <v>20317</v>
      </c>
      <c r="N28" s="29">
        <v>6933</v>
      </c>
      <c r="O28" s="29">
        <v>-753</v>
      </c>
      <c r="P28" s="23">
        <v>-13165</v>
      </c>
      <c r="Q28" s="29">
        <v>-8158</v>
      </c>
      <c r="R28" s="29">
        <v>-10894</v>
      </c>
      <c r="S28" s="29">
        <v>3460</v>
      </c>
      <c r="T28" s="23">
        <v>14494</v>
      </c>
    </row>
    <row r="29" spans="1:20" ht="12" thickTop="1">
      <c r="A29" s="6" t="s">
        <v>19</v>
      </c>
      <c r="B29" s="28">
        <v>-13190</v>
      </c>
      <c r="C29" s="22">
        <v>-22735</v>
      </c>
      <c r="D29" s="28">
        <v>-16244</v>
      </c>
      <c r="E29" s="28">
        <v>-16244</v>
      </c>
      <c r="F29" s="22">
        <v>-24443</v>
      </c>
      <c r="G29" s="28">
        <v>-12946</v>
      </c>
      <c r="H29" s="22">
        <v>-26078</v>
      </c>
      <c r="I29" s="28">
        <v>-18906</v>
      </c>
      <c r="J29" s="28">
        <v>-13682</v>
      </c>
      <c r="K29" s="28">
        <v>-4484</v>
      </c>
      <c r="L29" s="22">
        <v>-13758</v>
      </c>
      <c r="M29" s="28">
        <v>-11543</v>
      </c>
      <c r="N29" s="28">
        <v>-7692</v>
      </c>
      <c r="O29" s="28">
        <v>-3859</v>
      </c>
      <c r="P29" s="22">
        <v>-27750</v>
      </c>
      <c r="Q29" s="28">
        <v>-22557</v>
      </c>
      <c r="R29" s="28">
        <v>-11722</v>
      </c>
      <c r="S29" s="28">
        <v>-7201</v>
      </c>
      <c r="T29" s="22">
        <v>-18462</v>
      </c>
    </row>
    <row r="30" spans="1:20" ht="11.25">
      <c r="A30" s="6" t="s">
        <v>20</v>
      </c>
      <c r="B30" s="28">
        <v>543</v>
      </c>
      <c r="C30" s="22">
        <v>500</v>
      </c>
      <c r="D30" s="28">
        <v>244</v>
      </c>
      <c r="E30" s="28">
        <v>244</v>
      </c>
      <c r="F30" s="22">
        <v>130</v>
      </c>
      <c r="G30" s="28">
        <v>37</v>
      </c>
      <c r="H30" s="22">
        <v>1708</v>
      </c>
      <c r="I30" s="28">
        <v>501</v>
      </c>
      <c r="J30" s="28">
        <v>58</v>
      </c>
      <c r="K30" s="28">
        <v>1</v>
      </c>
      <c r="L30" s="22">
        <v>282</v>
      </c>
      <c r="M30" s="28">
        <v>170</v>
      </c>
      <c r="N30" s="28">
        <v>19</v>
      </c>
      <c r="O30" s="28">
        <v>18</v>
      </c>
      <c r="P30" s="22">
        <v>1360</v>
      </c>
      <c r="Q30" s="28">
        <v>1016</v>
      </c>
      <c r="R30" s="28">
        <v>1028</v>
      </c>
      <c r="S30" s="28">
        <v>42</v>
      </c>
      <c r="T30" s="22">
        <v>5037</v>
      </c>
    </row>
    <row r="31" spans="1:20" ht="11.25">
      <c r="A31" s="6" t="s">
        <v>21</v>
      </c>
      <c r="B31" s="28">
        <v>-223</v>
      </c>
      <c r="C31" s="22">
        <v>-575</v>
      </c>
      <c r="D31" s="28">
        <v>-343</v>
      </c>
      <c r="E31" s="28">
        <v>-343</v>
      </c>
      <c r="F31" s="22">
        <v>-590</v>
      </c>
      <c r="G31" s="28">
        <v>-219</v>
      </c>
      <c r="H31" s="22">
        <v>-501</v>
      </c>
      <c r="I31" s="28">
        <v>-234</v>
      </c>
      <c r="J31" s="28">
        <v>-164</v>
      </c>
      <c r="K31" s="28">
        <v>-109</v>
      </c>
      <c r="L31" s="22">
        <v>-710</v>
      </c>
      <c r="M31" s="28">
        <v>-181</v>
      </c>
      <c r="N31" s="28">
        <v>-138</v>
      </c>
      <c r="O31" s="28">
        <v>-72</v>
      </c>
      <c r="P31" s="22">
        <v>-601</v>
      </c>
      <c r="Q31" s="28">
        <v>-372</v>
      </c>
      <c r="R31" s="28">
        <v>-288</v>
      </c>
      <c r="S31" s="28">
        <v>-58</v>
      </c>
      <c r="T31" s="22">
        <v>-1345</v>
      </c>
    </row>
    <row r="32" spans="1:20" ht="11.25">
      <c r="A32" s="6" t="s">
        <v>22</v>
      </c>
      <c r="B32" s="28">
        <v>-6</v>
      </c>
      <c r="C32" s="22">
        <v>-12</v>
      </c>
      <c r="D32" s="28">
        <v>-8</v>
      </c>
      <c r="E32" s="28">
        <v>-8</v>
      </c>
      <c r="F32" s="22">
        <v>-25</v>
      </c>
      <c r="G32" s="28">
        <v>-8</v>
      </c>
      <c r="H32" s="22">
        <v>-211</v>
      </c>
      <c r="I32" s="28">
        <v>-21</v>
      </c>
      <c r="J32" s="28">
        <v>-18</v>
      </c>
      <c r="K32" s="28">
        <v>-13</v>
      </c>
      <c r="L32" s="22">
        <v>-215</v>
      </c>
      <c r="M32" s="28">
        <v>-211</v>
      </c>
      <c r="N32" s="28">
        <v>-207</v>
      </c>
      <c r="O32" s="28">
        <v>-3</v>
      </c>
      <c r="P32" s="22">
        <v>-8647</v>
      </c>
      <c r="Q32" s="28">
        <v>-8602</v>
      </c>
      <c r="R32" s="28">
        <v>-321</v>
      </c>
      <c r="S32" s="28">
        <v>-2</v>
      </c>
      <c r="T32" s="22">
        <v>-1318</v>
      </c>
    </row>
    <row r="33" spans="1:20" ht="11.25">
      <c r="A33" s="6" t="s">
        <v>23</v>
      </c>
      <c r="B33" s="28">
        <v>42</v>
      </c>
      <c r="C33" s="22">
        <v>549</v>
      </c>
      <c r="D33" s="28">
        <v>1</v>
      </c>
      <c r="E33" s="28">
        <v>1</v>
      </c>
      <c r="F33" s="22">
        <v>602</v>
      </c>
      <c r="G33" s="28">
        <v>28</v>
      </c>
      <c r="H33" s="22">
        <v>2</v>
      </c>
      <c r="I33" s="28">
        <v>0</v>
      </c>
      <c r="J33" s="28"/>
      <c r="K33" s="28"/>
      <c r="L33" s="22">
        <v>2460</v>
      </c>
      <c r="M33" s="28">
        <v>2438</v>
      </c>
      <c r="N33" s="28">
        <v>2438</v>
      </c>
      <c r="O33" s="28">
        <v>2018</v>
      </c>
      <c r="P33" s="22">
        <v>943</v>
      </c>
      <c r="Q33" s="28">
        <v>938</v>
      </c>
      <c r="R33" s="28">
        <v>938</v>
      </c>
      <c r="S33" s="28"/>
      <c r="T33" s="22">
        <v>1232</v>
      </c>
    </row>
    <row r="34" spans="1:20" ht="11.25">
      <c r="A34" s="6" t="s">
        <v>24</v>
      </c>
      <c r="B34" s="28">
        <v>-607</v>
      </c>
      <c r="C34" s="22"/>
      <c r="D34" s="28"/>
      <c r="E34" s="28"/>
      <c r="F34" s="22"/>
      <c r="G34" s="28"/>
      <c r="H34" s="22"/>
      <c r="I34" s="28"/>
      <c r="J34" s="28"/>
      <c r="K34" s="28"/>
      <c r="L34" s="22"/>
      <c r="M34" s="28"/>
      <c r="N34" s="28"/>
      <c r="O34" s="28"/>
      <c r="P34" s="22"/>
      <c r="Q34" s="28"/>
      <c r="R34" s="28"/>
      <c r="S34" s="28"/>
      <c r="T34" s="22"/>
    </row>
    <row r="35" spans="1:20" ht="11.25">
      <c r="A35" s="6" t="s">
        <v>25</v>
      </c>
      <c r="B35" s="28"/>
      <c r="C35" s="22">
        <v>1186</v>
      </c>
      <c r="D35" s="28">
        <v>1186</v>
      </c>
      <c r="E35" s="28">
        <v>1186</v>
      </c>
      <c r="F35" s="22"/>
      <c r="G35" s="28"/>
      <c r="H35" s="22"/>
      <c r="I35" s="28"/>
      <c r="J35" s="28"/>
      <c r="K35" s="28"/>
      <c r="L35" s="22"/>
      <c r="M35" s="28"/>
      <c r="N35" s="28"/>
      <c r="O35" s="28"/>
      <c r="P35" s="22"/>
      <c r="Q35" s="28"/>
      <c r="R35" s="28"/>
      <c r="S35" s="28"/>
      <c r="T35" s="22"/>
    </row>
    <row r="36" spans="1:20" ht="11.25">
      <c r="A36" s="6" t="s">
        <v>79</v>
      </c>
      <c r="B36" s="28">
        <v>13</v>
      </c>
      <c r="C36" s="22">
        <v>21</v>
      </c>
      <c r="D36" s="28">
        <v>5</v>
      </c>
      <c r="E36" s="28">
        <v>5</v>
      </c>
      <c r="F36" s="22">
        <v>194</v>
      </c>
      <c r="G36" s="28">
        <v>-7</v>
      </c>
      <c r="H36" s="22">
        <v>4</v>
      </c>
      <c r="I36" s="28">
        <v>15</v>
      </c>
      <c r="J36" s="28">
        <v>4</v>
      </c>
      <c r="K36" s="28">
        <v>0</v>
      </c>
      <c r="L36" s="22">
        <v>70</v>
      </c>
      <c r="M36" s="28">
        <v>65</v>
      </c>
      <c r="N36" s="28">
        <v>22</v>
      </c>
      <c r="O36" s="28">
        <v>22</v>
      </c>
      <c r="P36" s="22">
        <v>-141</v>
      </c>
      <c r="Q36" s="28">
        <v>-660</v>
      </c>
      <c r="R36" s="28">
        <v>-124</v>
      </c>
      <c r="S36" s="28">
        <v>370</v>
      </c>
      <c r="T36" s="22">
        <v>-951</v>
      </c>
    </row>
    <row r="37" spans="1:20" ht="12" thickBot="1">
      <c r="A37" s="5" t="s">
        <v>26</v>
      </c>
      <c r="B37" s="29">
        <v>-13429</v>
      </c>
      <c r="C37" s="23">
        <v>-21064</v>
      </c>
      <c r="D37" s="29">
        <v>-15158</v>
      </c>
      <c r="E37" s="29">
        <v>-15158</v>
      </c>
      <c r="F37" s="23">
        <v>-26488</v>
      </c>
      <c r="G37" s="29">
        <v>-15472</v>
      </c>
      <c r="H37" s="23">
        <v>-36363</v>
      </c>
      <c r="I37" s="29">
        <v>-30059</v>
      </c>
      <c r="J37" s="29">
        <v>-13803</v>
      </c>
      <c r="K37" s="29">
        <v>-4605</v>
      </c>
      <c r="L37" s="23">
        <v>-3293</v>
      </c>
      <c r="M37" s="29">
        <v>-686</v>
      </c>
      <c r="N37" s="29">
        <v>-5558</v>
      </c>
      <c r="O37" s="29">
        <v>-1875</v>
      </c>
      <c r="P37" s="23">
        <v>-33576</v>
      </c>
      <c r="Q37" s="29">
        <v>-29556</v>
      </c>
      <c r="R37" s="29">
        <v>-9202</v>
      </c>
      <c r="S37" s="29">
        <v>-6850</v>
      </c>
      <c r="T37" s="23">
        <v>-16037</v>
      </c>
    </row>
    <row r="38" spans="1:20" ht="12" thickTop="1">
      <c r="A38" s="6" t="s">
        <v>27</v>
      </c>
      <c r="B38" s="28">
        <v>-709</v>
      </c>
      <c r="C38" s="22">
        <v>-7339</v>
      </c>
      <c r="D38" s="28">
        <v>6</v>
      </c>
      <c r="E38" s="28">
        <v>6</v>
      </c>
      <c r="F38" s="22">
        <v>919</v>
      </c>
      <c r="G38" s="28">
        <v>8816</v>
      </c>
      <c r="H38" s="22">
        <v>-85</v>
      </c>
      <c r="I38" s="28">
        <v>-6186</v>
      </c>
      <c r="J38" s="28">
        <v>-4353</v>
      </c>
      <c r="K38" s="28">
        <v>-2381</v>
      </c>
      <c r="L38" s="22">
        <v>-31518</v>
      </c>
      <c r="M38" s="28">
        <v>-17128</v>
      </c>
      <c r="N38" s="28">
        <v>-6045</v>
      </c>
      <c r="O38" s="28">
        <v>-1238</v>
      </c>
      <c r="P38" s="22">
        <v>28695</v>
      </c>
      <c r="Q38" s="28">
        <v>18699</v>
      </c>
      <c r="R38" s="28">
        <v>7266</v>
      </c>
      <c r="S38" s="28">
        <v>4157</v>
      </c>
      <c r="T38" s="22">
        <v>5254</v>
      </c>
    </row>
    <row r="39" spans="1:20" ht="11.25">
      <c r="A39" s="6" t="s">
        <v>28</v>
      </c>
      <c r="B39" s="28">
        <v>7115</v>
      </c>
      <c r="C39" s="22">
        <v>32134</v>
      </c>
      <c r="D39" s="28">
        <v>20534</v>
      </c>
      <c r="E39" s="28">
        <v>20534</v>
      </c>
      <c r="F39" s="22">
        <v>18756</v>
      </c>
      <c r="G39" s="28">
        <v>16005</v>
      </c>
      <c r="H39" s="22">
        <v>26180</v>
      </c>
      <c r="I39" s="28">
        <v>26267</v>
      </c>
      <c r="J39" s="28">
        <v>13770</v>
      </c>
      <c r="K39" s="28">
        <v>8000</v>
      </c>
      <c r="L39" s="22">
        <v>15854</v>
      </c>
      <c r="M39" s="28">
        <v>14650</v>
      </c>
      <c r="N39" s="28">
        <v>8000</v>
      </c>
      <c r="O39" s="28">
        <v>7000</v>
      </c>
      <c r="P39" s="22">
        <v>27931</v>
      </c>
      <c r="Q39" s="28">
        <v>22564</v>
      </c>
      <c r="R39" s="28">
        <v>15847</v>
      </c>
      <c r="S39" s="28">
        <v>7711</v>
      </c>
      <c r="T39" s="22">
        <v>7362</v>
      </c>
    </row>
    <row r="40" spans="1:20" ht="11.25">
      <c r="A40" s="6" t="s">
        <v>29</v>
      </c>
      <c r="B40" s="28">
        <v>-4431</v>
      </c>
      <c r="C40" s="22">
        <v>-24409</v>
      </c>
      <c r="D40" s="28">
        <v>-13075</v>
      </c>
      <c r="E40" s="28">
        <v>-13075</v>
      </c>
      <c r="F40" s="22">
        <v>-8146</v>
      </c>
      <c r="G40" s="28">
        <v>-3763</v>
      </c>
      <c r="H40" s="22">
        <v>-19791</v>
      </c>
      <c r="I40" s="28">
        <v>-18106</v>
      </c>
      <c r="J40" s="28">
        <v>-12576</v>
      </c>
      <c r="K40" s="28">
        <v>-6445</v>
      </c>
      <c r="L40" s="22">
        <v>-7205</v>
      </c>
      <c r="M40" s="28">
        <v>-4230</v>
      </c>
      <c r="N40" s="28">
        <v>-2174</v>
      </c>
      <c r="O40" s="28">
        <v>-971</v>
      </c>
      <c r="P40" s="22">
        <v>-9429</v>
      </c>
      <c r="Q40" s="28">
        <v>-8100</v>
      </c>
      <c r="R40" s="28">
        <v>-4282</v>
      </c>
      <c r="S40" s="28">
        <v>-1031</v>
      </c>
      <c r="T40" s="22">
        <v>-12328</v>
      </c>
    </row>
    <row r="41" spans="1:20" ht="11.25">
      <c r="A41" s="6" t="s">
        <v>30</v>
      </c>
      <c r="B41" s="28"/>
      <c r="C41" s="22">
        <v>4972</v>
      </c>
      <c r="D41" s="28">
        <v>4972</v>
      </c>
      <c r="E41" s="28">
        <v>4972</v>
      </c>
      <c r="F41" s="22">
        <v>9943</v>
      </c>
      <c r="G41" s="28">
        <v>9945</v>
      </c>
      <c r="H41" s="22">
        <v>12935</v>
      </c>
      <c r="I41" s="28">
        <v>12935</v>
      </c>
      <c r="J41" s="28">
        <v>12983</v>
      </c>
      <c r="K41" s="28"/>
      <c r="L41" s="22"/>
      <c r="M41" s="28"/>
      <c r="N41" s="28"/>
      <c r="O41" s="28"/>
      <c r="P41" s="22">
        <v>9950</v>
      </c>
      <c r="Q41" s="28">
        <v>9950</v>
      </c>
      <c r="R41" s="28">
        <v>9950</v>
      </c>
      <c r="S41" s="28"/>
      <c r="T41" s="22"/>
    </row>
    <row r="42" spans="1:20" ht="11.25">
      <c r="A42" s="6" t="s">
        <v>31</v>
      </c>
      <c r="B42" s="28"/>
      <c r="C42" s="22">
        <v>-5000</v>
      </c>
      <c r="D42" s="28">
        <v>-5000</v>
      </c>
      <c r="E42" s="28">
        <v>-5000</v>
      </c>
      <c r="F42" s="22">
        <v>-10000</v>
      </c>
      <c r="G42" s="28">
        <v>-10000</v>
      </c>
      <c r="H42" s="22">
        <v>-8000</v>
      </c>
      <c r="I42" s="28">
        <v>-8000</v>
      </c>
      <c r="J42" s="28">
        <v>-3000</v>
      </c>
      <c r="K42" s="28">
        <v>-3000</v>
      </c>
      <c r="L42" s="22">
        <v>-5000</v>
      </c>
      <c r="M42" s="28">
        <v>-5000</v>
      </c>
      <c r="N42" s="28">
        <v>-5000</v>
      </c>
      <c r="O42" s="28">
        <v>-5000</v>
      </c>
      <c r="P42" s="22">
        <v>-5000</v>
      </c>
      <c r="Q42" s="28">
        <v>-5000</v>
      </c>
      <c r="R42" s="28">
        <v>-5000</v>
      </c>
      <c r="S42" s="28">
        <v>-5000</v>
      </c>
      <c r="T42" s="22">
        <v>-5000</v>
      </c>
    </row>
    <row r="43" spans="1:20" ht="11.25">
      <c r="A43" s="6" t="s">
        <v>32</v>
      </c>
      <c r="B43" s="28">
        <v>-1769</v>
      </c>
      <c r="C43" s="22">
        <v>-1268</v>
      </c>
      <c r="D43" s="28">
        <v>-1266</v>
      </c>
      <c r="E43" s="28">
        <v>-1266</v>
      </c>
      <c r="F43" s="22">
        <v>-1270</v>
      </c>
      <c r="G43" s="28">
        <v>-1270</v>
      </c>
      <c r="H43" s="22">
        <v>-762</v>
      </c>
      <c r="I43" s="28">
        <v>-762</v>
      </c>
      <c r="J43" s="28">
        <v>-762</v>
      </c>
      <c r="K43" s="28">
        <v>-762</v>
      </c>
      <c r="L43" s="22"/>
      <c r="M43" s="28"/>
      <c r="N43" s="28"/>
      <c r="O43" s="28"/>
      <c r="P43" s="22">
        <v>-1881</v>
      </c>
      <c r="Q43" s="28">
        <v>-1881</v>
      </c>
      <c r="R43" s="28">
        <v>-1881</v>
      </c>
      <c r="S43" s="28">
        <v>-1881</v>
      </c>
      <c r="T43" s="22">
        <v>-1881</v>
      </c>
    </row>
    <row r="44" spans="1:20" ht="11.25">
      <c r="A44" s="6" t="s">
        <v>33</v>
      </c>
      <c r="B44" s="28">
        <v>-23</v>
      </c>
      <c r="C44" s="22">
        <v>-30</v>
      </c>
      <c r="D44" s="28">
        <v>-30</v>
      </c>
      <c r="E44" s="28">
        <v>-30</v>
      </c>
      <c r="F44" s="22"/>
      <c r="G44" s="28"/>
      <c r="H44" s="22">
        <v>-252</v>
      </c>
      <c r="I44" s="28">
        <v>-252</v>
      </c>
      <c r="J44" s="28">
        <v>-252</v>
      </c>
      <c r="K44" s="28">
        <v>-252</v>
      </c>
      <c r="L44" s="22">
        <v>-42</v>
      </c>
      <c r="M44" s="28">
        <v>-42</v>
      </c>
      <c r="N44" s="28">
        <v>-42</v>
      </c>
      <c r="O44" s="28">
        <v>-42</v>
      </c>
      <c r="P44" s="22">
        <v>-49</v>
      </c>
      <c r="Q44" s="28">
        <v>-49</v>
      </c>
      <c r="R44" s="28">
        <v>-49</v>
      </c>
      <c r="S44" s="28">
        <v>-49</v>
      </c>
      <c r="T44" s="22">
        <v>-18</v>
      </c>
    </row>
    <row r="45" spans="1:20" ht="11.25">
      <c r="A45" s="6" t="s">
        <v>34</v>
      </c>
      <c r="B45" s="28">
        <v>251</v>
      </c>
      <c r="C45" s="22">
        <v>38</v>
      </c>
      <c r="D45" s="28">
        <v>38</v>
      </c>
      <c r="E45" s="28">
        <v>38</v>
      </c>
      <c r="F45" s="22"/>
      <c r="G45" s="28"/>
      <c r="H45" s="22"/>
      <c r="I45" s="28"/>
      <c r="J45" s="28"/>
      <c r="K45" s="28"/>
      <c r="L45" s="22"/>
      <c r="M45" s="28"/>
      <c r="N45" s="28"/>
      <c r="O45" s="28"/>
      <c r="P45" s="22"/>
      <c r="Q45" s="28"/>
      <c r="R45" s="28"/>
      <c r="S45" s="28"/>
      <c r="T45" s="22"/>
    </row>
    <row r="46" spans="1:20" ht="11.25">
      <c r="A46" s="6" t="s">
        <v>79</v>
      </c>
      <c r="B46" s="28">
        <v>-181</v>
      </c>
      <c r="C46" s="22">
        <v>-271</v>
      </c>
      <c r="D46" s="28">
        <v>-196</v>
      </c>
      <c r="E46" s="28">
        <v>-196</v>
      </c>
      <c r="F46" s="22">
        <v>-366</v>
      </c>
      <c r="G46" s="28">
        <v>-178</v>
      </c>
      <c r="H46" s="22">
        <v>-366</v>
      </c>
      <c r="I46" s="28">
        <v>-272</v>
      </c>
      <c r="J46" s="28">
        <v>-132</v>
      </c>
      <c r="K46" s="28">
        <v>-86</v>
      </c>
      <c r="L46" s="22">
        <v>-365</v>
      </c>
      <c r="M46" s="28">
        <v>-263</v>
      </c>
      <c r="N46" s="28">
        <v>-169</v>
      </c>
      <c r="O46" s="28">
        <v>-86</v>
      </c>
      <c r="P46" s="22">
        <v>-283</v>
      </c>
      <c r="Q46" s="28">
        <v>-195</v>
      </c>
      <c r="R46" s="28">
        <v>-103</v>
      </c>
      <c r="S46" s="28">
        <v>-53</v>
      </c>
      <c r="T46" s="22">
        <v>82</v>
      </c>
    </row>
    <row r="47" spans="1:20" ht="12" thickBot="1">
      <c r="A47" s="5" t="s">
        <v>35</v>
      </c>
      <c r="B47" s="29">
        <v>250</v>
      </c>
      <c r="C47" s="23">
        <v>-1173</v>
      </c>
      <c r="D47" s="29">
        <v>5983</v>
      </c>
      <c r="E47" s="29">
        <v>5983</v>
      </c>
      <c r="F47" s="23">
        <v>9836</v>
      </c>
      <c r="G47" s="29">
        <v>19554</v>
      </c>
      <c r="H47" s="23">
        <v>9856</v>
      </c>
      <c r="I47" s="29">
        <v>5622</v>
      </c>
      <c r="J47" s="29">
        <v>5675</v>
      </c>
      <c r="K47" s="29">
        <v>-4928</v>
      </c>
      <c r="L47" s="23">
        <v>-23287</v>
      </c>
      <c r="M47" s="29">
        <v>-7022</v>
      </c>
      <c r="N47" s="29">
        <v>-441</v>
      </c>
      <c r="O47" s="29">
        <v>-339</v>
      </c>
      <c r="P47" s="23">
        <v>55896</v>
      </c>
      <c r="Q47" s="29">
        <v>41950</v>
      </c>
      <c r="R47" s="29">
        <v>19747</v>
      </c>
      <c r="S47" s="29">
        <v>8352</v>
      </c>
      <c r="T47" s="23">
        <v>-4530</v>
      </c>
    </row>
    <row r="48" spans="1:20" ht="12" thickTop="1">
      <c r="A48" s="7" t="s">
        <v>36</v>
      </c>
      <c r="B48" s="28">
        <v>1048</v>
      </c>
      <c r="C48" s="22">
        <v>1285</v>
      </c>
      <c r="D48" s="28">
        <v>57</v>
      </c>
      <c r="E48" s="28">
        <v>57</v>
      </c>
      <c r="F48" s="22">
        <v>-369</v>
      </c>
      <c r="G48" s="28">
        <v>-316</v>
      </c>
      <c r="H48" s="22">
        <v>24</v>
      </c>
      <c r="I48" s="28">
        <v>58</v>
      </c>
      <c r="J48" s="28">
        <v>194</v>
      </c>
      <c r="K48" s="28">
        <v>-224</v>
      </c>
      <c r="L48" s="22">
        <v>1503</v>
      </c>
      <c r="M48" s="28">
        <v>367</v>
      </c>
      <c r="N48" s="28">
        <v>125</v>
      </c>
      <c r="O48" s="28">
        <v>1156</v>
      </c>
      <c r="P48" s="22">
        <v>-1071</v>
      </c>
      <c r="Q48" s="28">
        <v>625</v>
      </c>
      <c r="R48" s="28">
        <v>-236</v>
      </c>
      <c r="S48" s="28">
        <v>-1098</v>
      </c>
      <c r="T48" s="22">
        <v>388</v>
      </c>
    </row>
    <row r="49" spans="1:20" ht="11.25">
      <c r="A49" s="7" t="s">
        <v>37</v>
      </c>
      <c r="B49" s="28">
        <v>6931</v>
      </c>
      <c r="C49" s="22">
        <v>-5078</v>
      </c>
      <c r="D49" s="28">
        <v>-6275</v>
      </c>
      <c r="E49" s="28">
        <v>-6275</v>
      </c>
      <c r="F49" s="22">
        <v>-3419</v>
      </c>
      <c r="G49" s="28">
        <v>-2348</v>
      </c>
      <c r="H49" s="22">
        <v>-2505</v>
      </c>
      <c r="I49" s="28">
        <v>-10507</v>
      </c>
      <c r="J49" s="28">
        <v>2005</v>
      </c>
      <c r="K49" s="28">
        <v>-5329</v>
      </c>
      <c r="L49" s="22">
        <v>11761</v>
      </c>
      <c r="M49" s="28">
        <v>12976</v>
      </c>
      <c r="N49" s="28">
        <v>1058</v>
      </c>
      <c r="O49" s="28">
        <v>-1811</v>
      </c>
      <c r="P49" s="22">
        <v>8082</v>
      </c>
      <c r="Q49" s="28">
        <v>4861</v>
      </c>
      <c r="R49" s="28">
        <v>-584</v>
      </c>
      <c r="S49" s="28">
        <v>3863</v>
      </c>
      <c r="T49" s="22">
        <v>-5683</v>
      </c>
    </row>
    <row r="50" spans="1:20" ht="11.25">
      <c r="A50" s="7" t="s">
        <v>38</v>
      </c>
      <c r="B50" s="28">
        <v>19573</v>
      </c>
      <c r="C50" s="22">
        <v>24651</v>
      </c>
      <c r="D50" s="28">
        <v>24651</v>
      </c>
      <c r="E50" s="28">
        <v>24651</v>
      </c>
      <c r="F50" s="22">
        <v>28071</v>
      </c>
      <c r="G50" s="28">
        <v>28071</v>
      </c>
      <c r="H50" s="22">
        <v>30576</v>
      </c>
      <c r="I50" s="28">
        <v>30576</v>
      </c>
      <c r="J50" s="28">
        <v>30576</v>
      </c>
      <c r="K50" s="28">
        <v>30576</v>
      </c>
      <c r="L50" s="22">
        <v>18815</v>
      </c>
      <c r="M50" s="28">
        <v>18815</v>
      </c>
      <c r="N50" s="28">
        <v>18815</v>
      </c>
      <c r="O50" s="28">
        <v>18815</v>
      </c>
      <c r="P50" s="22">
        <v>10733</v>
      </c>
      <c r="Q50" s="28">
        <v>10733</v>
      </c>
      <c r="R50" s="28">
        <v>10733</v>
      </c>
      <c r="S50" s="28">
        <v>10733</v>
      </c>
      <c r="T50" s="22">
        <v>16346</v>
      </c>
    </row>
    <row r="51" spans="1:20" ht="11.25">
      <c r="A51" s="7" t="s">
        <v>39</v>
      </c>
      <c r="B51" s="28">
        <v>149</v>
      </c>
      <c r="C51" s="22"/>
      <c r="D51" s="28"/>
      <c r="E51" s="28"/>
      <c r="F51" s="22"/>
      <c r="G51" s="28"/>
      <c r="H51" s="22"/>
      <c r="I51" s="28"/>
      <c r="J51" s="28"/>
      <c r="K51" s="28"/>
      <c r="L51" s="22"/>
      <c r="M51" s="28"/>
      <c r="N51" s="28"/>
      <c r="O51" s="28"/>
      <c r="P51" s="22"/>
      <c r="Q51" s="28"/>
      <c r="R51" s="28"/>
      <c r="S51" s="28"/>
      <c r="T51" s="22">
        <v>70</v>
      </c>
    </row>
    <row r="52" spans="1:20" ht="12" thickBot="1">
      <c r="A52" s="7" t="s">
        <v>38</v>
      </c>
      <c r="B52" s="28">
        <v>26654</v>
      </c>
      <c r="C52" s="22">
        <v>19573</v>
      </c>
      <c r="D52" s="28">
        <v>18376</v>
      </c>
      <c r="E52" s="28">
        <v>18376</v>
      </c>
      <c r="F52" s="22">
        <v>24651</v>
      </c>
      <c r="G52" s="28">
        <v>25722</v>
      </c>
      <c r="H52" s="22">
        <v>28071</v>
      </c>
      <c r="I52" s="28">
        <v>20069</v>
      </c>
      <c r="J52" s="28">
        <v>32582</v>
      </c>
      <c r="K52" s="28">
        <v>25247</v>
      </c>
      <c r="L52" s="22">
        <v>30576</v>
      </c>
      <c r="M52" s="28">
        <v>31791</v>
      </c>
      <c r="N52" s="28">
        <v>19874</v>
      </c>
      <c r="O52" s="28">
        <v>17003</v>
      </c>
      <c r="P52" s="22">
        <v>18815</v>
      </c>
      <c r="Q52" s="28">
        <v>15594</v>
      </c>
      <c r="R52" s="28">
        <v>10148</v>
      </c>
      <c r="S52" s="28">
        <v>14597</v>
      </c>
      <c r="T52" s="22">
        <v>10733</v>
      </c>
    </row>
    <row r="53" spans="1:20" ht="12" thickTop="1">
      <c r="A53" s="8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</row>
    <row r="55" ht="11.25">
      <c r="A55" s="20" t="s">
        <v>148</v>
      </c>
    </row>
    <row r="56" ht="11.25">
      <c r="A56" s="20" t="s">
        <v>149</v>
      </c>
    </row>
  </sheetData>
  <mergeCells count="1">
    <mergeCell ref="B6:T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X63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4" width="17.83203125" style="0" customWidth="1"/>
  </cols>
  <sheetData>
    <row r="1" ht="12" thickBot="1"/>
    <row r="2" spans="1:24" ht="12" thickTop="1">
      <c r="A2" s="10" t="s">
        <v>144</v>
      </c>
      <c r="B2" s="14">
        <v>5105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2" thickBot="1">
      <c r="A3" s="11" t="s">
        <v>145</v>
      </c>
      <c r="B3" s="1" t="s">
        <v>146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2" thickTop="1">
      <c r="A4" s="10" t="s">
        <v>47</v>
      </c>
      <c r="B4" s="15" t="str">
        <f>HYPERLINK("http://www.kabupro.jp/mark/20131113/S1000COD.htm","四半期報告書")</f>
        <v>四半期報告書</v>
      </c>
      <c r="C4" s="15" t="str">
        <f>HYPERLINK("http://www.kabupro.jp/mark/20130809/S000E7XN.htm","四半期報告書")</f>
        <v>四半期報告書</v>
      </c>
      <c r="D4" s="15" t="str">
        <f>HYPERLINK("http://www.kabupro.jp/mark/20130514/S000DDNX.htm","四半期報告書")</f>
        <v>四半期報告書</v>
      </c>
      <c r="E4" s="15" t="str">
        <f>HYPERLINK("http://www.kabupro.jp/mark/20131113/S1000COD.htm","四半期報告書")</f>
        <v>四半期報告書</v>
      </c>
      <c r="F4" s="15" t="str">
        <f>HYPERLINK("http://www.kabupro.jp/mark/20121113/S000C7MH.htm","四半期報告書")</f>
        <v>四半期報告書</v>
      </c>
      <c r="G4" s="15" t="str">
        <f>HYPERLINK("http://www.kabupro.jp/mark/20120810/S000BOE1.htm","四半期報告書")</f>
        <v>四半期報告書</v>
      </c>
      <c r="H4" s="15" t="str">
        <f>HYPERLINK("http://www.kabupro.jp/mark/20130328/S000D50N.htm","有価証券報告書")</f>
        <v>有価証券報告書</v>
      </c>
      <c r="I4" s="15" t="str">
        <f>HYPERLINK("http://www.kabupro.jp/mark/20120213/S000A6ZC.htm","四半期報告書")</f>
        <v>四半期報告書</v>
      </c>
      <c r="J4" s="15" t="str">
        <f>HYPERLINK("http://www.kabupro.jp/mark/20111111/S0009LJB.htm","四半期報告書")</f>
        <v>四半期報告書</v>
      </c>
      <c r="K4" s="15" t="str">
        <f>HYPERLINK("http://www.kabupro.jp/mark/20110809/S00091YI.htm","四半期報告書")</f>
        <v>四半期報告書</v>
      </c>
      <c r="L4" s="15" t="str">
        <f>HYPERLINK("http://www.kabupro.jp/mark/20120628/S000B6U6.htm","有価証券報告書")</f>
        <v>有価証券報告書</v>
      </c>
      <c r="M4" s="15" t="str">
        <f>HYPERLINK("http://www.kabupro.jp/mark/20110210/S0007P8N.htm","四半期報告書")</f>
        <v>四半期報告書</v>
      </c>
      <c r="N4" s="15" t="str">
        <f>HYPERLINK("http://www.kabupro.jp/mark/20101112/S00073HR.htm","四半期報告書")</f>
        <v>四半期報告書</v>
      </c>
      <c r="O4" s="15" t="str">
        <f>HYPERLINK("http://www.kabupro.jp/mark/20100810/S0006IBO.htm","四半期報告書")</f>
        <v>四半期報告書</v>
      </c>
      <c r="P4" s="15" t="str">
        <f>HYPERLINK("http://www.kabupro.jp/mark/20110629/S0008MJ1.htm","有価証券報告書")</f>
        <v>有価証券報告書</v>
      </c>
      <c r="Q4" s="15" t="str">
        <f>HYPERLINK("http://www.kabupro.jp/mark/20100210/S00053MO.htm","四半期報告書")</f>
        <v>四半期報告書</v>
      </c>
      <c r="R4" s="15" t="str">
        <f>HYPERLINK("http://www.kabupro.jp/mark/20091109/S0004GQX.htm","四半期報告書")</f>
        <v>四半期報告書</v>
      </c>
      <c r="S4" s="15" t="str">
        <f>HYPERLINK("http://www.kabupro.jp/mark/20090807/S0003TTY.htm","四半期報告書")</f>
        <v>四半期報告書</v>
      </c>
      <c r="T4" s="15" t="str">
        <f>HYPERLINK("http://www.kabupro.jp/mark/20100629/S00063W9.htm","有価証券報告書")</f>
        <v>有価証券報告書</v>
      </c>
      <c r="U4" s="15" t="str">
        <f>HYPERLINK("http://www.kabupro.jp/mark/20090209/S0002EC9.htm","四半期報告書")</f>
        <v>四半期報告書</v>
      </c>
      <c r="V4" s="15" t="str">
        <f>HYPERLINK("http://www.kabupro.jp/mark/20081111/S0001QU8.htm","四半期報告書")</f>
        <v>四半期報告書</v>
      </c>
      <c r="W4" s="15" t="str">
        <f>HYPERLINK("http://www.kabupro.jp/mark/20080812/S00013SQ.htm","四半期報告書")</f>
        <v>四半期報告書</v>
      </c>
      <c r="X4" s="15" t="str">
        <f>HYPERLINK("http://www.kabupro.jp/mark/20090626/S0003HTO.htm","有価証券報告書")</f>
        <v>有価証券報告書</v>
      </c>
    </row>
    <row r="5" spans="1:24" ht="12" thickBot="1">
      <c r="A5" s="11" t="s">
        <v>48</v>
      </c>
      <c r="B5" s="1" t="s">
        <v>204</v>
      </c>
      <c r="C5" s="1" t="s">
        <v>207</v>
      </c>
      <c r="D5" s="1" t="s">
        <v>209</v>
      </c>
      <c r="E5" s="1" t="s">
        <v>204</v>
      </c>
      <c r="F5" s="1" t="s">
        <v>211</v>
      </c>
      <c r="G5" s="1" t="s">
        <v>213</v>
      </c>
      <c r="H5" s="1" t="s">
        <v>54</v>
      </c>
      <c r="I5" s="1" t="s">
        <v>215</v>
      </c>
      <c r="J5" s="1" t="s">
        <v>217</v>
      </c>
      <c r="K5" s="1" t="s">
        <v>219</v>
      </c>
      <c r="L5" s="1" t="s">
        <v>58</v>
      </c>
      <c r="M5" s="1" t="s">
        <v>221</v>
      </c>
      <c r="N5" s="1" t="s">
        <v>223</v>
      </c>
      <c r="O5" s="1" t="s">
        <v>225</v>
      </c>
      <c r="P5" s="1" t="s">
        <v>60</v>
      </c>
      <c r="Q5" s="1" t="s">
        <v>227</v>
      </c>
      <c r="R5" s="1" t="s">
        <v>229</v>
      </c>
      <c r="S5" s="1" t="s">
        <v>231</v>
      </c>
      <c r="T5" s="1" t="s">
        <v>62</v>
      </c>
      <c r="U5" s="1" t="s">
        <v>233</v>
      </c>
      <c r="V5" s="1" t="s">
        <v>235</v>
      </c>
      <c r="W5" s="1" t="s">
        <v>237</v>
      </c>
      <c r="X5" s="1" t="s">
        <v>64</v>
      </c>
    </row>
    <row r="6" spans="1:24" ht="12.75" thickBot="1" thickTop="1">
      <c r="A6" s="10" t="s">
        <v>49</v>
      </c>
      <c r="B6" s="18" t="s">
        <v>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12" thickTop="1">
      <c r="A7" s="12" t="s">
        <v>50</v>
      </c>
      <c r="B7" s="14" t="s">
        <v>205</v>
      </c>
      <c r="C7" s="14" t="s">
        <v>205</v>
      </c>
      <c r="D7" s="14" t="s">
        <v>205</v>
      </c>
      <c r="E7" s="16" t="s">
        <v>55</v>
      </c>
      <c r="F7" s="14" t="s">
        <v>205</v>
      </c>
      <c r="G7" s="14" t="s">
        <v>205</v>
      </c>
      <c r="H7" s="16" t="s">
        <v>55</v>
      </c>
      <c r="I7" s="14" t="s">
        <v>205</v>
      </c>
      <c r="J7" s="14" t="s">
        <v>205</v>
      </c>
      <c r="K7" s="14" t="s">
        <v>205</v>
      </c>
      <c r="L7" s="16" t="s">
        <v>55</v>
      </c>
      <c r="M7" s="14" t="s">
        <v>205</v>
      </c>
      <c r="N7" s="14" t="s">
        <v>205</v>
      </c>
      <c r="O7" s="14" t="s">
        <v>205</v>
      </c>
      <c r="P7" s="16" t="s">
        <v>55</v>
      </c>
      <c r="Q7" s="14" t="s">
        <v>205</v>
      </c>
      <c r="R7" s="14" t="s">
        <v>205</v>
      </c>
      <c r="S7" s="14" t="s">
        <v>205</v>
      </c>
      <c r="T7" s="16" t="s">
        <v>55</v>
      </c>
      <c r="U7" s="14" t="s">
        <v>205</v>
      </c>
      <c r="V7" s="14" t="s">
        <v>205</v>
      </c>
      <c r="W7" s="14" t="s">
        <v>205</v>
      </c>
      <c r="X7" s="16" t="s">
        <v>55</v>
      </c>
    </row>
    <row r="8" spans="1:24" ht="11.25">
      <c r="A8" s="13" t="s">
        <v>51</v>
      </c>
      <c r="B8" s="1"/>
      <c r="C8" s="1"/>
      <c r="D8" s="1"/>
      <c r="E8" s="17"/>
      <c r="F8" s="1"/>
      <c r="G8" s="1"/>
      <c r="H8" s="17"/>
      <c r="I8" s="1"/>
      <c r="J8" s="1"/>
      <c r="K8" s="1"/>
      <c r="L8" s="17"/>
      <c r="M8" s="1"/>
      <c r="N8" s="1"/>
      <c r="O8" s="1"/>
      <c r="P8" s="17"/>
      <c r="Q8" s="1"/>
      <c r="R8" s="1"/>
      <c r="S8" s="1"/>
      <c r="T8" s="17"/>
      <c r="U8" s="1"/>
      <c r="V8" s="1"/>
      <c r="W8" s="1"/>
      <c r="X8" s="17"/>
    </row>
    <row r="9" spans="1:24" ht="11.25">
      <c r="A9" s="13" t="s">
        <v>52</v>
      </c>
      <c r="B9" s="1" t="s">
        <v>206</v>
      </c>
      <c r="C9" s="1" t="s">
        <v>208</v>
      </c>
      <c r="D9" s="1" t="s">
        <v>210</v>
      </c>
      <c r="E9" s="17" t="s">
        <v>56</v>
      </c>
      <c r="F9" s="1" t="s">
        <v>212</v>
      </c>
      <c r="G9" s="1" t="s">
        <v>214</v>
      </c>
      <c r="H9" s="17" t="s">
        <v>57</v>
      </c>
      <c r="I9" s="1" t="s">
        <v>216</v>
      </c>
      <c r="J9" s="1" t="s">
        <v>218</v>
      </c>
      <c r="K9" s="1" t="s">
        <v>220</v>
      </c>
      <c r="L9" s="17" t="s">
        <v>59</v>
      </c>
      <c r="M9" s="1" t="s">
        <v>222</v>
      </c>
      <c r="N9" s="1" t="s">
        <v>224</v>
      </c>
      <c r="O9" s="1" t="s">
        <v>226</v>
      </c>
      <c r="P9" s="17" t="s">
        <v>61</v>
      </c>
      <c r="Q9" s="1" t="s">
        <v>228</v>
      </c>
      <c r="R9" s="1" t="s">
        <v>230</v>
      </c>
      <c r="S9" s="1" t="s">
        <v>232</v>
      </c>
      <c r="T9" s="17" t="s">
        <v>63</v>
      </c>
      <c r="U9" s="1" t="s">
        <v>234</v>
      </c>
      <c r="V9" s="1" t="s">
        <v>236</v>
      </c>
      <c r="W9" s="1" t="s">
        <v>238</v>
      </c>
      <c r="X9" s="17" t="s">
        <v>65</v>
      </c>
    </row>
    <row r="10" spans="1:24" ht="12" thickBot="1">
      <c r="A10" s="13" t="s">
        <v>53</v>
      </c>
      <c r="B10" s="1" t="s">
        <v>67</v>
      </c>
      <c r="C10" s="1" t="s">
        <v>67</v>
      </c>
      <c r="D10" s="1" t="s">
        <v>67</v>
      </c>
      <c r="E10" s="17" t="s">
        <v>67</v>
      </c>
      <c r="F10" s="1" t="s">
        <v>67</v>
      </c>
      <c r="G10" s="1" t="s">
        <v>67</v>
      </c>
      <c r="H10" s="17" t="s">
        <v>67</v>
      </c>
      <c r="I10" s="1" t="s">
        <v>67</v>
      </c>
      <c r="J10" s="1" t="s">
        <v>67</v>
      </c>
      <c r="K10" s="1" t="s">
        <v>67</v>
      </c>
      <c r="L10" s="17" t="s">
        <v>67</v>
      </c>
      <c r="M10" s="1" t="s">
        <v>67</v>
      </c>
      <c r="N10" s="1" t="s">
        <v>67</v>
      </c>
      <c r="O10" s="1" t="s">
        <v>67</v>
      </c>
      <c r="P10" s="17" t="s">
        <v>67</v>
      </c>
      <c r="Q10" s="1" t="s">
        <v>67</v>
      </c>
      <c r="R10" s="1" t="s">
        <v>67</v>
      </c>
      <c r="S10" s="1" t="s">
        <v>67</v>
      </c>
      <c r="T10" s="17" t="s">
        <v>67</v>
      </c>
      <c r="U10" s="1" t="s">
        <v>67</v>
      </c>
      <c r="V10" s="1" t="s">
        <v>67</v>
      </c>
      <c r="W10" s="1" t="s">
        <v>67</v>
      </c>
      <c r="X10" s="17" t="s">
        <v>67</v>
      </c>
    </row>
    <row r="11" spans="1:24" ht="12" thickTop="1">
      <c r="A11" s="9" t="s">
        <v>66</v>
      </c>
      <c r="B11" s="27">
        <v>24604</v>
      </c>
      <c r="C11" s="27">
        <v>26658</v>
      </c>
      <c r="D11" s="27">
        <v>22971</v>
      </c>
      <c r="E11" s="21">
        <v>19577</v>
      </c>
      <c r="F11" s="27">
        <v>18441</v>
      </c>
      <c r="G11" s="27">
        <v>19772</v>
      </c>
      <c r="H11" s="21">
        <v>24740</v>
      </c>
      <c r="I11" s="27">
        <v>24312</v>
      </c>
      <c r="J11" s="27">
        <v>25789</v>
      </c>
      <c r="K11" s="27">
        <v>27416</v>
      </c>
      <c r="L11" s="21">
        <v>28074</v>
      </c>
      <c r="M11" s="27">
        <v>20072</v>
      </c>
      <c r="N11" s="27">
        <v>32585</v>
      </c>
      <c r="O11" s="27">
        <v>25251</v>
      </c>
      <c r="P11" s="21">
        <v>30580</v>
      </c>
      <c r="Q11" s="27">
        <v>31794</v>
      </c>
      <c r="R11" s="27">
        <v>19877</v>
      </c>
      <c r="S11" s="27">
        <v>17007</v>
      </c>
      <c r="T11" s="21">
        <v>18818</v>
      </c>
      <c r="U11" s="27">
        <v>15598</v>
      </c>
      <c r="V11" s="27">
        <v>10152</v>
      </c>
      <c r="W11" s="27">
        <v>14601</v>
      </c>
      <c r="X11" s="21">
        <v>10737</v>
      </c>
    </row>
    <row r="12" spans="1:24" ht="11.25">
      <c r="A12" s="2" t="s">
        <v>239</v>
      </c>
      <c r="B12" s="28">
        <v>71958</v>
      </c>
      <c r="C12" s="28">
        <v>70063</v>
      </c>
      <c r="D12" s="28">
        <v>72000</v>
      </c>
      <c r="E12" s="22">
        <v>73461</v>
      </c>
      <c r="F12" s="28">
        <v>65658</v>
      </c>
      <c r="G12" s="28">
        <v>62074</v>
      </c>
      <c r="H12" s="22">
        <v>60539</v>
      </c>
      <c r="I12" s="28">
        <v>73327</v>
      </c>
      <c r="J12" s="28">
        <v>62960</v>
      </c>
      <c r="K12" s="28">
        <v>59412</v>
      </c>
      <c r="L12" s="22">
        <v>54431</v>
      </c>
      <c r="M12" s="28">
        <v>73606</v>
      </c>
      <c r="N12" s="28">
        <v>57308</v>
      </c>
      <c r="O12" s="28">
        <v>60054</v>
      </c>
      <c r="P12" s="22">
        <v>60042</v>
      </c>
      <c r="Q12" s="28">
        <v>73074</v>
      </c>
      <c r="R12" s="28">
        <v>55866</v>
      </c>
      <c r="S12" s="28">
        <v>52719</v>
      </c>
      <c r="T12" s="22">
        <v>49735</v>
      </c>
      <c r="U12" s="28">
        <v>81391</v>
      </c>
      <c r="V12" s="28">
        <v>73980</v>
      </c>
      <c r="W12" s="28">
        <v>72329</v>
      </c>
      <c r="X12" s="22">
        <v>68175</v>
      </c>
    </row>
    <row r="13" spans="1:24" ht="11.25">
      <c r="A13" s="2" t="s">
        <v>70</v>
      </c>
      <c r="B13" s="28">
        <v>40880</v>
      </c>
      <c r="C13" s="28">
        <v>42096</v>
      </c>
      <c r="D13" s="28">
        <v>40441</v>
      </c>
      <c r="E13" s="22">
        <v>38413</v>
      </c>
      <c r="F13" s="28">
        <v>40739</v>
      </c>
      <c r="G13" s="28">
        <v>41487</v>
      </c>
      <c r="H13" s="22">
        <v>42326</v>
      </c>
      <c r="I13" s="28">
        <v>37634</v>
      </c>
      <c r="J13" s="28">
        <v>38330</v>
      </c>
      <c r="K13" s="28">
        <v>35220</v>
      </c>
      <c r="L13" s="22">
        <v>28788</v>
      </c>
      <c r="M13" s="28">
        <v>26589</v>
      </c>
      <c r="N13" s="28">
        <v>27042</v>
      </c>
      <c r="O13" s="28">
        <v>26970</v>
      </c>
      <c r="P13" s="22">
        <v>26951</v>
      </c>
      <c r="Q13" s="28">
        <v>27547</v>
      </c>
      <c r="R13" s="28">
        <v>34391</v>
      </c>
      <c r="S13" s="28">
        <v>39594</v>
      </c>
      <c r="T13" s="22">
        <v>38131</v>
      </c>
      <c r="U13" s="28">
        <v>37213</v>
      </c>
      <c r="V13" s="28">
        <v>41204</v>
      </c>
      <c r="W13" s="28">
        <v>36345</v>
      </c>
      <c r="X13" s="22"/>
    </row>
    <row r="14" spans="1:24" ht="11.25">
      <c r="A14" s="2" t="s">
        <v>71</v>
      </c>
      <c r="B14" s="28">
        <v>2841</v>
      </c>
      <c r="C14" s="28">
        <v>2905</v>
      </c>
      <c r="D14" s="28">
        <v>2886</v>
      </c>
      <c r="E14" s="22">
        <v>2693</v>
      </c>
      <c r="F14" s="28">
        <v>2824</v>
      </c>
      <c r="G14" s="28">
        <v>3169</v>
      </c>
      <c r="H14" s="22">
        <v>2857</v>
      </c>
      <c r="I14" s="28">
        <v>3371</v>
      </c>
      <c r="J14" s="28">
        <v>2991</v>
      </c>
      <c r="K14" s="28">
        <v>2847</v>
      </c>
      <c r="L14" s="22">
        <v>2633</v>
      </c>
      <c r="M14" s="28">
        <v>2725</v>
      </c>
      <c r="N14" s="28">
        <v>2281</v>
      </c>
      <c r="O14" s="28">
        <v>2339</v>
      </c>
      <c r="P14" s="22">
        <v>2283</v>
      </c>
      <c r="Q14" s="28">
        <v>2496</v>
      </c>
      <c r="R14" s="28">
        <v>2479</v>
      </c>
      <c r="S14" s="28">
        <v>2283</v>
      </c>
      <c r="T14" s="22">
        <v>2784</v>
      </c>
      <c r="U14" s="28">
        <v>3568</v>
      </c>
      <c r="V14" s="28">
        <v>3269</v>
      </c>
      <c r="W14" s="28">
        <v>3564</v>
      </c>
      <c r="X14" s="22"/>
    </row>
    <row r="15" spans="1:24" ht="11.25">
      <c r="A15" s="2" t="s">
        <v>72</v>
      </c>
      <c r="B15" s="28">
        <v>11634</v>
      </c>
      <c r="C15" s="28">
        <v>11436</v>
      </c>
      <c r="D15" s="28">
        <v>11436</v>
      </c>
      <c r="E15" s="22">
        <v>10496</v>
      </c>
      <c r="F15" s="28">
        <v>10272</v>
      </c>
      <c r="G15" s="28">
        <v>11284</v>
      </c>
      <c r="H15" s="22">
        <v>10538</v>
      </c>
      <c r="I15" s="28">
        <v>11670</v>
      </c>
      <c r="J15" s="28">
        <v>11240</v>
      </c>
      <c r="K15" s="28">
        <v>10548</v>
      </c>
      <c r="L15" s="22">
        <v>9989</v>
      </c>
      <c r="M15" s="28">
        <v>8756</v>
      </c>
      <c r="N15" s="28">
        <v>7065</v>
      </c>
      <c r="O15" s="28">
        <v>7426</v>
      </c>
      <c r="P15" s="22">
        <v>6644</v>
      </c>
      <c r="Q15" s="28">
        <v>6146</v>
      </c>
      <c r="R15" s="28">
        <v>6900</v>
      </c>
      <c r="S15" s="28">
        <v>7772</v>
      </c>
      <c r="T15" s="22">
        <v>8316</v>
      </c>
      <c r="U15" s="28">
        <v>9645</v>
      </c>
      <c r="V15" s="28">
        <v>8759</v>
      </c>
      <c r="W15" s="28">
        <v>8003</v>
      </c>
      <c r="X15" s="22"/>
    </row>
    <row r="16" spans="1:24" ht="11.25">
      <c r="A16" s="2" t="s">
        <v>79</v>
      </c>
      <c r="B16" s="28">
        <v>14260</v>
      </c>
      <c r="C16" s="28">
        <v>14619</v>
      </c>
      <c r="D16" s="28">
        <v>13307</v>
      </c>
      <c r="E16" s="22">
        <v>11774</v>
      </c>
      <c r="F16" s="28">
        <v>11771</v>
      </c>
      <c r="G16" s="28">
        <v>13203</v>
      </c>
      <c r="H16" s="22">
        <v>10164</v>
      </c>
      <c r="I16" s="28">
        <v>11972</v>
      </c>
      <c r="J16" s="28">
        <v>10936</v>
      </c>
      <c r="K16" s="28">
        <v>11381</v>
      </c>
      <c r="L16" s="22">
        <v>8009</v>
      </c>
      <c r="M16" s="28">
        <v>10424</v>
      </c>
      <c r="N16" s="28">
        <v>10157</v>
      </c>
      <c r="O16" s="28">
        <v>10514</v>
      </c>
      <c r="P16" s="22">
        <v>6395</v>
      </c>
      <c r="Q16" s="28">
        <v>13552</v>
      </c>
      <c r="R16" s="28">
        <v>15123</v>
      </c>
      <c r="S16" s="28">
        <v>14786</v>
      </c>
      <c r="T16" s="22">
        <v>9955</v>
      </c>
      <c r="U16" s="28">
        <v>14049</v>
      </c>
      <c r="V16" s="28">
        <v>19526</v>
      </c>
      <c r="W16" s="28">
        <v>18088</v>
      </c>
      <c r="X16" s="22">
        <v>25435</v>
      </c>
    </row>
    <row r="17" spans="1:24" ht="11.25">
      <c r="A17" s="2" t="s">
        <v>80</v>
      </c>
      <c r="B17" s="28">
        <v>-242</v>
      </c>
      <c r="C17" s="28">
        <v>-168</v>
      </c>
      <c r="D17" s="28">
        <v>-99</v>
      </c>
      <c r="E17" s="22">
        <v>-93</v>
      </c>
      <c r="F17" s="28">
        <v>-153</v>
      </c>
      <c r="G17" s="28">
        <v>-134</v>
      </c>
      <c r="H17" s="22">
        <v>-155</v>
      </c>
      <c r="I17" s="28">
        <v>-268</v>
      </c>
      <c r="J17" s="28">
        <v>-245</v>
      </c>
      <c r="K17" s="28">
        <v>-261</v>
      </c>
      <c r="L17" s="22">
        <v>-312</v>
      </c>
      <c r="M17" s="28">
        <v>-323</v>
      </c>
      <c r="N17" s="28">
        <v>-263</v>
      </c>
      <c r="O17" s="28">
        <v>-246</v>
      </c>
      <c r="P17" s="22">
        <v>-293</v>
      </c>
      <c r="Q17" s="28">
        <v>-344</v>
      </c>
      <c r="R17" s="28">
        <v>-309</v>
      </c>
      <c r="S17" s="28">
        <v>-411</v>
      </c>
      <c r="T17" s="22">
        <v>-370</v>
      </c>
      <c r="U17" s="28">
        <v>-435</v>
      </c>
      <c r="V17" s="28">
        <v>-768</v>
      </c>
      <c r="W17" s="28">
        <v>-848</v>
      </c>
      <c r="X17" s="22">
        <v>-683</v>
      </c>
    </row>
    <row r="18" spans="1:24" ht="11.25">
      <c r="A18" s="2" t="s">
        <v>81</v>
      </c>
      <c r="B18" s="28">
        <v>165936</v>
      </c>
      <c r="C18" s="28">
        <v>167610</v>
      </c>
      <c r="D18" s="28">
        <v>162943</v>
      </c>
      <c r="E18" s="22">
        <v>156322</v>
      </c>
      <c r="F18" s="28">
        <v>149553</v>
      </c>
      <c r="G18" s="28">
        <v>150856</v>
      </c>
      <c r="H18" s="22">
        <v>154863</v>
      </c>
      <c r="I18" s="28">
        <v>162020</v>
      </c>
      <c r="J18" s="28">
        <v>152003</v>
      </c>
      <c r="K18" s="28">
        <v>146565</v>
      </c>
      <c r="L18" s="22">
        <v>135154</v>
      </c>
      <c r="M18" s="28">
        <v>141851</v>
      </c>
      <c r="N18" s="28">
        <v>136178</v>
      </c>
      <c r="O18" s="28">
        <v>132309</v>
      </c>
      <c r="P18" s="22">
        <v>135865</v>
      </c>
      <c r="Q18" s="28">
        <v>154268</v>
      </c>
      <c r="R18" s="28">
        <v>134330</v>
      </c>
      <c r="S18" s="28">
        <v>133807</v>
      </c>
      <c r="T18" s="22">
        <v>136757</v>
      </c>
      <c r="U18" s="28">
        <v>161086</v>
      </c>
      <c r="V18" s="28">
        <v>156193</v>
      </c>
      <c r="W18" s="28">
        <v>152092</v>
      </c>
      <c r="X18" s="22">
        <v>154912</v>
      </c>
    </row>
    <row r="19" spans="1:24" ht="11.25">
      <c r="A19" s="3" t="s">
        <v>240</v>
      </c>
      <c r="B19" s="28">
        <v>50737</v>
      </c>
      <c r="C19" s="28">
        <v>44484</v>
      </c>
      <c r="D19" s="28">
        <v>44049</v>
      </c>
      <c r="E19" s="22">
        <v>42583</v>
      </c>
      <c r="F19" s="28">
        <v>40553</v>
      </c>
      <c r="G19" s="28">
        <v>40817</v>
      </c>
      <c r="H19" s="22">
        <v>40901</v>
      </c>
      <c r="I19" s="28">
        <v>38401</v>
      </c>
      <c r="J19" s="28">
        <v>39343</v>
      </c>
      <c r="K19" s="28">
        <v>39909</v>
      </c>
      <c r="L19" s="22">
        <v>38796</v>
      </c>
      <c r="M19" s="28">
        <v>39778</v>
      </c>
      <c r="N19" s="28">
        <v>39571</v>
      </c>
      <c r="O19" s="28">
        <v>40825</v>
      </c>
      <c r="P19" s="22">
        <v>40899</v>
      </c>
      <c r="Q19" s="28">
        <v>33628</v>
      </c>
      <c r="R19" s="28">
        <v>34515</v>
      </c>
      <c r="S19" s="28">
        <v>35003</v>
      </c>
      <c r="T19" s="22">
        <v>34718</v>
      </c>
      <c r="U19" s="28">
        <v>36025</v>
      </c>
      <c r="V19" s="28">
        <v>36748</v>
      </c>
      <c r="W19" s="28">
        <v>36807</v>
      </c>
      <c r="X19" s="22">
        <v>38370</v>
      </c>
    </row>
    <row r="20" spans="1:24" ht="11.25">
      <c r="A20" s="3" t="s">
        <v>241</v>
      </c>
      <c r="B20" s="28">
        <v>66722</v>
      </c>
      <c r="C20" s="28">
        <v>67940</v>
      </c>
      <c r="D20" s="28">
        <v>67408</v>
      </c>
      <c r="E20" s="22">
        <v>65147</v>
      </c>
      <c r="F20" s="28">
        <v>60402</v>
      </c>
      <c r="G20" s="28">
        <v>60427</v>
      </c>
      <c r="H20" s="22">
        <v>59413</v>
      </c>
      <c r="I20" s="28">
        <v>55919</v>
      </c>
      <c r="J20" s="28">
        <v>53242</v>
      </c>
      <c r="K20" s="28">
        <v>52918</v>
      </c>
      <c r="L20" s="22">
        <v>48748</v>
      </c>
      <c r="M20" s="28">
        <v>45878</v>
      </c>
      <c r="N20" s="28">
        <v>39984</v>
      </c>
      <c r="O20" s="28">
        <v>38804</v>
      </c>
      <c r="P20" s="22">
        <v>39688</v>
      </c>
      <c r="Q20" s="28">
        <v>40820</v>
      </c>
      <c r="R20" s="28">
        <v>43081</v>
      </c>
      <c r="S20" s="28">
        <v>44742</v>
      </c>
      <c r="T20" s="22">
        <v>45535</v>
      </c>
      <c r="U20" s="28">
        <v>45100</v>
      </c>
      <c r="V20" s="28">
        <v>45082</v>
      </c>
      <c r="W20" s="28">
        <v>44348</v>
      </c>
      <c r="X20" s="22">
        <v>44816</v>
      </c>
    </row>
    <row r="21" spans="1:24" ht="11.25">
      <c r="A21" s="3" t="s">
        <v>242</v>
      </c>
      <c r="B21" s="28">
        <v>43520</v>
      </c>
      <c r="C21" s="28">
        <v>47417</v>
      </c>
      <c r="D21" s="28">
        <v>43192</v>
      </c>
      <c r="E21" s="22">
        <v>38463</v>
      </c>
      <c r="F21" s="28">
        <v>35636</v>
      </c>
      <c r="G21" s="28">
        <v>36114</v>
      </c>
      <c r="H21" s="22"/>
      <c r="I21" s="28">
        <v>35231</v>
      </c>
      <c r="J21" s="28">
        <v>37609</v>
      </c>
      <c r="K21" s="28">
        <v>36186</v>
      </c>
      <c r="L21" s="22"/>
      <c r="M21" s="28">
        <v>35264</v>
      </c>
      <c r="N21" s="28">
        <v>35860</v>
      </c>
      <c r="O21" s="28">
        <v>33562</v>
      </c>
      <c r="P21" s="22"/>
      <c r="Q21" s="28">
        <v>38960</v>
      </c>
      <c r="R21" s="28">
        <v>39367</v>
      </c>
      <c r="S21" s="28">
        <v>38076</v>
      </c>
      <c r="T21" s="22"/>
      <c r="U21" s="28">
        <v>43330</v>
      </c>
      <c r="V21" s="28">
        <v>38292</v>
      </c>
      <c r="W21" s="28">
        <v>37705</v>
      </c>
      <c r="X21" s="22"/>
    </row>
    <row r="22" spans="1:24" ht="11.25">
      <c r="A22" s="3" t="s">
        <v>96</v>
      </c>
      <c r="B22" s="28">
        <v>160981</v>
      </c>
      <c r="C22" s="28">
        <v>159843</v>
      </c>
      <c r="D22" s="28">
        <v>154651</v>
      </c>
      <c r="E22" s="22">
        <v>146194</v>
      </c>
      <c r="F22" s="28">
        <v>136591</v>
      </c>
      <c r="G22" s="28">
        <v>137358</v>
      </c>
      <c r="H22" s="22">
        <v>132131</v>
      </c>
      <c r="I22" s="28">
        <v>129552</v>
      </c>
      <c r="J22" s="28">
        <v>130195</v>
      </c>
      <c r="K22" s="28">
        <v>129014</v>
      </c>
      <c r="L22" s="22">
        <v>123740</v>
      </c>
      <c r="M22" s="28">
        <v>120921</v>
      </c>
      <c r="N22" s="28">
        <v>115415</v>
      </c>
      <c r="O22" s="28">
        <v>113192</v>
      </c>
      <c r="P22" s="22">
        <v>113301</v>
      </c>
      <c r="Q22" s="28">
        <v>113409</v>
      </c>
      <c r="R22" s="28">
        <v>116964</v>
      </c>
      <c r="S22" s="28">
        <v>117821</v>
      </c>
      <c r="T22" s="22">
        <v>118618</v>
      </c>
      <c r="U22" s="28">
        <v>124457</v>
      </c>
      <c r="V22" s="28">
        <v>120123</v>
      </c>
      <c r="W22" s="28">
        <v>118861</v>
      </c>
      <c r="X22" s="22">
        <v>119520</v>
      </c>
    </row>
    <row r="23" spans="1:24" ht="11.25">
      <c r="A23" s="3" t="s">
        <v>243</v>
      </c>
      <c r="B23" s="28">
        <v>2904</v>
      </c>
      <c r="C23" s="28">
        <v>3048</v>
      </c>
      <c r="D23" s="28">
        <v>3057</v>
      </c>
      <c r="E23" s="22">
        <v>2664</v>
      </c>
      <c r="F23" s="28">
        <v>2479</v>
      </c>
      <c r="G23" s="28">
        <v>2495</v>
      </c>
      <c r="H23" s="22">
        <v>2571</v>
      </c>
      <c r="I23" s="28">
        <v>2610</v>
      </c>
      <c r="J23" s="28">
        <v>2920</v>
      </c>
      <c r="K23" s="28">
        <v>3331</v>
      </c>
      <c r="L23" s="22">
        <v>4508</v>
      </c>
      <c r="M23" s="28">
        <v>4585</v>
      </c>
      <c r="N23" s="28">
        <v>211</v>
      </c>
      <c r="O23" s="28">
        <v>274</v>
      </c>
      <c r="P23" s="22">
        <v>325</v>
      </c>
      <c r="Q23" s="28">
        <v>363</v>
      </c>
      <c r="R23" s="28">
        <v>412</v>
      </c>
      <c r="S23" s="28">
        <v>436</v>
      </c>
      <c r="T23" s="22">
        <v>467</v>
      </c>
      <c r="U23" s="28">
        <v>572</v>
      </c>
      <c r="V23" s="28">
        <v>681</v>
      </c>
      <c r="W23" s="28">
        <v>692</v>
      </c>
      <c r="X23" s="22">
        <v>935</v>
      </c>
    </row>
    <row r="24" spans="1:24" ht="11.25">
      <c r="A24" s="3" t="s">
        <v>79</v>
      </c>
      <c r="B24" s="28">
        <v>5216</v>
      </c>
      <c r="C24" s="28">
        <v>5403</v>
      </c>
      <c r="D24" s="28">
        <v>5459</v>
      </c>
      <c r="E24" s="22">
        <v>5248</v>
      </c>
      <c r="F24" s="28">
        <v>4922</v>
      </c>
      <c r="G24" s="28">
        <v>4914</v>
      </c>
      <c r="H24" s="22">
        <v>3461</v>
      </c>
      <c r="I24" s="28">
        <v>4853</v>
      </c>
      <c r="J24" s="28">
        <v>5264</v>
      </c>
      <c r="K24" s="28">
        <v>5296</v>
      </c>
      <c r="L24" s="22">
        <v>517</v>
      </c>
      <c r="M24" s="28">
        <v>1939</v>
      </c>
      <c r="N24" s="28">
        <v>2026</v>
      </c>
      <c r="O24" s="28">
        <v>2151</v>
      </c>
      <c r="P24" s="22">
        <v>632</v>
      </c>
      <c r="Q24" s="28">
        <v>2090</v>
      </c>
      <c r="R24" s="28">
        <v>2205</v>
      </c>
      <c r="S24" s="28">
        <v>2294</v>
      </c>
      <c r="T24" s="22">
        <v>743</v>
      </c>
      <c r="U24" s="28">
        <v>2329</v>
      </c>
      <c r="V24" s="28">
        <v>2414</v>
      </c>
      <c r="W24" s="28">
        <v>2396</v>
      </c>
      <c r="X24" s="22">
        <v>885</v>
      </c>
    </row>
    <row r="25" spans="1:24" ht="11.25">
      <c r="A25" s="3" t="s">
        <v>99</v>
      </c>
      <c r="B25" s="28">
        <v>8121</v>
      </c>
      <c r="C25" s="28">
        <v>8452</v>
      </c>
      <c r="D25" s="28">
        <v>8516</v>
      </c>
      <c r="E25" s="22">
        <v>7913</v>
      </c>
      <c r="F25" s="28">
        <v>7402</v>
      </c>
      <c r="G25" s="28">
        <v>7409</v>
      </c>
      <c r="H25" s="22">
        <v>7532</v>
      </c>
      <c r="I25" s="28">
        <v>7464</v>
      </c>
      <c r="J25" s="28">
        <v>8185</v>
      </c>
      <c r="K25" s="28">
        <v>8627</v>
      </c>
      <c r="L25" s="22">
        <v>6574</v>
      </c>
      <c r="M25" s="28">
        <v>6524</v>
      </c>
      <c r="N25" s="28">
        <v>2238</v>
      </c>
      <c r="O25" s="28">
        <v>2425</v>
      </c>
      <c r="P25" s="22">
        <v>2544</v>
      </c>
      <c r="Q25" s="28">
        <v>2453</v>
      </c>
      <c r="R25" s="28">
        <v>2617</v>
      </c>
      <c r="S25" s="28">
        <v>2731</v>
      </c>
      <c r="T25" s="22">
        <v>2840</v>
      </c>
      <c r="U25" s="28">
        <v>2902</v>
      </c>
      <c r="V25" s="28">
        <v>3095</v>
      </c>
      <c r="W25" s="28">
        <v>3088</v>
      </c>
      <c r="X25" s="22">
        <v>3467</v>
      </c>
    </row>
    <row r="26" spans="1:24" ht="11.25">
      <c r="A26" s="3" t="s">
        <v>100</v>
      </c>
      <c r="B26" s="28">
        <v>50916</v>
      </c>
      <c r="C26" s="28">
        <v>48335</v>
      </c>
      <c r="D26" s="28">
        <v>43482</v>
      </c>
      <c r="E26" s="22">
        <v>35894</v>
      </c>
      <c r="F26" s="28">
        <v>29396</v>
      </c>
      <c r="G26" s="28">
        <v>31213</v>
      </c>
      <c r="H26" s="22">
        <v>35408</v>
      </c>
      <c r="I26" s="28">
        <v>31004</v>
      </c>
      <c r="J26" s="28">
        <v>31533</v>
      </c>
      <c r="K26" s="28">
        <v>33159</v>
      </c>
      <c r="L26" s="22">
        <v>32032</v>
      </c>
      <c r="M26" s="28">
        <v>31626</v>
      </c>
      <c r="N26" s="28">
        <v>29706</v>
      </c>
      <c r="O26" s="28">
        <v>29449</v>
      </c>
      <c r="P26" s="22">
        <v>34118</v>
      </c>
      <c r="Q26" s="28">
        <v>32289</v>
      </c>
      <c r="R26" s="28">
        <v>31529</v>
      </c>
      <c r="S26" s="28">
        <v>32595</v>
      </c>
      <c r="T26" s="22">
        <v>29727</v>
      </c>
      <c r="U26" s="28">
        <v>29865</v>
      </c>
      <c r="V26" s="28">
        <v>34412</v>
      </c>
      <c r="W26" s="28">
        <v>40727</v>
      </c>
      <c r="X26" s="22">
        <v>38514</v>
      </c>
    </row>
    <row r="27" spans="1:24" ht="11.25">
      <c r="A27" s="3" t="s">
        <v>79</v>
      </c>
      <c r="B27" s="28">
        <v>8807</v>
      </c>
      <c r="C27" s="28">
        <v>8753</v>
      </c>
      <c r="D27" s="28">
        <v>8461</v>
      </c>
      <c r="E27" s="22">
        <v>8232</v>
      </c>
      <c r="F27" s="28">
        <v>7508</v>
      </c>
      <c r="G27" s="28">
        <v>7222</v>
      </c>
      <c r="H27" s="22">
        <v>4693</v>
      </c>
      <c r="I27" s="28">
        <v>7655</v>
      </c>
      <c r="J27" s="28">
        <v>7886</v>
      </c>
      <c r="K27" s="28">
        <v>8033</v>
      </c>
      <c r="L27" s="22">
        <v>5290</v>
      </c>
      <c r="M27" s="28">
        <v>8218</v>
      </c>
      <c r="N27" s="28">
        <v>7787</v>
      </c>
      <c r="O27" s="28">
        <v>7772</v>
      </c>
      <c r="P27" s="22">
        <v>4698</v>
      </c>
      <c r="Q27" s="28">
        <v>7943</v>
      </c>
      <c r="R27" s="28">
        <v>17489</v>
      </c>
      <c r="S27" s="28">
        <v>18250</v>
      </c>
      <c r="T27" s="22">
        <v>13843</v>
      </c>
      <c r="U27" s="28">
        <v>19589</v>
      </c>
      <c r="V27" s="28">
        <v>18813</v>
      </c>
      <c r="W27" s="28">
        <v>17322</v>
      </c>
      <c r="X27" s="22">
        <v>14450</v>
      </c>
    </row>
    <row r="28" spans="1:24" ht="11.25">
      <c r="A28" s="3" t="s">
        <v>80</v>
      </c>
      <c r="B28" s="28">
        <v>-260</v>
      </c>
      <c r="C28" s="28">
        <v>-267</v>
      </c>
      <c r="D28" s="28">
        <v>-301</v>
      </c>
      <c r="E28" s="22">
        <v>-273</v>
      </c>
      <c r="F28" s="28">
        <v>-302</v>
      </c>
      <c r="G28" s="28">
        <v>-322</v>
      </c>
      <c r="H28" s="22">
        <v>-324</v>
      </c>
      <c r="I28" s="28">
        <v>-384</v>
      </c>
      <c r="J28" s="28">
        <v>-508</v>
      </c>
      <c r="K28" s="28">
        <v>-506</v>
      </c>
      <c r="L28" s="22">
        <v>-505</v>
      </c>
      <c r="M28" s="28">
        <v>-519</v>
      </c>
      <c r="N28" s="28">
        <v>-523</v>
      </c>
      <c r="O28" s="28">
        <v>-547</v>
      </c>
      <c r="P28" s="22">
        <v>-546</v>
      </c>
      <c r="Q28" s="28">
        <v>-553</v>
      </c>
      <c r="R28" s="28">
        <v>-551</v>
      </c>
      <c r="S28" s="28">
        <v>-539</v>
      </c>
      <c r="T28" s="22">
        <v>-547</v>
      </c>
      <c r="U28" s="28">
        <v>-556</v>
      </c>
      <c r="V28" s="28">
        <v>-503</v>
      </c>
      <c r="W28" s="28">
        <v>-470</v>
      </c>
      <c r="X28" s="22">
        <v>-491</v>
      </c>
    </row>
    <row r="29" spans="1:24" ht="11.25">
      <c r="A29" s="3" t="s">
        <v>107</v>
      </c>
      <c r="B29" s="28">
        <v>59463</v>
      </c>
      <c r="C29" s="28">
        <v>56821</v>
      </c>
      <c r="D29" s="28">
        <v>51642</v>
      </c>
      <c r="E29" s="22">
        <v>43854</v>
      </c>
      <c r="F29" s="28">
        <v>36602</v>
      </c>
      <c r="G29" s="28">
        <v>38113</v>
      </c>
      <c r="H29" s="22">
        <v>42454</v>
      </c>
      <c r="I29" s="28">
        <v>38276</v>
      </c>
      <c r="J29" s="28">
        <v>38911</v>
      </c>
      <c r="K29" s="28">
        <v>40687</v>
      </c>
      <c r="L29" s="22">
        <v>39821</v>
      </c>
      <c r="M29" s="28">
        <v>39325</v>
      </c>
      <c r="N29" s="28">
        <v>36970</v>
      </c>
      <c r="O29" s="28">
        <v>36675</v>
      </c>
      <c r="P29" s="22">
        <v>41496</v>
      </c>
      <c r="Q29" s="28">
        <v>39679</v>
      </c>
      <c r="R29" s="28">
        <v>48466</v>
      </c>
      <c r="S29" s="28">
        <v>50307</v>
      </c>
      <c r="T29" s="22">
        <v>46552</v>
      </c>
      <c r="U29" s="28">
        <v>48899</v>
      </c>
      <c r="V29" s="28">
        <v>52722</v>
      </c>
      <c r="W29" s="28">
        <v>57579</v>
      </c>
      <c r="X29" s="22">
        <v>55992</v>
      </c>
    </row>
    <row r="30" spans="1:24" ht="11.25">
      <c r="A30" s="2" t="s">
        <v>108</v>
      </c>
      <c r="B30" s="28">
        <v>228565</v>
      </c>
      <c r="C30" s="28">
        <v>225117</v>
      </c>
      <c r="D30" s="28">
        <v>214809</v>
      </c>
      <c r="E30" s="22">
        <v>197962</v>
      </c>
      <c r="F30" s="28">
        <v>180596</v>
      </c>
      <c r="G30" s="28">
        <v>182881</v>
      </c>
      <c r="H30" s="22">
        <v>182118</v>
      </c>
      <c r="I30" s="28">
        <v>175293</v>
      </c>
      <c r="J30" s="28">
        <v>177292</v>
      </c>
      <c r="K30" s="28">
        <v>178329</v>
      </c>
      <c r="L30" s="22">
        <v>170135</v>
      </c>
      <c r="M30" s="28">
        <v>166771</v>
      </c>
      <c r="N30" s="28">
        <v>154624</v>
      </c>
      <c r="O30" s="28">
        <v>152292</v>
      </c>
      <c r="P30" s="22">
        <v>157342</v>
      </c>
      <c r="Q30" s="28">
        <v>155542</v>
      </c>
      <c r="R30" s="28">
        <v>168049</v>
      </c>
      <c r="S30" s="28">
        <v>170859</v>
      </c>
      <c r="T30" s="22">
        <v>168011</v>
      </c>
      <c r="U30" s="28">
        <v>176258</v>
      </c>
      <c r="V30" s="28">
        <v>175941</v>
      </c>
      <c r="W30" s="28">
        <v>179530</v>
      </c>
      <c r="X30" s="22">
        <v>178980</v>
      </c>
    </row>
    <row r="31" spans="1:24" ht="12" thickBot="1">
      <c r="A31" s="5" t="s">
        <v>109</v>
      </c>
      <c r="B31" s="29">
        <v>394502</v>
      </c>
      <c r="C31" s="29">
        <v>392728</v>
      </c>
      <c r="D31" s="29">
        <v>377753</v>
      </c>
      <c r="E31" s="23">
        <v>354285</v>
      </c>
      <c r="F31" s="29">
        <v>330150</v>
      </c>
      <c r="G31" s="29">
        <v>333737</v>
      </c>
      <c r="H31" s="23">
        <v>336982</v>
      </c>
      <c r="I31" s="29">
        <v>337313</v>
      </c>
      <c r="J31" s="29">
        <v>329296</v>
      </c>
      <c r="K31" s="29">
        <v>324895</v>
      </c>
      <c r="L31" s="23">
        <v>305290</v>
      </c>
      <c r="M31" s="29">
        <v>308622</v>
      </c>
      <c r="N31" s="29">
        <v>290802</v>
      </c>
      <c r="O31" s="29">
        <v>284602</v>
      </c>
      <c r="P31" s="23">
        <v>293207</v>
      </c>
      <c r="Q31" s="29">
        <v>309811</v>
      </c>
      <c r="R31" s="29">
        <v>302379</v>
      </c>
      <c r="S31" s="29">
        <v>304667</v>
      </c>
      <c r="T31" s="23">
        <v>304769</v>
      </c>
      <c r="U31" s="29">
        <v>337345</v>
      </c>
      <c r="V31" s="29">
        <v>332135</v>
      </c>
      <c r="W31" s="29">
        <v>331622</v>
      </c>
      <c r="X31" s="23">
        <v>333892</v>
      </c>
    </row>
    <row r="32" spans="1:24" ht="12" thickTop="1">
      <c r="A32" s="2" t="s">
        <v>244</v>
      </c>
      <c r="B32" s="28">
        <v>58103</v>
      </c>
      <c r="C32" s="28">
        <v>62055</v>
      </c>
      <c r="D32" s="28">
        <v>62176</v>
      </c>
      <c r="E32" s="22">
        <v>58593</v>
      </c>
      <c r="F32" s="28">
        <v>57328</v>
      </c>
      <c r="G32" s="28">
        <v>57077</v>
      </c>
      <c r="H32" s="22">
        <v>66106</v>
      </c>
      <c r="I32" s="28">
        <v>70221</v>
      </c>
      <c r="J32" s="28">
        <v>60570</v>
      </c>
      <c r="K32" s="28">
        <v>55970</v>
      </c>
      <c r="L32" s="22">
        <v>59577</v>
      </c>
      <c r="M32" s="28">
        <v>66119</v>
      </c>
      <c r="N32" s="28">
        <v>56136</v>
      </c>
      <c r="O32" s="28">
        <v>55777</v>
      </c>
      <c r="P32" s="22">
        <v>52698</v>
      </c>
      <c r="Q32" s="28">
        <v>58623</v>
      </c>
      <c r="R32" s="28">
        <v>46250</v>
      </c>
      <c r="S32" s="28">
        <v>48561</v>
      </c>
      <c r="T32" s="22">
        <v>48458</v>
      </c>
      <c r="U32" s="28">
        <v>74385</v>
      </c>
      <c r="V32" s="28">
        <v>71318</v>
      </c>
      <c r="W32" s="28">
        <v>80052</v>
      </c>
      <c r="X32" s="22">
        <v>82474</v>
      </c>
    </row>
    <row r="33" spans="1:24" ht="11.25">
      <c r="A33" s="2" t="s">
        <v>111</v>
      </c>
      <c r="B33" s="28">
        <v>28472</v>
      </c>
      <c r="C33" s="28">
        <v>35981</v>
      </c>
      <c r="D33" s="28">
        <v>40849</v>
      </c>
      <c r="E33" s="22">
        <v>37960</v>
      </c>
      <c r="F33" s="28">
        <v>48903</v>
      </c>
      <c r="G33" s="28">
        <v>54297</v>
      </c>
      <c r="H33" s="22">
        <v>43515</v>
      </c>
      <c r="I33" s="28">
        <v>54597</v>
      </c>
      <c r="J33" s="28">
        <v>44778</v>
      </c>
      <c r="K33" s="28">
        <v>44407</v>
      </c>
      <c r="L33" s="22">
        <v>33118</v>
      </c>
      <c r="M33" s="28">
        <v>27441</v>
      </c>
      <c r="N33" s="28">
        <v>31512</v>
      </c>
      <c r="O33" s="28">
        <v>38603</v>
      </c>
      <c r="P33" s="22">
        <v>35970</v>
      </c>
      <c r="Q33" s="28">
        <v>51091</v>
      </c>
      <c r="R33" s="28">
        <v>60133</v>
      </c>
      <c r="S33" s="28">
        <v>65319</v>
      </c>
      <c r="T33" s="22">
        <v>63951</v>
      </c>
      <c r="U33" s="28">
        <v>55805</v>
      </c>
      <c r="V33" s="28">
        <v>48400</v>
      </c>
      <c r="W33" s="28">
        <v>45677</v>
      </c>
      <c r="X33" s="22">
        <v>44801</v>
      </c>
    </row>
    <row r="34" spans="1:24" ht="11.25">
      <c r="A34" s="2" t="s">
        <v>113</v>
      </c>
      <c r="B34" s="28">
        <v>8000</v>
      </c>
      <c r="C34" s="28"/>
      <c r="D34" s="28"/>
      <c r="E34" s="22"/>
      <c r="F34" s="28"/>
      <c r="G34" s="28"/>
      <c r="H34" s="22">
        <v>5000</v>
      </c>
      <c r="I34" s="28">
        <v>5000</v>
      </c>
      <c r="J34" s="28">
        <v>5000</v>
      </c>
      <c r="K34" s="28">
        <v>15000</v>
      </c>
      <c r="L34" s="22">
        <v>10000</v>
      </c>
      <c r="M34" s="28">
        <v>10000</v>
      </c>
      <c r="N34" s="28">
        <v>15000</v>
      </c>
      <c r="O34" s="28">
        <v>5000</v>
      </c>
      <c r="P34" s="22">
        <v>8000</v>
      </c>
      <c r="Q34" s="28">
        <v>8000</v>
      </c>
      <c r="R34" s="28">
        <v>3000</v>
      </c>
      <c r="S34" s="28">
        <v>3000</v>
      </c>
      <c r="T34" s="22">
        <v>5000</v>
      </c>
      <c r="U34" s="28">
        <v>5000</v>
      </c>
      <c r="V34" s="28">
        <v>5000</v>
      </c>
      <c r="W34" s="28">
        <v>5000</v>
      </c>
      <c r="X34" s="22">
        <v>5000</v>
      </c>
    </row>
    <row r="35" spans="1:24" ht="11.25">
      <c r="A35" s="2" t="s">
        <v>117</v>
      </c>
      <c r="B35" s="28">
        <v>5828</v>
      </c>
      <c r="C35" s="28">
        <v>5862</v>
      </c>
      <c r="D35" s="28">
        <v>2925</v>
      </c>
      <c r="E35" s="22">
        <v>3017</v>
      </c>
      <c r="F35" s="28">
        <v>2607</v>
      </c>
      <c r="G35" s="28">
        <v>1460</v>
      </c>
      <c r="H35" s="22">
        <v>1220</v>
      </c>
      <c r="I35" s="28">
        <v>3216</v>
      </c>
      <c r="J35" s="28">
        <v>1552</v>
      </c>
      <c r="K35" s="28">
        <v>806</v>
      </c>
      <c r="L35" s="22">
        <v>916</v>
      </c>
      <c r="M35" s="28">
        <v>1538</v>
      </c>
      <c r="N35" s="28">
        <v>719</v>
      </c>
      <c r="O35" s="28">
        <v>464</v>
      </c>
      <c r="P35" s="22">
        <v>1201</v>
      </c>
      <c r="Q35" s="28">
        <v>4808</v>
      </c>
      <c r="R35" s="28">
        <v>1338</v>
      </c>
      <c r="S35" s="28">
        <v>681</v>
      </c>
      <c r="T35" s="22">
        <v>1098</v>
      </c>
      <c r="U35" s="28">
        <v>1059</v>
      </c>
      <c r="V35" s="28">
        <v>501</v>
      </c>
      <c r="W35" s="28">
        <v>797</v>
      </c>
      <c r="X35" s="22">
        <v>1481</v>
      </c>
    </row>
    <row r="36" spans="1:24" ht="11.25">
      <c r="A36" s="2" t="s">
        <v>115</v>
      </c>
      <c r="B36" s="28">
        <v>13038</v>
      </c>
      <c r="C36" s="28">
        <v>11581</v>
      </c>
      <c r="D36" s="28">
        <v>10918</v>
      </c>
      <c r="E36" s="22">
        <v>12023</v>
      </c>
      <c r="F36" s="28">
        <v>10823</v>
      </c>
      <c r="G36" s="28">
        <v>11952</v>
      </c>
      <c r="H36" s="22">
        <v>17290</v>
      </c>
      <c r="I36" s="28">
        <v>11168</v>
      </c>
      <c r="J36" s="28">
        <v>12484</v>
      </c>
      <c r="K36" s="28">
        <v>13740</v>
      </c>
      <c r="L36" s="22">
        <v>12553</v>
      </c>
      <c r="M36" s="28">
        <v>9769</v>
      </c>
      <c r="N36" s="28">
        <v>9030</v>
      </c>
      <c r="O36" s="28">
        <v>8630</v>
      </c>
      <c r="P36" s="22">
        <v>11876</v>
      </c>
      <c r="Q36" s="28">
        <v>6956</v>
      </c>
      <c r="R36" s="28">
        <v>9826</v>
      </c>
      <c r="S36" s="28">
        <v>7332</v>
      </c>
      <c r="T36" s="22">
        <v>11686</v>
      </c>
      <c r="U36" s="28">
        <v>13788</v>
      </c>
      <c r="V36" s="28">
        <v>17772</v>
      </c>
      <c r="W36" s="28">
        <v>17550</v>
      </c>
      <c r="X36" s="22">
        <v>21216</v>
      </c>
    </row>
    <row r="37" spans="1:24" ht="11.25">
      <c r="A37" s="2" t="s">
        <v>121</v>
      </c>
      <c r="B37" s="28"/>
      <c r="C37" s="28"/>
      <c r="D37" s="28"/>
      <c r="E37" s="22">
        <v>26</v>
      </c>
      <c r="F37" s="28"/>
      <c r="G37" s="28"/>
      <c r="H37" s="22">
        <v>19</v>
      </c>
      <c r="I37" s="28"/>
      <c r="J37" s="28"/>
      <c r="K37" s="28"/>
      <c r="L37" s="22"/>
      <c r="M37" s="28"/>
      <c r="N37" s="28"/>
      <c r="O37" s="28"/>
      <c r="P37" s="22"/>
      <c r="Q37" s="28"/>
      <c r="R37" s="28"/>
      <c r="S37" s="28"/>
      <c r="T37" s="22"/>
      <c r="U37" s="28"/>
      <c r="V37" s="28"/>
      <c r="W37" s="28"/>
      <c r="X37" s="22"/>
    </row>
    <row r="38" spans="1:24" ht="11.25">
      <c r="A38" s="2" t="s">
        <v>245</v>
      </c>
      <c r="B38" s="28">
        <v>11730</v>
      </c>
      <c r="C38" s="28"/>
      <c r="D38" s="28"/>
      <c r="E38" s="22"/>
      <c r="F38" s="28"/>
      <c r="G38" s="28"/>
      <c r="H38" s="22"/>
      <c r="I38" s="28"/>
      <c r="J38" s="28"/>
      <c r="K38" s="28"/>
      <c r="L38" s="22"/>
      <c r="M38" s="28"/>
      <c r="N38" s="28"/>
      <c r="O38" s="28"/>
      <c r="P38" s="22"/>
      <c r="Q38" s="28"/>
      <c r="R38" s="28"/>
      <c r="S38" s="28"/>
      <c r="T38" s="22"/>
      <c r="U38" s="28"/>
      <c r="V38" s="28"/>
      <c r="W38" s="28"/>
      <c r="X38" s="22"/>
    </row>
    <row r="39" spans="1:24" ht="11.25">
      <c r="A39" s="2" t="s">
        <v>79</v>
      </c>
      <c r="B39" s="28">
        <v>19502</v>
      </c>
      <c r="C39" s="28">
        <v>20284</v>
      </c>
      <c r="D39" s="28">
        <v>17121</v>
      </c>
      <c r="E39" s="22">
        <v>18042</v>
      </c>
      <c r="F39" s="28">
        <v>15927</v>
      </c>
      <c r="G39" s="28">
        <v>17443</v>
      </c>
      <c r="H39" s="22">
        <v>14673</v>
      </c>
      <c r="I39" s="28">
        <v>14417</v>
      </c>
      <c r="J39" s="28">
        <v>13647</v>
      </c>
      <c r="K39" s="28">
        <v>15392</v>
      </c>
      <c r="L39" s="22">
        <v>12773</v>
      </c>
      <c r="M39" s="28">
        <v>13244</v>
      </c>
      <c r="N39" s="28">
        <v>11307</v>
      </c>
      <c r="O39" s="28">
        <v>13305</v>
      </c>
      <c r="P39" s="22">
        <v>13305</v>
      </c>
      <c r="Q39" s="28">
        <v>13836</v>
      </c>
      <c r="R39" s="28">
        <v>12252</v>
      </c>
      <c r="S39" s="28">
        <v>13422</v>
      </c>
      <c r="T39" s="22">
        <v>11859</v>
      </c>
      <c r="U39" s="28">
        <v>12006</v>
      </c>
      <c r="V39" s="28">
        <v>12599</v>
      </c>
      <c r="W39" s="28">
        <v>14827</v>
      </c>
      <c r="X39" s="22">
        <v>12054</v>
      </c>
    </row>
    <row r="40" spans="1:24" ht="11.25">
      <c r="A40" s="2" t="s">
        <v>122</v>
      </c>
      <c r="B40" s="28">
        <v>144675</v>
      </c>
      <c r="C40" s="28">
        <v>135765</v>
      </c>
      <c r="D40" s="28">
        <v>133991</v>
      </c>
      <c r="E40" s="22">
        <v>129663</v>
      </c>
      <c r="F40" s="28">
        <v>135590</v>
      </c>
      <c r="G40" s="28">
        <v>142231</v>
      </c>
      <c r="H40" s="22">
        <v>147825</v>
      </c>
      <c r="I40" s="28">
        <v>158770</v>
      </c>
      <c r="J40" s="28">
        <v>138239</v>
      </c>
      <c r="K40" s="28">
        <v>145982</v>
      </c>
      <c r="L40" s="22">
        <v>130137</v>
      </c>
      <c r="M40" s="28">
        <v>128378</v>
      </c>
      <c r="N40" s="28">
        <v>124039</v>
      </c>
      <c r="O40" s="28">
        <v>122169</v>
      </c>
      <c r="P40" s="22">
        <v>123550</v>
      </c>
      <c r="Q40" s="28">
        <v>143789</v>
      </c>
      <c r="R40" s="28">
        <v>133467</v>
      </c>
      <c r="S40" s="28">
        <v>139047</v>
      </c>
      <c r="T40" s="22">
        <v>142924</v>
      </c>
      <c r="U40" s="28">
        <v>163644</v>
      </c>
      <c r="V40" s="28">
        <v>157840</v>
      </c>
      <c r="W40" s="28">
        <v>172975</v>
      </c>
      <c r="X40" s="22">
        <v>172290</v>
      </c>
    </row>
    <row r="41" spans="1:24" ht="11.25">
      <c r="A41" s="2" t="s">
        <v>123</v>
      </c>
      <c r="B41" s="28">
        <v>20000</v>
      </c>
      <c r="C41" s="28">
        <v>28000</v>
      </c>
      <c r="D41" s="28">
        <v>28000</v>
      </c>
      <c r="E41" s="22">
        <v>28000</v>
      </c>
      <c r="F41" s="28">
        <v>28000</v>
      </c>
      <c r="G41" s="28">
        <v>23000</v>
      </c>
      <c r="H41" s="22">
        <v>23000</v>
      </c>
      <c r="I41" s="28">
        <v>23000</v>
      </c>
      <c r="J41" s="28">
        <v>23000</v>
      </c>
      <c r="K41" s="28">
        <v>13000</v>
      </c>
      <c r="L41" s="22">
        <v>18000</v>
      </c>
      <c r="M41" s="28">
        <v>18000</v>
      </c>
      <c r="N41" s="28">
        <v>18000</v>
      </c>
      <c r="O41" s="28">
        <v>15000</v>
      </c>
      <c r="P41" s="22">
        <v>15000</v>
      </c>
      <c r="Q41" s="28">
        <v>15000</v>
      </c>
      <c r="R41" s="28">
        <v>20000</v>
      </c>
      <c r="S41" s="28">
        <v>20000</v>
      </c>
      <c r="T41" s="22">
        <v>23000</v>
      </c>
      <c r="U41" s="28">
        <v>23000</v>
      </c>
      <c r="V41" s="28">
        <v>23000</v>
      </c>
      <c r="W41" s="28">
        <v>13000</v>
      </c>
      <c r="X41" s="22">
        <v>18000</v>
      </c>
    </row>
    <row r="42" spans="1:24" ht="11.25">
      <c r="A42" s="2" t="s">
        <v>124</v>
      </c>
      <c r="B42" s="28">
        <v>71443</v>
      </c>
      <c r="C42" s="28">
        <v>70040</v>
      </c>
      <c r="D42" s="28">
        <v>69066</v>
      </c>
      <c r="E42" s="22">
        <v>66113</v>
      </c>
      <c r="F42" s="28">
        <v>57727</v>
      </c>
      <c r="G42" s="28">
        <v>60324</v>
      </c>
      <c r="H42" s="22">
        <v>55486</v>
      </c>
      <c r="I42" s="28">
        <v>54258</v>
      </c>
      <c r="J42" s="28">
        <v>65400</v>
      </c>
      <c r="K42" s="28">
        <v>61829</v>
      </c>
      <c r="L42" s="22">
        <v>55992</v>
      </c>
      <c r="M42" s="28">
        <v>57987</v>
      </c>
      <c r="N42" s="28">
        <v>49646</v>
      </c>
      <c r="O42" s="28">
        <v>46334</v>
      </c>
      <c r="P42" s="22">
        <v>49561</v>
      </c>
      <c r="Q42" s="28">
        <v>51071</v>
      </c>
      <c r="R42" s="28">
        <v>51097</v>
      </c>
      <c r="S42" s="28">
        <v>51139</v>
      </c>
      <c r="T42" s="22">
        <v>44682</v>
      </c>
      <c r="U42" s="28">
        <v>49289</v>
      </c>
      <c r="V42" s="28">
        <v>40061</v>
      </c>
      <c r="W42" s="28">
        <v>32205</v>
      </c>
      <c r="X42" s="22">
        <v>26464</v>
      </c>
    </row>
    <row r="43" spans="1:24" ht="11.25">
      <c r="A43" s="2" t="s">
        <v>126</v>
      </c>
      <c r="B43" s="28">
        <v>13136</v>
      </c>
      <c r="C43" s="28">
        <v>13123</v>
      </c>
      <c r="D43" s="28">
        <v>13216</v>
      </c>
      <c r="E43" s="22">
        <v>13201</v>
      </c>
      <c r="F43" s="28">
        <v>13019</v>
      </c>
      <c r="G43" s="28">
        <v>13014</v>
      </c>
      <c r="H43" s="22">
        <v>12863</v>
      </c>
      <c r="I43" s="28">
        <v>13044</v>
      </c>
      <c r="J43" s="28">
        <v>12997</v>
      </c>
      <c r="K43" s="28">
        <v>13202</v>
      </c>
      <c r="L43" s="22">
        <v>13243</v>
      </c>
      <c r="M43" s="28">
        <v>13237</v>
      </c>
      <c r="N43" s="28">
        <v>13088</v>
      </c>
      <c r="O43" s="28">
        <v>13099</v>
      </c>
      <c r="P43" s="22">
        <v>12978</v>
      </c>
      <c r="Q43" s="28">
        <v>12968</v>
      </c>
      <c r="R43" s="28">
        <v>13159</v>
      </c>
      <c r="S43" s="28">
        <v>13858</v>
      </c>
      <c r="T43" s="22">
        <v>14108</v>
      </c>
      <c r="U43" s="28">
        <v>14502</v>
      </c>
      <c r="V43" s="28">
        <v>14661</v>
      </c>
      <c r="W43" s="28">
        <v>14754</v>
      </c>
      <c r="X43" s="22">
        <v>13657</v>
      </c>
    </row>
    <row r="44" spans="1:24" ht="11.25">
      <c r="A44" s="2" t="s">
        <v>0</v>
      </c>
      <c r="B44" s="28">
        <v>132</v>
      </c>
      <c r="C44" s="28">
        <v>137</v>
      </c>
      <c r="D44" s="28">
        <v>147</v>
      </c>
      <c r="E44" s="22">
        <v>151</v>
      </c>
      <c r="F44" s="28">
        <v>163</v>
      </c>
      <c r="G44" s="28">
        <v>161</v>
      </c>
      <c r="H44" s="22"/>
      <c r="I44" s="28">
        <v>165</v>
      </c>
      <c r="J44" s="28">
        <v>174</v>
      </c>
      <c r="K44" s="28">
        <v>172</v>
      </c>
      <c r="L44" s="22"/>
      <c r="M44" s="28">
        <v>182</v>
      </c>
      <c r="N44" s="28">
        <v>181</v>
      </c>
      <c r="O44" s="28">
        <v>178</v>
      </c>
      <c r="P44" s="22"/>
      <c r="Q44" s="28">
        <v>218</v>
      </c>
      <c r="R44" s="28">
        <v>251</v>
      </c>
      <c r="S44" s="28">
        <v>267</v>
      </c>
      <c r="T44" s="22"/>
      <c r="U44" s="28">
        <v>482</v>
      </c>
      <c r="V44" s="28">
        <v>501</v>
      </c>
      <c r="W44" s="28">
        <v>564</v>
      </c>
      <c r="X44" s="22"/>
    </row>
    <row r="45" spans="1:24" ht="11.25">
      <c r="A45" s="2" t="s">
        <v>79</v>
      </c>
      <c r="B45" s="28">
        <v>16710</v>
      </c>
      <c r="C45" s="28">
        <v>15577</v>
      </c>
      <c r="D45" s="28">
        <v>13691</v>
      </c>
      <c r="E45" s="22">
        <v>10522</v>
      </c>
      <c r="F45" s="28">
        <v>9554</v>
      </c>
      <c r="G45" s="28">
        <v>10078</v>
      </c>
      <c r="H45" s="22">
        <v>1232</v>
      </c>
      <c r="I45" s="28">
        <v>8156</v>
      </c>
      <c r="J45" s="28">
        <v>9026</v>
      </c>
      <c r="K45" s="28">
        <v>8747</v>
      </c>
      <c r="L45" s="22">
        <v>1046</v>
      </c>
      <c r="M45" s="28">
        <v>6129</v>
      </c>
      <c r="N45" s="28">
        <v>5016</v>
      </c>
      <c r="O45" s="28">
        <v>5094</v>
      </c>
      <c r="P45" s="22">
        <v>1263</v>
      </c>
      <c r="Q45" s="28">
        <v>5884</v>
      </c>
      <c r="R45" s="28">
        <v>5574</v>
      </c>
      <c r="S45" s="28">
        <v>6695</v>
      </c>
      <c r="T45" s="22">
        <v>1414</v>
      </c>
      <c r="U45" s="28">
        <v>8677</v>
      </c>
      <c r="V45" s="28">
        <v>10153</v>
      </c>
      <c r="W45" s="28">
        <v>11241</v>
      </c>
      <c r="X45" s="22">
        <v>629</v>
      </c>
    </row>
    <row r="46" spans="1:24" ht="11.25">
      <c r="A46" s="2" t="s">
        <v>129</v>
      </c>
      <c r="B46" s="28">
        <v>121422</v>
      </c>
      <c r="C46" s="28">
        <v>126878</v>
      </c>
      <c r="D46" s="28">
        <v>124121</v>
      </c>
      <c r="E46" s="22">
        <v>117988</v>
      </c>
      <c r="F46" s="28">
        <v>108464</v>
      </c>
      <c r="G46" s="28">
        <v>106580</v>
      </c>
      <c r="H46" s="22">
        <v>102604</v>
      </c>
      <c r="I46" s="28">
        <v>98625</v>
      </c>
      <c r="J46" s="28">
        <v>110598</v>
      </c>
      <c r="K46" s="28">
        <v>96951</v>
      </c>
      <c r="L46" s="22">
        <v>95545</v>
      </c>
      <c r="M46" s="28">
        <v>95537</v>
      </c>
      <c r="N46" s="28">
        <v>85933</v>
      </c>
      <c r="O46" s="28">
        <v>79706</v>
      </c>
      <c r="P46" s="22">
        <v>84634</v>
      </c>
      <c r="Q46" s="28">
        <v>85142</v>
      </c>
      <c r="R46" s="28">
        <v>90383</v>
      </c>
      <c r="S46" s="28">
        <v>91960</v>
      </c>
      <c r="T46" s="22">
        <v>90488</v>
      </c>
      <c r="U46" s="28">
        <v>95953</v>
      </c>
      <c r="V46" s="28">
        <v>88379</v>
      </c>
      <c r="W46" s="28">
        <v>71766</v>
      </c>
      <c r="X46" s="22">
        <v>68998</v>
      </c>
    </row>
    <row r="47" spans="1:24" ht="12" thickBot="1">
      <c r="A47" s="5" t="s">
        <v>130</v>
      </c>
      <c r="B47" s="29">
        <v>266098</v>
      </c>
      <c r="C47" s="29">
        <v>262643</v>
      </c>
      <c r="D47" s="29">
        <v>258113</v>
      </c>
      <c r="E47" s="23">
        <v>247651</v>
      </c>
      <c r="F47" s="29">
        <v>244055</v>
      </c>
      <c r="G47" s="29">
        <v>248811</v>
      </c>
      <c r="H47" s="23">
        <v>250429</v>
      </c>
      <c r="I47" s="29">
        <v>257396</v>
      </c>
      <c r="J47" s="29">
        <v>248838</v>
      </c>
      <c r="K47" s="29">
        <v>242934</v>
      </c>
      <c r="L47" s="23">
        <v>225683</v>
      </c>
      <c r="M47" s="29">
        <v>223916</v>
      </c>
      <c r="N47" s="29">
        <v>209972</v>
      </c>
      <c r="O47" s="29">
        <v>201875</v>
      </c>
      <c r="P47" s="23">
        <v>208184</v>
      </c>
      <c r="Q47" s="29">
        <v>228931</v>
      </c>
      <c r="R47" s="29">
        <v>223851</v>
      </c>
      <c r="S47" s="29">
        <v>231007</v>
      </c>
      <c r="T47" s="23">
        <v>233413</v>
      </c>
      <c r="U47" s="29">
        <v>259597</v>
      </c>
      <c r="V47" s="29">
        <v>246219</v>
      </c>
      <c r="W47" s="29">
        <v>244742</v>
      </c>
      <c r="X47" s="23">
        <v>241288</v>
      </c>
    </row>
    <row r="48" spans="1:24" ht="12" thickTop="1">
      <c r="A48" s="2" t="s">
        <v>131</v>
      </c>
      <c r="B48" s="28">
        <v>30484</v>
      </c>
      <c r="C48" s="28">
        <v>30484</v>
      </c>
      <c r="D48" s="28">
        <v>30484</v>
      </c>
      <c r="E48" s="22">
        <v>30484</v>
      </c>
      <c r="F48" s="28">
        <v>30484</v>
      </c>
      <c r="G48" s="28">
        <v>30484</v>
      </c>
      <c r="H48" s="22">
        <v>30484</v>
      </c>
      <c r="I48" s="28">
        <v>30484</v>
      </c>
      <c r="J48" s="28">
        <v>30484</v>
      </c>
      <c r="K48" s="28">
        <v>30484</v>
      </c>
      <c r="L48" s="22">
        <v>30484</v>
      </c>
      <c r="M48" s="28">
        <v>30484</v>
      </c>
      <c r="N48" s="28">
        <v>30484</v>
      </c>
      <c r="O48" s="28">
        <v>30484</v>
      </c>
      <c r="P48" s="22">
        <v>30484</v>
      </c>
      <c r="Q48" s="28">
        <v>30484</v>
      </c>
      <c r="R48" s="28">
        <v>30334</v>
      </c>
      <c r="S48" s="28">
        <v>27984</v>
      </c>
      <c r="T48" s="22">
        <v>27984</v>
      </c>
      <c r="U48" s="28">
        <v>27984</v>
      </c>
      <c r="V48" s="28">
        <v>23974</v>
      </c>
      <c r="W48" s="28">
        <v>23974</v>
      </c>
      <c r="X48" s="22">
        <v>23974</v>
      </c>
    </row>
    <row r="49" spans="1:24" ht="11.25">
      <c r="A49" s="2" t="s">
        <v>133</v>
      </c>
      <c r="B49" s="28">
        <v>28507</v>
      </c>
      <c r="C49" s="28">
        <v>28507</v>
      </c>
      <c r="D49" s="28">
        <v>28507</v>
      </c>
      <c r="E49" s="22">
        <v>28507</v>
      </c>
      <c r="F49" s="28">
        <v>28507</v>
      </c>
      <c r="G49" s="28">
        <v>28507</v>
      </c>
      <c r="H49" s="22">
        <v>28507</v>
      </c>
      <c r="I49" s="28">
        <v>28507</v>
      </c>
      <c r="J49" s="28">
        <v>28507</v>
      </c>
      <c r="K49" s="28">
        <v>28507</v>
      </c>
      <c r="L49" s="22">
        <v>28507</v>
      </c>
      <c r="M49" s="28">
        <v>28507</v>
      </c>
      <c r="N49" s="28">
        <v>28507</v>
      </c>
      <c r="O49" s="28">
        <v>28507</v>
      </c>
      <c r="P49" s="22">
        <v>28507</v>
      </c>
      <c r="Q49" s="28">
        <v>28507</v>
      </c>
      <c r="R49" s="28">
        <v>28357</v>
      </c>
      <c r="S49" s="28">
        <v>26007</v>
      </c>
      <c r="T49" s="22">
        <v>26007</v>
      </c>
      <c r="U49" s="28">
        <v>26007</v>
      </c>
      <c r="V49" s="28">
        <v>21997</v>
      </c>
      <c r="W49" s="28">
        <v>21998</v>
      </c>
      <c r="X49" s="22">
        <v>21998</v>
      </c>
    </row>
    <row r="50" spans="1:24" ht="11.25">
      <c r="A50" s="2" t="s">
        <v>136</v>
      </c>
      <c r="B50" s="28">
        <v>42762</v>
      </c>
      <c r="C50" s="28">
        <v>45648</v>
      </c>
      <c r="D50" s="28">
        <v>40845</v>
      </c>
      <c r="E50" s="22">
        <v>38388</v>
      </c>
      <c r="F50" s="28">
        <v>28830</v>
      </c>
      <c r="G50" s="28">
        <v>26423</v>
      </c>
      <c r="H50" s="22">
        <v>26440</v>
      </c>
      <c r="I50" s="28">
        <v>23843</v>
      </c>
      <c r="J50" s="28">
        <v>21006</v>
      </c>
      <c r="K50" s="28">
        <v>20590</v>
      </c>
      <c r="L50" s="22">
        <v>21007</v>
      </c>
      <c r="M50" s="28">
        <v>25577</v>
      </c>
      <c r="N50" s="28">
        <v>21452</v>
      </c>
      <c r="O50" s="28">
        <v>21229</v>
      </c>
      <c r="P50" s="22">
        <v>21248</v>
      </c>
      <c r="Q50" s="28">
        <v>18710</v>
      </c>
      <c r="R50" s="28">
        <v>16337</v>
      </c>
      <c r="S50" s="28">
        <v>15693</v>
      </c>
      <c r="T50" s="22">
        <v>18236</v>
      </c>
      <c r="U50" s="28">
        <v>18960</v>
      </c>
      <c r="V50" s="28">
        <v>26737</v>
      </c>
      <c r="W50" s="28">
        <v>27512</v>
      </c>
      <c r="X50" s="22">
        <v>30952</v>
      </c>
    </row>
    <row r="51" spans="1:24" ht="11.25">
      <c r="A51" s="2" t="s">
        <v>137</v>
      </c>
      <c r="B51" s="28">
        <v>-114</v>
      </c>
      <c r="C51" s="28">
        <v>-111</v>
      </c>
      <c r="D51" s="28">
        <v>-108</v>
      </c>
      <c r="E51" s="22">
        <v>-106</v>
      </c>
      <c r="F51" s="28">
        <v>-106</v>
      </c>
      <c r="G51" s="28">
        <v>-105</v>
      </c>
      <c r="H51" s="22">
        <v>-105</v>
      </c>
      <c r="I51" s="28">
        <v>-105</v>
      </c>
      <c r="J51" s="28">
        <v>-105</v>
      </c>
      <c r="K51" s="28">
        <v>-105</v>
      </c>
      <c r="L51" s="22">
        <v>-104</v>
      </c>
      <c r="M51" s="28">
        <v>-104</v>
      </c>
      <c r="N51" s="28">
        <v>-103</v>
      </c>
      <c r="O51" s="28">
        <v>-103</v>
      </c>
      <c r="P51" s="22">
        <v>-102</v>
      </c>
      <c r="Q51" s="28">
        <v>-102</v>
      </c>
      <c r="R51" s="28">
        <v>-102</v>
      </c>
      <c r="S51" s="28">
        <v>-101</v>
      </c>
      <c r="T51" s="22">
        <v>-100</v>
      </c>
      <c r="U51" s="28">
        <v>-100</v>
      </c>
      <c r="V51" s="28">
        <v>-102</v>
      </c>
      <c r="W51" s="28">
        <v>-102</v>
      </c>
      <c r="X51" s="22">
        <v>-100</v>
      </c>
    </row>
    <row r="52" spans="1:24" ht="11.25">
      <c r="A52" s="2" t="s">
        <v>138</v>
      </c>
      <c r="B52" s="28">
        <v>101639</v>
      </c>
      <c r="C52" s="28">
        <v>104528</v>
      </c>
      <c r="D52" s="28">
        <v>99728</v>
      </c>
      <c r="E52" s="22">
        <v>97273</v>
      </c>
      <c r="F52" s="28">
        <v>87715</v>
      </c>
      <c r="G52" s="28">
        <v>85309</v>
      </c>
      <c r="H52" s="22">
        <v>85326</v>
      </c>
      <c r="I52" s="28">
        <v>82728</v>
      </c>
      <c r="J52" s="28">
        <v>79892</v>
      </c>
      <c r="K52" s="28">
        <v>79477</v>
      </c>
      <c r="L52" s="22">
        <v>79894</v>
      </c>
      <c r="M52" s="28">
        <v>84465</v>
      </c>
      <c r="N52" s="28">
        <v>80340</v>
      </c>
      <c r="O52" s="28">
        <v>80117</v>
      </c>
      <c r="P52" s="22">
        <v>80136</v>
      </c>
      <c r="Q52" s="28">
        <v>77599</v>
      </c>
      <c r="R52" s="28">
        <v>74926</v>
      </c>
      <c r="S52" s="28">
        <v>69583</v>
      </c>
      <c r="T52" s="22">
        <v>72127</v>
      </c>
      <c r="U52" s="28">
        <v>72851</v>
      </c>
      <c r="V52" s="28">
        <v>72606</v>
      </c>
      <c r="W52" s="28">
        <v>73383</v>
      </c>
      <c r="X52" s="22">
        <v>76825</v>
      </c>
    </row>
    <row r="53" spans="1:24" ht="11.25">
      <c r="A53" s="2" t="s">
        <v>139</v>
      </c>
      <c r="B53" s="28">
        <v>20712</v>
      </c>
      <c r="C53" s="28">
        <v>19036</v>
      </c>
      <c r="D53" s="28">
        <v>15883</v>
      </c>
      <c r="E53" s="22">
        <v>11019</v>
      </c>
      <c r="F53" s="28">
        <v>6767</v>
      </c>
      <c r="G53" s="28">
        <v>7843</v>
      </c>
      <c r="H53" s="22">
        <v>9979</v>
      </c>
      <c r="I53" s="28">
        <v>6752</v>
      </c>
      <c r="J53" s="28">
        <v>6557</v>
      </c>
      <c r="K53" s="28">
        <v>7528</v>
      </c>
      <c r="L53" s="22">
        <v>6785</v>
      </c>
      <c r="M53" s="28">
        <v>6285</v>
      </c>
      <c r="N53" s="28">
        <v>5150</v>
      </c>
      <c r="O53" s="28">
        <v>4966</v>
      </c>
      <c r="P53" s="22">
        <v>7747</v>
      </c>
      <c r="Q53" s="28">
        <v>6693</v>
      </c>
      <c r="R53" s="28">
        <v>6153</v>
      </c>
      <c r="S53" s="28">
        <v>6796</v>
      </c>
      <c r="T53" s="22">
        <v>4518</v>
      </c>
      <c r="U53" s="28">
        <v>4563</v>
      </c>
      <c r="V53" s="28">
        <v>11873</v>
      </c>
      <c r="W53" s="28">
        <v>14835</v>
      </c>
      <c r="X53" s="22">
        <v>13294</v>
      </c>
    </row>
    <row r="54" spans="1:24" ht="11.25">
      <c r="A54" s="2" t="s">
        <v>140</v>
      </c>
      <c r="B54" s="28">
        <v>15</v>
      </c>
      <c r="C54" s="28">
        <v>4</v>
      </c>
      <c r="D54" s="28">
        <v>-17</v>
      </c>
      <c r="E54" s="22">
        <v>-240</v>
      </c>
      <c r="F54" s="28">
        <v>6</v>
      </c>
      <c r="G54" s="28">
        <v>54</v>
      </c>
      <c r="H54" s="22">
        <v>-121</v>
      </c>
      <c r="I54" s="28">
        <v>70</v>
      </c>
      <c r="J54" s="28">
        <v>34</v>
      </c>
      <c r="K54" s="28">
        <v>5</v>
      </c>
      <c r="L54" s="22">
        <v>-170</v>
      </c>
      <c r="M54" s="28">
        <v>54</v>
      </c>
      <c r="N54" s="28">
        <v>34</v>
      </c>
      <c r="O54" s="28">
        <v>190</v>
      </c>
      <c r="P54" s="22">
        <v>-54</v>
      </c>
      <c r="Q54" s="28">
        <v>18</v>
      </c>
      <c r="R54" s="28">
        <v>207</v>
      </c>
      <c r="S54" s="28">
        <v>4</v>
      </c>
      <c r="T54" s="22">
        <v>-236</v>
      </c>
      <c r="U54" s="28">
        <v>-2</v>
      </c>
      <c r="V54" s="28">
        <v>150</v>
      </c>
      <c r="W54" s="28">
        <v>-26</v>
      </c>
      <c r="X54" s="22">
        <v>55</v>
      </c>
    </row>
    <row r="55" spans="1:24" ht="11.25">
      <c r="A55" s="2" t="s">
        <v>1</v>
      </c>
      <c r="B55" s="28">
        <v>2690</v>
      </c>
      <c r="C55" s="28">
        <v>3794</v>
      </c>
      <c r="D55" s="28">
        <v>1276</v>
      </c>
      <c r="E55" s="22">
        <v>-4207</v>
      </c>
      <c r="F55" s="28">
        <v>-11045</v>
      </c>
      <c r="G55" s="28">
        <v>-10801</v>
      </c>
      <c r="H55" s="22">
        <v>-11345</v>
      </c>
      <c r="I55" s="28">
        <v>-12245</v>
      </c>
      <c r="J55" s="28">
        <v>-8777</v>
      </c>
      <c r="K55" s="28">
        <v>-7603</v>
      </c>
      <c r="L55" s="22">
        <v>-8974</v>
      </c>
      <c r="M55" s="28">
        <v>-8180</v>
      </c>
      <c r="N55" s="28">
        <v>-6602</v>
      </c>
      <c r="O55" s="28">
        <v>-4697</v>
      </c>
      <c r="P55" s="22">
        <v>-5050</v>
      </c>
      <c r="Q55" s="28">
        <v>-5548</v>
      </c>
      <c r="R55" s="28">
        <v>-4779</v>
      </c>
      <c r="S55" s="28">
        <v>-4535</v>
      </c>
      <c r="T55" s="22">
        <v>-6725</v>
      </c>
      <c r="U55" s="28">
        <v>-1842</v>
      </c>
      <c r="V55" s="28">
        <v>-820</v>
      </c>
      <c r="W55" s="28">
        <v>-3221</v>
      </c>
      <c r="X55" s="22">
        <v>151</v>
      </c>
    </row>
    <row r="56" spans="1:24" ht="11.25">
      <c r="A56" s="2" t="s">
        <v>141</v>
      </c>
      <c r="B56" s="28">
        <v>23418</v>
      </c>
      <c r="C56" s="28">
        <v>22835</v>
      </c>
      <c r="D56" s="28">
        <v>17143</v>
      </c>
      <c r="E56" s="22">
        <v>6571</v>
      </c>
      <c r="F56" s="28">
        <v>-4271</v>
      </c>
      <c r="G56" s="28">
        <v>-2904</v>
      </c>
      <c r="H56" s="22">
        <v>-1488</v>
      </c>
      <c r="I56" s="28">
        <v>-5422</v>
      </c>
      <c r="J56" s="28">
        <v>-2185</v>
      </c>
      <c r="K56" s="28">
        <v>-69</v>
      </c>
      <c r="L56" s="22">
        <v>-2359</v>
      </c>
      <c r="M56" s="28">
        <v>-1841</v>
      </c>
      <c r="N56" s="28">
        <v>-1417</v>
      </c>
      <c r="O56" s="28">
        <v>459</v>
      </c>
      <c r="P56" s="22">
        <v>2642</v>
      </c>
      <c r="Q56" s="28">
        <v>1163</v>
      </c>
      <c r="R56" s="28">
        <v>1580</v>
      </c>
      <c r="S56" s="28">
        <v>2265</v>
      </c>
      <c r="T56" s="22">
        <v>-2442</v>
      </c>
      <c r="U56" s="28">
        <v>2718</v>
      </c>
      <c r="V56" s="28">
        <v>11203</v>
      </c>
      <c r="W56" s="28">
        <v>11587</v>
      </c>
      <c r="X56" s="22">
        <v>13474</v>
      </c>
    </row>
    <row r="57" spans="1:24" ht="11.25">
      <c r="A57" s="6" t="s">
        <v>2</v>
      </c>
      <c r="B57" s="28">
        <v>3346</v>
      </c>
      <c r="C57" s="28">
        <v>2720</v>
      </c>
      <c r="D57" s="28">
        <v>2768</v>
      </c>
      <c r="E57" s="22">
        <v>2788</v>
      </c>
      <c r="F57" s="28">
        <v>2650</v>
      </c>
      <c r="G57" s="28">
        <v>2521</v>
      </c>
      <c r="H57" s="22">
        <v>2714</v>
      </c>
      <c r="I57" s="28">
        <v>2610</v>
      </c>
      <c r="J57" s="28">
        <v>2751</v>
      </c>
      <c r="K57" s="28">
        <v>2553</v>
      </c>
      <c r="L57" s="22">
        <v>2072</v>
      </c>
      <c r="M57" s="28">
        <v>2082</v>
      </c>
      <c r="N57" s="28">
        <v>1907</v>
      </c>
      <c r="O57" s="28">
        <v>2149</v>
      </c>
      <c r="P57" s="22">
        <v>2243</v>
      </c>
      <c r="Q57" s="28">
        <v>2116</v>
      </c>
      <c r="R57" s="28">
        <v>2021</v>
      </c>
      <c r="S57" s="28">
        <v>1811</v>
      </c>
      <c r="T57" s="22">
        <v>1670</v>
      </c>
      <c r="U57" s="28">
        <v>2177</v>
      </c>
      <c r="V57" s="28">
        <v>2104</v>
      </c>
      <c r="W57" s="28">
        <v>1910</v>
      </c>
      <c r="X57" s="22">
        <v>2303</v>
      </c>
    </row>
    <row r="58" spans="1:24" ht="11.25">
      <c r="A58" s="6" t="s">
        <v>142</v>
      </c>
      <c r="B58" s="28">
        <v>128404</v>
      </c>
      <c r="C58" s="28">
        <v>130084</v>
      </c>
      <c r="D58" s="28">
        <v>119639</v>
      </c>
      <c r="E58" s="22">
        <v>106633</v>
      </c>
      <c r="F58" s="28">
        <v>86094</v>
      </c>
      <c r="G58" s="28">
        <v>84926</v>
      </c>
      <c r="H58" s="22">
        <v>86553</v>
      </c>
      <c r="I58" s="28">
        <v>79917</v>
      </c>
      <c r="J58" s="28">
        <v>80457</v>
      </c>
      <c r="K58" s="28">
        <v>81961</v>
      </c>
      <c r="L58" s="22">
        <v>79607</v>
      </c>
      <c r="M58" s="28">
        <v>84706</v>
      </c>
      <c r="N58" s="28">
        <v>80830</v>
      </c>
      <c r="O58" s="28">
        <v>82726</v>
      </c>
      <c r="P58" s="22">
        <v>85023</v>
      </c>
      <c r="Q58" s="28">
        <v>80879</v>
      </c>
      <c r="R58" s="28">
        <v>78528</v>
      </c>
      <c r="S58" s="28">
        <v>73660</v>
      </c>
      <c r="T58" s="22">
        <v>71355</v>
      </c>
      <c r="U58" s="28">
        <v>77747</v>
      </c>
      <c r="V58" s="28">
        <v>85915</v>
      </c>
      <c r="W58" s="28">
        <v>86880</v>
      </c>
      <c r="X58" s="22">
        <v>92604</v>
      </c>
    </row>
    <row r="59" spans="1:24" ht="12" thickBot="1">
      <c r="A59" s="7" t="s">
        <v>143</v>
      </c>
      <c r="B59" s="28">
        <v>394502</v>
      </c>
      <c r="C59" s="28">
        <v>392728</v>
      </c>
      <c r="D59" s="28">
        <v>377753</v>
      </c>
      <c r="E59" s="22">
        <v>354285</v>
      </c>
      <c r="F59" s="28">
        <v>330150</v>
      </c>
      <c r="G59" s="28">
        <v>333737</v>
      </c>
      <c r="H59" s="22">
        <v>336982</v>
      </c>
      <c r="I59" s="28">
        <v>337313</v>
      </c>
      <c r="J59" s="28">
        <v>329296</v>
      </c>
      <c r="K59" s="28">
        <v>324895</v>
      </c>
      <c r="L59" s="22">
        <v>305290</v>
      </c>
      <c r="M59" s="28">
        <v>308622</v>
      </c>
      <c r="N59" s="28">
        <v>290802</v>
      </c>
      <c r="O59" s="28">
        <v>284602</v>
      </c>
      <c r="P59" s="22">
        <v>293207</v>
      </c>
      <c r="Q59" s="28">
        <v>309811</v>
      </c>
      <c r="R59" s="28">
        <v>302379</v>
      </c>
      <c r="S59" s="28">
        <v>304667</v>
      </c>
      <c r="T59" s="22">
        <v>304769</v>
      </c>
      <c r="U59" s="28">
        <v>337345</v>
      </c>
      <c r="V59" s="28">
        <v>332135</v>
      </c>
      <c r="W59" s="28">
        <v>331622</v>
      </c>
      <c r="X59" s="22">
        <v>333892</v>
      </c>
    </row>
    <row r="60" spans="1:24" ht="12" thickTop="1">
      <c r="A60" s="8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</row>
    <row r="62" ht="11.25">
      <c r="A62" s="20" t="s">
        <v>148</v>
      </c>
    </row>
    <row r="63" ht="11.25">
      <c r="A63" s="20" t="s">
        <v>149</v>
      </c>
    </row>
  </sheetData>
  <mergeCells count="1">
    <mergeCell ref="B6:X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G65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7" width="17.83203125" style="0" customWidth="1"/>
  </cols>
  <sheetData>
    <row r="1" ht="12" thickBot="1"/>
    <row r="2" spans="1:7" ht="12" thickTop="1">
      <c r="A2" s="10" t="s">
        <v>144</v>
      </c>
      <c r="B2" s="14">
        <v>5105</v>
      </c>
      <c r="C2" s="14"/>
      <c r="D2" s="14"/>
      <c r="E2" s="14"/>
      <c r="F2" s="14"/>
      <c r="G2" s="14"/>
    </row>
    <row r="3" spans="1:7" ht="12" thickBot="1">
      <c r="A3" s="11" t="s">
        <v>145</v>
      </c>
      <c r="B3" s="1" t="s">
        <v>146</v>
      </c>
      <c r="C3" s="1"/>
      <c r="D3" s="1"/>
      <c r="E3" s="1"/>
      <c r="F3" s="1"/>
      <c r="G3" s="1"/>
    </row>
    <row r="4" spans="1:7" ht="12" thickTop="1">
      <c r="A4" s="10" t="s">
        <v>47</v>
      </c>
      <c r="B4" s="15" t="str">
        <f>HYPERLINK("http://www.kabupro.jp/mark/20130328/S000D50N.htm","有価証券報告書")</f>
        <v>有価証券報告書</v>
      </c>
      <c r="C4" s="15" t="str">
        <f>HYPERLINK("http://www.kabupro.jp/mark/20130328/S000D50N.htm","有価証券報告書")</f>
        <v>有価証券報告書</v>
      </c>
      <c r="D4" s="15" t="str">
        <f>HYPERLINK("http://www.kabupro.jp/mark/20120628/S000B6U6.htm","有価証券報告書")</f>
        <v>有価証券報告書</v>
      </c>
      <c r="E4" s="15" t="str">
        <f>HYPERLINK("http://www.kabupro.jp/mark/20110629/S0008MJ1.htm","有価証券報告書")</f>
        <v>有価証券報告書</v>
      </c>
      <c r="F4" s="15" t="str">
        <f>HYPERLINK("http://www.kabupro.jp/mark/20100629/S00063W9.htm","有価証券報告書")</f>
        <v>有価証券報告書</v>
      </c>
      <c r="G4" s="15" t="str">
        <f>HYPERLINK("http://www.kabupro.jp/mark/20090626/S0003HTO.htm","有価証券報告書")</f>
        <v>有価証券報告書</v>
      </c>
    </row>
    <row r="5" spans="1:7" ht="12" thickBot="1">
      <c r="A5" s="11" t="s">
        <v>48</v>
      </c>
      <c r="B5" s="1" t="s">
        <v>54</v>
      </c>
      <c r="C5" s="1" t="s">
        <v>54</v>
      </c>
      <c r="D5" s="1" t="s">
        <v>58</v>
      </c>
      <c r="E5" s="1" t="s">
        <v>60</v>
      </c>
      <c r="F5" s="1" t="s">
        <v>62</v>
      </c>
      <c r="G5" s="1" t="s">
        <v>64</v>
      </c>
    </row>
    <row r="6" spans="1:7" ht="12.75" thickBot="1" thickTop="1">
      <c r="A6" s="10" t="s">
        <v>49</v>
      </c>
      <c r="B6" s="18" t="s">
        <v>203</v>
      </c>
      <c r="C6" s="19"/>
      <c r="D6" s="19"/>
      <c r="E6" s="19"/>
      <c r="F6" s="19"/>
      <c r="G6" s="19"/>
    </row>
    <row r="7" spans="1:7" ht="12" thickTop="1">
      <c r="A7" s="12" t="s">
        <v>50</v>
      </c>
      <c r="B7" s="16" t="s">
        <v>55</v>
      </c>
      <c r="C7" s="16" t="s">
        <v>55</v>
      </c>
      <c r="D7" s="16" t="s">
        <v>55</v>
      </c>
      <c r="E7" s="16" t="s">
        <v>55</v>
      </c>
      <c r="F7" s="16" t="s">
        <v>55</v>
      </c>
      <c r="G7" s="16" t="s">
        <v>55</v>
      </c>
    </row>
    <row r="8" spans="1:7" ht="11.25">
      <c r="A8" s="13" t="s">
        <v>51</v>
      </c>
      <c r="B8" s="17" t="s">
        <v>150</v>
      </c>
      <c r="C8" s="17" t="s">
        <v>151</v>
      </c>
      <c r="D8" s="17" t="s">
        <v>152</v>
      </c>
      <c r="E8" s="17" t="s">
        <v>153</v>
      </c>
      <c r="F8" s="17" t="s">
        <v>154</v>
      </c>
      <c r="G8" s="17" t="s">
        <v>155</v>
      </c>
    </row>
    <row r="9" spans="1:7" ht="11.25">
      <c r="A9" s="13" t="s">
        <v>52</v>
      </c>
      <c r="B9" s="17" t="s">
        <v>56</v>
      </c>
      <c r="C9" s="17" t="s">
        <v>57</v>
      </c>
      <c r="D9" s="17" t="s">
        <v>59</v>
      </c>
      <c r="E9" s="17" t="s">
        <v>61</v>
      </c>
      <c r="F9" s="17" t="s">
        <v>63</v>
      </c>
      <c r="G9" s="17" t="s">
        <v>65</v>
      </c>
    </row>
    <row r="10" spans="1:7" ht="12" thickBot="1">
      <c r="A10" s="13" t="s">
        <v>53</v>
      </c>
      <c r="B10" s="17" t="s">
        <v>67</v>
      </c>
      <c r="C10" s="17" t="s">
        <v>67</v>
      </c>
      <c r="D10" s="17" t="s">
        <v>67</v>
      </c>
      <c r="E10" s="17" t="s">
        <v>67</v>
      </c>
      <c r="F10" s="17" t="s">
        <v>67</v>
      </c>
      <c r="G10" s="17" t="s">
        <v>67</v>
      </c>
    </row>
    <row r="11" spans="1:7" ht="12" thickTop="1">
      <c r="A11" s="26" t="s">
        <v>156</v>
      </c>
      <c r="B11" s="21">
        <v>149246</v>
      </c>
      <c r="C11" s="21">
        <v>203059</v>
      </c>
      <c r="D11" s="21">
        <v>198931</v>
      </c>
      <c r="E11" s="21">
        <v>186030</v>
      </c>
      <c r="F11" s="21">
        <v>216903</v>
      </c>
      <c r="G11" s="21">
        <v>246221</v>
      </c>
    </row>
    <row r="12" spans="1:7" ht="11.25">
      <c r="A12" s="6" t="s">
        <v>157</v>
      </c>
      <c r="B12" s="22">
        <v>12581</v>
      </c>
      <c r="C12" s="22">
        <v>7671</v>
      </c>
      <c r="D12" s="22">
        <v>9408</v>
      </c>
      <c r="E12" s="22">
        <v>11140</v>
      </c>
      <c r="F12" s="22">
        <v>11638</v>
      </c>
      <c r="G12" s="22">
        <v>11112</v>
      </c>
    </row>
    <row r="13" spans="1:7" ht="11.25">
      <c r="A13" s="6" t="s">
        <v>158</v>
      </c>
      <c r="B13" s="22">
        <v>88566</v>
      </c>
      <c r="C13" s="22">
        <v>131047</v>
      </c>
      <c r="D13" s="22">
        <v>121561</v>
      </c>
      <c r="E13" s="22">
        <v>106922</v>
      </c>
      <c r="F13" s="22">
        <v>131926</v>
      </c>
      <c r="G13" s="22">
        <v>136804</v>
      </c>
    </row>
    <row r="14" spans="1:7" ht="11.25">
      <c r="A14" s="6" t="s">
        <v>159</v>
      </c>
      <c r="B14" s="22">
        <v>23449</v>
      </c>
      <c r="C14" s="22">
        <v>37989</v>
      </c>
      <c r="D14" s="22">
        <v>38554</v>
      </c>
      <c r="E14" s="22">
        <v>42612</v>
      </c>
      <c r="F14" s="22">
        <v>56970</v>
      </c>
      <c r="G14" s="22">
        <v>64228</v>
      </c>
    </row>
    <row r="15" spans="1:7" ht="11.25">
      <c r="A15" s="6" t="s">
        <v>160</v>
      </c>
      <c r="B15" s="22">
        <v>124597</v>
      </c>
      <c r="C15" s="22">
        <v>176708</v>
      </c>
      <c r="D15" s="22"/>
      <c r="E15" s="22">
        <v>160675</v>
      </c>
      <c r="F15" s="22">
        <v>200535</v>
      </c>
      <c r="G15" s="22"/>
    </row>
    <row r="16" spans="1:7" ht="11.25">
      <c r="A16" s="6" t="s">
        <v>161</v>
      </c>
      <c r="B16" s="22">
        <v>180</v>
      </c>
      <c r="C16" s="22">
        <v>276</v>
      </c>
      <c r="D16" s="22">
        <v>298</v>
      </c>
      <c r="E16" s="22">
        <v>274</v>
      </c>
      <c r="F16" s="22">
        <v>383</v>
      </c>
      <c r="G16" s="22">
        <v>376</v>
      </c>
    </row>
    <row r="17" spans="1:7" ht="11.25">
      <c r="A17" s="6" t="s">
        <v>162</v>
      </c>
      <c r="B17" s="22">
        <v>10115</v>
      </c>
      <c r="C17" s="22">
        <v>12581</v>
      </c>
      <c r="D17" s="22">
        <v>7671</v>
      </c>
      <c r="E17" s="22">
        <v>9408</v>
      </c>
      <c r="F17" s="22">
        <v>11140</v>
      </c>
      <c r="G17" s="22">
        <v>11638</v>
      </c>
    </row>
    <row r="18" spans="1:7" ht="11.25">
      <c r="A18" s="6" t="s">
        <v>163</v>
      </c>
      <c r="B18" s="22">
        <v>114301</v>
      </c>
      <c r="C18" s="22">
        <v>163850</v>
      </c>
      <c r="D18" s="22">
        <v>161554</v>
      </c>
      <c r="E18" s="22">
        <v>150993</v>
      </c>
      <c r="F18" s="22">
        <v>188315</v>
      </c>
      <c r="G18" s="22">
        <v>200131</v>
      </c>
    </row>
    <row r="19" spans="1:7" ht="11.25">
      <c r="A19" s="7" t="s">
        <v>164</v>
      </c>
      <c r="B19" s="22">
        <v>34945</v>
      </c>
      <c r="C19" s="22">
        <v>39208</v>
      </c>
      <c r="D19" s="22">
        <v>37376</v>
      </c>
      <c r="E19" s="22">
        <v>35037</v>
      </c>
      <c r="F19" s="22">
        <v>28588</v>
      </c>
      <c r="G19" s="22">
        <v>46090</v>
      </c>
    </row>
    <row r="20" spans="1:7" ht="11.25">
      <c r="A20" s="6" t="s">
        <v>165</v>
      </c>
      <c r="B20" s="22">
        <v>9079</v>
      </c>
      <c r="C20" s="22">
        <v>12850</v>
      </c>
      <c r="D20" s="22">
        <v>13646</v>
      </c>
      <c r="E20" s="22">
        <v>11871</v>
      </c>
      <c r="F20" s="22">
        <v>14145</v>
      </c>
      <c r="G20" s="22">
        <v>15674</v>
      </c>
    </row>
    <row r="21" spans="1:7" ht="11.25">
      <c r="A21" s="6" t="s">
        <v>166</v>
      </c>
      <c r="B21" s="22">
        <v>370</v>
      </c>
      <c r="C21" s="22">
        <v>102</v>
      </c>
      <c r="D21" s="22">
        <v>217</v>
      </c>
      <c r="E21" s="22">
        <v>256</v>
      </c>
      <c r="F21" s="22">
        <v>469</v>
      </c>
      <c r="G21" s="22">
        <v>761</v>
      </c>
    </row>
    <row r="22" spans="1:7" ht="11.25">
      <c r="A22" s="6" t="s">
        <v>167</v>
      </c>
      <c r="B22" s="22">
        <v>242</v>
      </c>
      <c r="C22" s="22">
        <v>182</v>
      </c>
      <c r="D22" s="22">
        <v>150</v>
      </c>
      <c r="E22" s="22">
        <v>75</v>
      </c>
      <c r="F22" s="22">
        <v>1076</v>
      </c>
      <c r="G22" s="22">
        <v>1480</v>
      </c>
    </row>
    <row r="23" spans="1:7" ht="11.25">
      <c r="A23" s="6" t="s">
        <v>168</v>
      </c>
      <c r="B23" s="22">
        <v>587</v>
      </c>
      <c r="C23" s="22">
        <v>887</v>
      </c>
      <c r="D23" s="22">
        <v>835</v>
      </c>
      <c r="E23" s="22">
        <v>721</v>
      </c>
      <c r="F23" s="22">
        <v>1134</v>
      </c>
      <c r="G23" s="22">
        <v>1315</v>
      </c>
    </row>
    <row r="24" spans="1:7" ht="11.25">
      <c r="A24" s="6" t="s">
        <v>169</v>
      </c>
      <c r="B24" s="22">
        <v>2049</v>
      </c>
      <c r="C24" s="22">
        <v>2953</v>
      </c>
      <c r="D24" s="22">
        <v>2391</v>
      </c>
      <c r="E24" s="22">
        <v>2534</v>
      </c>
      <c r="F24" s="22">
        <v>3182</v>
      </c>
      <c r="G24" s="22">
        <v>3328</v>
      </c>
    </row>
    <row r="25" spans="1:7" ht="11.25">
      <c r="A25" s="6" t="s">
        <v>170</v>
      </c>
      <c r="B25" s="22">
        <v>4348</v>
      </c>
      <c r="C25" s="22">
        <v>5561</v>
      </c>
      <c r="D25" s="22">
        <v>5242</v>
      </c>
      <c r="E25" s="22">
        <v>5140</v>
      </c>
      <c r="F25" s="22">
        <v>6171</v>
      </c>
      <c r="G25" s="22">
        <v>6344</v>
      </c>
    </row>
    <row r="26" spans="1:7" ht="11.25">
      <c r="A26" s="6" t="s">
        <v>171</v>
      </c>
      <c r="B26" s="22">
        <v>1377</v>
      </c>
      <c r="C26" s="22">
        <v>1758</v>
      </c>
      <c r="D26" s="22">
        <v>1823</v>
      </c>
      <c r="E26" s="22">
        <v>1556</v>
      </c>
      <c r="F26" s="22">
        <v>1499</v>
      </c>
      <c r="G26" s="22">
        <v>2185</v>
      </c>
    </row>
    <row r="27" spans="1:7" ht="11.25">
      <c r="A27" s="6" t="s">
        <v>172</v>
      </c>
      <c r="B27" s="22">
        <v>452</v>
      </c>
      <c r="C27" s="22">
        <v>729</v>
      </c>
      <c r="D27" s="22">
        <v>638</v>
      </c>
      <c r="E27" s="22">
        <v>735</v>
      </c>
      <c r="F27" s="22">
        <v>597</v>
      </c>
      <c r="G27" s="22">
        <v>495</v>
      </c>
    </row>
    <row r="28" spans="1:7" ht="11.25">
      <c r="A28" s="6" t="s">
        <v>173</v>
      </c>
      <c r="B28" s="22">
        <v>569</v>
      </c>
      <c r="C28" s="22">
        <v>993</v>
      </c>
      <c r="D28" s="22">
        <v>938</v>
      </c>
      <c r="E28" s="22">
        <v>968</v>
      </c>
      <c r="F28" s="22">
        <v>1205</v>
      </c>
      <c r="G28" s="22">
        <v>1393</v>
      </c>
    </row>
    <row r="29" spans="1:7" ht="11.25">
      <c r="A29" s="6" t="s">
        <v>174</v>
      </c>
      <c r="B29" s="22">
        <v>1639</v>
      </c>
      <c r="C29" s="22">
        <v>2353</v>
      </c>
      <c r="D29" s="22">
        <v>2455</v>
      </c>
      <c r="E29" s="22">
        <v>2684</v>
      </c>
      <c r="F29" s="22">
        <v>2759</v>
      </c>
      <c r="G29" s="22">
        <v>2479</v>
      </c>
    </row>
    <row r="30" spans="1:7" ht="11.25">
      <c r="A30" s="6" t="s">
        <v>175</v>
      </c>
      <c r="B30" s="22">
        <v>1843</v>
      </c>
      <c r="C30" s="22">
        <v>2071</v>
      </c>
      <c r="D30" s="22">
        <v>1911</v>
      </c>
      <c r="E30" s="22">
        <v>1817</v>
      </c>
      <c r="F30" s="22">
        <v>2244</v>
      </c>
      <c r="G30" s="22">
        <v>2092</v>
      </c>
    </row>
    <row r="31" spans="1:7" ht="11.25">
      <c r="A31" s="6" t="s">
        <v>79</v>
      </c>
      <c r="B31" s="22">
        <v>3218</v>
      </c>
      <c r="C31" s="22">
        <v>4108</v>
      </c>
      <c r="D31" s="22">
        <v>4325</v>
      </c>
      <c r="E31" s="22">
        <v>3952</v>
      </c>
      <c r="F31" s="22">
        <v>5062</v>
      </c>
      <c r="G31" s="22">
        <v>5526</v>
      </c>
    </row>
    <row r="32" spans="1:7" ht="11.25">
      <c r="A32" s="6" t="s">
        <v>176</v>
      </c>
      <c r="B32" s="22">
        <v>25780</v>
      </c>
      <c r="C32" s="22">
        <v>34551</v>
      </c>
      <c r="D32" s="22">
        <v>34576</v>
      </c>
      <c r="E32" s="22">
        <v>32317</v>
      </c>
      <c r="F32" s="22">
        <v>39549</v>
      </c>
      <c r="G32" s="22">
        <v>43101</v>
      </c>
    </row>
    <row r="33" spans="1:7" ht="12" thickBot="1">
      <c r="A33" s="25" t="s">
        <v>177</v>
      </c>
      <c r="B33" s="23">
        <v>9164</v>
      </c>
      <c r="C33" s="23">
        <v>4656</v>
      </c>
      <c r="D33" s="23">
        <v>2799</v>
      </c>
      <c r="E33" s="23">
        <v>2719</v>
      </c>
      <c r="F33" s="23">
        <v>-10961</v>
      </c>
      <c r="G33" s="23">
        <v>2989</v>
      </c>
    </row>
    <row r="34" spans="1:7" ht="12" thickTop="1">
      <c r="A34" s="6" t="s">
        <v>178</v>
      </c>
      <c r="B34" s="22">
        <v>65</v>
      </c>
      <c r="C34" s="22">
        <v>72</v>
      </c>
      <c r="D34" s="22">
        <v>75</v>
      </c>
      <c r="E34" s="22">
        <v>77</v>
      </c>
      <c r="F34" s="22">
        <v>313</v>
      </c>
      <c r="G34" s="22">
        <v>910</v>
      </c>
    </row>
    <row r="35" spans="1:7" ht="11.25">
      <c r="A35" s="6" t="s">
        <v>179</v>
      </c>
      <c r="B35" s="22">
        <v>864</v>
      </c>
      <c r="C35" s="22">
        <v>1182</v>
      </c>
      <c r="D35" s="22">
        <v>2628</v>
      </c>
      <c r="E35" s="22">
        <v>4011</v>
      </c>
      <c r="F35" s="22">
        <v>3469</v>
      </c>
      <c r="G35" s="22">
        <v>2443</v>
      </c>
    </row>
    <row r="36" spans="1:7" ht="11.25">
      <c r="A36" s="6" t="s">
        <v>180</v>
      </c>
      <c r="B36" s="22">
        <v>265</v>
      </c>
      <c r="C36" s="22">
        <v>354</v>
      </c>
      <c r="D36" s="22">
        <v>355</v>
      </c>
      <c r="E36" s="22">
        <v>375</v>
      </c>
      <c r="F36" s="22">
        <v>641</v>
      </c>
      <c r="G36" s="22">
        <v>640</v>
      </c>
    </row>
    <row r="37" spans="1:7" ht="11.25">
      <c r="A37" s="6" t="s">
        <v>181</v>
      </c>
      <c r="B37" s="22">
        <v>1233</v>
      </c>
      <c r="C37" s="22"/>
      <c r="D37" s="22"/>
      <c r="E37" s="22">
        <v>572</v>
      </c>
      <c r="F37" s="22"/>
      <c r="G37" s="22"/>
    </row>
    <row r="38" spans="1:7" ht="11.25">
      <c r="A38" s="6" t="s">
        <v>79</v>
      </c>
      <c r="B38" s="22">
        <v>279</v>
      </c>
      <c r="C38" s="22">
        <v>594</v>
      </c>
      <c r="D38" s="22">
        <v>385</v>
      </c>
      <c r="E38" s="22">
        <v>403</v>
      </c>
      <c r="F38" s="22">
        <v>537</v>
      </c>
      <c r="G38" s="22">
        <v>420</v>
      </c>
    </row>
    <row r="39" spans="1:7" ht="11.25">
      <c r="A39" s="6" t="s">
        <v>182</v>
      </c>
      <c r="B39" s="22">
        <v>2708</v>
      </c>
      <c r="C39" s="22">
        <v>2203</v>
      </c>
      <c r="D39" s="22">
        <v>3445</v>
      </c>
      <c r="E39" s="22">
        <v>5448</v>
      </c>
      <c r="F39" s="22">
        <v>5069</v>
      </c>
      <c r="G39" s="22">
        <v>4468</v>
      </c>
    </row>
    <row r="40" spans="1:7" ht="11.25">
      <c r="A40" s="6" t="s">
        <v>183</v>
      </c>
      <c r="B40" s="22">
        <v>692</v>
      </c>
      <c r="C40" s="22">
        <v>981</v>
      </c>
      <c r="D40" s="22">
        <v>924</v>
      </c>
      <c r="E40" s="22">
        <v>1052</v>
      </c>
      <c r="F40" s="22">
        <v>1028</v>
      </c>
      <c r="G40" s="22">
        <v>886</v>
      </c>
    </row>
    <row r="41" spans="1:7" ht="11.25">
      <c r="A41" s="6" t="s">
        <v>184</v>
      </c>
      <c r="B41" s="22">
        <v>204</v>
      </c>
      <c r="C41" s="22">
        <v>347</v>
      </c>
      <c r="D41" s="22">
        <v>383</v>
      </c>
      <c r="E41" s="22">
        <v>350</v>
      </c>
      <c r="F41" s="22">
        <v>310</v>
      </c>
      <c r="G41" s="22">
        <v>276</v>
      </c>
    </row>
    <row r="42" spans="1:7" ht="11.25">
      <c r="A42" s="6" t="s">
        <v>174</v>
      </c>
      <c r="B42" s="22">
        <v>89</v>
      </c>
      <c r="C42" s="22">
        <v>155</v>
      </c>
      <c r="D42" s="22">
        <v>164</v>
      </c>
      <c r="E42" s="22">
        <v>154</v>
      </c>
      <c r="F42" s="22">
        <v>249</v>
      </c>
      <c r="G42" s="22">
        <v>283</v>
      </c>
    </row>
    <row r="43" spans="1:7" ht="11.25">
      <c r="A43" s="6" t="s">
        <v>185</v>
      </c>
      <c r="B43" s="22"/>
      <c r="C43" s="22">
        <v>343</v>
      </c>
      <c r="D43" s="22">
        <v>700</v>
      </c>
      <c r="E43" s="22"/>
      <c r="F43" s="22">
        <v>788</v>
      </c>
      <c r="G43" s="22">
        <v>1435</v>
      </c>
    </row>
    <row r="44" spans="1:7" ht="11.25">
      <c r="A44" s="6" t="s">
        <v>186</v>
      </c>
      <c r="B44" s="22">
        <v>34</v>
      </c>
      <c r="C44" s="22">
        <v>61</v>
      </c>
      <c r="D44" s="22">
        <v>60</v>
      </c>
      <c r="E44" s="22">
        <v>55</v>
      </c>
      <c r="F44" s="22">
        <v>246</v>
      </c>
      <c r="G44" s="22">
        <v>712</v>
      </c>
    </row>
    <row r="45" spans="1:7" ht="11.25">
      <c r="A45" s="6" t="s">
        <v>79</v>
      </c>
      <c r="B45" s="22">
        <v>1511</v>
      </c>
      <c r="C45" s="22">
        <v>1114</v>
      </c>
      <c r="D45" s="22">
        <v>1043</v>
      </c>
      <c r="E45" s="22">
        <v>1117</v>
      </c>
      <c r="F45" s="22">
        <v>880</v>
      </c>
      <c r="G45" s="22">
        <v>585</v>
      </c>
    </row>
    <row r="46" spans="1:7" ht="11.25">
      <c r="A46" s="6" t="s">
        <v>187</v>
      </c>
      <c r="B46" s="22">
        <v>2532</v>
      </c>
      <c r="C46" s="22">
        <v>3004</v>
      </c>
      <c r="D46" s="22">
        <v>3277</v>
      </c>
      <c r="E46" s="22">
        <v>2732</v>
      </c>
      <c r="F46" s="22">
        <v>3503</v>
      </c>
      <c r="G46" s="22">
        <v>4180</v>
      </c>
    </row>
    <row r="47" spans="1:7" ht="12" thickBot="1">
      <c r="A47" s="25" t="s">
        <v>188</v>
      </c>
      <c r="B47" s="23">
        <v>9341</v>
      </c>
      <c r="C47" s="23">
        <v>3855</v>
      </c>
      <c r="D47" s="23">
        <v>2966</v>
      </c>
      <c r="E47" s="23">
        <v>5436</v>
      </c>
      <c r="F47" s="23">
        <v>-9396</v>
      </c>
      <c r="G47" s="23">
        <v>3277</v>
      </c>
    </row>
    <row r="48" spans="1:7" ht="12" thickTop="1">
      <c r="A48" s="6" t="s">
        <v>189</v>
      </c>
      <c r="B48" s="22">
        <v>177</v>
      </c>
      <c r="C48" s="22">
        <v>326</v>
      </c>
      <c r="D48" s="22"/>
      <c r="E48" s="22">
        <v>1222</v>
      </c>
      <c r="F48" s="22">
        <v>669</v>
      </c>
      <c r="G48" s="22">
        <v>993</v>
      </c>
    </row>
    <row r="49" spans="1:7" ht="11.25">
      <c r="A49" s="6" t="s">
        <v>190</v>
      </c>
      <c r="B49" s="22">
        <v>929</v>
      </c>
      <c r="C49" s="22"/>
      <c r="D49" s="22"/>
      <c r="E49" s="22"/>
      <c r="F49" s="22"/>
      <c r="G49" s="22"/>
    </row>
    <row r="50" spans="1:7" ht="11.25">
      <c r="A50" s="6" t="s">
        <v>191</v>
      </c>
      <c r="B50" s="22"/>
      <c r="C50" s="22">
        <v>1130</v>
      </c>
      <c r="D50" s="22"/>
      <c r="E50" s="22"/>
      <c r="F50" s="22"/>
      <c r="G50" s="22"/>
    </row>
    <row r="51" spans="1:7" ht="11.25">
      <c r="A51" s="6" t="s">
        <v>192</v>
      </c>
      <c r="B51" s="22">
        <v>1106</v>
      </c>
      <c r="C51" s="22">
        <v>1456</v>
      </c>
      <c r="D51" s="22"/>
      <c r="E51" s="22">
        <v>4789</v>
      </c>
      <c r="F51" s="22">
        <v>892</v>
      </c>
      <c r="G51" s="22">
        <v>4561</v>
      </c>
    </row>
    <row r="52" spans="1:7" ht="11.25">
      <c r="A52" s="6" t="s">
        <v>193</v>
      </c>
      <c r="B52" s="22">
        <v>254</v>
      </c>
      <c r="C52" s="22">
        <v>440</v>
      </c>
      <c r="D52" s="22">
        <v>578</v>
      </c>
      <c r="E52" s="22">
        <v>417</v>
      </c>
      <c r="F52" s="22">
        <v>986</v>
      </c>
      <c r="G52" s="22">
        <v>1435</v>
      </c>
    </row>
    <row r="53" spans="1:7" ht="11.25">
      <c r="A53" s="6" t="s">
        <v>194</v>
      </c>
      <c r="B53" s="22">
        <v>324</v>
      </c>
      <c r="C53" s="22"/>
      <c r="D53" s="22"/>
      <c r="E53" s="22"/>
      <c r="F53" s="22"/>
      <c r="G53" s="22"/>
    </row>
    <row r="54" spans="1:7" ht="11.25">
      <c r="A54" s="6" t="s">
        <v>195</v>
      </c>
      <c r="B54" s="22"/>
      <c r="C54" s="22">
        <v>192</v>
      </c>
      <c r="D54" s="22"/>
      <c r="E54" s="22">
        <v>159</v>
      </c>
      <c r="F54" s="22">
        <v>624</v>
      </c>
      <c r="G54" s="22">
        <v>255</v>
      </c>
    </row>
    <row r="55" spans="1:7" ht="11.25">
      <c r="A55" s="6" t="s">
        <v>196</v>
      </c>
      <c r="B55" s="22"/>
      <c r="C55" s="22">
        <v>933</v>
      </c>
      <c r="D55" s="22">
        <v>4450</v>
      </c>
      <c r="E55" s="22"/>
      <c r="F55" s="22"/>
      <c r="G55" s="22"/>
    </row>
    <row r="56" spans="1:7" ht="11.25">
      <c r="A56" s="6" t="s">
        <v>197</v>
      </c>
      <c r="B56" s="22">
        <v>579</v>
      </c>
      <c r="C56" s="22">
        <v>1566</v>
      </c>
      <c r="D56" s="22">
        <v>5149</v>
      </c>
      <c r="E56" s="22">
        <v>1614</v>
      </c>
      <c r="F56" s="22">
        <v>5107</v>
      </c>
      <c r="G56" s="22">
        <v>6779</v>
      </c>
    </row>
    <row r="57" spans="1:7" ht="11.25">
      <c r="A57" s="7" t="s">
        <v>198</v>
      </c>
      <c r="B57" s="22">
        <v>9868</v>
      </c>
      <c r="C57" s="22">
        <v>3745</v>
      </c>
      <c r="D57" s="22">
        <v>-2182</v>
      </c>
      <c r="E57" s="22">
        <v>8610</v>
      </c>
      <c r="F57" s="22">
        <v>-13611</v>
      </c>
      <c r="G57" s="22">
        <v>1060</v>
      </c>
    </row>
    <row r="58" spans="1:7" ht="11.25">
      <c r="A58" s="7" t="s">
        <v>199</v>
      </c>
      <c r="B58" s="22">
        <v>1798</v>
      </c>
      <c r="C58" s="22">
        <v>143</v>
      </c>
      <c r="D58" s="22">
        <v>222</v>
      </c>
      <c r="E58" s="22">
        <v>29</v>
      </c>
      <c r="F58" s="22">
        <v>161</v>
      </c>
      <c r="G58" s="22">
        <v>598</v>
      </c>
    </row>
    <row r="59" spans="1:7" ht="11.25">
      <c r="A59" s="7" t="s">
        <v>200</v>
      </c>
      <c r="B59" s="22">
        <v>-1868</v>
      </c>
      <c r="C59" s="22">
        <v>-575</v>
      </c>
      <c r="D59" s="22">
        <v>-14</v>
      </c>
      <c r="E59" s="22">
        <v>2460</v>
      </c>
      <c r="F59" s="22">
        <v>-2230</v>
      </c>
      <c r="G59" s="22">
        <v>10</v>
      </c>
    </row>
    <row r="60" spans="1:7" ht="11.25">
      <c r="A60" s="7" t="s">
        <v>201</v>
      </c>
      <c r="B60" s="22">
        <v>-70</v>
      </c>
      <c r="C60" s="22">
        <v>-431</v>
      </c>
      <c r="D60" s="22">
        <v>208</v>
      </c>
      <c r="E60" s="22">
        <v>2554</v>
      </c>
      <c r="F60" s="22">
        <v>-2069</v>
      </c>
      <c r="G60" s="22">
        <v>608</v>
      </c>
    </row>
    <row r="61" spans="1:7" ht="12" thickBot="1">
      <c r="A61" s="7" t="s">
        <v>202</v>
      </c>
      <c r="B61" s="22">
        <v>9939</v>
      </c>
      <c r="C61" s="22">
        <v>4177</v>
      </c>
      <c r="D61" s="22">
        <v>-2390</v>
      </c>
      <c r="E61" s="22">
        <v>6056</v>
      </c>
      <c r="F61" s="22">
        <v>-11542</v>
      </c>
      <c r="G61" s="22">
        <v>451</v>
      </c>
    </row>
    <row r="62" spans="1:7" ht="12" thickTop="1">
      <c r="A62" s="8"/>
      <c r="B62" s="24"/>
      <c r="C62" s="24"/>
      <c r="D62" s="24"/>
      <c r="E62" s="24"/>
      <c r="F62" s="24"/>
      <c r="G62" s="24"/>
    </row>
    <row r="64" ht="11.25">
      <c r="A64" s="20" t="s">
        <v>148</v>
      </c>
    </row>
    <row r="65" ht="11.25">
      <c r="A65" s="20" t="s">
        <v>149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2:G103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7" width="17.83203125" style="0" customWidth="1"/>
  </cols>
  <sheetData>
    <row r="1" ht="12" thickBot="1"/>
    <row r="2" spans="1:7" ht="12" thickTop="1">
      <c r="A2" s="10" t="s">
        <v>144</v>
      </c>
      <c r="B2" s="14">
        <v>5105</v>
      </c>
      <c r="C2" s="14"/>
      <c r="D2" s="14"/>
      <c r="E2" s="14"/>
      <c r="F2" s="14"/>
      <c r="G2" s="14"/>
    </row>
    <row r="3" spans="1:7" ht="12" thickBot="1">
      <c r="A3" s="11" t="s">
        <v>145</v>
      </c>
      <c r="B3" s="1" t="s">
        <v>146</v>
      </c>
      <c r="C3" s="1"/>
      <c r="D3" s="1"/>
      <c r="E3" s="1"/>
      <c r="F3" s="1"/>
      <c r="G3" s="1"/>
    </row>
    <row r="4" spans="1:7" ht="12" thickTop="1">
      <c r="A4" s="10" t="s">
        <v>47</v>
      </c>
      <c r="B4" s="15" t="str">
        <f>HYPERLINK("http://www.kabupro.jp/mark/20130328/S000D50N.htm","有価証券報告書")</f>
        <v>有価証券報告書</v>
      </c>
      <c r="C4" s="15" t="str">
        <f>HYPERLINK("http://www.kabupro.jp/mark/20130328/S000D50N.htm","有価証券報告書")</f>
        <v>有価証券報告書</v>
      </c>
      <c r="D4" s="15" t="str">
        <f>HYPERLINK("http://www.kabupro.jp/mark/20120628/S000B6U6.htm","有価証券報告書")</f>
        <v>有価証券報告書</v>
      </c>
      <c r="E4" s="15" t="str">
        <f>HYPERLINK("http://www.kabupro.jp/mark/20110629/S0008MJ1.htm","有価証券報告書")</f>
        <v>有価証券報告書</v>
      </c>
      <c r="F4" s="15" t="str">
        <f>HYPERLINK("http://www.kabupro.jp/mark/20100629/S00063W9.htm","有価証券報告書")</f>
        <v>有価証券報告書</v>
      </c>
      <c r="G4" s="15" t="str">
        <f>HYPERLINK("http://www.kabupro.jp/mark/20090626/S0003HTO.htm","有価証券報告書")</f>
        <v>有価証券報告書</v>
      </c>
    </row>
    <row r="5" spans="1:7" ht="12" thickBot="1">
      <c r="A5" s="11" t="s">
        <v>48</v>
      </c>
      <c r="B5" s="1" t="s">
        <v>54</v>
      </c>
      <c r="C5" s="1" t="s">
        <v>54</v>
      </c>
      <c r="D5" s="1" t="s">
        <v>58</v>
      </c>
      <c r="E5" s="1" t="s">
        <v>60</v>
      </c>
      <c r="F5" s="1" t="s">
        <v>62</v>
      </c>
      <c r="G5" s="1" t="s">
        <v>64</v>
      </c>
    </row>
    <row r="6" spans="1:7" ht="12.75" thickBot="1" thickTop="1">
      <c r="A6" s="10" t="s">
        <v>49</v>
      </c>
      <c r="B6" s="18" t="s">
        <v>147</v>
      </c>
      <c r="C6" s="19"/>
      <c r="D6" s="19"/>
      <c r="E6" s="19"/>
      <c r="F6" s="19"/>
      <c r="G6" s="19"/>
    </row>
    <row r="7" spans="1:7" ht="12" thickTop="1">
      <c r="A7" s="12" t="s">
        <v>50</v>
      </c>
      <c r="B7" s="16" t="s">
        <v>55</v>
      </c>
      <c r="C7" s="16" t="s">
        <v>55</v>
      </c>
      <c r="D7" s="16" t="s">
        <v>55</v>
      </c>
      <c r="E7" s="16" t="s">
        <v>55</v>
      </c>
      <c r="F7" s="16" t="s">
        <v>55</v>
      </c>
      <c r="G7" s="16" t="s">
        <v>55</v>
      </c>
    </row>
    <row r="8" spans="1:7" ht="11.25">
      <c r="A8" s="13" t="s">
        <v>51</v>
      </c>
      <c r="B8" s="17"/>
      <c r="C8" s="17"/>
      <c r="D8" s="17"/>
      <c r="E8" s="17"/>
      <c r="F8" s="17"/>
      <c r="G8" s="17"/>
    </row>
    <row r="9" spans="1:7" ht="11.25">
      <c r="A9" s="13" t="s">
        <v>52</v>
      </c>
      <c r="B9" s="17" t="s">
        <v>56</v>
      </c>
      <c r="C9" s="17" t="s">
        <v>57</v>
      </c>
      <c r="D9" s="17" t="s">
        <v>59</v>
      </c>
      <c r="E9" s="17" t="s">
        <v>61</v>
      </c>
      <c r="F9" s="17" t="s">
        <v>63</v>
      </c>
      <c r="G9" s="17" t="s">
        <v>65</v>
      </c>
    </row>
    <row r="10" spans="1:7" ht="12" thickBot="1">
      <c r="A10" s="13" t="s">
        <v>53</v>
      </c>
      <c r="B10" s="17" t="s">
        <v>67</v>
      </c>
      <c r="C10" s="17" t="s">
        <v>67</v>
      </c>
      <c r="D10" s="17" t="s">
        <v>67</v>
      </c>
      <c r="E10" s="17" t="s">
        <v>67</v>
      </c>
      <c r="F10" s="17" t="s">
        <v>67</v>
      </c>
      <c r="G10" s="17" t="s">
        <v>67</v>
      </c>
    </row>
    <row r="11" spans="1:7" ht="12" thickTop="1">
      <c r="A11" s="9" t="s">
        <v>66</v>
      </c>
      <c r="B11" s="21">
        <v>5535</v>
      </c>
      <c r="C11" s="21">
        <v>15575</v>
      </c>
      <c r="D11" s="21">
        <v>19016</v>
      </c>
      <c r="E11" s="21">
        <v>25720</v>
      </c>
      <c r="F11" s="21">
        <v>15473</v>
      </c>
      <c r="G11" s="21">
        <v>4345</v>
      </c>
    </row>
    <row r="12" spans="1:7" ht="11.25">
      <c r="A12" s="2" t="s">
        <v>68</v>
      </c>
      <c r="B12" s="22">
        <v>863</v>
      </c>
      <c r="C12" s="22">
        <v>885</v>
      </c>
      <c r="D12" s="22">
        <v>129</v>
      </c>
      <c r="E12" s="22">
        <v>179</v>
      </c>
      <c r="F12" s="22">
        <v>793</v>
      </c>
      <c r="G12" s="22">
        <v>2915</v>
      </c>
    </row>
    <row r="13" spans="1:7" ht="11.25">
      <c r="A13" s="2" t="s">
        <v>69</v>
      </c>
      <c r="B13" s="22">
        <v>44992</v>
      </c>
      <c r="C13" s="22">
        <v>25066</v>
      </c>
      <c r="D13" s="22">
        <v>27000</v>
      </c>
      <c r="E13" s="22">
        <v>32041</v>
      </c>
      <c r="F13" s="22">
        <v>31174</v>
      </c>
      <c r="G13" s="22">
        <v>40957</v>
      </c>
    </row>
    <row r="14" spans="1:7" ht="11.25">
      <c r="A14" s="2" t="s">
        <v>70</v>
      </c>
      <c r="B14" s="22">
        <v>10115</v>
      </c>
      <c r="C14" s="22">
        <v>12581</v>
      </c>
      <c r="D14" s="22">
        <v>7671</v>
      </c>
      <c r="E14" s="22">
        <v>9408</v>
      </c>
      <c r="F14" s="22">
        <v>11140</v>
      </c>
      <c r="G14" s="22">
        <v>11638</v>
      </c>
    </row>
    <row r="15" spans="1:7" ht="11.25">
      <c r="A15" s="2" t="s">
        <v>71</v>
      </c>
      <c r="B15" s="22">
        <v>1330</v>
      </c>
      <c r="C15" s="22">
        <v>1504</v>
      </c>
      <c r="D15" s="22">
        <v>1552</v>
      </c>
      <c r="E15" s="22">
        <v>1291</v>
      </c>
      <c r="F15" s="22">
        <v>1479</v>
      </c>
      <c r="G15" s="22">
        <v>1723</v>
      </c>
    </row>
    <row r="16" spans="1:7" ht="11.25">
      <c r="A16" s="2" t="s">
        <v>72</v>
      </c>
      <c r="B16" s="22">
        <v>4520</v>
      </c>
      <c r="C16" s="22">
        <v>6124</v>
      </c>
      <c r="D16" s="22">
        <v>6292</v>
      </c>
      <c r="E16" s="22">
        <v>4759</v>
      </c>
      <c r="F16" s="22">
        <v>5257</v>
      </c>
      <c r="G16" s="22"/>
    </row>
    <row r="17" spans="1:7" ht="11.25">
      <c r="A17" s="2" t="s">
        <v>73</v>
      </c>
      <c r="B17" s="22">
        <v>345</v>
      </c>
      <c r="C17" s="22">
        <v>829</v>
      </c>
      <c r="D17" s="22">
        <v>629</v>
      </c>
      <c r="E17" s="22">
        <v>752</v>
      </c>
      <c r="F17" s="22">
        <v>691</v>
      </c>
      <c r="G17" s="22">
        <v>961</v>
      </c>
    </row>
    <row r="18" spans="1:7" ht="11.25">
      <c r="A18" s="2" t="s">
        <v>74</v>
      </c>
      <c r="B18" s="22">
        <v>1629</v>
      </c>
      <c r="C18" s="22">
        <v>2500</v>
      </c>
      <c r="D18" s="22">
        <v>1910</v>
      </c>
      <c r="E18" s="22">
        <v>1688</v>
      </c>
      <c r="F18" s="22">
        <v>7499</v>
      </c>
      <c r="G18" s="22">
        <v>2384</v>
      </c>
    </row>
    <row r="19" spans="1:7" ht="11.25">
      <c r="A19" s="2" t="s">
        <v>75</v>
      </c>
      <c r="B19" s="22">
        <v>4844</v>
      </c>
      <c r="C19" s="22">
        <v>5659</v>
      </c>
      <c r="D19" s="22">
        <v>3456</v>
      </c>
      <c r="E19" s="22">
        <v>1801</v>
      </c>
      <c r="F19" s="22">
        <v>3196</v>
      </c>
      <c r="G19" s="22">
        <v>2576</v>
      </c>
    </row>
    <row r="20" spans="1:7" ht="11.25">
      <c r="A20" s="2" t="s">
        <v>76</v>
      </c>
      <c r="B20" s="22">
        <v>2701</v>
      </c>
      <c r="C20" s="22">
        <v>2716</v>
      </c>
      <c r="D20" s="22">
        <v>573</v>
      </c>
      <c r="E20" s="22">
        <v>963</v>
      </c>
      <c r="F20" s="22">
        <v>2009</v>
      </c>
      <c r="G20" s="22">
        <v>3457</v>
      </c>
    </row>
    <row r="21" spans="1:7" ht="11.25">
      <c r="A21" s="2" t="s">
        <v>77</v>
      </c>
      <c r="B21" s="22">
        <v>1071</v>
      </c>
      <c r="C21" s="22">
        <v>7181</v>
      </c>
      <c r="D21" s="22">
        <v>4959</v>
      </c>
      <c r="E21" s="22">
        <v>4149</v>
      </c>
      <c r="F21" s="22">
        <v>2445</v>
      </c>
      <c r="G21" s="22">
        <v>7457</v>
      </c>
    </row>
    <row r="22" spans="1:7" ht="11.25">
      <c r="A22" s="2" t="s">
        <v>78</v>
      </c>
      <c r="B22" s="22"/>
      <c r="C22" s="22">
        <v>94</v>
      </c>
      <c r="D22" s="22">
        <v>179</v>
      </c>
      <c r="E22" s="22">
        <v>724</v>
      </c>
      <c r="F22" s="22"/>
      <c r="G22" s="22"/>
    </row>
    <row r="23" spans="1:7" ht="11.25">
      <c r="A23" s="2" t="s">
        <v>79</v>
      </c>
      <c r="B23" s="22">
        <v>354</v>
      </c>
      <c r="C23" s="22">
        <v>671</v>
      </c>
      <c r="D23" s="22">
        <v>238</v>
      </c>
      <c r="E23" s="22">
        <v>201</v>
      </c>
      <c r="F23" s="22">
        <v>128</v>
      </c>
      <c r="G23" s="22">
        <v>206</v>
      </c>
    </row>
    <row r="24" spans="1:7" ht="11.25">
      <c r="A24" s="2" t="s">
        <v>80</v>
      </c>
      <c r="B24" s="22">
        <v>0</v>
      </c>
      <c r="C24" s="22">
        <v>0</v>
      </c>
      <c r="D24" s="22">
        <v>0</v>
      </c>
      <c r="E24" s="22">
        <v>-1</v>
      </c>
      <c r="F24" s="22">
        <v>-8</v>
      </c>
      <c r="G24" s="22">
        <v>-18</v>
      </c>
    </row>
    <row r="25" spans="1:7" ht="11.25">
      <c r="A25" s="2" t="s">
        <v>81</v>
      </c>
      <c r="B25" s="22">
        <v>78304</v>
      </c>
      <c r="C25" s="22">
        <v>81393</v>
      </c>
      <c r="D25" s="22">
        <v>73610</v>
      </c>
      <c r="E25" s="22">
        <v>83681</v>
      </c>
      <c r="F25" s="22">
        <v>81326</v>
      </c>
      <c r="G25" s="22">
        <v>83367</v>
      </c>
    </row>
    <row r="26" spans="1:7" ht="11.25">
      <c r="A26" s="3" t="s">
        <v>82</v>
      </c>
      <c r="B26" s="22">
        <v>39038</v>
      </c>
      <c r="C26" s="22">
        <v>38417</v>
      </c>
      <c r="D26" s="22">
        <v>38123</v>
      </c>
      <c r="E26" s="22">
        <v>37965</v>
      </c>
      <c r="F26" s="22">
        <v>37781</v>
      </c>
      <c r="G26" s="22">
        <v>38276</v>
      </c>
    </row>
    <row r="27" spans="1:7" ht="11.25">
      <c r="A27" s="4" t="s">
        <v>83</v>
      </c>
      <c r="B27" s="22">
        <v>-22462</v>
      </c>
      <c r="C27" s="22">
        <v>-21712</v>
      </c>
      <c r="D27" s="22">
        <v>-20950</v>
      </c>
      <c r="E27" s="22">
        <v>-19872</v>
      </c>
      <c r="F27" s="22">
        <v>-18812</v>
      </c>
      <c r="G27" s="22">
        <v>-18553</v>
      </c>
    </row>
    <row r="28" spans="1:7" ht="11.25">
      <c r="A28" s="4" t="s">
        <v>84</v>
      </c>
      <c r="B28" s="22">
        <v>16576</v>
      </c>
      <c r="C28" s="22">
        <v>16705</v>
      </c>
      <c r="D28" s="22">
        <v>17172</v>
      </c>
      <c r="E28" s="22">
        <v>18093</v>
      </c>
      <c r="F28" s="22">
        <v>18969</v>
      </c>
      <c r="G28" s="22">
        <v>19722</v>
      </c>
    </row>
    <row r="29" spans="1:7" ht="11.25">
      <c r="A29" s="3" t="s">
        <v>85</v>
      </c>
      <c r="B29" s="22">
        <v>5492</v>
      </c>
      <c r="C29" s="22">
        <v>5508</v>
      </c>
      <c r="D29" s="22">
        <v>5394</v>
      </c>
      <c r="E29" s="22">
        <v>5388</v>
      </c>
      <c r="F29" s="22">
        <v>5357</v>
      </c>
      <c r="G29" s="22">
        <v>5411</v>
      </c>
    </row>
    <row r="30" spans="1:7" ht="11.25">
      <c r="A30" s="4" t="s">
        <v>83</v>
      </c>
      <c r="B30" s="22">
        <v>-4546</v>
      </c>
      <c r="C30" s="22">
        <v>-4482</v>
      </c>
      <c r="D30" s="22">
        <v>-4357</v>
      </c>
      <c r="E30" s="22">
        <v>-4260</v>
      </c>
      <c r="F30" s="22">
        <v>-4161</v>
      </c>
      <c r="G30" s="22">
        <v>-4132</v>
      </c>
    </row>
    <row r="31" spans="1:7" ht="11.25">
      <c r="A31" s="4" t="s">
        <v>86</v>
      </c>
      <c r="B31" s="22">
        <v>946</v>
      </c>
      <c r="C31" s="22">
        <v>1025</v>
      </c>
      <c r="D31" s="22">
        <v>1036</v>
      </c>
      <c r="E31" s="22">
        <v>1127</v>
      </c>
      <c r="F31" s="22">
        <v>1196</v>
      </c>
      <c r="G31" s="22">
        <v>1278</v>
      </c>
    </row>
    <row r="32" spans="1:7" ht="11.25">
      <c r="A32" s="3" t="s">
        <v>87</v>
      </c>
      <c r="B32" s="22">
        <v>152231</v>
      </c>
      <c r="C32" s="22">
        <v>151529</v>
      </c>
      <c r="D32" s="22">
        <v>148561</v>
      </c>
      <c r="E32" s="22">
        <v>147438</v>
      </c>
      <c r="F32" s="22">
        <v>146802</v>
      </c>
      <c r="G32" s="22">
        <v>143853</v>
      </c>
    </row>
    <row r="33" spans="1:7" ht="11.25">
      <c r="A33" s="4" t="s">
        <v>83</v>
      </c>
      <c r="B33" s="22">
        <v>-132372</v>
      </c>
      <c r="C33" s="22">
        <v>-129594</v>
      </c>
      <c r="D33" s="22">
        <v>-125939</v>
      </c>
      <c r="E33" s="22">
        <v>-122214</v>
      </c>
      <c r="F33" s="22">
        <v>-116219</v>
      </c>
      <c r="G33" s="22">
        <v>-111756</v>
      </c>
    </row>
    <row r="34" spans="1:7" ht="11.25">
      <c r="A34" s="4" t="s">
        <v>88</v>
      </c>
      <c r="B34" s="22">
        <v>19858</v>
      </c>
      <c r="C34" s="22">
        <v>21934</v>
      </c>
      <c r="D34" s="22">
        <v>22622</v>
      </c>
      <c r="E34" s="22">
        <v>25223</v>
      </c>
      <c r="F34" s="22">
        <v>30582</v>
      </c>
      <c r="G34" s="22">
        <v>32096</v>
      </c>
    </row>
    <row r="35" spans="1:7" ht="11.25">
      <c r="A35" s="3" t="s">
        <v>89</v>
      </c>
      <c r="B35" s="22">
        <v>1705</v>
      </c>
      <c r="C35" s="22">
        <v>1680</v>
      </c>
      <c r="D35" s="22">
        <v>1655</v>
      </c>
      <c r="E35" s="22">
        <v>1596</v>
      </c>
      <c r="F35" s="22">
        <v>1602</v>
      </c>
      <c r="G35" s="22">
        <v>1674</v>
      </c>
    </row>
    <row r="36" spans="1:7" ht="11.25">
      <c r="A36" s="4" t="s">
        <v>83</v>
      </c>
      <c r="B36" s="22">
        <v>-1605</v>
      </c>
      <c r="C36" s="22">
        <v>-1571</v>
      </c>
      <c r="D36" s="22">
        <v>-1515</v>
      </c>
      <c r="E36" s="22">
        <v>-1457</v>
      </c>
      <c r="F36" s="22">
        <v>-1396</v>
      </c>
      <c r="G36" s="22">
        <v>-1404</v>
      </c>
    </row>
    <row r="37" spans="1:7" ht="11.25">
      <c r="A37" s="4" t="s">
        <v>90</v>
      </c>
      <c r="B37" s="22">
        <v>100</v>
      </c>
      <c r="C37" s="22">
        <v>109</v>
      </c>
      <c r="D37" s="22">
        <v>140</v>
      </c>
      <c r="E37" s="22">
        <v>138</v>
      </c>
      <c r="F37" s="22">
        <v>206</v>
      </c>
      <c r="G37" s="22">
        <v>270</v>
      </c>
    </row>
    <row r="38" spans="1:7" ht="11.25">
      <c r="A38" s="3" t="s">
        <v>91</v>
      </c>
      <c r="B38" s="22">
        <v>51186</v>
      </c>
      <c r="C38" s="22">
        <v>51308</v>
      </c>
      <c r="D38" s="22">
        <v>51603</v>
      </c>
      <c r="E38" s="22">
        <v>53500</v>
      </c>
      <c r="F38" s="22">
        <v>52899</v>
      </c>
      <c r="G38" s="22">
        <v>50997</v>
      </c>
    </row>
    <row r="39" spans="1:7" ht="11.25">
      <c r="A39" s="4" t="s">
        <v>83</v>
      </c>
      <c r="B39" s="22">
        <v>-47609</v>
      </c>
      <c r="C39" s="22">
        <v>-48152</v>
      </c>
      <c r="D39" s="22">
        <v>-47634</v>
      </c>
      <c r="E39" s="22">
        <v>-48541</v>
      </c>
      <c r="F39" s="22">
        <v>-46116</v>
      </c>
      <c r="G39" s="22">
        <v>-43330</v>
      </c>
    </row>
    <row r="40" spans="1:7" ht="11.25">
      <c r="A40" s="4" t="s">
        <v>92</v>
      </c>
      <c r="B40" s="22">
        <v>3577</v>
      </c>
      <c r="C40" s="22">
        <v>3156</v>
      </c>
      <c r="D40" s="22">
        <v>3968</v>
      </c>
      <c r="E40" s="22">
        <v>4958</v>
      </c>
      <c r="F40" s="22">
        <v>6783</v>
      </c>
      <c r="G40" s="22">
        <v>7666</v>
      </c>
    </row>
    <row r="41" spans="1:7" ht="11.25">
      <c r="A41" s="3" t="s">
        <v>93</v>
      </c>
      <c r="B41" s="22">
        <v>14509</v>
      </c>
      <c r="C41" s="22">
        <v>14088</v>
      </c>
      <c r="D41" s="22">
        <v>14090</v>
      </c>
      <c r="E41" s="22">
        <v>14146</v>
      </c>
      <c r="F41" s="22">
        <v>14433</v>
      </c>
      <c r="G41" s="22">
        <v>14472</v>
      </c>
    </row>
    <row r="42" spans="1:7" ht="11.25">
      <c r="A42" s="3" t="s">
        <v>94</v>
      </c>
      <c r="B42" s="22">
        <v>1329</v>
      </c>
      <c r="C42" s="22">
        <v>1285</v>
      </c>
      <c r="D42" s="22">
        <v>1147</v>
      </c>
      <c r="E42" s="22">
        <v>1143</v>
      </c>
      <c r="F42" s="22">
        <v>1061</v>
      </c>
      <c r="G42" s="22"/>
    </row>
    <row r="43" spans="1:7" ht="11.25">
      <c r="A43" s="4" t="s">
        <v>83</v>
      </c>
      <c r="B43" s="22">
        <v>-815</v>
      </c>
      <c r="C43" s="22">
        <v>-678</v>
      </c>
      <c r="D43" s="22">
        <v>-497</v>
      </c>
      <c r="E43" s="22">
        <v>-326</v>
      </c>
      <c r="F43" s="22">
        <v>-118</v>
      </c>
      <c r="G43" s="22"/>
    </row>
    <row r="44" spans="1:7" ht="11.25">
      <c r="A44" s="4" t="s">
        <v>94</v>
      </c>
      <c r="B44" s="22">
        <v>513</v>
      </c>
      <c r="C44" s="22">
        <v>607</v>
      </c>
      <c r="D44" s="22">
        <v>650</v>
      </c>
      <c r="E44" s="22">
        <v>817</v>
      </c>
      <c r="F44" s="22">
        <v>943</v>
      </c>
      <c r="G44" s="22"/>
    </row>
    <row r="45" spans="1:7" ht="11.25">
      <c r="A45" s="3" t="s">
        <v>95</v>
      </c>
      <c r="B45" s="22">
        <v>1909</v>
      </c>
      <c r="C45" s="22">
        <v>1044</v>
      </c>
      <c r="D45" s="22">
        <v>1533</v>
      </c>
      <c r="E45" s="22">
        <v>1010</v>
      </c>
      <c r="F45" s="22">
        <v>826</v>
      </c>
      <c r="G45" s="22">
        <v>1026</v>
      </c>
    </row>
    <row r="46" spans="1:7" ht="11.25">
      <c r="A46" s="3" t="s">
        <v>96</v>
      </c>
      <c r="B46" s="22">
        <v>57991</v>
      </c>
      <c r="C46" s="22">
        <v>58672</v>
      </c>
      <c r="D46" s="22">
        <v>61215</v>
      </c>
      <c r="E46" s="22">
        <v>65516</v>
      </c>
      <c r="F46" s="22">
        <v>73942</v>
      </c>
      <c r="G46" s="22">
        <v>76532</v>
      </c>
    </row>
    <row r="47" spans="1:7" ht="11.25">
      <c r="A47" s="3" t="s">
        <v>97</v>
      </c>
      <c r="B47" s="22">
        <v>99</v>
      </c>
      <c r="C47" s="22">
        <v>99</v>
      </c>
      <c r="D47" s="22">
        <v>96</v>
      </c>
      <c r="E47" s="22">
        <v>98</v>
      </c>
      <c r="F47" s="22">
        <v>98</v>
      </c>
      <c r="G47" s="22">
        <v>98</v>
      </c>
    </row>
    <row r="48" spans="1:7" ht="11.25">
      <c r="A48" s="3" t="s">
        <v>98</v>
      </c>
      <c r="B48" s="22">
        <v>1474</v>
      </c>
      <c r="C48" s="22">
        <v>1360</v>
      </c>
      <c r="D48" s="22">
        <v>1373</v>
      </c>
      <c r="E48" s="22">
        <v>1377</v>
      </c>
      <c r="F48" s="22">
        <v>1392</v>
      </c>
      <c r="G48" s="22">
        <v>1398</v>
      </c>
    </row>
    <row r="49" spans="1:7" ht="11.25">
      <c r="A49" s="3" t="s">
        <v>79</v>
      </c>
      <c r="B49" s="22">
        <v>43</v>
      </c>
      <c r="C49" s="22">
        <v>58</v>
      </c>
      <c r="D49" s="22">
        <v>115</v>
      </c>
      <c r="E49" s="22">
        <v>167</v>
      </c>
      <c r="F49" s="22">
        <v>238</v>
      </c>
      <c r="G49" s="22">
        <v>296</v>
      </c>
    </row>
    <row r="50" spans="1:7" ht="11.25">
      <c r="A50" s="3" t="s">
        <v>99</v>
      </c>
      <c r="B50" s="22">
        <v>1617</v>
      </c>
      <c r="C50" s="22">
        <v>1518</v>
      </c>
      <c r="D50" s="22">
        <v>1586</v>
      </c>
      <c r="E50" s="22">
        <v>1643</v>
      </c>
      <c r="F50" s="22">
        <v>1728</v>
      </c>
      <c r="G50" s="22">
        <v>1792</v>
      </c>
    </row>
    <row r="51" spans="1:7" ht="11.25">
      <c r="A51" s="3" t="s">
        <v>100</v>
      </c>
      <c r="B51" s="22">
        <v>34753</v>
      </c>
      <c r="C51" s="22">
        <v>33506</v>
      </c>
      <c r="D51" s="22">
        <v>29937</v>
      </c>
      <c r="E51" s="22">
        <v>31365</v>
      </c>
      <c r="F51" s="22">
        <v>27096</v>
      </c>
      <c r="G51" s="22">
        <v>34074</v>
      </c>
    </row>
    <row r="52" spans="1:7" ht="11.25">
      <c r="A52" s="3" t="s">
        <v>101</v>
      </c>
      <c r="B52" s="22">
        <v>51956</v>
      </c>
      <c r="C52" s="22">
        <v>48106</v>
      </c>
      <c r="D52" s="22">
        <v>45604</v>
      </c>
      <c r="E52" s="22">
        <v>32876</v>
      </c>
      <c r="F52" s="22">
        <v>28513</v>
      </c>
      <c r="G52" s="22">
        <v>23533</v>
      </c>
    </row>
    <row r="53" spans="1:7" ht="11.25">
      <c r="A53" s="3" t="s">
        <v>102</v>
      </c>
      <c r="B53" s="22">
        <v>10336</v>
      </c>
      <c r="C53" s="22">
        <v>10296</v>
      </c>
      <c r="D53" s="22">
        <v>7102</v>
      </c>
      <c r="E53" s="22">
        <v>2693</v>
      </c>
      <c r="F53" s="22">
        <v>7711</v>
      </c>
      <c r="G53" s="22">
        <v>6982</v>
      </c>
    </row>
    <row r="54" spans="1:7" ht="11.25">
      <c r="A54" s="3" t="s">
        <v>103</v>
      </c>
      <c r="B54" s="22">
        <v>30</v>
      </c>
      <c r="C54" s="22">
        <v>34</v>
      </c>
      <c r="D54" s="22"/>
      <c r="E54" s="22">
        <v>2</v>
      </c>
      <c r="F54" s="22">
        <v>4</v>
      </c>
      <c r="G54" s="22">
        <v>4</v>
      </c>
    </row>
    <row r="55" spans="1:7" ht="11.25">
      <c r="A55" s="3" t="s">
        <v>104</v>
      </c>
      <c r="B55" s="22">
        <v>366</v>
      </c>
      <c r="C55" s="22">
        <v>377</v>
      </c>
      <c r="D55" s="22">
        <v>398</v>
      </c>
      <c r="E55" s="22">
        <v>418</v>
      </c>
      <c r="F55" s="22">
        <v>488</v>
      </c>
      <c r="G55" s="22">
        <v>576</v>
      </c>
    </row>
    <row r="56" spans="1:7" ht="11.25">
      <c r="A56" s="3" t="s">
        <v>105</v>
      </c>
      <c r="B56" s="22">
        <v>4867</v>
      </c>
      <c r="C56" s="22">
        <v>3510</v>
      </c>
      <c r="D56" s="22">
        <v>1746</v>
      </c>
      <c r="E56" s="22">
        <v>2260</v>
      </c>
      <c r="F56" s="22">
        <v>5982</v>
      </c>
      <c r="G56" s="22">
        <v>5660</v>
      </c>
    </row>
    <row r="57" spans="1:7" ht="11.25">
      <c r="A57" s="3" t="s">
        <v>106</v>
      </c>
      <c r="B57" s="22">
        <v>68</v>
      </c>
      <c r="C57" s="22">
        <v>79</v>
      </c>
      <c r="D57" s="22">
        <v>119</v>
      </c>
      <c r="E57" s="22">
        <v>187</v>
      </c>
      <c r="F57" s="22">
        <v>227</v>
      </c>
      <c r="G57" s="22">
        <v>314</v>
      </c>
    </row>
    <row r="58" spans="1:7" ht="11.25">
      <c r="A58" s="3" t="s">
        <v>79</v>
      </c>
      <c r="B58" s="22">
        <v>1014</v>
      </c>
      <c r="C58" s="22">
        <v>1232</v>
      </c>
      <c r="D58" s="22">
        <v>1346</v>
      </c>
      <c r="E58" s="22">
        <v>1526</v>
      </c>
      <c r="F58" s="22">
        <v>1852</v>
      </c>
      <c r="G58" s="22">
        <v>2055</v>
      </c>
    </row>
    <row r="59" spans="1:7" ht="11.25">
      <c r="A59" s="3" t="s">
        <v>80</v>
      </c>
      <c r="B59" s="22">
        <v>-213</v>
      </c>
      <c r="C59" s="22">
        <v>-233</v>
      </c>
      <c r="D59" s="22">
        <v>-282</v>
      </c>
      <c r="E59" s="22">
        <v>-199</v>
      </c>
      <c r="F59" s="22">
        <v>-3439</v>
      </c>
      <c r="G59" s="22">
        <v>-3280</v>
      </c>
    </row>
    <row r="60" spans="1:7" ht="11.25">
      <c r="A60" s="3" t="s">
        <v>107</v>
      </c>
      <c r="B60" s="22">
        <v>103180</v>
      </c>
      <c r="C60" s="22">
        <v>96911</v>
      </c>
      <c r="D60" s="22">
        <v>85973</v>
      </c>
      <c r="E60" s="22">
        <v>71130</v>
      </c>
      <c r="F60" s="22">
        <v>68437</v>
      </c>
      <c r="G60" s="22">
        <v>69919</v>
      </c>
    </row>
    <row r="61" spans="1:7" ht="11.25">
      <c r="A61" s="2" t="s">
        <v>108</v>
      </c>
      <c r="B61" s="22">
        <v>162790</v>
      </c>
      <c r="C61" s="22">
        <v>157102</v>
      </c>
      <c r="D61" s="22">
        <v>148775</v>
      </c>
      <c r="E61" s="22">
        <v>138291</v>
      </c>
      <c r="F61" s="22">
        <v>144108</v>
      </c>
      <c r="G61" s="22">
        <v>148245</v>
      </c>
    </row>
    <row r="62" spans="1:7" ht="12" thickBot="1">
      <c r="A62" s="5" t="s">
        <v>109</v>
      </c>
      <c r="B62" s="23">
        <v>241094</v>
      </c>
      <c r="C62" s="23">
        <v>238496</v>
      </c>
      <c r="D62" s="23">
        <v>222385</v>
      </c>
      <c r="E62" s="23">
        <v>221972</v>
      </c>
      <c r="F62" s="23">
        <v>225435</v>
      </c>
      <c r="G62" s="23">
        <v>231613</v>
      </c>
    </row>
    <row r="63" spans="1:7" ht="12" thickTop="1">
      <c r="A63" s="2" t="s">
        <v>110</v>
      </c>
      <c r="B63" s="22">
        <v>34467</v>
      </c>
      <c r="C63" s="22">
        <v>38775</v>
      </c>
      <c r="D63" s="22">
        <v>30411</v>
      </c>
      <c r="E63" s="22">
        <v>31793</v>
      </c>
      <c r="F63" s="22">
        <v>33447</v>
      </c>
      <c r="G63" s="22">
        <v>45625</v>
      </c>
    </row>
    <row r="64" spans="1:7" ht="11.25">
      <c r="A64" s="2" t="s">
        <v>111</v>
      </c>
      <c r="B64" s="22">
        <v>6200</v>
      </c>
      <c r="C64" s="22">
        <v>8600</v>
      </c>
      <c r="D64" s="22">
        <v>16000</v>
      </c>
      <c r="E64" s="22">
        <v>17800</v>
      </c>
      <c r="F64" s="22">
        <v>27876</v>
      </c>
      <c r="G64" s="22">
        <v>15345</v>
      </c>
    </row>
    <row r="65" spans="1:7" ht="11.25">
      <c r="A65" s="2" t="s">
        <v>112</v>
      </c>
      <c r="B65" s="22">
        <v>6639</v>
      </c>
      <c r="C65" s="22">
        <v>12789</v>
      </c>
      <c r="D65" s="22">
        <v>5115</v>
      </c>
      <c r="E65" s="22">
        <v>7513</v>
      </c>
      <c r="F65" s="22">
        <v>5068</v>
      </c>
      <c r="G65" s="22">
        <v>5712</v>
      </c>
    </row>
    <row r="66" spans="1:7" ht="11.25">
      <c r="A66" s="2" t="s">
        <v>113</v>
      </c>
      <c r="B66" s="22"/>
      <c r="C66" s="22">
        <v>5000</v>
      </c>
      <c r="D66" s="22">
        <v>10000</v>
      </c>
      <c r="E66" s="22">
        <v>8000</v>
      </c>
      <c r="F66" s="22">
        <v>5000</v>
      </c>
      <c r="G66" s="22">
        <v>5000</v>
      </c>
    </row>
    <row r="67" spans="1:7" ht="11.25">
      <c r="A67" s="2" t="s">
        <v>114</v>
      </c>
      <c r="B67" s="22">
        <v>290</v>
      </c>
      <c r="C67" s="22">
        <v>233</v>
      </c>
      <c r="D67" s="22">
        <v>212</v>
      </c>
      <c r="E67" s="22">
        <v>214</v>
      </c>
      <c r="F67" s="22">
        <v>203</v>
      </c>
      <c r="G67" s="22"/>
    </row>
    <row r="68" spans="1:7" ht="11.25">
      <c r="A68" s="2" t="s">
        <v>115</v>
      </c>
      <c r="B68" s="22">
        <v>7588</v>
      </c>
      <c r="C68" s="22">
        <v>10421</v>
      </c>
      <c r="D68" s="22">
        <v>7517</v>
      </c>
      <c r="E68" s="22">
        <v>7373</v>
      </c>
      <c r="F68" s="22">
        <v>9587</v>
      </c>
      <c r="G68" s="22">
        <v>10571</v>
      </c>
    </row>
    <row r="69" spans="1:7" ht="11.25">
      <c r="A69" s="2" t="s">
        <v>116</v>
      </c>
      <c r="B69" s="22">
        <v>3387</v>
      </c>
      <c r="C69" s="22">
        <v>4636</v>
      </c>
      <c r="D69" s="22">
        <v>4250</v>
      </c>
      <c r="E69" s="22">
        <v>4357</v>
      </c>
      <c r="F69" s="22">
        <v>3575</v>
      </c>
      <c r="G69" s="22">
        <v>4028</v>
      </c>
    </row>
    <row r="70" spans="1:7" ht="11.25">
      <c r="A70" s="2" t="s">
        <v>117</v>
      </c>
      <c r="B70" s="22">
        <v>1697</v>
      </c>
      <c r="C70" s="22">
        <v>183</v>
      </c>
      <c r="D70" s="22">
        <v>131</v>
      </c>
      <c r="E70" s="22">
        <v>231</v>
      </c>
      <c r="F70" s="22">
        <v>75</v>
      </c>
      <c r="G70" s="22">
        <v>444</v>
      </c>
    </row>
    <row r="71" spans="1:7" ht="11.25">
      <c r="A71" s="2" t="s">
        <v>118</v>
      </c>
      <c r="B71" s="22">
        <v>193</v>
      </c>
      <c r="C71" s="22"/>
      <c r="D71" s="22"/>
      <c r="E71" s="22"/>
      <c r="F71" s="22"/>
      <c r="G71" s="22"/>
    </row>
    <row r="72" spans="1:7" ht="11.25">
      <c r="A72" s="2" t="s">
        <v>119</v>
      </c>
      <c r="B72" s="22">
        <v>66</v>
      </c>
      <c r="C72" s="22">
        <v>115</v>
      </c>
      <c r="D72" s="22">
        <v>38</v>
      </c>
      <c r="E72" s="22">
        <v>27</v>
      </c>
      <c r="F72" s="22">
        <v>48</v>
      </c>
      <c r="G72" s="22">
        <v>44</v>
      </c>
    </row>
    <row r="73" spans="1:7" ht="11.25">
      <c r="A73" s="2" t="s">
        <v>120</v>
      </c>
      <c r="B73" s="22">
        <v>1756</v>
      </c>
      <c r="C73" s="22">
        <v>753</v>
      </c>
      <c r="D73" s="22">
        <v>348</v>
      </c>
      <c r="E73" s="22">
        <v>574</v>
      </c>
      <c r="F73" s="22">
        <v>1581</v>
      </c>
      <c r="G73" s="22">
        <v>1753</v>
      </c>
    </row>
    <row r="74" spans="1:7" ht="11.25">
      <c r="A74" s="2" t="s">
        <v>121</v>
      </c>
      <c r="B74" s="22">
        <v>26</v>
      </c>
      <c r="C74" s="22">
        <v>19</v>
      </c>
      <c r="D74" s="22"/>
      <c r="E74" s="22">
        <v>11</v>
      </c>
      <c r="F74" s="22"/>
      <c r="G74" s="22"/>
    </row>
    <row r="75" spans="1:7" ht="11.25">
      <c r="A75" s="2" t="s">
        <v>79</v>
      </c>
      <c r="B75" s="22">
        <v>694</v>
      </c>
      <c r="C75" s="22">
        <v>123</v>
      </c>
      <c r="D75" s="22">
        <v>177</v>
      </c>
      <c r="E75" s="22">
        <v>805</v>
      </c>
      <c r="F75" s="22">
        <v>241</v>
      </c>
      <c r="G75" s="22">
        <v>21</v>
      </c>
    </row>
    <row r="76" spans="1:7" ht="11.25">
      <c r="A76" s="2" t="s">
        <v>122</v>
      </c>
      <c r="B76" s="22">
        <v>63007</v>
      </c>
      <c r="C76" s="22">
        <v>81651</v>
      </c>
      <c r="D76" s="22">
        <v>75339</v>
      </c>
      <c r="E76" s="22">
        <v>79199</v>
      </c>
      <c r="F76" s="22">
        <v>87577</v>
      </c>
      <c r="G76" s="22">
        <v>93811</v>
      </c>
    </row>
    <row r="77" spans="1:7" ht="11.25">
      <c r="A77" s="2" t="s">
        <v>123</v>
      </c>
      <c r="B77" s="22">
        <v>28000</v>
      </c>
      <c r="C77" s="22">
        <v>23000</v>
      </c>
      <c r="D77" s="22">
        <v>18000</v>
      </c>
      <c r="E77" s="22">
        <v>15000</v>
      </c>
      <c r="F77" s="22">
        <v>23000</v>
      </c>
      <c r="G77" s="22">
        <v>18000</v>
      </c>
    </row>
    <row r="78" spans="1:7" ht="11.25">
      <c r="A78" s="2" t="s">
        <v>124</v>
      </c>
      <c r="B78" s="22">
        <v>45532</v>
      </c>
      <c r="C78" s="22">
        <v>36635</v>
      </c>
      <c r="D78" s="22">
        <v>38814</v>
      </c>
      <c r="E78" s="22">
        <v>32942</v>
      </c>
      <c r="F78" s="22">
        <v>32986</v>
      </c>
      <c r="G78" s="22">
        <v>20467</v>
      </c>
    </row>
    <row r="79" spans="1:7" ht="11.25">
      <c r="A79" s="2" t="s">
        <v>114</v>
      </c>
      <c r="B79" s="22">
        <v>228</v>
      </c>
      <c r="C79" s="22">
        <v>381</v>
      </c>
      <c r="D79" s="22">
        <v>450</v>
      </c>
      <c r="E79" s="22">
        <v>613</v>
      </c>
      <c r="F79" s="22">
        <v>750</v>
      </c>
      <c r="G79" s="22"/>
    </row>
    <row r="80" spans="1:7" ht="11.25">
      <c r="A80" s="2" t="s">
        <v>125</v>
      </c>
      <c r="B80" s="22">
        <v>2944</v>
      </c>
      <c r="C80" s="22">
        <v>5262</v>
      </c>
      <c r="D80" s="22">
        <v>4346</v>
      </c>
      <c r="E80" s="22">
        <v>4788</v>
      </c>
      <c r="F80" s="22">
        <v>5955</v>
      </c>
      <c r="G80" s="22">
        <v>9066</v>
      </c>
    </row>
    <row r="81" spans="1:7" ht="11.25">
      <c r="A81" s="2" t="s">
        <v>126</v>
      </c>
      <c r="B81" s="22">
        <v>7934</v>
      </c>
      <c r="C81" s="22">
        <v>7654</v>
      </c>
      <c r="D81" s="22">
        <v>7592</v>
      </c>
      <c r="E81" s="22">
        <v>7379</v>
      </c>
      <c r="F81" s="22">
        <v>7583</v>
      </c>
      <c r="G81" s="22">
        <v>8002</v>
      </c>
    </row>
    <row r="82" spans="1:7" ht="11.25">
      <c r="A82" s="2" t="s">
        <v>127</v>
      </c>
      <c r="B82" s="22">
        <v>78</v>
      </c>
      <c r="C82" s="22">
        <v>78</v>
      </c>
      <c r="D82" s="22">
        <v>78</v>
      </c>
      <c r="E82" s="22">
        <v>77</v>
      </c>
      <c r="F82" s="22">
        <v>184</v>
      </c>
      <c r="G82" s="22">
        <v>462</v>
      </c>
    </row>
    <row r="83" spans="1:7" ht="11.25">
      <c r="A83" s="2" t="s">
        <v>128</v>
      </c>
      <c r="B83" s="22">
        <v>109</v>
      </c>
      <c r="C83" s="22">
        <v>108</v>
      </c>
      <c r="D83" s="22">
        <v>72</v>
      </c>
      <c r="E83" s="22"/>
      <c r="F83" s="22"/>
      <c r="G83" s="22"/>
    </row>
    <row r="84" spans="1:7" ht="11.25">
      <c r="A84" s="2" t="s">
        <v>79</v>
      </c>
      <c r="B84" s="22">
        <v>66</v>
      </c>
      <c r="C84" s="22">
        <v>109</v>
      </c>
      <c r="D84" s="22">
        <v>178</v>
      </c>
      <c r="E84" s="22">
        <v>238</v>
      </c>
      <c r="F84" s="22">
        <v>97</v>
      </c>
      <c r="G84" s="22">
        <v>97</v>
      </c>
    </row>
    <row r="85" spans="1:7" ht="11.25">
      <c r="A85" s="2" t="s">
        <v>129</v>
      </c>
      <c r="B85" s="22">
        <v>84894</v>
      </c>
      <c r="C85" s="22">
        <v>73230</v>
      </c>
      <c r="D85" s="22">
        <v>69533</v>
      </c>
      <c r="E85" s="22">
        <v>61040</v>
      </c>
      <c r="F85" s="22">
        <v>70558</v>
      </c>
      <c r="G85" s="22">
        <v>56096</v>
      </c>
    </row>
    <row r="86" spans="1:7" ht="12" thickBot="1">
      <c r="A86" s="5" t="s">
        <v>130</v>
      </c>
      <c r="B86" s="23">
        <v>147901</v>
      </c>
      <c r="C86" s="23">
        <v>154881</v>
      </c>
      <c r="D86" s="23">
        <v>144873</v>
      </c>
      <c r="E86" s="23">
        <v>140240</v>
      </c>
      <c r="F86" s="23">
        <v>158135</v>
      </c>
      <c r="G86" s="23">
        <v>149907</v>
      </c>
    </row>
    <row r="87" spans="1:7" ht="12" thickTop="1">
      <c r="A87" s="2" t="s">
        <v>131</v>
      </c>
      <c r="B87" s="22">
        <v>30484</v>
      </c>
      <c r="C87" s="22">
        <v>30484</v>
      </c>
      <c r="D87" s="22">
        <v>30484</v>
      </c>
      <c r="E87" s="22">
        <v>30484</v>
      </c>
      <c r="F87" s="22">
        <v>27984</v>
      </c>
      <c r="G87" s="22">
        <v>23974</v>
      </c>
    </row>
    <row r="88" spans="1:7" ht="11.25">
      <c r="A88" s="3" t="s">
        <v>132</v>
      </c>
      <c r="B88" s="22">
        <v>28507</v>
      </c>
      <c r="C88" s="22">
        <v>28507</v>
      </c>
      <c r="D88" s="22">
        <v>28507</v>
      </c>
      <c r="E88" s="22">
        <v>28507</v>
      </c>
      <c r="F88" s="22">
        <v>26007</v>
      </c>
      <c r="G88" s="22">
        <v>21997</v>
      </c>
    </row>
    <row r="89" spans="1:7" ht="11.25">
      <c r="A89" s="3" t="s">
        <v>133</v>
      </c>
      <c r="B89" s="22">
        <v>28507</v>
      </c>
      <c r="C89" s="22">
        <v>28507</v>
      </c>
      <c r="D89" s="22">
        <v>28507</v>
      </c>
      <c r="E89" s="22">
        <v>28507</v>
      </c>
      <c r="F89" s="22">
        <v>26007</v>
      </c>
      <c r="G89" s="22">
        <v>21998</v>
      </c>
    </row>
    <row r="90" spans="1:7" ht="11.25">
      <c r="A90" s="3" t="s">
        <v>134</v>
      </c>
      <c r="B90" s="22">
        <v>2568</v>
      </c>
      <c r="C90" s="22">
        <v>2568</v>
      </c>
      <c r="D90" s="22">
        <v>2568</v>
      </c>
      <c r="E90" s="22">
        <v>2568</v>
      </c>
      <c r="F90" s="22">
        <v>2568</v>
      </c>
      <c r="G90" s="22">
        <v>2568</v>
      </c>
    </row>
    <row r="91" spans="1:7" ht="11.25">
      <c r="A91" s="4" t="s">
        <v>135</v>
      </c>
      <c r="B91" s="22">
        <v>21437</v>
      </c>
      <c r="C91" s="22">
        <v>12768</v>
      </c>
      <c r="D91" s="22">
        <v>9861</v>
      </c>
      <c r="E91" s="22">
        <v>13014</v>
      </c>
      <c r="F91" s="22">
        <v>-4940</v>
      </c>
      <c r="G91" s="22">
        <v>7725</v>
      </c>
    </row>
    <row r="92" spans="1:7" ht="11.25">
      <c r="A92" s="3" t="s">
        <v>136</v>
      </c>
      <c r="B92" s="22">
        <v>24005</v>
      </c>
      <c r="C92" s="22">
        <v>15336</v>
      </c>
      <c r="D92" s="22">
        <v>12430</v>
      </c>
      <c r="E92" s="22">
        <v>15583</v>
      </c>
      <c r="F92" s="22">
        <v>9526</v>
      </c>
      <c r="G92" s="22">
        <v>22951</v>
      </c>
    </row>
    <row r="93" spans="1:7" ht="11.25">
      <c r="A93" s="2" t="s">
        <v>137</v>
      </c>
      <c r="B93" s="22">
        <v>-106</v>
      </c>
      <c r="C93" s="22">
        <v>-105</v>
      </c>
      <c r="D93" s="22">
        <v>-104</v>
      </c>
      <c r="E93" s="22">
        <v>-102</v>
      </c>
      <c r="F93" s="22">
        <v>-100</v>
      </c>
      <c r="G93" s="22">
        <v>-100</v>
      </c>
    </row>
    <row r="94" spans="1:7" ht="11.25">
      <c r="A94" s="2" t="s">
        <v>138</v>
      </c>
      <c r="B94" s="22">
        <v>82890</v>
      </c>
      <c r="C94" s="22">
        <v>74223</v>
      </c>
      <c r="D94" s="22">
        <v>71317</v>
      </c>
      <c r="E94" s="22">
        <v>74471</v>
      </c>
      <c r="F94" s="22">
        <v>63418</v>
      </c>
      <c r="G94" s="22">
        <v>68824</v>
      </c>
    </row>
    <row r="95" spans="1:7" ht="11.25">
      <c r="A95" s="2" t="s">
        <v>139</v>
      </c>
      <c r="B95" s="22">
        <v>10542</v>
      </c>
      <c r="C95" s="22">
        <v>9513</v>
      </c>
      <c r="D95" s="22">
        <v>6365</v>
      </c>
      <c r="E95" s="22">
        <v>7314</v>
      </c>
      <c r="F95" s="22">
        <v>4117</v>
      </c>
      <c r="G95" s="22">
        <v>12825</v>
      </c>
    </row>
    <row r="96" spans="1:7" ht="11.25">
      <c r="A96" s="2" t="s">
        <v>140</v>
      </c>
      <c r="B96" s="22">
        <v>-240</v>
      </c>
      <c r="C96" s="22">
        <v>-121</v>
      </c>
      <c r="D96" s="22">
        <v>-170</v>
      </c>
      <c r="E96" s="22">
        <v>-54</v>
      </c>
      <c r="F96" s="22">
        <v>-236</v>
      </c>
      <c r="G96" s="22">
        <v>55</v>
      </c>
    </row>
    <row r="97" spans="1:7" ht="11.25">
      <c r="A97" s="2" t="s">
        <v>141</v>
      </c>
      <c r="B97" s="22">
        <v>10302</v>
      </c>
      <c r="C97" s="22">
        <v>9391</v>
      </c>
      <c r="D97" s="22">
        <v>6194</v>
      </c>
      <c r="E97" s="22">
        <v>7260</v>
      </c>
      <c r="F97" s="22">
        <v>3881</v>
      </c>
      <c r="G97" s="22">
        <v>12881</v>
      </c>
    </row>
    <row r="98" spans="1:7" ht="11.25">
      <c r="A98" s="6" t="s">
        <v>142</v>
      </c>
      <c r="B98" s="22">
        <v>93192</v>
      </c>
      <c r="C98" s="22">
        <v>83614</v>
      </c>
      <c r="D98" s="22">
        <v>77511</v>
      </c>
      <c r="E98" s="22">
        <v>81732</v>
      </c>
      <c r="F98" s="22">
        <v>67299</v>
      </c>
      <c r="G98" s="22">
        <v>81705</v>
      </c>
    </row>
    <row r="99" spans="1:7" ht="12" thickBot="1">
      <c r="A99" s="7" t="s">
        <v>143</v>
      </c>
      <c r="B99" s="22">
        <v>241094</v>
      </c>
      <c r="C99" s="22">
        <v>238496</v>
      </c>
      <c r="D99" s="22">
        <v>222385</v>
      </c>
      <c r="E99" s="22">
        <v>221972</v>
      </c>
      <c r="F99" s="22">
        <v>225435</v>
      </c>
      <c r="G99" s="22">
        <v>231613</v>
      </c>
    </row>
    <row r="100" spans="1:7" ht="12" thickTop="1">
      <c r="A100" s="8"/>
      <c r="B100" s="24"/>
      <c r="C100" s="24"/>
      <c r="D100" s="24"/>
      <c r="E100" s="24"/>
      <c r="F100" s="24"/>
      <c r="G100" s="24"/>
    </row>
    <row r="102" ht="11.25">
      <c r="A102" s="20" t="s">
        <v>148</v>
      </c>
    </row>
    <row r="103" ht="11.25">
      <c r="A103" s="20" t="s">
        <v>149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</dc:creator>
  <cp:keywords/>
  <dc:description/>
  <cp:lastModifiedBy>udm</cp:lastModifiedBy>
  <dcterms:created xsi:type="dcterms:W3CDTF">2013-11-13T16:27:44Z</dcterms:created>
  <dcterms:modified xsi:type="dcterms:W3CDTF">2013-11-13T16:27:59Z</dcterms:modified>
  <cp:category/>
  <cp:version/>
  <cp:contentType/>
  <cp:contentStatus/>
</cp:coreProperties>
</file>