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<sst xmlns="http://schemas.openxmlformats.org/spreadsheetml/2006/main" count="711" uniqueCount="291">
  <si>
    <t>少数株主損益調整前四半期純利益</t>
  </si>
  <si>
    <t>賃貸事業等売上高</t>
  </si>
  <si>
    <t>連結・損益計算書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</si>
  <si>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</si>
  <si>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</si>
  <si>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</si>
  <si>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</si>
  <si>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</si>
  <si>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</si>
  <si>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</si>
  <si>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2010/11/15</t>
  </si>
  <si>
    <t>2010/09/30</t>
  </si>
  <si>
    <t>2010/08/13</t>
  </si>
  <si>
    <t>2010/06/30</t>
  </si>
  <si>
    <t>2010/02/15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</si>
  <si>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</si>
  <si>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</si>
  <si>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</si>
  <si>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</si>
  <si>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</si>
  <si>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</si>
  <si>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</si>
  <si>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</si>
  <si>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</si>
  <si>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</si>
  <si>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</si>
  <si>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現金及び預金</t>
  </si>
  <si>
    <t>貯蔵品</t>
  </si>
  <si>
    <t>再生事業不動産等</t>
  </si>
  <si>
    <t>流動資産</t>
  </si>
  <si>
    <t>建物及び構築物（純額）</t>
  </si>
  <si>
    <t>その他</t>
  </si>
  <si>
    <t>更生担保権</t>
  </si>
  <si>
    <t>少数株主持分</t>
  </si>
  <si>
    <t>連結・貸借対照表</t>
  </si>
  <si>
    <t>累積四半期</t>
  </si>
  <si>
    <t>2013/04/01</t>
  </si>
  <si>
    <t>貸倒引当金の増減額（△は減少）</t>
  </si>
  <si>
    <t>賞与引当金の増減額（△は減少）</t>
  </si>
  <si>
    <t>役員賞与引当金の増減額（△は減少）</t>
  </si>
  <si>
    <t>退職給付引当金の増減額（△は減少）</t>
  </si>
  <si>
    <t>従業員特別補償引当金の増減額（△は減少）</t>
  </si>
  <si>
    <t>役員退職慰労引当金の増減額（△は減少）</t>
  </si>
  <si>
    <t>受取利息及び受取配当金</t>
  </si>
  <si>
    <t>関係会社株式売却損</t>
  </si>
  <si>
    <t>関係会社株式売却損</t>
  </si>
  <si>
    <t>その他の特別損益（△は益）</t>
  </si>
  <si>
    <t>売上債権の増減額（△は増加）</t>
  </si>
  <si>
    <t>たな卸資産の増減額（△は増加）</t>
  </si>
  <si>
    <t>その他の資産の増減額（△は増加）</t>
  </si>
  <si>
    <t>仕入債務の増減額（△は減少）</t>
  </si>
  <si>
    <t>未払消費税等の増減額（△は減少）</t>
  </si>
  <si>
    <t>その他の負債の増減額（△は減少）</t>
  </si>
  <si>
    <t>小計</t>
  </si>
  <si>
    <t>利息及び配当金の受取額</t>
  </si>
  <si>
    <t>利息の支払額</t>
  </si>
  <si>
    <t>営業補償金の受取額</t>
  </si>
  <si>
    <t>従業員特別補償金の支払額</t>
  </si>
  <si>
    <t>訴訟関連損失の支払額</t>
  </si>
  <si>
    <t>法人税等の支払額</t>
  </si>
  <si>
    <t>営業活動によるキャッシュ・フロー</t>
  </si>
  <si>
    <t>定期預金の純増減額（△は増加）</t>
  </si>
  <si>
    <t>有形固定資産の取得による支出</t>
  </si>
  <si>
    <t>有形固定資産の売却による収入</t>
  </si>
  <si>
    <t>投資有価証券の取得による支出</t>
  </si>
  <si>
    <t>投資再生関係会社株式の売却による収入</t>
  </si>
  <si>
    <t>投資再生不動産の売却による収入</t>
  </si>
  <si>
    <t>貸付けによる支出</t>
  </si>
  <si>
    <t>貸付金の回収による収入</t>
  </si>
  <si>
    <t>関係会社株式の売却による収入</t>
  </si>
  <si>
    <t>連結の範囲の変更を伴う子会社株式の取得による収入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</si>
  <si>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</si>
  <si>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</si>
  <si>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</si>
  <si>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</si>
  <si>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リース債務の返済による支出</t>
  </si>
  <si>
    <t>一般更生債権、更生担保権の返済による支出</t>
  </si>
  <si>
    <t>自己株式の取得による支出</t>
  </si>
  <si>
    <t>配当金の支払額</t>
  </si>
  <si>
    <t>預り保証金の増減額</t>
  </si>
  <si>
    <t>財務活動によるキャッシュ・フロー</t>
  </si>
  <si>
    <t>現金及び現金同等物の増減額（△は減少）</t>
  </si>
  <si>
    <t>現金及び現金同等物の残高</t>
  </si>
  <si>
    <t>新規連結に伴う現金及び現金同等物の増加額</t>
  </si>
  <si>
    <t>連結・キャッシュフロー計算書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</si>
  <si>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</si>
  <si>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</si>
  <si>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</si>
  <si>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</si>
  <si>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</si>
  <si>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</si>
  <si>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</si>
  <si>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</si>
  <si>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</si>
  <si>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</si>
  <si>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</si>
  <si>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</si>
  <si>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</si>
  <si>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</si>
  <si>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</si>
  <si>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2009/06/26</t>
  </si>
  <si>
    <t>2009/03/31</t>
  </si>
  <si>
    <t>2008/03/31</t>
  </si>
  <si>
    <t>現金及び預金</t>
  </si>
  <si>
    <t>千円</t>
  </si>
  <si>
    <t>売掛金（純額）</t>
  </si>
  <si>
    <t>売掛金（純額）</t>
  </si>
  <si>
    <t>商品</t>
  </si>
  <si>
    <t>商品</t>
  </si>
  <si>
    <t>販売用不動産</t>
  </si>
  <si>
    <t>前渡金</t>
  </si>
  <si>
    <t>前払費用</t>
  </si>
  <si>
    <t>繰延税金資産</t>
  </si>
  <si>
    <t>短期貸付金（純額）</t>
  </si>
  <si>
    <t>未収入金（純額）</t>
  </si>
  <si>
    <t>立替金（純額）</t>
  </si>
  <si>
    <t>その他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</si>
  <si>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</si>
  <si>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</si>
  <si>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</si>
  <si>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</si>
  <si>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</si>
  <si>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</si>
  <si>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</si>
  <si>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</si>
  <si>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</si>
  <si>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</si>
  <si>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</si>
  <si>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</si>
  <si>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</si>
  <si>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</si>
  <si>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</si>
  <si>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</si>
  <si>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</si>
  <si>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</si>
  <si>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のれん</t>
  </si>
  <si>
    <t>借地権</t>
  </si>
  <si>
    <t>ソフトウエア</t>
  </si>
  <si>
    <t>その他</t>
  </si>
  <si>
    <t>無形固定資産</t>
  </si>
  <si>
    <t>投資有価証券</t>
  </si>
  <si>
    <t>関係会社株式</t>
  </si>
  <si>
    <t>投資再生関係会社株式</t>
  </si>
  <si>
    <t>投資再生不動産</t>
  </si>
  <si>
    <t>出資金</t>
  </si>
  <si>
    <t>長期貸付金（純額）</t>
  </si>
  <si>
    <t>関係会社長期貸付金（純額）</t>
  </si>
  <si>
    <t>長期未収入金（純額）</t>
  </si>
  <si>
    <t>長期前払費用</t>
  </si>
  <si>
    <t>繰延税金資産</t>
  </si>
  <si>
    <t>差入保証金</t>
  </si>
  <si>
    <t>会員権</t>
  </si>
  <si>
    <t>投資その他の資産</t>
  </si>
  <si>
    <t>固定資産</t>
  </si>
  <si>
    <t>資産</t>
  </si>
  <si>
    <t>資産</t>
  </si>
  <si>
    <t>買掛金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</si>
  <si>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</si>
  <si>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</si>
  <si>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</si>
  <si>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</si>
  <si>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</si>
  <si>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</si>
  <si>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</si>
  <si>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</si>
  <si>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</si>
  <si>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</si>
  <si>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</si>
  <si>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未払役員賞与</t>
  </si>
  <si>
    <t>資産除去債務</t>
  </si>
  <si>
    <t>その他</t>
  </si>
  <si>
    <t>流動負債</t>
  </si>
  <si>
    <t>長期借入金</t>
  </si>
  <si>
    <t>長期未払金</t>
  </si>
  <si>
    <t>長期預り金</t>
  </si>
  <si>
    <t>預り保証金</t>
  </si>
  <si>
    <t>再評価に係る繰延税金負債</t>
  </si>
  <si>
    <t>従業員特別補償引当金</t>
  </si>
  <si>
    <t>退職給付引当金</t>
  </si>
  <si>
    <t>退職給付引当金</t>
  </si>
  <si>
    <t>役員退職慰労引当金</t>
  </si>
  <si>
    <t>固定負債</t>
  </si>
  <si>
    <t>固定負債</t>
  </si>
  <si>
    <t>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</si>
  <si>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</si>
  <si>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</si>
  <si>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</si>
  <si>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</si>
  <si>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</si>
  <si>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</si>
  <si>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</si>
  <si>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</si>
  <si>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</si>
  <si>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</si>
  <si>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</si>
  <si>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土地再評価差額金</t>
  </si>
  <si>
    <t>土地再評価差額金</t>
  </si>
  <si>
    <t>評価・換算差額等</t>
  </si>
  <si>
    <t>純資産</t>
  </si>
  <si>
    <t>純資産</t>
  </si>
  <si>
    <t>負債純資産</t>
  </si>
  <si>
    <t>証券コード</t>
  </si>
  <si>
    <t>企業名</t>
  </si>
  <si>
    <t>リゾートソリューション株式会社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</si>
  <si>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</si>
  <si>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</si>
  <si>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</si>
  <si>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</si>
  <si>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</si>
  <si>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</si>
  <si>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</si>
  <si>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</si>
  <si>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</si>
  <si>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商品売上高</t>
  </si>
  <si>
    <t>施設運営売上高</t>
  </si>
  <si>
    <t>不動産売上高</t>
  </si>
  <si>
    <t>再生事業売上高</t>
  </si>
  <si>
    <t>その他の売上高</t>
  </si>
  <si>
    <t>売上高</t>
  </si>
  <si>
    <t>売上高</t>
  </si>
  <si>
    <t>商品期首たな卸高</t>
  </si>
  <si>
    <t>当期商品仕入高</t>
  </si>
  <si>
    <t>合計</t>
  </si>
  <si>
    <t>商品他勘定振替高</t>
  </si>
  <si>
    <t>商品期末たな卸高</t>
  </si>
  <si>
    <t>商品売上原価合計</t>
  </si>
  <si>
    <t>施設運営売上原価</t>
  </si>
  <si>
    <t>不動産売上原価</t>
  </si>
  <si>
    <t>再生事業売上原価</t>
  </si>
  <si>
    <t>その他の原価</t>
  </si>
  <si>
    <t>売上原価</t>
  </si>
  <si>
    <t>売上総利益</t>
  </si>
  <si>
    <t>減価償却費</t>
  </si>
  <si>
    <t>のれん償却額</t>
  </si>
  <si>
    <t>販売費</t>
  </si>
  <si>
    <t>一般管理費</t>
  </si>
  <si>
    <t>販売費・一般管理費</t>
  </si>
  <si>
    <t>営業利益</t>
  </si>
  <si>
    <t>受取利息</t>
  </si>
  <si>
    <t>投資事業組合等利益</t>
  </si>
  <si>
    <t>投資事業組合等利益</t>
  </si>
  <si>
    <t>投資再生関係会社株式売却益</t>
  </si>
  <si>
    <t>受取手数料</t>
  </si>
  <si>
    <t>違約金収入</t>
  </si>
  <si>
    <t>投資再生不動産売却益</t>
  </si>
  <si>
    <t>債務消却益</t>
  </si>
  <si>
    <t>受取配当金</t>
  </si>
  <si>
    <t>その他</t>
  </si>
  <si>
    <t>営業外収益</t>
  </si>
  <si>
    <t>支払利息</t>
  </si>
  <si>
    <t>投資事業組合等損失</t>
  </si>
  <si>
    <t>投資再生関係会社株式売却損</t>
  </si>
  <si>
    <t>営業外費用</t>
  </si>
  <si>
    <t>経常利益</t>
  </si>
  <si>
    <t>退職給付制度変更による債務消滅益</t>
  </si>
  <si>
    <t>固定資産売却益</t>
  </si>
  <si>
    <t>営業補償金</t>
  </si>
  <si>
    <t>営業補償金</t>
  </si>
  <si>
    <t>関係会社株式売却益</t>
  </si>
  <si>
    <t>特別利益</t>
  </si>
  <si>
    <t>特別利益</t>
  </si>
  <si>
    <t>固定資産売却損</t>
  </si>
  <si>
    <t>投資有価証券評価損</t>
  </si>
  <si>
    <t>役員退職慰労引当金繰入額</t>
  </si>
  <si>
    <t>たな卸資産評価損</t>
  </si>
  <si>
    <t>従業員特別補償金</t>
  </si>
  <si>
    <t>従業員特別補償引当金繰入額</t>
  </si>
  <si>
    <t>事業所整理損</t>
  </si>
  <si>
    <t>災害による損失</t>
  </si>
  <si>
    <t>訴訟関連損失</t>
  </si>
  <si>
    <t>会社分割による減損損失</t>
  </si>
  <si>
    <t>会社分割による減損損失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</si>
  <si>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</si>
  <si>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</si>
  <si>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</si>
  <si>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</si>
  <si>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</si>
  <si>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</si>
  <si>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</si>
  <si>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</si>
  <si>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</si>
  <si>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</si>
  <si>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</si>
  <si>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</si>
  <si>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2013/02/14</t>
  </si>
  <si>
    <t>2012/12/31</t>
  </si>
  <si>
    <t>2012/11/14</t>
  </si>
  <si>
    <t>2012/09/30</t>
  </si>
  <si>
    <t>2012/08/14</t>
  </si>
  <si>
    <t>2012/06/30</t>
  </si>
  <si>
    <t>2012/02/14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</si>
</sst>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X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201</v>
      </c>
      <c r="B2" s="14">
        <v>5261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202</v>
      </c>
      <c r="B3" s="1" t="s">
        <v>203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85</v>
      </c>
      <c r="B4" s="15" t="str">
        <f>HYPERLINK("http://www.kabupro.jp/mark/20140214/S10016TS.htm","四半期報告書")</f>
        <v>四半期報告書</v>
      </c>
      <c r="C4" s="15" t="str">
        <f>HYPERLINK("http://www.kabupro.jp/mark/20131114/S1000H31.htm","四半期報告書")</f>
        <v>四半期報告書</v>
      </c>
      <c r="D4" s="15" t="str">
        <f>HYPERLINK("http://www.kabupro.jp/mark/20130627/S000DTWA.htm","有価証券報告書")</f>
        <v>有価証券報告書</v>
      </c>
      <c r="E4" s="15" t="str">
        <f>HYPERLINK("http://www.kabupro.jp/mark/20140214/S10016TS.htm","四半期報告書")</f>
        <v>四半期報告書</v>
      </c>
      <c r="F4" s="15" t="str">
        <f>HYPERLINK("http://www.kabupro.jp/mark/20131114/S1000H31.htm","四半期報告書")</f>
        <v>四半期報告書</v>
      </c>
      <c r="G4" s="15" t="str">
        <f>HYPERLINK("http://www.kabupro.jp/mark/20120814/S000BRE4.htm","四半期報告書")</f>
        <v>四半期報告書</v>
      </c>
      <c r="H4" s="15" t="str">
        <f>HYPERLINK("http://www.kabupro.jp/mark/20130627/S000DTWA.htm","有価証券報告書")</f>
        <v>有価証券報告書</v>
      </c>
      <c r="I4" s="15" t="str">
        <f>HYPERLINK("http://www.kabupro.jp/mark/20130214/S000CVCP.htm","四半期報告書")</f>
        <v>四半期報告書</v>
      </c>
      <c r="J4" s="15" t="str">
        <f>HYPERLINK("http://www.kabupro.jp/mark/20121114/S000CAEK.htm","四半期報告書")</f>
        <v>四半期報告書</v>
      </c>
      <c r="K4" s="15" t="str">
        <f>HYPERLINK("http://www.kabupro.jp/mark/20120814/S000BRE4.htm","四半期報告書")</f>
        <v>四半期報告書</v>
      </c>
      <c r="L4" s="15" t="str">
        <f>HYPERLINK("http://www.kabupro.jp/mark/20120628/S000B9VI.htm","有価証券報告書")</f>
        <v>有価証券報告書</v>
      </c>
      <c r="M4" s="15" t="str">
        <f>HYPERLINK("http://www.kabupro.jp/mark/20120214/S000ACQJ.htm","四半期報告書")</f>
        <v>四半期報告書</v>
      </c>
      <c r="N4" s="15" t="str">
        <f>HYPERLINK("http://www.kabupro.jp/mark/20111114/S0009R0E.htm","四半期報告書")</f>
        <v>四半期報告書</v>
      </c>
      <c r="O4" s="15" t="str">
        <f>HYPERLINK("http://www.kabupro.jp/mark/20110812/S00096BA.htm","四半期報告書")</f>
        <v>四半期報告書</v>
      </c>
      <c r="P4" s="15" t="str">
        <f>HYPERLINK("http://www.kabupro.jp/mark/20110629/S0008PP1.htm","有価証券報告書")</f>
        <v>有価証券報告書</v>
      </c>
      <c r="Q4" s="15" t="str">
        <f>HYPERLINK("http://www.kabupro.jp/mark/20110214/S0007S5U.htm","四半期報告書")</f>
        <v>四半期報告書</v>
      </c>
      <c r="R4" s="15" t="str">
        <f>HYPERLINK("http://www.kabupro.jp/mark/20101115/S000779U.htm","四半期報告書")</f>
        <v>四半期報告書</v>
      </c>
      <c r="S4" s="15" t="str">
        <f>HYPERLINK("http://www.kabupro.jp/mark/20100813/S0006KHG.htm","四半期報告書")</f>
        <v>四半期報告書</v>
      </c>
      <c r="T4" s="15" t="str">
        <f>HYPERLINK("http://www.kabupro.jp/mark/20090626/S0003CWJ.htm","有価証券報告書")</f>
        <v>有価証券報告書</v>
      </c>
      <c r="U4" s="15" t="str">
        <f>HYPERLINK("http://www.kabupro.jp/mark/20100215/S00053HI.htm","四半期報告書")</f>
        <v>四半期報告書</v>
      </c>
      <c r="V4" s="15" t="str">
        <f>HYPERLINK("http://www.kabupro.jp/mark/20091113/S0004GYS.htm","四半期報告書")</f>
        <v>四半期報告書</v>
      </c>
      <c r="W4" s="15" t="str">
        <f>HYPERLINK("http://www.kabupro.jp/mark/20090814/S0003W0E.htm","四半期報告書")</f>
        <v>四半期報告書</v>
      </c>
      <c r="X4" s="15" t="str">
        <f>HYPERLINK("http://www.kabupro.jp/mark/20090626/S0003CWJ.htm","有価証券報告書")</f>
        <v>有価証券報告書</v>
      </c>
    </row>
    <row r="5" spans="1:24" ht="14.25" thickBot="1">
      <c r="A5" s="11" t="s">
        <v>86</v>
      </c>
      <c r="B5" s="1" t="s">
        <v>279</v>
      </c>
      <c r="C5" s="1" t="s">
        <v>282</v>
      </c>
      <c r="D5" s="1" t="s">
        <v>92</v>
      </c>
      <c r="E5" s="1" t="s">
        <v>279</v>
      </c>
      <c r="F5" s="1" t="s">
        <v>282</v>
      </c>
      <c r="G5" s="1" t="s">
        <v>288</v>
      </c>
      <c r="H5" s="1" t="s">
        <v>92</v>
      </c>
      <c r="I5" s="1" t="s">
        <v>284</v>
      </c>
      <c r="J5" s="1" t="s">
        <v>286</v>
      </c>
      <c r="K5" s="1" t="s">
        <v>288</v>
      </c>
      <c r="L5" s="1" t="s">
        <v>96</v>
      </c>
      <c r="M5" s="1" t="s">
        <v>290</v>
      </c>
      <c r="N5" s="1" t="s">
        <v>4</v>
      </c>
      <c r="O5" s="1" t="s">
        <v>6</v>
      </c>
      <c r="P5" s="1" t="s">
        <v>98</v>
      </c>
      <c r="Q5" s="1" t="s">
        <v>8</v>
      </c>
      <c r="R5" s="1" t="s">
        <v>10</v>
      </c>
      <c r="S5" s="1" t="s">
        <v>12</v>
      </c>
      <c r="T5" s="1" t="s">
        <v>100</v>
      </c>
      <c r="U5" s="1" t="s">
        <v>14</v>
      </c>
      <c r="V5" s="1" t="s">
        <v>16</v>
      </c>
      <c r="W5" s="1" t="s">
        <v>18</v>
      </c>
      <c r="X5" s="1" t="s">
        <v>100</v>
      </c>
    </row>
    <row r="6" spans="1:24" ht="15" thickBot="1" thickTop="1">
      <c r="A6" s="10" t="s">
        <v>87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88</v>
      </c>
      <c r="B7" s="14" t="s">
        <v>35</v>
      </c>
      <c r="C7" s="14" t="s">
        <v>35</v>
      </c>
      <c r="D7" s="16" t="s">
        <v>93</v>
      </c>
      <c r="E7" s="14" t="s">
        <v>35</v>
      </c>
      <c r="F7" s="14" t="s">
        <v>35</v>
      </c>
      <c r="G7" s="14" t="s">
        <v>35</v>
      </c>
      <c r="H7" s="16" t="s">
        <v>93</v>
      </c>
      <c r="I7" s="14" t="s">
        <v>35</v>
      </c>
      <c r="J7" s="14" t="s">
        <v>35</v>
      </c>
      <c r="K7" s="14" t="s">
        <v>35</v>
      </c>
      <c r="L7" s="16" t="s">
        <v>93</v>
      </c>
      <c r="M7" s="14" t="s">
        <v>35</v>
      </c>
      <c r="N7" s="14" t="s">
        <v>35</v>
      </c>
      <c r="O7" s="14" t="s">
        <v>35</v>
      </c>
      <c r="P7" s="16" t="s">
        <v>93</v>
      </c>
      <c r="Q7" s="14" t="s">
        <v>35</v>
      </c>
      <c r="R7" s="14" t="s">
        <v>35</v>
      </c>
      <c r="S7" s="14" t="s">
        <v>35</v>
      </c>
      <c r="T7" s="16" t="s">
        <v>93</v>
      </c>
      <c r="U7" s="14" t="s">
        <v>35</v>
      </c>
      <c r="V7" s="14" t="s">
        <v>35</v>
      </c>
      <c r="W7" s="14" t="s">
        <v>35</v>
      </c>
      <c r="X7" s="16" t="s">
        <v>93</v>
      </c>
    </row>
    <row r="8" spans="1:24" ht="13.5">
      <c r="A8" s="13" t="s">
        <v>89</v>
      </c>
      <c r="B8" s="1" t="s">
        <v>36</v>
      </c>
      <c r="C8" s="1" t="s">
        <v>36</v>
      </c>
      <c r="D8" s="17" t="s">
        <v>207</v>
      </c>
      <c r="E8" s="1" t="s">
        <v>207</v>
      </c>
      <c r="F8" s="1" t="s">
        <v>207</v>
      </c>
      <c r="G8" s="1" t="s">
        <v>207</v>
      </c>
      <c r="H8" s="17" t="s">
        <v>208</v>
      </c>
      <c r="I8" s="1" t="s">
        <v>208</v>
      </c>
      <c r="J8" s="1" t="s">
        <v>208</v>
      </c>
      <c r="K8" s="1" t="s">
        <v>208</v>
      </c>
      <c r="L8" s="17" t="s">
        <v>209</v>
      </c>
      <c r="M8" s="1" t="s">
        <v>209</v>
      </c>
      <c r="N8" s="1" t="s">
        <v>209</v>
      </c>
      <c r="O8" s="1" t="s">
        <v>209</v>
      </c>
      <c r="P8" s="17" t="s">
        <v>210</v>
      </c>
      <c r="Q8" s="1" t="s">
        <v>210</v>
      </c>
      <c r="R8" s="1" t="s">
        <v>210</v>
      </c>
      <c r="S8" s="1" t="s">
        <v>210</v>
      </c>
      <c r="T8" s="17" t="s">
        <v>211</v>
      </c>
      <c r="U8" s="1" t="s">
        <v>211</v>
      </c>
      <c r="V8" s="1" t="s">
        <v>211</v>
      </c>
      <c r="W8" s="1" t="s">
        <v>211</v>
      </c>
      <c r="X8" s="17" t="s">
        <v>212</v>
      </c>
    </row>
    <row r="9" spans="1:24" ht="13.5">
      <c r="A9" s="13" t="s">
        <v>90</v>
      </c>
      <c r="B9" s="1" t="s">
        <v>281</v>
      </c>
      <c r="C9" s="1" t="s">
        <v>283</v>
      </c>
      <c r="D9" s="17" t="s">
        <v>94</v>
      </c>
      <c r="E9" s="1" t="s">
        <v>285</v>
      </c>
      <c r="F9" s="1" t="s">
        <v>287</v>
      </c>
      <c r="G9" s="1" t="s">
        <v>289</v>
      </c>
      <c r="H9" s="17" t="s">
        <v>95</v>
      </c>
      <c r="I9" s="1" t="s">
        <v>3</v>
      </c>
      <c r="J9" s="1" t="s">
        <v>5</v>
      </c>
      <c r="K9" s="1" t="s">
        <v>7</v>
      </c>
      <c r="L9" s="17" t="s">
        <v>97</v>
      </c>
      <c r="M9" s="1" t="s">
        <v>9</v>
      </c>
      <c r="N9" s="1" t="s">
        <v>11</v>
      </c>
      <c r="O9" s="1" t="s">
        <v>13</v>
      </c>
      <c r="P9" s="17" t="s">
        <v>99</v>
      </c>
      <c r="Q9" s="1" t="s">
        <v>15</v>
      </c>
      <c r="R9" s="1" t="s">
        <v>17</v>
      </c>
      <c r="S9" s="1" t="s">
        <v>19</v>
      </c>
      <c r="T9" s="17" t="s">
        <v>101</v>
      </c>
      <c r="U9" s="1" t="s">
        <v>21</v>
      </c>
      <c r="V9" s="1" t="s">
        <v>23</v>
      </c>
      <c r="W9" s="1" t="s">
        <v>25</v>
      </c>
      <c r="X9" s="17" t="s">
        <v>102</v>
      </c>
    </row>
    <row r="10" spans="1:24" ht="14.25" thickBot="1">
      <c r="A10" s="13" t="s">
        <v>91</v>
      </c>
      <c r="B10" s="1" t="s">
        <v>104</v>
      </c>
      <c r="C10" s="1" t="s">
        <v>104</v>
      </c>
      <c r="D10" s="17" t="s">
        <v>104</v>
      </c>
      <c r="E10" s="1" t="s">
        <v>104</v>
      </c>
      <c r="F10" s="1" t="s">
        <v>104</v>
      </c>
      <c r="G10" s="1" t="s">
        <v>104</v>
      </c>
      <c r="H10" s="17" t="s">
        <v>104</v>
      </c>
      <c r="I10" s="1" t="s">
        <v>104</v>
      </c>
      <c r="J10" s="1" t="s">
        <v>104</v>
      </c>
      <c r="K10" s="1" t="s">
        <v>104</v>
      </c>
      <c r="L10" s="17" t="s">
        <v>104</v>
      </c>
      <c r="M10" s="1" t="s">
        <v>104</v>
      </c>
      <c r="N10" s="1" t="s">
        <v>104</v>
      </c>
      <c r="O10" s="1" t="s">
        <v>104</v>
      </c>
      <c r="P10" s="17" t="s">
        <v>104</v>
      </c>
      <c r="Q10" s="1" t="s">
        <v>104</v>
      </c>
      <c r="R10" s="1" t="s">
        <v>104</v>
      </c>
      <c r="S10" s="1" t="s">
        <v>104</v>
      </c>
      <c r="T10" s="17" t="s">
        <v>104</v>
      </c>
      <c r="U10" s="1" t="s">
        <v>104</v>
      </c>
      <c r="V10" s="1" t="s">
        <v>104</v>
      </c>
      <c r="W10" s="1" t="s">
        <v>104</v>
      </c>
      <c r="X10" s="17" t="s">
        <v>104</v>
      </c>
    </row>
    <row r="11" spans="1:24" ht="14.25" thickTop="1">
      <c r="A11" s="30" t="s">
        <v>218</v>
      </c>
      <c r="B11" s="27">
        <v>14276819</v>
      </c>
      <c r="C11" s="27">
        <v>9702354</v>
      </c>
      <c r="D11" s="21">
        <v>20068853</v>
      </c>
      <c r="E11" s="27">
        <v>14622115</v>
      </c>
      <c r="F11" s="27">
        <v>9972478</v>
      </c>
      <c r="G11" s="27">
        <v>5208703</v>
      </c>
      <c r="H11" s="21">
        <v>17992385</v>
      </c>
      <c r="I11" s="27">
        <v>13222489</v>
      </c>
      <c r="J11" s="27">
        <v>8666565</v>
      </c>
      <c r="K11" s="27">
        <v>4074408</v>
      </c>
      <c r="L11" s="21">
        <v>19961337</v>
      </c>
      <c r="M11" s="27">
        <v>15099345</v>
      </c>
      <c r="N11" s="27">
        <v>10281626</v>
      </c>
      <c r="O11" s="27">
        <v>5063143</v>
      </c>
      <c r="P11" s="21">
        <v>22807784</v>
      </c>
      <c r="Q11" s="27">
        <v>16508915</v>
      </c>
      <c r="R11" s="27">
        <v>11299458</v>
      </c>
      <c r="S11" s="27">
        <v>5319034</v>
      </c>
      <c r="T11" s="21">
        <v>25281545</v>
      </c>
      <c r="U11" s="27">
        <v>17973873</v>
      </c>
      <c r="V11" s="27">
        <v>12644815</v>
      </c>
      <c r="W11" s="27">
        <v>6359465</v>
      </c>
      <c r="X11" s="21">
        <v>27067816</v>
      </c>
    </row>
    <row r="12" spans="1:24" ht="13.5">
      <c r="A12" s="7" t="s">
        <v>230</v>
      </c>
      <c r="B12" s="28">
        <v>5026672</v>
      </c>
      <c r="C12" s="28">
        <v>3369263</v>
      </c>
      <c r="D12" s="22">
        <v>7709540</v>
      </c>
      <c r="E12" s="28">
        <v>5600776</v>
      </c>
      <c r="F12" s="28">
        <v>4039718</v>
      </c>
      <c r="G12" s="28">
        <v>2482462</v>
      </c>
      <c r="H12" s="22">
        <v>8696255</v>
      </c>
      <c r="I12" s="28">
        <v>6474843</v>
      </c>
      <c r="J12" s="28">
        <v>4290126</v>
      </c>
      <c r="K12" s="28">
        <v>2160824</v>
      </c>
      <c r="L12" s="22">
        <v>9393674</v>
      </c>
      <c r="M12" s="28">
        <v>7072232</v>
      </c>
      <c r="N12" s="28">
        <v>4830646</v>
      </c>
      <c r="O12" s="28">
        <v>2516683</v>
      </c>
      <c r="P12" s="22">
        <v>10988461</v>
      </c>
      <c r="Q12" s="28">
        <v>7630605</v>
      </c>
      <c r="R12" s="28">
        <v>5234562</v>
      </c>
      <c r="S12" s="28">
        <v>2670134</v>
      </c>
      <c r="T12" s="22">
        <v>13170463</v>
      </c>
      <c r="U12" s="28">
        <v>8937757</v>
      </c>
      <c r="V12" s="28">
        <v>6063908</v>
      </c>
      <c r="W12" s="28">
        <v>3172525</v>
      </c>
      <c r="X12" s="22">
        <v>13014132</v>
      </c>
    </row>
    <row r="13" spans="1:24" ht="13.5">
      <c r="A13" s="7" t="s">
        <v>231</v>
      </c>
      <c r="B13" s="28">
        <v>9250147</v>
      </c>
      <c r="C13" s="28">
        <v>6333091</v>
      </c>
      <c r="D13" s="22">
        <v>12359313</v>
      </c>
      <c r="E13" s="28">
        <v>9021339</v>
      </c>
      <c r="F13" s="28">
        <v>5932760</v>
      </c>
      <c r="G13" s="28">
        <v>2726241</v>
      </c>
      <c r="H13" s="22">
        <v>9296129</v>
      </c>
      <c r="I13" s="28">
        <v>6747645</v>
      </c>
      <c r="J13" s="28">
        <v>4376438</v>
      </c>
      <c r="K13" s="28">
        <v>1913584</v>
      </c>
      <c r="L13" s="22">
        <v>10567663</v>
      </c>
      <c r="M13" s="28">
        <v>8027113</v>
      </c>
      <c r="N13" s="28">
        <v>5450980</v>
      </c>
      <c r="O13" s="28">
        <v>2546460</v>
      </c>
      <c r="P13" s="22">
        <v>11819323</v>
      </c>
      <c r="Q13" s="28">
        <v>8878309</v>
      </c>
      <c r="R13" s="28">
        <v>6064896</v>
      </c>
      <c r="S13" s="28">
        <v>2648899</v>
      </c>
      <c r="T13" s="22">
        <v>12111082</v>
      </c>
      <c r="U13" s="28">
        <v>9036116</v>
      </c>
      <c r="V13" s="28">
        <v>6580907</v>
      </c>
      <c r="W13" s="28">
        <v>3186940</v>
      </c>
      <c r="X13" s="22">
        <v>14053684</v>
      </c>
    </row>
    <row r="14" spans="1:24" ht="13.5">
      <c r="A14" s="7" t="s">
        <v>236</v>
      </c>
      <c r="B14" s="28">
        <v>8902391</v>
      </c>
      <c r="C14" s="28">
        <v>5935046</v>
      </c>
      <c r="D14" s="22">
        <v>11725287</v>
      </c>
      <c r="E14" s="28">
        <v>8806779</v>
      </c>
      <c r="F14" s="28">
        <v>5663424</v>
      </c>
      <c r="G14" s="28">
        <v>2679151</v>
      </c>
      <c r="H14" s="22">
        <v>9177036</v>
      </c>
      <c r="I14" s="28">
        <v>6917946</v>
      </c>
      <c r="J14" s="28">
        <v>4484555</v>
      </c>
      <c r="K14" s="28">
        <v>2182861</v>
      </c>
      <c r="L14" s="22">
        <v>10430217</v>
      </c>
      <c r="M14" s="28">
        <v>7948426</v>
      </c>
      <c r="N14" s="28">
        <v>5313926</v>
      </c>
      <c r="O14" s="28">
        <v>2743014</v>
      </c>
      <c r="P14" s="22">
        <v>11114018</v>
      </c>
      <c r="Q14" s="28">
        <v>8492910</v>
      </c>
      <c r="R14" s="28">
        <v>5667247</v>
      </c>
      <c r="S14" s="28">
        <v>2715365</v>
      </c>
      <c r="T14" s="22">
        <v>11088934</v>
      </c>
      <c r="U14" s="28">
        <v>8605990</v>
      </c>
      <c r="V14" s="28">
        <v>5865647</v>
      </c>
      <c r="W14" s="28">
        <v>2927861</v>
      </c>
      <c r="X14" s="22">
        <v>11632773</v>
      </c>
    </row>
    <row r="15" spans="1:24" ht="14.25" thickBot="1">
      <c r="A15" s="25" t="s">
        <v>237</v>
      </c>
      <c r="B15" s="29">
        <v>347755</v>
      </c>
      <c r="C15" s="29">
        <v>398045</v>
      </c>
      <c r="D15" s="23">
        <v>634025</v>
      </c>
      <c r="E15" s="29">
        <v>214559</v>
      </c>
      <c r="F15" s="29">
        <v>269335</v>
      </c>
      <c r="G15" s="29">
        <v>47089</v>
      </c>
      <c r="H15" s="23">
        <v>119093</v>
      </c>
      <c r="I15" s="29">
        <v>-170301</v>
      </c>
      <c r="J15" s="29">
        <v>-108116</v>
      </c>
      <c r="K15" s="29">
        <v>-269276</v>
      </c>
      <c r="L15" s="23">
        <v>137445</v>
      </c>
      <c r="M15" s="29">
        <v>78687</v>
      </c>
      <c r="N15" s="29">
        <v>137054</v>
      </c>
      <c r="O15" s="29">
        <v>-196553</v>
      </c>
      <c r="P15" s="23">
        <v>705304</v>
      </c>
      <c r="Q15" s="29">
        <v>385399</v>
      </c>
      <c r="R15" s="29">
        <v>397649</v>
      </c>
      <c r="S15" s="29">
        <v>-66465</v>
      </c>
      <c r="T15" s="23">
        <v>1022147</v>
      </c>
      <c r="U15" s="29">
        <v>430125</v>
      </c>
      <c r="V15" s="29">
        <v>715259</v>
      </c>
      <c r="W15" s="29">
        <v>259078</v>
      </c>
      <c r="X15" s="23">
        <v>2420910</v>
      </c>
    </row>
    <row r="16" spans="1:24" ht="14.25" thickTop="1">
      <c r="A16" s="6" t="s">
        <v>238</v>
      </c>
      <c r="B16" s="28">
        <v>133</v>
      </c>
      <c r="C16" s="28">
        <v>100</v>
      </c>
      <c r="D16" s="22">
        <v>11418</v>
      </c>
      <c r="E16" s="28">
        <v>6857</v>
      </c>
      <c r="F16" s="28">
        <v>14998</v>
      </c>
      <c r="G16" s="28">
        <v>1826</v>
      </c>
      <c r="H16" s="22">
        <v>33666</v>
      </c>
      <c r="I16" s="28">
        <v>12945</v>
      </c>
      <c r="J16" s="28">
        <v>8192</v>
      </c>
      <c r="K16" s="28">
        <v>3966</v>
      </c>
      <c r="L16" s="22">
        <v>36787</v>
      </c>
      <c r="M16" s="28">
        <v>28953</v>
      </c>
      <c r="N16" s="28">
        <v>16873</v>
      </c>
      <c r="O16" s="28">
        <v>10219</v>
      </c>
      <c r="P16" s="22">
        <v>41681</v>
      </c>
      <c r="Q16" s="28">
        <v>31421</v>
      </c>
      <c r="R16" s="28">
        <v>20822</v>
      </c>
      <c r="S16" s="28">
        <v>11276</v>
      </c>
      <c r="T16" s="22">
        <v>24784</v>
      </c>
      <c r="U16" s="28">
        <v>19512</v>
      </c>
      <c r="V16" s="28">
        <v>14562</v>
      </c>
      <c r="W16" s="28">
        <v>1095</v>
      </c>
      <c r="X16" s="22">
        <v>29389</v>
      </c>
    </row>
    <row r="17" spans="1:24" ht="13.5">
      <c r="A17" s="6" t="s">
        <v>239</v>
      </c>
      <c r="B17" s="28"/>
      <c r="C17" s="28"/>
      <c r="D17" s="22"/>
      <c r="E17" s="28"/>
      <c r="F17" s="28"/>
      <c r="G17" s="28">
        <v>2709</v>
      </c>
      <c r="H17" s="22"/>
      <c r="I17" s="28">
        <v>3227</v>
      </c>
      <c r="J17" s="28">
        <v>3227</v>
      </c>
      <c r="K17" s="28">
        <v>3227</v>
      </c>
      <c r="L17" s="22"/>
      <c r="M17" s="28">
        <v>834</v>
      </c>
      <c r="N17" s="28">
        <v>835</v>
      </c>
      <c r="O17" s="28">
        <v>835</v>
      </c>
      <c r="P17" s="22"/>
      <c r="Q17" s="28">
        <v>3601</v>
      </c>
      <c r="R17" s="28">
        <v>3601</v>
      </c>
      <c r="S17" s="28">
        <v>3601</v>
      </c>
      <c r="T17" s="22"/>
      <c r="U17" s="28">
        <v>2067</v>
      </c>
      <c r="V17" s="28">
        <v>2067</v>
      </c>
      <c r="W17" s="28">
        <v>2067</v>
      </c>
      <c r="X17" s="22"/>
    </row>
    <row r="18" spans="1:24" ht="13.5">
      <c r="A18" s="6" t="s">
        <v>241</v>
      </c>
      <c r="B18" s="28"/>
      <c r="C18" s="28"/>
      <c r="D18" s="22"/>
      <c r="E18" s="28"/>
      <c r="F18" s="28"/>
      <c r="G18" s="28"/>
      <c r="H18" s="22"/>
      <c r="I18" s="28"/>
      <c r="J18" s="28"/>
      <c r="K18" s="28"/>
      <c r="L18" s="22">
        <v>456117</v>
      </c>
      <c r="M18" s="28">
        <v>176229</v>
      </c>
      <c r="N18" s="28"/>
      <c r="O18" s="28">
        <v>160000</v>
      </c>
      <c r="P18" s="22">
        <v>330000</v>
      </c>
      <c r="Q18" s="28">
        <v>330000</v>
      </c>
      <c r="R18" s="28"/>
      <c r="S18" s="28"/>
      <c r="T18" s="22"/>
      <c r="U18" s="28"/>
      <c r="V18" s="28"/>
      <c r="W18" s="28"/>
      <c r="X18" s="22"/>
    </row>
    <row r="19" spans="1:24" ht="13.5">
      <c r="A19" s="6" t="s">
        <v>245</v>
      </c>
      <c r="B19" s="28">
        <v>6900</v>
      </c>
      <c r="C19" s="28">
        <v>3133</v>
      </c>
      <c r="D19" s="22"/>
      <c r="E19" s="28">
        <v>22456</v>
      </c>
      <c r="F19" s="28">
        <v>20573</v>
      </c>
      <c r="G19" s="28">
        <v>9119</v>
      </c>
      <c r="H19" s="22"/>
      <c r="I19" s="28">
        <v>142253</v>
      </c>
      <c r="J19" s="28">
        <v>49346</v>
      </c>
      <c r="K19" s="28">
        <v>7476</v>
      </c>
      <c r="L19" s="22"/>
      <c r="M19" s="28">
        <v>143347</v>
      </c>
      <c r="N19" s="28">
        <v>76791</v>
      </c>
      <c r="O19" s="28">
        <v>59150</v>
      </c>
      <c r="P19" s="22"/>
      <c r="Q19" s="28">
        <v>61896</v>
      </c>
      <c r="R19" s="28">
        <v>31969</v>
      </c>
      <c r="S19" s="28">
        <v>29613</v>
      </c>
      <c r="T19" s="22"/>
      <c r="U19" s="28"/>
      <c r="V19" s="28"/>
      <c r="W19" s="28"/>
      <c r="X19" s="22"/>
    </row>
    <row r="20" spans="1:24" ht="13.5">
      <c r="A20" s="6" t="s">
        <v>244</v>
      </c>
      <c r="B20" s="28">
        <v>169962</v>
      </c>
      <c r="C20" s="28">
        <v>111413</v>
      </c>
      <c r="D20" s="22">
        <v>111152</v>
      </c>
      <c r="E20" s="28">
        <v>46691</v>
      </c>
      <c r="F20" s="28">
        <v>36372</v>
      </c>
      <c r="G20" s="28">
        <v>10875</v>
      </c>
      <c r="H20" s="22">
        <v>342912</v>
      </c>
      <c r="I20" s="28">
        <v>204471</v>
      </c>
      <c r="J20" s="28">
        <v>104643</v>
      </c>
      <c r="K20" s="28">
        <v>5406</v>
      </c>
      <c r="L20" s="22"/>
      <c r="M20" s="28"/>
      <c r="N20" s="28"/>
      <c r="O20" s="28"/>
      <c r="P20" s="22"/>
      <c r="Q20" s="28"/>
      <c r="R20" s="28"/>
      <c r="S20" s="28"/>
      <c r="T20" s="22"/>
      <c r="U20" s="28"/>
      <c r="V20" s="28"/>
      <c r="W20" s="28"/>
      <c r="X20" s="22"/>
    </row>
    <row r="21" spans="1:24" ht="13.5">
      <c r="A21" s="6" t="s">
        <v>116</v>
      </c>
      <c r="B21" s="28">
        <v>59619</v>
      </c>
      <c r="C21" s="28">
        <v>34653</v>
      </c>
      <c r="D21" s="22">
        <v>57803</v>
      </c>
      <c r="E21" s="28">
        <v>40685</v>
      </c>
      <c r="F21" s="28">
        <v>31445</v>
      </c>
      <c r="G21" s="28">
        <v>12009</v>
      </c>
      <c r="H21" s="22">
        <v>42408</v>
      </c>
      <c r="I21" s="28">
        <v>96442</v>
      </c>
      <c r="J21" s="28">
        <v>23641</v>
      </c>
      <c r="K21" s="28">
        <v>10991</v>
      </c>
      <c r="L21" s="22">
        <v>29657</v>
      </c>
      <c r="M21" s="28">
        <v>25924</v>
      </c>
      <c r="N21" s="28">
        <v>12065</v>
      </c>
      <c r="O21" s="28">
        <v>6525</v>
      </c>
      <c r="P21" s="22">
        <v>47757</v>
      </c>
      <c r="Q21" s="28">
        <v>95130</v>
      </c>
      <c r="R21" s="28">
        <v>33382</v>
      </c>
      <c r="S21" s="28">
        <v>17442</v>
      </c>
      <c r="T21" s="22">
        <v>38224</v>
      </c>
      <c r="U21" s="28">
        <v>54911</v>
      </c>
      <c r="V21" s="28">
        <v>35010</v>
      </c>
      <c r="W21" s="28">
        <v>19694</v>
      </c>
      <c r="X21" s="22">
        <v>56450</v>
      </c>
    </row>
    <row r="22" spans="1:24" ht="13.5">
      <c r="A22" s="6" t="s">
        <v>248</v>
      </c>
      <c r="B22" s="28">
        <v>236615</v>
      </c>
      <c r="C22" s="28">
        <v>149301</v>
      </c>
      <c r="D22" s="22">
        <v>214230</v>
      </c>
      <c r="E22" s="28">
        <v>116692</v>
      </c>
      <c r="F22" s="28">
        <v>103390</v>
      </c>
      <c r="G22" s="28">
        <v>36540</v>
      </c>
      <c r="H22" s="22">
        <v>591041</v>
      </c>
      <c r="I22" s="28">
        <v>459340</v>
      </c>
      <c r="J22" s="28">
        <v>189051</v>
      </c>
      <c r="K22" s="28">
        <v>31068</v>
      </c>
      <c r="L22" s="22">
        <v>690178</v>
      </c>
      <c r="M22" s="28">
        <v>375288</v>
      </c>
      <c r="N22" s="28">
        <v>282795</v>
      </c>
      <c r="O22" s="28">
        <v>236731</v>
      </c>
      <c r="P22" s="22">
        <v>678185</v>
      </c>
      <c r="Q22" s="28">
        <v>522050</v>
      </c>
      <c r="R22" s="28">
        <v>419774</v>
      </c>
      <c r="S22" s="28">
        <v>61934</v>
      </c>
      <c r="T22" s="22">
        <v>228905</v>
      </c>
      <c r="U22" s="28">
        <v>76491</v>
      </c>
      <c r="V22" s="28">
        <v>51640</v>
      </c>
      <c r="W22" s="28">
        <v>22857</v>
      </c>
      <c r="X22" s="22">
        <v>225837</v>
      </c>
    </row>
    <row r="23" spans="1:24" ht="13.5">
      <c r="A23" s="6" t="s">
        <v>249</v>
      </c>
      <c r="B23" s="28">
        <v>134723</v>
      </c>
      <c r="C23" s="28">
        <v>90696</v>
      </c>
      <c r="D23" s="22">
        <v>180903</v>
      </c>
      <c r="E23" s="28">
        <v>140090</v>
      </c>
      <c r="F23" s="28">
        <v>96025</v>
      </c>
      <c r="G23" s="28">
        <v>50783</v>
      </c>
      <c r="H23" s="22">
        <v>150562</v>
      </c>
      <c r="I23" s="28">
        <v>108756</v>
      </c>
      <c r="J23" s="28">
        <v>70846</v>
      </c>
      <c r="K23" s="28">
        <v>34634</v>
      </c>
      <c r="L23" s="22">
        <v>122336</v>
      </c>
      <c r="M23" s="28">
        <v>90626</v>
      </c>
      <c r="N23" s="28">
        <v>67745</v>
      </c>
      <c r="O23" s="28">
        <v>29456</v>
      </c>
      <c r="P23" s="22">
        <v>115631</v>
      </c>
      <c r="Q23" s="28">
        <v>86139</v>
      </c>
      <c r="R23" s="28">
        <v>58157</v>
      </c>
      <c r="S23" s="28">
        <v>30857</v>
      </c>
      <c r="T23" s="22">
        <v>83088</v>
      </c>
      <c r="U23" s="28">
        <v>43110</v>
      </c>
      <c r="V23" s="28">
        <v>26812</v>
      </c>
      <c r="W23" s="28">
        <v>12000</v>
      </c>
      <c r="X23" s="22">
        <v>36868</v>
      </c>
    </row>
    <row r="24" spans="1:24" ht="13.5">
      <c r="A24" s="6" t="s">
        <v>116</v>
      </c>
      <c r="B24" s="28">
        <v>37704</v>
      </c>
      <c r="C24" s="28">
        <v>21049</v>
      </c>
      <c r="D24" s="22">
        <v>12550</v>
      </c>
      <c r="E24" s="28">
        <v>6990</v>
      </c>
      <c r="F24" s="28">
        <v>4886</v>
      </c>
      <c r="G24" s="28">
        <v>5793</v>
      </c>
      <c r="H24" s="22">
        <v>11936</v>
      </c>
      <c r="I24" s="28">
        <v>2896</v>
      </c>
      <c r="J24" s="28">
        <v>450</v>
      </c>
      <c r="K24" s="28">
        <v>1911</v>
      </c>
      <c r="L24" s="22">
        <v>2042</v>
      </c>
      <c r="M24" s="28">
        <v>1579</v>
      </c>
      <c r="N24" s="28">
        <v>1187</v>
      </c>
      <c r="O24" s="28">
        <v>3060</v>
      </c>
      <c r="P24" s="22">
        <v>5924</v>
      </c>
      <c r="Q24" s="28">
        <v>6707</v>
      </c>
      <c r="R24" s="28">
        <v>5669</v>
      </c>
      <c r="S24" s="28">
        <v>4463</v>
      </c>
      <c r="T24" s="22">
        <v>6663</v>
      </c>
      <c r="U24" s="28">
        <v>4231</v>
      </c>
      <c r="V24" s="28">
        <v>2512</v>
      </c>
      <c r="W24" s="28">
        <v>2462</v>
      </c>
      <c r="X24" s="22">
        <v>4598</v>
      </c>
    </row>
    <row r="25" spans="1:24" ht="13.5">
      <c r="A25" s="6" t="s">
        <v>252</v>
      </c>
      <c r="B25" s="28">
        <v>172427</v>
      </c>
      <c r="C25" s="28">
        <v>111746</v>
      </c>
      <c r="D25" s="22">
        <v>193453</v>
      </c>
      <c r="E25" s="28">
        <v>147081</v>
      </c>
      <c r="F25" s="28">
        <v>100912</v>
      </c>
      <c r="G25" s="28">
        <v>56577</v>
      </c>
      <c r="H25" s="22">
        <v>205450</v>
      </c>
      <c r="I25" s="28">
        <v>154998</v>
      </c>
      <c r="J25" s="28">
        <v>71296</v>
      </c>
      <c r="K25" s="28">
        <v>36545</v>
      </c>
      <c r="L25" s="22">
        <v>126034</v>
      </c>
      <c r="M25" s="28">
        <v>92205</v>
      </c>
      <c r="N25" s="28">
        <v>68933</v>
      </c>
      <c r="O25" s="28">
        <v>32517</v>
      </c>
      <c r="P25" s="22">
        <v>121556</v>
      </c>
      <c r="Q25" s="28">
        <v>92847</v>
      </c>
      <c r="R25" s="28">
        <v>63826</v>
      </c>
      <c r="S25" s="28">
        <v>35321</v>
      </c>
      <c r="T25" s="22">
        <v>89751</v>
      </c>
      <c r="U25" s="28">
        <v>47342</v>
      </c>
      <c r="V25" s="28">
        <v>29324</v>
      </c>
      <c r="W25" s="28">
        <v>14462</v>
      </c>
      <c r="X25" s="22">
        <v>41466</v>
      </c>
    </row>
    <row r="26" spans="1:24" ht="14.25" thickBot="1">
      <c r="A26" s="25" t="s">
        <v>253</v>
      </c>
      <c r="B26" s="29">
        <v>411943</v>
      </c>
      <c r="C26" s="29">
        <v>435600</v>
      </c>
      <c r="D26" s="23">
        <v>654802</v>
      </c>
      <c r="E26" s="29">
        <v>184170</v>
      </c>
      <c r="F26" s="29">
        <v>271813</v>
      </c>
      <c r="G26" s="29">
        <v>27052</v>
      </c>
      <c r="H26" s="23">
        <v>504684</v>
      </c>
      <c r="I26" s="29">
        <v>134041</v>
      </c>
      <c r="J26" s="29">
        <v>9638</v>
      </c>
      <c r="K26" s="29">
        <v>-274753</v>
      </c>
      <c r="L26" s="23">
        <v>701588</v>
      </c>
      <c r="M26" s="29">
        <v>361770</v>
      </c>
      <c r="N26" s="29">
        <v>350916</v>
      </c>
      <c r="O26" s="29">
        <v>7660</v>
      </c>
      <c r="P26" s="23">
        <v>1261933</v>
      </c>
      <c r="Q26" s="29">
        <v>814602</v>
      </c>
      <c r="R26" s="29">
        <v>753598</v>
      </c>
      <c r="S26" s="29">
        <v>-39852</v>
      </c>
      <c r="T26" s="23">
        <v>1161301</v>
      </c>
      <c r="U26" s="29">
        <v>459274</v>
      </c>
      <c r="V26" s="29">
        <v>737576</v>
      </c>
      <c r="W26" s="29">
        <v>267473</v>
      </c>
      <c r="X26" s="23">
        <v>2605280</v>
      </c>
    </row>
    <row r="27" spans="1:24" ht="14.25" thickTop="1">
      <c r="A27" s="6" t="s">
        <v>255</v>
      </c>
      <c r="B27" s="28"/>
      <c r="C27" s="28"/>
      <c r="D27" s="22"/>
      <c r="E27" s="28"/>
      <c r="F27" s="28"/>
      <c r="G27" s="28"/>
      <c r="H27" s="22"/>
      <c r="I27" s="28"/>
      <c r="J27" s="28"/>
      <c r="K27" s="28"/>
      <c r="L27" s="22"/>
      <c r="M27" s="28"/>
      <c r="N27" s="28"/>
      <c r="O27" s="28"/>
      <c r="P27" s="22"/>
      <c r="Q27" s="28"/>
      <c r="R27" s="28"/>
      <c r="S27" s="28"/>
      <c r="T27" s="22">
        <v>151</v>
      </c>
      <c r="U27" s="28">
        <v>151</v>
      </c>
      <c r="V27" s="28"/>
      <c r="W27" s="28"/>
      <c r="X27" s="22"/>
    </row>
    <row r="28" spans="1:24" ht="13.5">
      <c r="A28" s="6" t="s">
        <v>256</v>
      </c>
      <c r="B28" s="28">
        <v>57680</v>
      </c>
      <c r="C28" s="28">
        <v>37471</v>
      </c>
      <c r="D28" s="22">
        <v>159649</v>
      </c>
      <c r="E28" s="28">
        <v>87996</v>
      </c>
      <c r="F28" s="28">
        <v>78841</v>
      </c>
      <c r="G28" s="28">
        <v>39800</v>
      </c>
      <c r="H28" s="22">
        <v>273138</v>
      </c>
      <c r="I28" s="28"/>
      <c r="J28" s="28"/>
      <c r="K28" s="28"/>
      <c r="L28" s="22"/>
      <c r="M28" s="28"/>
      <c r="N28" s="28"/>
      <c r="O28" s="28"/>
      <c r="P28" s="22"/>
      <c r="Q28" s="28"/>
      <c r="R28" s="28"/>
      <c r="S28" s="28"/>
      <c r="T28" s="22"/>
      <c r="U28" s="28"/>
      <c r="V28" s="28"/>
      <c r="W28" s="28"/>
      <c r="X28" s="22"/>
    </row>
    <row r="29" spans="1:24" ht="13.5">
      <c r="A29" s="6" t="s">
        <v>259</v>
      </c>
      <c r="B29" s="28">
        <v>57680</v>
      </c>
      <c r="C29" s="28">
        <v>37471</v>
      </c>
      <c r="D29" s="22">
        <v>159649</v>
      </c>
      <c r="E29" s="28">
        <v>87996</v>
      </c>
      <c r="F29" s="28">
        <v>78844</v>
      </c>
      <c r="G29" s="28">
        <v>39800</v>
      </c>
      <c r="H29" s="22">
        <v>740293</v>
      </c>
      <c r="I29" s="28">
        <v>413079</v>
      </c>
      <c r="J29" s="28"/>
      <c r="K29" s="28"/>
      <c r="L29" s="22"/>
      <c r="M29" s="28"/>
      <c r="N29" s="28"/>
      <c r="O29" s="28"/>
      <c r="P29" s="22"/>
      <c r="Q29" s="28"/>
      <c r="R29" s="28"/>
      <c r="S29" s="28"/>
      <c r="T29" s="22">
        <v>151</v>
      </c>
      <c r="U29" s="28">
        <v>168</v>
      </c>
      <c r="V29" s="28"/>
      <c r="W29" s="28"/>
      <c r="X29" s="22">
        <v>199623</v>
      </c>
    </row>
    <row r="30" spans="1:24" ht="13.5">
      <c r="A30" s="6" t="s">
        <v>267</v>
      </c>
      <c r="B30" s="28"/>
      <c r="C30" s="28"/>
      <c r="D30" s="22"/>
      <c r="E30" s="28">
        <v>3300</v>
      </c>
      <c r="F30" s="28"/>
      <c r="G30" s="28">
        <v>520</v>
      </c>
      <c r="H30" s="22"/>
      <c r="I30" s="28">
        <v>2699</v>
      </c>
      <c r="J30" s="28"/>
      <c r="K30" s="28"/>
      <c r="L30" s="22"/>
      <c r="M30" s="28"/>
      <c r="N30" s="28"/>
      <c r="O30" s="28"/>
      <c r="P30" s="22">
        <v>40008</v>
      </c>
      <c r="Q30" s="28"/>
      <c r="R30" s="28"/>
      <c r="S30" s="28"/>
      <c r="T30" s="22">
        <v>27804</v>
      </c>
      <c r="U30" s="28"/>
      <c r="V30" s="28"/>
      <c r="W30" s="28"/>
      <c r="X30" s="22"/>
    </row>
    <row r="31" spans="1:24" ht="13.5">
      <c r="A31" s="6" t="s">
        <v>265</v>
      </c>
      <c r="B31" s="28">
        <v>11750</v>
      </c>
      <c r="C31" s="28">
        <v>11750</v>
      </c>
      <c r="D31" s="22"/>
      <c r="E31" s="28"/>
      <c r="F31" s="28"/>
      <c r="G31" s="28"/>
      <c r="H31" s="22"/>
      <c r="I31" s="28">
        <v>8026</v>
      </c>
      <c r="J31" s="28">
        <v>8026</v>
      </c>
      <c r="K31" s="28">
        <v>8026</v>
      </c>
      <c r="L31" s="22"/>
      <c r="M31" s="28"/>
      <c r="N31" s="28"/>
      <c r="O31" s="28"/>
      <c r="P31" s="22">
        <v>67794</v>
      </c>
      <c r="Q31" s="28">
        <v>53794</v>
      </c>
      <c r="R31" s="28">
        <v>53794</v>
      </c>
      <c r="S31" s="28"/>
      <c r="T31" s="22"/>
      <c r="U31" s="28"/>
      <c r="V31" s="28"/>
      <c r="W31" s="28"/>
      <c r="X31" s="22"/>
    </row>
    <row r="32" spans="1:24" ht="13.5">
      <c r="A32" s="6" t="s">
        <v>266</v>
      </c>
      <c r="B32" s="28"/>
      <c r="C32" s="28"/>
      <c r="D32" s="22"/>
      <c r="E32" s="28">
        <v>56700</v>
      </c>
      <c r="F32" s="28">
        <v>35709</v>
      </c>
      <c r="G32" s="28"/>
      <c r="H32" s="22"/>
      <c r="I32" s="28">
        <v>11750</v>
      </c>
      <c r="J32" s="28">
        <v>11750</v>
      </c>
      <c r="K32" s="28"/>
      <c r="L32" s="22"/>
      <c r="M32" s="28"/>
      <c r="N32" s="28">
        <v>33400</v>
      </c>
      <c r="O32" s="28"/>
      <c r="P32" s="22"/>
      <c r="Q32" s="28">
        <v>47000</v>
      </c>
      <c r="R32" s="28">
        <v>47000</v>
      </c>
      <c r="S32" s="28"/>
      <c r="T32" s="22"/>
      <c r="U32" s="28"/>
      <c r="V32" s="28"/>
      <c r="W32" s="28"/>
      <c r="X32" s="22"/>
    </row>
    <row r="33" spans="1:24" ht="13.5">
      <c r="A33" s="6" t="s">
        <v>44</v>
      </c>
      <c r="B33" s="28">
        <v>240848</v>
      </c>
      <c r="C33" s="28">
        <v>240848</v>
      </c>
      <c r="D33" s="22"/>
      <c r="E33" s="28"/>
      <c r="F33" s="28"/>
      <c r="G33" s="28"/>
      <c r="H33" s="22">
        <v>42671</v>
      </c>
      <c r="I33" s="28">
        <v>42934</v>
      </c>
      <c r="J33" s="28"/>
      <c r="K33" s="28"/>
      <c r="L33" s="22"/>
      <c r="M33" s="28"/>
      <c r="N33" s="28"/>
      <c r="O33" s="28"/>
      <c r="P33" s="22"/>
      <c r="Q33" s="28"/>
      <c r="R33" s="28"/>
      <c r="S33" s="28"/>
      <c r="T33" s="22"/>
      <c r="U33" s="28"/>
      <c r="V33" s="28"/>
      <c r="W33" s="28"/>
      <c r="X33" s="22"/>
    </row>
    <row r="34" spans="1:24" ht="13.5">
      <c r="A34" s="6" t="s">
        <v>116</v>
      </c>
      <c r="B34" s="28"/>
      <c r="C34" s="28"/>
      <c r="D34" s="22">
        <v>7197</v>
      </c>
      <c r="E34" s="28">
        <v>3816</v>
      </c>
      <c r="F34" s="28">
        <v>3460</v>
      </c>
      <c r="G34" s="28"/>
      <c r="H34" s="22">
        <v>28287</v>
      </c>
      <c r="I34" s="28">
        <v>11180</v>
      </c>
      <c r="J34" s="28">
        <v>5119</v>
      </c>
      <c r="K34" s="28">
        <v>1050</v>
      </c>
      <c r="L34" s="22">
        <v>8928</v>
      </c>
      <c r="M34" s="28">
        <v>29801</v>
      </c>
      <c r="N34" s="28">
        <v>29801</v>
      </c>
      <c r="O34" s="28">
        <v>795</v>
      </c>
      <c r="P34" s="22">
        <v>15323</v>
      </c>
      <c r="Q34" s="28">
        <v>11423</v>
      </c>
      <c r="R34" s="28">
        <v>11423</v>
      </c>
      <c r="S34" s="28"/>
      <c r="T34" s="22"/>
      <c r="U34" s="28"/>
      <c r="V34" s="28"/>
      <c r="W34" s="28"/>
      <c r="X34" s="22"/>
    </row>
    <row r="35" spans="1:24" ht="13.5">
      <c r="A35" s="6" t="s">
        <v>272</v>
      </c>
      <c r="B35" s="28">
        <v>252598</v>
      </c>
      <c r="C35" s="28">
        <v>252598</v>
      </c>
      <c r="D35" s="22">
        <v>73404</v>
      </c>
      <c r="E35" s="28">
        <v>63818</v>
      </c>
      <c r="F35" s="28">
        <v>42470</v>
      </c>
      <c r="G35" s="28">
        <v>520</v>
      </c>
      <c r="H35" s="22">
        <v>275915</v>
      </c>
      <c r="I35" s="28">
        <v>76590</v>
      </c>
      <c r="J35" s="28">
        <v>27595</v>
      </c>
      <c r="K35" s="28">
        <v>9076</v>
      </c>
      <c r="L35" s="22">
        <v>749736</v>
      </c>
      <c r="M35" s="28">
        <v>725709</v>
      </c>
      <c r="N35" s="28">
        <v>725709</v>
      </c>
      <c r="O35" s="28">
        <v>99439</v>
      </c>
      <c r="P35" s="22">
        <v>337503</v>
      </c>
      <c r="Q35" s="28">
        <v>217639</v>
      </c>
      <c r="R35" s="28">
        <v>201318</v>
      </c>
      <c r="S35" s="28"/>
      <c r="T35" s="22">
        <v>153291</v>
      </c>
      <c r="U35" s="28">
        <v>152849</v>
      </c>
      <c r="V35" s="28">
        <v>125044</v>
      </c>
      <c r="W35" s="28">
        <v>124938</v>
      </c>
      <c r="X35" s="22">
        <v>470118</v>
      </c>
    </row>
    <row r="36" spans="1:24" ht="13.5">
      <c r="A36" s="7" t="s">
        <v>273</v>
      </c>
      <c r="B36" s="28">
        <v>217026</v>
      </c>
      <c r="C36" s="28">
        <v>220472</v>
      </c>
      <c r="D36" s="22">
        <v>741047</v>
      </c>
      <c r="E36" s="28">
        <v>208348</v>
      </c>
      <c r="F36" s="28">
        <v>308187</v>
      </c>
      <c r="G36" s="28">
        <v>66333</v>
      </c>
      <c r="H36" s="22">
        <v>969062</v>
      </c>
      <c r="I36" s="28">
        <v>470530</v>
      </c>
      <c r="J36" s="28">
        <v>-17956</v>
      </c>
      <c r="K36" s="28">
        <v>-283830</v>
      </c>
      <c r="L36" s="22">
        <v>-48148</v>
      </c>
      <c r="M36" s="28">
        <v>-363939</v>
      </c>
      <c r="N36" s="28">
        <v>-374793</v>
      </c>
      <c r="O36" s="28">
        <v>-91779</v>
      </c>
      <c r="P36" s="22">
        <v>924429</v>
      </c>
      <c r="Q36" s="28">
        <v>596963</v>
      </c>
      <c r="R36" s="28">
        <v>552279</v>
      </c>
      <c r="S36" s="28">
        <v>-39852</v>
      </c>
      <c r="T36" s="22">
        <v>1008161</v>
      </c>
      <c r="U36" s="28">
        <v>306593</v>
      </c>
      <c r="V36" s="28">
        <v>612531</v>
      </c>
      <c r="W36" s="28">
        <v>142535</v>
      </c>
      <c r="X36" s="22">
        <v>2334784</v>
      </c>
    </row>
    <row r="37" spans="1:24" ht="13.5">
      <c r="A37" s="7" t="s">
        <v>274</v>
      </c>
      <c r="B37" s="28">
        <v>124671</v>
      </c>
      <c r="C37" s="28">
        <v>127201</v>
      </c>
      <c r="D37" s="22">
        <v>163614</v>
      </c>
      <c r="E37" s="28">
        <v>87817</v>
      </c>
      <c r="F37" s="28">
        <v>73413</v>
      </c>
      <c r="G37" s="28">
        <v>18830</v>
      </c>
      <c r="H37" s="22">
        <v>172738</v>
      </c>
      <c r="I37" s="28">
        <v>137271</v>
      </c>
      <c r="J37" s="28">
        <v>90806</v>
      </c>
      <c r="K37" s="28">
        <v>25653</v>
      </c>
      <c r="L37" s="22">
        <v>94700</v>
      </c>
      <c r="M37" s="28">
        <v>101749</v>
      </c>
      <c r="N37" s="28">
        <v>75072</v>
      </c>
      <c r="O37" s="28">
        <v>13875</v>
      </c>
      <c r="P37" s="22">
        <v>210578</v>
      </c>
      <c r="Q37" s="28">
        <v>190525</v>
      </c>
      <c r="R37" s="28">
        <v>135785</v>
      </c>
      <c r="S37" s="28">
        <v>25774</v>
      </c>
      <c r="T37" s="22">
        <v>474790</v>
      </c>
      <c r="U37" s="28">
        <v>171804</v>
      </c>
      <c r="V37" s="28">
        <v>289849</v>
      </c>
      <c r="W37" s="28">
        <v>81877</v>
      </c>
      <c r="X37" s="22">
        <v>457860</v>
      </c>
    </row>
    <row r="38" spans="1:24" ht="13.5">
      <c r="A38" s="7" t="s">
        <v>275</v>
      </c>
      <c r="B38" s="28">
        <v>-154227</v>
      </c>
      <c r="C38" s="28">
        <v>-119280</v>
      </c>
      <c r="D38" s="22">
        <v>47164</v>
      </c>
      <c r="E38" s="28">
        <v>-48861</v>
      </c>
      <c r="F38" s="28">
        <v>47564</v>
      </c>
      <c r="G38" s="28">
        <v>-14955</v>
      </c>
      <c r="H38" s="22">
        <v>296380</v>
      </c>
      <c r="I38" s="28">
        <v>106057</v>
      </c>
      <c r="J38" s="28">
        <v>-105404</v>
      </c>
      <c r="K38" s="28">
        <v>-142596</v>
      </c>
      <c r="L38" s="22">
        <v>-472540</v>
      </c>
      <c r="M38" s="28">
        <v>-624416</v>
      </c>
      <c r="N38" s="28">
        <v>-581481</v>
      </c>
      <c r="O38" s="28">
        <v>-67060</v>
      </c>
      <c r="P38" s="22">
        <v>180440</v>
      </c>
      <c r="Q38" s="28">
        <v>52417</v>
      </c>
      <c r="R38" s="28">
        <v>114944</v>
      </c>
      <c r="S38" s="28">
        <v>-48948</v>
      </c>
      <c r="T38" s="22">
        <v>-28057</v>
      </c>
      <c r="U38" s="28">
        <v>-29527</v>
      </c>
      <c r="V38" s="28">
        <v>-44031</v>
      </c>
      <c r="W38" s="28">
        <v>-43463</v>
      </c>
      <c r="X38" s="22">
        <v>594959</v>
      </c>
    </row>
    <row r="39" spans="1:24" ht="13.5">
      <c r="A39" s="7" t="s">
        <v>276</v>
      </c>
      <c r="B39" s="28">
        <v>-29556</v>
      </c>
      <c r="C39" s="28">
        <v>7920</v>
      </c>
      <c r="D39" s="22">
        <v>210778</v>
      </c>
      <c r="E39" s="28">
        <v>38956</v>
      </c>
      <c r="F39" s="28">
        <v>120978</v>
      </c>
      <c r="G39" s="28">
        <v>3874</v>
      </c>
      <c r="H39" s="22">
        <v>469118</v>
      </c>
      <c r="I39" s="28">
        <v>243328</v>
      </c>
      <c r="J39" s="28">
        <v>-14598</v>
      </c>
      <c r="K39" s="28">
        <v>-116942</v>
      </c>
      <c r="L39" s="22">
        <v>-377839</v>
      </c>
      <c r="M39" s="28">
        <v>-522667</v>
      </c>
      <c r="N39" s="28">
        <v>-506408</v>
      </c>
      <c r="O39" s="28">
        <v>-53184</v>
      </c>
      <c r="P39" s="22">
        <v>391019</v>
      </c>
      <c r="Q39" s="28">
        <v>242942</v>
      </c>
      <c r="R39" s="28">
        <v>250729</v>
      </c>
      <c r="S39" s="28">
        <v>-23173</v>
      </c>
      <c r="T39" s="22">
        <v>446733</v>
      </c>
      <c r="U39" s="28">
        <v>142277</v>
      </c>
      <c r="V39" s="28">
        <v>245818</v>
      </c>
      <c r="W39" s="28">
        <v>38414</v>
      </c>
      <c r="X39" s="22">
        <v>1052819</v>
      </c>
    </row>
    <row r="40" spans="1:24" ht="13.5">
      <c r="A40" s="7" t="s">
        <v>0</v>
      </c>
      <c r="B40" s="28">
        <v>246582</v>
      </c>
      <c r="C40" s="28">
        <v>212551</v>
      </c>
      <c r="D40" s="22">
        <v>530268</v>
      </c>
      <c r="E40" s="28">
        <v>169391</v>
      </c>
      <c r="F40" s="28">
        <v>187209</v>
      </c>
      <c r="G40" s="28">
        <v>62458</v>
      </c>
      <c r="H40" s="22">
        <v>499943</v>
      </c>
      <c r="I40" s="28">
        <v>227201</v>
      </c>
      <c r="J40" s="28">
        <v>-3358</v>
      </c>
      <c r="K40" s="28">
        <v>-166887</v>
      </c>
      <c r="L40" s="22">
        <v>329691</v>
      </c>
      <c r="M40" s="28">
        <v>158727</v>
      </c>
      <c r="N40" s="28">
        <v>131615</v>
      </c>
      <c r="O40" s="28">
        <v>-38594</v>
      </c>
      <c r="P40" s="22"/>
      <c r="Q40" s="28"/>
      <c r="R40" s="28"/>
      <c r="S40" s="28"/>
      <c r="T40" s="22"/>
      <c r="U40" s="28"/>
      <c r="V40" s="28"/>
      <c r="W40" s="28"/>
      <c r="X40" s="22"/>
    </row>
    <row r="41" spans="1:24" ht="13.5">
      <c r="A41" s="7" t="s">
        <v>1</v>
      </c>
      <c r="B41" s="28">
        <v>6646</v>
      </c>
      <c r="C41" s="28">
        <v>18896</v>
      </c>
      <c r="D41" s="22">
        <v>12166</v>
      </c>
      <c r="E41" s="28">
        <v>6531</v>
      </c>
      <c r="F41" s="28">
        <v>6761</v>
      </c>
      <c r="G41" s="28">
        <v>2526</v>
      </c>
      <c r="H41" s="22">
        <v>7562</v>
      </c>
      <c r="I41" s="28">
        <v>5470</v>
      </c>
      <c r="J41" s="28">
        <v>5146</v>
      </c>
      <c r="K41" s="28">
        <v>721</v>
      </c>
      <c r="L41" s="22">
        <v>2728</v>
      </c>
      <c r="M41" s="28">
        <v>121</v>
      </c>
      <c r="N41" s="28">
        <v>30</v>
      </c>
      <c r="O41" s="28">
        <v>1275</v>
      </c>
      <c r="P41" s="22">
        <v>8921</v>
      </c>
      <c r="Q41" s="28">
        <v>6683</v>
      </c>
      <c r="R41" s="28">
        <v>5506</v>
      </c>
      <c r="S41" s="28">
        <v>-707</v>
      </c>
      <c r="T41" s="22">
        <v>3562</v>
      </c>
      <c r="U41" s="28">
        <v>5460</v>
      </c>
      <c r="V41" s="28">
        <v>6422</v>
      </c>
      <c r="W41" s="28">
        <v>4006</v>
      </c>
      <c r="X41" s="22">
        <v>5268</v>
      </c>
    </row>
    <row r="42" spans="1:24" ht="14.25" thickBot="1">
      <c r="A42" s="7" t="s">
        <v>277</v>
      </c>
      <c r="B42" s="28">
        <v>239935</v>
      </c>
      <c r="C42" s="28">
        <v>193655</v>
      </c>
      <c r="D42" s="22">
        <v>518102</v>
      </c>
      <c r="E42" s="28">
        <v>162860</v>
      </c>
      <c r="F42" s="28">
        <v>180448</v>
      </c>
      <c r="G42" s="28">
        <v>59931</v>
      </c>
      <c r="H42" s="22">
        <v>492381</v>
      </c>
      <c r="I42" s="28">
        <v>221730</v>
      </c>
      <c r="J42" s="28">
        <v>-8505</v>
      </c>
      <c r="K42" s="28">
        <v>-167609</v>
      </c>
      <c r="L42" s="22">
        <v>326962</v>
      </c>
      <c r="M42" s="28">
        <v>158605</v>
      </c>
      <c r="N42" s="28">
        <v>131584</v>
      </c>
      <c r="O42" s="28">
        <v>-39870</v>
      </c>
      <c r="P42" s="22">
        <v>524489</v>
      </c>
      <c r="Q42" s="28">
        <v>347337</v>
      </c>
      <c r="R42" s="28">
        <v>296043</v>
      </c>
      <c r="S42" s="28">
        <v>-15971</v>
      </c>
      <c r="T42" s="22">
        <v>557865</v>
      </c>
      <c r="U42" s="28">
        <v>158855</v>
      </c>
      <c r="V42" s="28">
        <v>360291</v>
      </c>
      <c r="W42" s="28">
        <v>100114</v>
      </c>
      <c r="X42" s="22">
        <v>1276696</v>
      </c>
    </row>
    <row r="43" spans="1:24" ht="14.25" thickTop="1">
      <c r="A43" s="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5" ht="13.5">
      <c r="A45" s="20" t="s">
        <v>205</v>
      </c>
    </row>
    <row r="46" ht="13.5">
      <c r="A46" s="20" t="s">
        <v>206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7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201</v>
      </c>
      <c r="B2" s="14">
        <v>5261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202</v>
      </c>
      <c r="B3" s="1" t="s">
        <v>203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85</v>
      </c>
      <c r="B4" s="15" t="str">
        <f>HYPERLINK("http://www.kabupro.jp/mark/20131114/S1000H31.htm","四半期報告書")</f>
        <v>四半期報告書</v>
      </c>
      <c r="C4" s="15" t="str">
        <f>HYPERLINK("http://www.kabupro.jp/mark/20130627/S000DTWA.htm","有価証券報告書")</f>
        <v>有価証券報告書</v>
      </c>
      <c r="D4" s="15" t="str">
        <f>HYPERLINK("http://www.kabupro.jp/mark/20131114/S1000H31.htm","四半期報告書")</f>
        <v>四半期報告書</v>
      </c>
      <c r="E4" s="15" t="str">
        <f>HYPERLINK("http://www.kabupro.jp/mark/20130627/S000DTWA.htm","有価証券報告書")</f>
        <v>有価証券報告書</v>
      </c>
      <c r="F4" s="15" t="str">
        <f>HYPERLINK("http://www.kabupro.jp/mark/20121114/S000CAEK.htm","四半期報告書")</f>
        <v>四半期報告書</v>
      </c>
      <c r="G4" s="15" t="str">
        <f>HYPERLINK("http://www.kabupro.jp/mark/20120628/S000B9VI.htm","有価証券報告書")</f>
        <v>有価証券報告書</v>
      </c>
      <c r="H4" s="15" t="str">
        <f>HYPERLINK("http://www.kabupro.jp/mark/20110214/S0007S5U.htm","四半期報告書")</f>
        <v>四半期報告書</v>
      </c>
      <c r="I4" s="15" t="str">
        <f>HYPERLINK("http://www.kabupro.jp/mark/20111114/S0009R0E.htm","四半期報告書")</f>
        <v>四半期報告書</v>
      </c>
      <c r="J4" s="15" t="str">
        <f>HYPERLINK("http://www.kabupro.jp/mark/20100813/S0006KHG.htm","四半期報告書")</f>
        <v>四半期報告書</v>
      </c>
      <c r="K4" s="15" t="str">
        <f>HYPERLINK("http://www.kabupro.jp/mark/20110629/S0008PP1.htm","有価証券報告書")</f>
        <v>有価証券報告書</v>
      </c>
      <c r="L4" s="15" t="str">
        <f>HYPERLINK("http://www.kabupro.jp/mark/20110214/S0007S5U.htm","四半期報告書")</f>
        <v>四半期報告書</v>
      </c>
      <c r="M4" s="15" t="str">
        <f>HYPERLINK("http://www.kabupro.jp/mark/20101115/S000779U.htm","四半期報告書")</f>
        <v>四半期報告書</v>
      </c>
      <c r="N4" s="15" t="str">
        <f>HYPERLINK("http://www.kabupro.jp/mark/20100813/S0006KHG.htm","四半期報告書")</f>
        <v>四半期報告書</v>
      </c>
      <c r="O4" s="15" t="str">
        <f>HYPERLINK("http://www.kabupro.jp/mark/20090626/S0003CWJ.htm","有価証券報告書")</f>
        <v>有価証券報告書</v>
      </c>
      <c r="P4" s="15" t="str">
        <f>HYPERLINK("http://www.kabupro.jp/mark/20100215/S00053HI.htm","四半期報告書")</f>
        <v>四半期報告書</v>
      </c>
      <c r="Q4" s="15" t="str">
        <f>HYPERLINK("http://www.kabupro.jp/mark/20091113/S0004GYS.htm","四半期報告書")</f>
        <v>四半期報告書</v>
      </c>
      <c r="R4" s="15" t="str">
        <f>HYPERLINK("http://www.kabupro.jp/mark/20090814/S0003W0E.htm","四半期報告書")</f>
        <v>四半期報告書</v>
      </c>
      <c r="S4" s="15" t="str">
        <f>HYPERLINK("http://www.kabupro.jp/mark/20090626/S0003CWJ.htm","有価証券報告書")</f>
        <v>有価証券報告書</v>
      </c>
    </row>
    <row r="5" spans="1:19" ht="14.25" thickBot="1">
      <c r="A5" s="11" t="s">
        <v>86</v>
      </c>
      <c r="B5" s="1" t="s">
        <v>282</v>
      </c>
      <c r="C5" s="1" t="s">
        <v>92</v>
      </c>
      <c r="D5" s="1" t="s">
        <v>282</v>
      </c>
      <c r="E5" s="1" t="s">
        <v>92</v>
      </c>
      <c r="F5" s="1" t="s">
        <v>286</v>
      </c>
      <c r="G5" s="1" t="s">
        <v>96</v>
      </c>
      <c r="H5" s="1" t="s">
        <v>8</v>
      </c>
      <c r="I5" s="1" t="s">
        <v>4</v>
      </c>
      <c r="J5" s="1" t="s">
        <v>12</v>
      </c>
      <c r="K5" s="1" t="s">
        <v>98</v>
      </c>
      <c r="L5" s="1" t="s">
        <v>8</v>
      </c>
      <c r="M5" s="1" t="s">
        <v>10</v>
      </c>
      <c r="N5" s="1" t="s">
        <v>12</v>
      </c>
      <c r="O5" s="1" t="s">
        <v>100</v>
      </c>
      <c r="P5" s="1" t="s">
        <v>14</v>
      </c>
      <c r="Q5" s="1" t="s">
        <v>16</v>
      </c>
      <c r="R5" s="1" t="s">
        <v>18</v>
      </c>
      <c r="S5" s="1" t="s">
        <v>100</v>
      </c>
    </row>
    <row r="6" spans="1:19" ht="15" thickBot="1" thickTop="1">
      <c r="A6" s="10" t="s">
        <v>87</v>
      </c>
      <c r="B6" s="18" t="s">
        <v>84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88</v>
      </c>
      <c r="B7" s="14" t="s">
        <v>35</v>
      </c>
      <c r="C7" s="16" t="s">
        <v>93</v>
      </c>
      <c r="D7" s="14" t="s">
        <v>35</v>
      </c>
      <c r="E7" s="16" t="s">
        <v>93</v>
      </c>
      <c r="F7" s="14" t="s">
        <v>35</v>
      </c>
      <c r="G7" s="16" t="s">
        <v>93</v>
      </c>
      <c r="H7" s="14" t="s">
        <v>35</v>
      </c>
      <c r="I7" s="14" t="s">
        <v>35</v>
      </c>
      <c r="J7" s="14" t="s">
        <v>35</v>
      </c>
      <c r="K7" s="16" t="s">
        <v>93</v>
      </c>
      <c r="L7" s="14" t="s">
        <v>35</v>
      </c>
      <c r="M7" s="14" t="s">
        <v>35</v>
      </c>
      <c r="N7" s="14" t="s">
        <v>35</v>
      </c>
      <c r="O7" s="16" t="s">
        <v>93</v>
      </c>
      <c r="P7" s="14" t="s">
        <v>35</v>
      </c>
      <c r="Q7" s="14" t="s">
        <v>35</v>
      </c>
      <c r="R7" s="14" t="s">
        <v>35</v>
      </c>
      <c r="S7" s="16" t="s">
        <v>93</v>
      </c>
    </row>
    <row r="8" spans="1:19" ht="13.5">
      <c r="A8" s="13" t="s">
        <v>89</v>
      </c>
      <c r="B8" s="1" t="s">
        <v>36</v>
      </c>
      <c r="C8" s="17" t="s">
        <v>207</v>
      </c>
      <c r="D8" s="1" t="s">
        <v>207</v>
      </c>
      <c r="E8" s="17" t="s">
        <v>208</v>
      </c>
      <c r="F8" s="1" t="s">
        <v>208</v>
      </c>
      <c r="G8" s="17" t="s">
        <v>209</v>
      </c>
      <c r="H8" s="1" t="s">
        <v>209</v>
      </c>
      <c r="I8" s="1" t="s">
        <v>209</v>
      </c>
      <c r="J8" s="1" t="s">
        <v>209</v>
      </c>
      <c r="K8" s="17" t="s">
        <v>210</v>
      </c>
      <c r="L8" s="1" t="s">
        <v>210</v>
      </c>
      <c r="M8" s="1" t="s">
        <v>210</v>
      </c>
      <c r="N8" s="1" t="s">
        <v>210</v>
      </c>
      <c r="O8" s="17" t="s">
        <v>211</v>
      </c>
      <c r="P8" s="1" t="s">
        <v>211</v>
      </c>
      <c r="Q8" s="1" t="s">
        <v>211</v>
      </c>
      <c r="R8" s="1" t="s">
        <v>211</v>
      </c>
      <c r="S8" s="17" t="s">
        <v>212</v>
      </c>
    </row>
    <row r="9" spans="1:19" ht="13.5">
      <c r="A9" s="13" t="s">
        <v>90</v>
      </c>
      <c r="B9" s="1" t="s">
        <v>283</v>
      </c>
      <c r="C9" s="17" t="s">
        <v>94</v>
      </c>
      <c r="D9" s="1" t="s">
        <v>287</v>
      </c>
      <c r="E9" s="17" t="s">
        <v>95</v>
      </c>
      <c r="F9" s="1" t="s">
        <v>5</v>
      </c>
      <c r="G9" s="17" t="s">
        <v>97</v>
      </c>
      <c r="H9" s="1" t="s">
        <v>9</v>
      </c>
      <c r="I9" s="1" t="s">
        <v>11</v>
      </c>
      <c r="J9" s="1" t="s">
        <v>13</v>
      </c>
      <c r="K9" s="17" t="s">
        <v>99</v>
      </c>
      <c r="L9" s="1" t="s">
        <v>15</v>
      </c>
      <c r="M9" s="1" t="s">
        <v>17</v>
      </c>
      <c r="N9" s="1" t="s">
        <v>19</v>
      </c>
      <c r="O9" s="17" t="s">
        <v>101</v>
      </c>
      <c r="P9" s="1" t="s">
        <v>21</v>
      </c>
      <c r="Q9" s="1" t="s">
        <v>23</v>
      </c>
      <c r="R9" s="1" t="s">
        <v>25</v>
      </c>
      <c r="S9" s="17" t="s">
        <v>102</v>
      </c>
    </row>
    <row r="10" spans="1:19" ht="14.25" thickBot="1">
      <c r="A10" s="13" t="s">
        <v>91</v>
      </c>
      <c r="B10" s="1" t="s">
        <v>104</v>
      </c>
      <c r="C10" s="17" t="s">
        <v>104</v>
      </c>
      <c r="D10" s="1" t="s">
        <v>104</v>
      </c>
      <c r="E10" s="17" t="s">
        <v>104</v>
      </c>
      <c r="F10" s="1" t="s">
        <v>104</v>
      </c>
      <c r="G10" s="17" t="s">
        <v>104</v>
      </c>
      <c r="H10" s="1" t="s">
        <v>104</v>
      </c>
      <c r="I10" s="1" t="s">
        <v>104</v>
      </c>
      <c r="J10" s="1" t="s">
        <v>104</v>
      </c>
      <c r="K10" s="17" t="s">
        <v>104</v>
      </c>
      <c r="L10" s="1" t="s">
        <v>104</v>
      </c>
      <c r="M10" s="1" t="s">
        <v>104</v>
      </c>
      <c r="N10" s="1" t="s">
        <v>104</v>
      </c>
      <c r="O10" s="17" t="s">
        <v>104</v>
      </c>
      <c r="P10" s="1" t="s">
        <v>104</v>
      </c>
      <c r="Q10" s="1" t="s">
        <v>104</v>
      </c>
      <c r="R10" s="1" t="s">
        <v>104</v>
      </c>
      <c r="S10" s="17" t="s">
        <v>104</v>
      </c>
    </row>
    <row r="11" spans="1:19" ht="14.25" thickTop="1">
      <c r="A11" s="26" t="s">
        <v>273</v>
      </c>
      <c r="B11" s="27">
        <v>220472</v>
      </c>
      <c r="C11" s="21">
        <v>741047</v>
      </c>
      <c r="D11" s="27">
        <v>308187</v>
      </c>
      <c r="E11" s="21">
        <v>969062</v>
      </c>
      <c r="F11" s="27">
        <v>-17956</v>
      </c>
      <c r="G11" s="21">
        <v>-48148</v>
      </c>
      <c r="H11" s="27">
        <v>-363939</v>
      </c>
      <c r="I11" s="27">
        <v>-374793</v>
      </c>
      <c r="J11" s="27">
        <v>-91779</v>
      </c>
      <c r="K11" s="21">
        <v>924429</v>
      </c>
      <c r="L11" s="27">
        <v>596963</v>
      </c>
      <c r="M11" s="27">
        <v>552279</v>
      </c>
      <c r="N11" s="27">
        <v>-39852</v>
      </c>
      <c r="O11" s="21">
        <v>1008161</v>
      </c>
      <c r="P11" s="27">
        <v>306593</v>
      </c>
      <c r="Q11" s="27">
        <v>612531</v>
      </c>
      <c r="R11" s="27">
        <v>142535</v>
      </c>
      <c r="S11" s="21">
        <v>2334784</v>
      </c>
    </row>
    <row r="12" spans="1:19" ht="13.5">
      <c r="A12" s="6" t="s">
        <v>232</v>
      </c>
      <c r="B12" s="28">
        <v>362158</v>
      </c>
      <c r="C12" s="22">
        <v>778052</v>
      </c>
      <c r="D12" s="28">
        <v>362038</v>
      </c>
      <c r="E12" s="22">
        <v>632114</v>
      </c>
      <c r="F12" s="28">
        <v>285884</v>
      </c>
      <c r="G12" s="22">
        <v>591200</v>
      </c>
      <c r="H12" s="28">
        <v>440510</v>
      </c>
      <c r="I12" s="28">
        <v>299863</v>
      </c>
      <c r="J12" s="28">
        <v>164562</v>
      </c>
      <c r="K12" s="22">
        <v>624583</v>
      </c>
      <c r="L12" s="28">
        <v>460335</v>
      </c>
      <c r="M12" s="28">
        <v>300982</v>
      </c>
      <c r="N12" s="28">
        <v>145044</v>
      </c>
      <c r="O12" s="22">
        <v>517370</v>
      </c>
      <c r="P12" s="28">
        <v>350150</v>
      </c>
      <c r="Q12" s="28">
        <v>231863</v>
      </c>
      <c r="R12" s="28">
        <v>117112</v>
      </c>
      <c r="S12" s="22">
        <v>455525</v>
      </c>
    </row>
    <row r="13" spans="1:19" ht="13.5">
      <c r="A13" s="6" t="s">
        <v>233</v>
      </c>
      <c r="B13" s="28">
        <v>65449</v>
      </c>
      <c r="C13" s="22">
        <v>130697</v>
      </c>
      <c r="D13" s="28">
        <v>65248</v>
      </c>
      <c r="E13" s="22">
        <v>97967</v>
      </c>
      <c r="F13" s="28">
        <v>47810</v>
      </c>
      <c r="G13" s="22">
        <v>96038</v>
      </c>
      <c r="H13" s="28">
        <v>72875</v>
      </c>
      <c r="I13" s="28">
        <v>49711</v>
      </c>
      <c r="J13" s="28">
        <v>23163</v>
      </c>
      <c r="K13" s="22">
        <v>92720</v>
      </c>
      <c r="L13" s="28">
        <v>69557</v>
      </c>
      <c r="M13" s="28">
        <v>46394</v>
      </c>
      <c r="N13" s="28">
        <v>23230</v>
      </c>
      <c r="O13" s="22">
        <v>75040</v>
      </c>
      <c r="P13" s="28">
        <v>46578</v>
      </c>
      <c r="Q13" s="28">
        <v>31052</v>
      </c>
      <c r="R13" s="28">
        <v>15526</v>
      </c>
      <c r="S13" s="22">
        <v>62104</v>
      </c>
    </row>
    <row r="14" spans="1:19" ht="13.5">
      <c r="A14" s="6" t="s">
        <v>37</v>
      </c>
      <c r="B14" s="28">
        <v>8591</v>
      </c>
      <c r="C14" s="22">
        <v>6673</v>
      </c>
      <c r="D14" s="28">
        <v>21069</v>
      </c>
      <c r="E14" s="22">
        <v>-14782</v>
      </c>
      <c r="F14" s="28">
        <v>2058</v>
      </c>
      <c r="G14" s="22">
        <v>2863</v>
      </c>
      <c r="H14" s="28">
        <v>5713</v>
      </c>
      <c r="I14" s="28">
        <v>6256</v>
      </c>
      <c r="J14" s="28">
        <v>5993</v>
      </c>
      <c r="K14" s="22">
        <v>-71187</v>
      </c>
      <c r="L14" s="28">
        <v>-5760</v>
      </c>
      <c r="M14" s="28">
        <v>10238</v>
      </c>
      <c r="N14" s="28">
        <v>-9535</v>
      </c>
      <c r="O14" s="22">
        <v>-25115</v>
      </c>
      <c r="P14" s="28">
        <v>-26841</v>
      </c>
      <c r="Q14" s="28">
        <v>-25593</v>
      </c>
      <c r="R14" s="28">
        <v>-2452</v>
      </c>
      <c r="S14" s="22">
        <v>3006</v>
      </c>
    </row>
    <row r="15" spans="1:19" ht="13.5">
      <c r="A15" s="6" t="s">
        <v>38</v>
      </c>
      <c r="B15" s="28">
        <v>-2872</v>
      </c>
      <c r="C15" s="22">
        <v>16783</v>
      </c>
      <c r="D15" s="28">
        <v>4543</v>
      </c>
      <c r="E15" s="22">
        <v>-21587</v>
      </c>
      <c r="F15" s="28">
        <v>-13065</v>
      </c>
      <c r="G15" s="22">
        <v>-25106</v>
      </c>
      <c r="H15" s="28">
        <v>-75495</v>
      </c>
      <c r="I15" s="28">
        <v>-22117</v>
      </c>
      <c r="J15" s="28">
        <v>-65336</v>
      </c>
      <c r="K15" s="22">
        <v>-28928</v>
      </c>
      <c r="L15" s="28">
        <v>-79008</v>
      </c>
      <c r="M15" s="28">
        <v>3065</v>
      </c>
      <c r="N15" s="28">
        <v>-84546</v>
      </c>
      <c r="O15" s="22">
        <v>-31135</v>
      </c>
      <c r="P15" s="28">
        <v>-102190</v>
      </c>
      <c r="Q15" s="28">
        <v>5814</v>
      </c>
      <c r="R15" s="28">
        <v>-96368</v>
      </c>
      <c r="S15" s="22">
        <v>30998</v>
      </c>
    </row>
    <row r="16" spans="1:19" ht="13.5">
      <c r="A16" s="6" t="s">
        <v>39</v>
      </c>
      <c r="B16" s="28"/>
      <c r="C16" s="22"/>
      <c r="D16" s="28"/>
      <c r="E16" s="22"/>
      <c r="F16" s="28"/>
      <c r="G16" s="22">
        <v>-4600</v>
      </c>
      <c r="H16" s="28">
        <v>-1150</v>
      </c>
      <c r="I16" s="28">
        <v>-2300</v>
      </c>
      <c r="J16" s="28">
        <v>1150</v>
      </c>
      <c r="K16" s="22">
        <v>-900</v>
      </c>
      <c r="L16" s="28">
        <v>-1375</v>
      </c>
      <c r="M16" s="28">
        <v>-2750</v>
      </c>
      <c r="N16" s="28">
        <v>1375</v>
      </c>
      <c r="O16" s="22">
        <v>-6800</v>
      </c>
      <c r="P16" s="28">
        <v>-3075</v>
      </c>
      <c r="Q16" s="28">
        <v>-6150</v>
      </c>
      <c r="R16" s="28">
        <v>3075</v>
      </c>
      <c r="S16" s="22">
        <v>-2900</v>
      </c>
    </row>
    <row r="17" spans="1:19" ht="13.5">
      <c r="A17" s="6" t="s">
        <v>40</v>
      </c>
      <c r="B17" s="28">
        <v>-4353</v>
      </c>
      <c r="C17" s="22">
        <v>15480</v>
      </c>
      <c r="D17" s="28">
        <v>6707</v>
      </c>
      <c r="E17" s="22">
        <v>-24360</v>
      </c>
      <c r="F17" s="28">
        <v>-2151</v>
      </c>
      <c r="G17" s="22">
        <v>-2567</v>
      </c>
      <c r="H17" s="28">
        <v>-6468</v>
      </c>
      <c r="I17" s="28">
        <v>-12097</v>
      </c>
      <c r="J17" s="28">
        <v>-2320</v>
      </c>
      <c r="K17" s="22">
        <v>5150</v>
      </c>
      <c r="L17" s="28">
        <v>14043</v>
      </c>
      <c r="M17" s="28">
        <v>6160</v>
      </c>
      <c r="N17" s="28">
        <v>-2889</v>
      </c>
      <c r="O17" s="22">
        <v>-8333</v>
      </c>
      <c r="P17" s="28">
        <v>-11749</v>
      </c>
      <c r="Q17" s="28">
        <v>-17028</v>
      </c>
      <c r="R17" s="28">
        <v>-12436</v>
      </c>
      <c r="S17" s="22">
        <v>18558</v>
      </c>
    </row>
    <row r="18" spans="1:19" ht="13.5">
      <c r="A18" s="6" t="s">
        <v>41</v>
      </c>
      <c r="B18" s="28"/>
      <c r="C18" s="22"/>
      <c r="D18" s="28">
        <v>35709</v>
      </c>
      <c r="E18" s="22"/>
      <c r="F18" s="28">
        <v>11750</v>
      </c>
      <c r="G18" s="22"/>
      <c r="H18" s="28"/>
      <c r="I18" s="28">
        <v>33400</v>
      </c>
      <c r="J18" s="28"/>
      <c r="K18" s="22"/>
      <c r="L18" s="28"/>
      <c r="M18" s="28">
        <v>47000</v>
      </c>
      <c r="N18" s="28"/>
      <c r="O18" s="22"/>
      <c r="P18" s="28"/>
      <c r="Q18" s="28">
        <v>-11750</v>
      </c>
      <c r="R18" s="28"/>
      <c r="S18" s="22"/>
    </row>
    <row r="19" spans="1:19" ht="13.5">
      <c r="A19" s="6" t="s">
        <v>42</v>
      </c>
      <c r="B19" s="28"/>
      <c r="C19" s="22"/>
      <c r="D19" s="28"/>
      <c r="E19" s="22"/>
      <c r="F19" s="28"/>
      <c r="G19" s="22"/>
      <c r="H19" s="28"/>
      <c r="I19" s="28"/>
      <c r="J19" s="28"/>
      <c r="K19" s="22"/>
      <c r="L19" s="28"/>
      <c r="M19" s="28"/>
      <c r="N19" s="28"/>
      <c r="O19" s="22">
        <v>-168700</v>
      </c>
      <c r="P19" s="28">
        <v>-168700</v>
      </c>
      <c r="Q19" s="28">
        <v>-168700</v>
      </c>
      <c r="R19" s="28">
        <v>-168700</v>
      </c>
      <c r="S19" s="22">
        <v>168700</v>
      </c>
    </row>
    <row r="20" spans="1:19" ht="13.5">
      <c r="A20" s="6" t="s">
        <v>43</v>
      </c>
      <c r="B20" s="28">
        <v>-100</v>
      </c>
      <c r="C20" s="22">
        <v>-11418</v>
      </c>
      <c r="D20" s="28">
        <v>-17707</v>
      </c>
      <c r="E20" s="22">
        <v>-41422</v>
      </c>
      <c r="F20" s="28">
        <v>-11420</v>
      </c>
      <c r="G20" s="22">
        <v>-36787</v>
      </c>
      <c r="H20" s="28">
        <v>-29787</v>
      </c>
      <c r="I20" s="28">
        <v>-17708</v>
      </c>
      <c r="J20" s="28">
        <v>-11055</v>
      </c>
      <c r="K20" s="22">
        <v>-46840</v>
      </c>
      <c r="L20" s="28">
        <v>-35022</v>
      </c>
      <c r="M20" s="28">
        <v>-20823</v>
      </c>
      <c r="N20" s="28">
        <v>-11276</v>
      </c>
      <c r="O20" s="22">
        <v>-39520</v>
      </c>
      <c r="P20" s="28">
        <v>-21580</v>
      </c>
      <c r="Q20" s="28">
        <v>-14562</v>
      </c>
      <c r="R20" s="28">
        <v>-3162</v>
      </c>
      <c r="S20" s="22">
        <v>-85841</v>
      </c>
    </row>
    <row r="21" spans="1:19" ht="13.5">
      <c r="A21" s="6" t="s">
        <v>249</v>
      </c>
      <c r="B21" s="28">
        <v>90696</v>
      </c>
      <c r="C21" s="22">
        <v>180903</v>
      </c>
      <c r="D21" s="28">
        <v>96025</v>
      </c>
      <c r="E21" s="22">
        <v>150562</v>
      </c>
      <c r="F21" s="28">
        <v>70846</v>
      </c>
      <c r="G21" s="22">
        <v>122336</v>
      </c>
      <c r="H21" s="28">
        <v>90626</v>
      </c>
      <c r="I21" s="28">
        <v>67745</v>
      </c>
      <c r="J21" s="28">
        <v>29456</v>
      </c>
      <c r="K21" s="22">
        <v>115631</v>
      </c>
      <c r="L21" s="28">
        <v>86139</v>
      </c>
      <c r="M21" s="28">
        <v>58157</v>
      </c>
      <c r="N21" s="28">
        <v>30857</v>
      </c>
      <c r="O21" s="22">
        <v>83088</v>
      </c>
      <c r="P21" s="28">
        <v>43110</v>
      </c>
      <c r="Q21" s="28">
        <v>26812</v>
      </c>
      <c r="R21" s="28">
        <v>12000</v>
      </c>
      <c r="S21" s="22">
        <v>36868</v>
      </c>
    </row>
    <row r="22" spans="1:19" ht="13.5">
      <c r="A22" s="6" t="s">
        <v>256</v>
      </c>
      <c r="B22" s="28">
        <v>-37471</v>
      </c>
      <c r="C22" s="22">
        <v>-159649</v>
      </c>
      <c r="D22" s="28">
        <v>-78841</v>
      </c>
      <c r="E22" s="22">
        <v>-273138</v>
      </c>
      <c r="F22" s="28"/>
      <c r="G22" s="22"/>
      <c r="H22" s="28"/>
      <c r="I22" s="28"/>
      <c r="J22" s="28"/>
      <c r="K22" s="22"/>
      <c r="L22" s="28"/>
      <c r="M22" s="28"/>
      <c r="N22" s="28"/>
      <c r="O22" s="22"/>
      <c r="P22" s="28"/>
      <c r="Q22" s="28"/>
      <c r="R22" s="28"/>
      <c r="S22" s="22"/>
    </row>
    <row r="23" spans="1:19" ht="13.5">
      <c r="A23" s="6" t="s">
        <v>241</v>
      </c>
      <c r="B23" s="28"/>
      <c r="C23" s="22"/>
      <c r="D23" s="28"/>
      <c r="E23" s="22">
        <v>42951</v>
      </c>
      <c r="F23" s="28"/>
      <c r="G23" s="22">
        <v>-456117</v>
      </c>
      <c r="H23" s="28">
        <v>-176229</v>
      </c>
      <c r="I23" s="28">
        <v>-176229</v>
      </c>
      <c r="J23" s="28">
        <v>-160000</v>
      </c>
      <c r="K23" s="22"/>
      <c r="L23" s="28"/>
      <c r="M23" s="28"/>
      <c r="N23" s="28"/>
      <c r="O23" s="22"/>
      <c r="P23" s="28"/>
      <c r="Q23" s="28"/>
      <c r="R23" s="28"/>
      <c r="S23" s="22"/>
    </row>
    <row r="24" spans="1:19" ht="13.5">
      <c r="A24" s="6" t="s">
        <v>244</v>
      </c>
      <c r="B24" s="28">
        <v>-111413</v>
      </c>
      <c r="C24" s="22"/>
      <c r="D24" s="28">
        <v>-36372</v>
      </c>
      <c r="E24" s="22"/>
      <c r="F24" s="28">
        <v>-104643</v>
      </c>
      <c r="G24" s="22"/>
      <c r="H24" s="28"/>
      <c r="I24" s="28"/>
      <c r="J24" s="28"/>
      <c r="K24" s="22"/>
      <c r="L24" s="28"/>
      <c r="M24" s="28"/>
      <c r="N24" s="28"/>
      <c r="O24" s="22"/>
      <c r="P24" s="28"/>
      <c r="Q24" s="28"/>
      <c r="R24" s="28"/>
      <c r="S24" s="22"/>
    </row>
    <row r="25" spans="1:19" ht="13.5">
      <c r="A25" s="6" t="s">
        <v>245</v>
      </c>
      <c r="B25" s="28">
        <v>-3133</v>
      </c>
      <c r="C25" s="22"/>
      <c r="D25" s="28">
        <v>-20573</v>
      </c>
      <c r="E25" s="22"/>
      <c r="F25" s="28">
        <v>-49346</v>
      </c>
      <c r="G25" s="22"/>
      <c r="H25" s="28">
        <v>-143347</v>
      </c>
      <c r="I25" s="28">
        <v>-76791</v>
      </c>
      <c r="J25" s="28"/>
      <c r="K25" s="22"/>
      <c r="L25" s="28">
        <v>-61896</v>
      </c>
      <c r="M25" s="28">
        <v>-31969</v>
      </c>
      <c r="N25" s="28"/>
      <c r="O25" s="22"/>
      <c r="P25" s="28"/>
      <c r="Q25" s="28"/>
      <c r="R25" s="28"/>
      <c r="S25" s="22"/>
    </row>
    <row r="26" spans="1:19" ht="13.5">
      <c r="A26" s="6" t="s">
        <v>267</v>
      </c>
      <c r="B26" s="28"/>
      <c r="C26" s="22"/>
      <c r="D26" s="28">
        <v>3300</v>
      </c>
      <c r="E26" s="22"/>
      <c r="F26" s="28">
        <v>2699</v>
      </c>
      <c r="G26" s="22"/>
      <c r="H26" s="28"/>
      <c r="I26" s="28"/>
      <c r="J26" s="28"/>
      <c r="K26" s="22"/>
      <c r="L26" s="28"/>
      <c r="M26" s="28"/>
      <c r="N26" s="28"/>
      <c r="O26" s="22"/>
      <c r="P26" s="28"/>
      <c r="Q26" s="28"/>
      <c r="R26" s="28"/>
      <c r="S26" s="22"/>
    </row>
    <row r="27" spans="1:19" ht="13.5">
      <c r="A27" s="6" t="s">
        <v>265</v>
      </c>
      <c r="B27" s="28">
        <v>11750</v>
      </c>
      <c r="C27" s="22"/>
      <c r="D27" s="28"/>
      <c r="E27" s="22"/>
      <c r="F27" s="28"/>
      <c r="G27" s="22"/>
      <c r="H27" s="28"/>
      <c r="I27" s="28"/>
      <c r="J27" s="28"/>
      <c r="K27" s="22">
        <v>67794</v>
      </c>
      <c r="L27" s="28">
        <v>53794</v>
      </c>
      <c r="M27" s="28">
        <v>53794</v>
      </c>
      <c r="N27" s="28"/>
      <c r="O27" s="22"/>
      <c r="P27" s="28"/>
      <c r="Q27" s="28"/>
      <c r="R27" s="28"/>
      <c r="S27" s="22"/>
    </row>
    <row r="28" spans="1:19" ht="13.5">
      <c r="A28" s="6" t="s">
        <v>269</v>
      </c>
      <c r="B28" s="28"/>
      <c r="C28" s="22"/>
      <c r="D28" s="28"/>
      <c r="E28" s="22"/>
      <c r="F28" s="28"/>
      <c r="G28" s="22"/>
      <c r="H28" s="28"/>
      <c r="I28" s="28"/>
      <c r="J28" s="28"/>
      <c r="K28" s="22">
        <v>67932</v>
      </c>
      <c r="L28" s="28">
        <v>67932</v>
      </c>
      <c r="M28" s="28">
        <v>67932</v>
      </c>
      <c r="N28" s="28"/>
      <c r="O28" s="22"/>
      <c r="P28" s="28"/>
      <c r="Q28" s="28"/>
      <c r="R28" s="28"/>
      <c r="S28" s="22"/>
    </row>
    <row r="29" spans="1:19" ht="13.5">
      <c r="A29" s="6" t="s">
        <v>45</v>
      </c>
      <c r="B29" s="28">
        <v>240848</v>
      </c>
      <c r="C29" s="22"/>
      <c r="D29" s="28"/>
      <c r="E29" s="22"/>
      <c r="F29" s="28"/>
      <c r="G29" s="22"/>
      <c r="H29" s="28"/>
      <c r="I29" s="28"/>
      <c r="J29" s="28"/>
      <c r="K29" s="22"/>
      <c r="L29" s="28"/>
      <c r="M29" s="28"/>
      <c r="N29" s="28"/>
      <c r="O29" s="22"/>
      <c r="P29" s="28"/>
      <c r="Q29" s="28"/>
      <c r="R29" s="28"/>
      <c r="S29" s="22"/>
    </row>
    <row r="30" spans="1:19" ht="13.5">
      <c r="A30" s="6" t="s">
        <v>270</v>
      </c>
      <c r="B30" s="28"/>
      <c r="C30" s="22"/>
      <c r="D30" s="28"/>
      <c r="E30" s="22"/>
      <c r="F30" s="28"/>
      <c r="G30" s="22">
        <v>563864</v>
      </c>
      <c r="H30" s="28">
        <v>563864</v>
      </c>
      <c r="I30" s="28">
        <v>563864</v>
      </c>
      <c r="J30" s="28"/>
      <c r="K30" s="22"/>
      <c r="L30" s="28"/>
      <c r="M30" s="28"/>
      <c r="N30" s="28"/>
      <c r="O30" s="22"/>
      <c r="P30" s="28"/>
      <c r="Q30" s="28"/>
      <c r="R30" s="28"/>
      <c r="S30" s="22"/>
    </row>
    <row r="31" spans="1:19" ht="13.5">
      <c r="A31" s="6" t="s">
        <v>46</v>
      </c>
      <c r="B31" s="28"/>
      <c r="C31" s="22">
        <v>7197</v>
      </c>
      <c r="D31" s="28">
        <v>3456</v>
      </c>
      <c r="E31" s="22">
        <v>11256</v>
      </c>
      <c r="F31" s="28">
        <v>270</v>
      </c>
      <c r="G31" s="22">
        <v>8928</v>
      </c>
      <c r="H31" s="28">
        <v>29801</v>
      </c>
      <c r="I31" s="28">
        <v>29801</v>
      </c>
      <c r="J31" s="28"/>
      <c r="K31" s="22"/>
      <c r="L31" s="28"/>
      <c r="M31" s="28"/>
      <c r="N31" s="28"/>
      <c r="O31" s="22"/>
      <c r="P31" s="28"/>
      <c r="Q31" s="28"/>
      <c r="R31" s="28"/>
      <c r="S31" s="22"/>
    </row>
    <row r="32" spans="1:19" ht="13.5">
      <c r="A32" s="6" t="s">
        <v>47</v>
      </c>
      <c r="B32" s="28">
        <v>1018730</v>
      </c>
      <c r="C32" s="22">
        <v>-500437</v>
      </c>
      <c r="D32" s="28">
        <v>256502</v>
      </c>
      <c r="E32" s="22">
        <v>-71329</v>
      </c>
      <c r="F32" s="28">
        <v>427189</v>
      </c>
      <c r="G32" s="22">
        <v>890489</v>
      </c>
      <c r="H32" s="28">
        <v>1463307</v>
      </c>
      <c r="I32" s="28">
        <v>1298457</v>
      </c>
      <c r="J32" s="28">
        <v>894500</v>
      </c>
      <c r="K32" s="22">
        <v>773028</v>
      </c>
      <c r="L32" s="28">
        <v>2177862</v>
      </c>
      <c r="M32" s="28">
        <v>1807144</v>
      </c>
      <c r="N32" s="28">
        <v>1297343</v>
      </c>
      <c r="O32" s="22">
        <v>-846645</v>
      </c>
      <c r="P32" s="28">
        <v>1049130</v>
      </c>
      <c r="Q32" s="28">
        <v>821568</v>
      </c>
      <c r="R32" s="28">
        <v>536990</v>
      </c>
      <c r="S32" s="22">
        <v>-387339</v>
      </c>
    </row>
    <row r="33" spans="1:19" ht="13.5">
      <c r="A33" s="6" t="s">
        <v>48</v>
      </c>
      <c r="B33" s="28">
        <v>-117559</v>
      </c>
      <c r="C33" s="22">
        <v>229270</v>
      </c>
      <c r="D33" s="28">
        <v>-4128</v>
      </c>
      <c r="E33" s="22">
        <v>-28000</v>
      </c>
      <c r="F33" s="28">
        <v>-10419</v>
      </c>
      <c r="G33" s="22">
        <v>104593</v>
      </c>
      <c r="H33" s="28">
        <v>-34028</v>
      </c>
      <c r="I33" s="28">
        <v>-17774</v>
      </c>
      <c r="J33" s="28">
        <v>-23721</v>
      </c>
      <c r="K33" s="22">
        <v>331076</v>
      </c>
      <c r="L33" s="28">
        <v>186506</v>
      </c>
      <c r="M33" s="28">
        <v>243230</v>
      </c>
      <c r="N33" s="28">
        <v>-29011</v>
      </c>
      <c r="O33" s="22">
        <v>-86534</v>
      </c>
      <c r="P33" s="28">
        <v>-145962</v>
      </c>
      <c r="Q33" s="28">
        <v>-145168</v>
      </c>
      <c r="R33" s="28">
        <v>-343474</v>
      </c>
      <c r="S33" s="22">
        <v>-573257</v>
      </c>
    </row>
    <row r="34" spans="1:19" ht="13.5">
      <c r="A34" s="6" t="s">
        <v>49</v>
      </c>
      <c r="B34" s="28">
        <v>-235518</v>
      </c>
      <c r="C34" s="22">
        <v>120009</v>
      </c>
      <c r="D34" s="28">
        <v>-13479</v>
      </c>
      <c r="E34" s="22">
        <v>-79826</v>
      </c>
      <c r="F34" s="28">
        <v>-58803</v>
      </c>
      <c r="G34" s="22">
        <v>-31608</v>
      </c>
      <c r="H34" s="28">
        <v>160527</v>
      </c>
      <c r="I34" s="28">
        <v>70577</v>
      </c>
      <c r="J34" s="28">
        <v>-53532</v>
      </c>
      <c r="K34" s="22">
        <v>632426</v>
      </c>
      <c r="L34" s="28">
        <v>362060</v>
      </c>
      <c r="M34" s="28">
        <v>200938</v>
      </c>
      <c r="N34" s="28">
        <v>105900</v>
      </c>
      <c r="O34" s="22">
        <v>440055</v>
      </c>
      <c r="P34" s="28">
        <v>252175</v>
      </c>
      <c r="Q34" s="28">
        <v>404776</v>
      </c>
      <c r="R34" s="28">
        <v>-13802</v>
      </c>
      <c r="S34" s="22">
        <v>310292</v>
      </c>
    </row>
    <row r="35" spans="1:19" ht="13.5">
      <c r="A35" s="6" t="s">
        <v>50</v>
      </c>
      <c r="B35" s="28">
        <v>-230203</v>
      </c>
      <c r="C35" s="22">
        <v>-61524</v>
      </c>
      <c r="D35" s="28">
        <v>-156243</v>
      </c>
      <c r="E35" s="22">
        <v>301917</v>
      </c>
      <c r="F35" s="28">
        <v>15504</v>
      </c>
      <c r="G35" s="22">
        <v>-581289</v>
      </c>
      <c r="H35" s="28">
        <v>-708314</v>
      </c>
      <c r="I35" s="28">
        <v>-501241</v>
      </c>
      <c r="J35" s="28">
        <v>-167565</v>
      </c>
      <c r="K35" s="22">
        <v>-560353</v>
      </c>
      <c r="L35" s="28">
        <v>-1210086</v>
      </c>
      <c r="M35" s="28">
        <v>-851231</v>
      </c>
      <c r="N35" s="28">
        <v>-291050</v>
      </c>
      <c r="O35" s="22">
        <v>285044</v>
      </c>
      <c r="P35" s="28">
        <v>-905097</v>
      </c>
      <c r="Q35" s="28">
        <v>-731628</v>
      </c>
      <c r="R35" s="28">
        <v>-255094</v>
      </c>
      <c r="S35" s="22">
        <v>102897</v>
      </c>
    </row>
    <row r="36" spans="1:19" ht="13.5">
      <c r="A36" s="6" t="s">
        <v>51</v>
      </c>
      <c r="B36" s="28">
        <v>-14606</v>
      </c>
      <c r="C36" s="22">
        <v>100068</v>
      </c>
      <c r="D36" s="28">
        <v>96467</v>
      </c>
      <c r="E36" s="22">
        <v>-15192</v>
      </c>
      <c r="F36" s="28">
        <v>24797</v>
      </c>
      <c r="G36" s="22">
        <v>-47197</v>
      </c>
      <c r="H36" s="28">
        <v>-17959</v>
      </c>
      <c r="I36" s="28">
        <v>-17698</v>
      </c>
      <c r="J36" s="28">
        <v>-7474</v>
      </c>
      <c r="K36" s="22">
        <v>47405</v>
      </c>
      <c r="L36" s="28">
        <v>48465</v>
      </c>
      <c r="M36" s="28">
        <v>53655</v>
      </c>
      <c r="N36" s="28">
        <v>7113</v>
      </c>
      <c r="O36" s="22">
        <v>-21831</v>
      </c>
      <c r="P36" s="28">
        <v>51912</v>
      </c>
      <c r="Q36" s="28">
        <v>17445</v>
      </c>
      <c r="R36" s="28">
        <v>37873</v>
      </c>
      <c r="S36" s="22">
        <v>-148060</v>
      </c>
    </row>
    <row r="37" spans="1:19" ht="13.5">
      <c r="A37" s="6" t="s">
        <v>52</v>
      </c>
      <c r="B37" s="28">
        <v>-467171</v>
      </c>
      <c r="C37" s="22">
        <v>267201</v>
      </c>
      <c r="D37" s="28">
        <v>-132226</v>
      </c>
      <c r="E37" s="22">
        <v>-87736</v>
      </c>
      <c r="F37" s="28">
        <v>-244236</v>
      </c>
      <c r="G37" s="22">
        <v>-37316</v>
      </c>
      <c r="H37" s="28">
        <v>-52759</v>
      </c>
      <c r="I37" s="28">
        <v>-189223</v>
      </c>
      <c r="J37" s="28">
        <v>-190586</v>
      </c>
      <c r="K37" s="22">
        <v>-368219</v>
      </c>
      <c r="L37" s="28">
        <v>-587310</v>
      </c>
      <c r="M37" s="28">
        <v>-587125</v>
      </c>
      <c r="N37" s="28">
        <v>184510</v>
      </c>
      <c r="O37" s="22">
        <v>-750605</v>
      </c>
      <c r="P37" s="28">
        <v>-676777</v>
      </c>
      <c r="Q37" s="28">
        <v>-537905</v>
      </c>
      <c r="R37" s="28">
        <v>723301</v>
      </c>
      <c r="S37" s="22">
        <v>-891536</v>
      </c>
    </row>
    <row r="38" spans="1:19" ht="13.5">
      <c r="A38" s="6" t="s">
        <v>53</v>
      </c>
      <c r="B38" s="28">
        <v>794293</v>
      </c>
      <c r="C38" s="22">
        <v>1772047</v>
      </c>
      <c r="D38" s="28">
        <v>799684</v>
      </c>
      <c r="E38" s="22">
        <v>821719</v>
      </c>
      <c r="F38" s="28">
        <v>376766</v>
      </c>
      <c r="G38" s="22">
        <v>1080696</v>
      </c>
      <c r="H38" s="28">
        <v>1349790</v>
      </c>
      <c r="I38" s="28">
        <v>1110346</v>
      </c>
      <c r="J38" s="28">
        <v>408348</v>
      </c>
      <c r="K38" s="22">
        <v>2495374</v>
      </c>
      <c r="L38" s="28">
        <v>2190201</v>
      </c>
      <c r="M38" s="28">
        <v>1957075</v>
      </c>
      <c r="N38" s="28">
        <v>1297599</v>
      </c>
      <c r="O38" s="22">
        <v>387586</v>
      </c>
      <c r="P38" s="28">
        <v>14176</v>
      </c>
      <c r="Q38" s="28">
        <v>493378</v>
      </c>
      <c r="R38" s="28">
        <v>692924</v>
      </c>
      <c r="S38" s="22">
        <v>1494309</v>
      </c>
    </row>
    <row r="39" spans="1:19" ht="13.5">
      <c r="A39" s="6" t="s">
        <v>54</v>
      </c>
      <c r="B39" s="28">
        <v>100</v>
      </c>
      <c r="C39" s="22">
        <v>11418</v>
      </c>
      <c r="D39" s="28">
        <v>17707</v>
      </c>
      <c r="E39" s="22">
        <v>41422</v>
      </c>
      <c r="F39" s="28">
        <v>2048</v>
      </c>
      <c r="G39" s="22">
        <v>22911</v>
      </c>
      <c r="H39" s="28">
        <v>16951</v>
      </c>
      <c r="I39" s="28">
        <v>9759</v>
      </c>
      <c r="J39" s="28">
        <v>5836</v>
      </c>
      <c r="K39" s="22">
        <v>31114</v>
      </c>
      <c r="L39" s="28">
        <v>21213</v>
      </c>
      <c r="M39" s="28">
        <v>12224</v>
      </c>
      <c r="N39" s="28">
        <v>7000</v>
      </c>
      <c r="O39" s="22">
        <v>19226</v>
      </c>
      <c r="P39" s="28">
        <v>10907</v>
      </c>
      <c r="Q39" s="28">
        <v>9180</v>
      </c>
      <c r="R39" s="28">
        <v>2757</v>
      </c>
      <c r="S39" s="22">
        <v>66138</v>
      </c>
    </row>
    <row r="40" spans="1:19" ht="13.5">
      <c r="A40" s="6" t="s">
        <v>55</v>
      </c>
      <c r="B40" s="28">
        <v>-93890</v>
      </c>
      <c r="C40" s="22">
        <v>-180675</v>
      </c>
      <c r="D40" s="28">
        <v>-96285</v>
      </c>
      <c r="E40" s="22">
        <v>-136328</v>
      </c>
      <c r="F40" s="28">
        <v>-61184</v>
      </c>
      <c r="G40" s="22">
        <v>-130719</v>
      </c>
      <c r="H40" s="28">
        <v>-91101</v>
      </c>
      <c r="I40" s="28">
        <v>-68326</v>
      </c>
      <c r="J40" s="28">
        <v>-29601</v>
      </c>
      <c r="K40" s="22">
        <v>-119195</v>
      </c>
      <c r="L40" s="28">
        <v>-89092</v>
      </c>
      <c r="M40" s="28">
        <v>-61031</v>
      </c>
      <c r="N40" s="28">
        <v>-32232</v>
      </c>
      <c r="O40" s="22">
        <v>-84295</v>
      </c>
      <c r="P40" s="28">
        <v>-44812</v>
      </c>
      <c r="Q40" s="28">
        <v>-28777</v>
      </c>
      <c r="R40" s="28">
        <v>-10853</v>
      </c>
      <c r="S40" s="22">
        <v>-39153</v>
      </c>
    </row>
    <row r="41" spans="1:19" ht="13.5">
      <c r="A41" s="6" t="s">
        <v>56</v>
      </c>
      <c r="B41" s="28">
        <v>78839</v>
      </c>
      <c r="C41" s="22">
        <v>177055</v>
      </c>
      <c r="D41" s="28">
        <v>59150</v>
      </c>
      <c r="E41" s="22">
        <v>214363</v>
      </c>
      <c r="F41" s="28"/>
      <c r="G41" s="22"/>
      <c r="H41" s="28"/>
      <c r="I41" s="28"/>
      <c r="J41" s="28"/>
      <c r="K41" s="22"/>
      <c r="L41" s="28"/>
      <c r="M41" s="28"/>
      <c r="N41" s="28"/>
      <c r="O41" s="22"/>
      <c r="P41" s="28"/>
      <c r="Q41" s="28"/>
      <c r="R41" s="28"/>
      <c r="S41" s="22"/>
    </row>
    <row r="42" spans="1:19" ht="13.5">
      <c r="A42" s="6" t="s">
        <v>57</v>
      </c>
      <c r="B42" s="28">
        <v>-11750</v>
      </c>
      <c r="C42" s="22">
        <v>-149700</v>
      </c>
      <c r="D42" s="28">
        <v>-45709</v>
      </c>
      <c r="E42" s="22">
        <v>-11750</v>
      </c>
      <c r="F42" s="28">
        <v>-11750</v>
      </c>
      <c r="G42" s="22">
        <v>-36400</v>
      </c>
      <c r="H42" s="28">
        <v>-36400</v>
      </c>
      <c r="I42" s="28">
        <v>-23400</v>
      </c>
      <c r="J42" s="28">
        <v>-23400</v>
      </c>
      <c r="K42" s="22">
        <v>-488100</v>
      </c>
      <c r="L42" s="28">
        <v>-474100</v>
      </c>
      <c r="M42" s="28">
        <v>-474100</v>
      </c>
      <c r="N42" s="28"/>
      <c r="O42" s="22"/>
      <c r="P42" s="28"/>
      <c r="Q42" s="28"/>
      <c r="R42" s="28"/>
      <c r="S42" s="22"/>
    </row>
    <row r="43" spans="1:19" ht="13.5">
      <c r="A43" s="6" t="s">
        <v>58</v>
      </c>
      <c r="B43" s="28"/>
      <c r="C43" s="22"/>
      <c r="D43" s="28"/>
      <c r="E43" s="22"/>
      <c r="F43" s="28"/>
      <c r="G43" s="22"/>
      <c r="H43" s="28"/>
      <c r="I43" s="28"/>
      <c r="J43" s="28"/>
      <c r="K43" s="22">
        <v>-67932</v>
      </c>
      <c r="L43" s="28">
        <v>-67932</v>
      </c>
      <c r="M43" s="28">
        <v>-67932</v>
      </c>
      <c r="N43" s="28"/>
      <c r="O43" s="22"/>
      <c r="P43" s="28"/>
      <c r="Q43" s="28"/>
      <c r="R43" s="28"/>
      <c r="S43" s="22"/>
    </row>
    <row r="44" spans="1:19" ht="13.5">
      <c r="A44" s="6" t="s">
        <v>59</v>
      </c>
      <c r="B44" s="28">
        <v>-58736</v>
      </c>
      <c r="C44" s="22">
        <v>-154217</v>
      </c>
      <c r="D44" s="28">
        <v>-133572</v>
      </c>
      <c r="E44" s="22">
        <v>-72270</v>
      </c>
      <c r="F44" s="28">
        <v>-14273</v>
      </c>
      <c r="G44" s="22">
        <v>-194691</v>
      </c>
      <c r="H44" s="28">
        <v>-194691</v>
      </c>
      <c r="I44" s="28">
        <v>-113556</v>
      </c>
      <c r="J44" s="28">
        <v>-113556</v>
      </c>
      <c r="K44" s="22">
        <v>-495998</v>
      </c>
      <c r="L44" s="28">
        <v>-352424</v>
      </c>
      <c r="M44" s="28">
        <v>-261359</v>
      </c>
      <c r="N44" s="28">
        <v>-261359</v>
      </c>
      <c r="O44" s="22">
        <v>-571453</v>
      </c>
      <c r="P44" s="28">
        <v>-408855</v>
      </c>
      <c r="Q44" s="28">
        <v>-345618</v>
      </c>
      <c r="R44" s="28">
        <v>-427325</v>
      </c>
      <c r="S44" s="22">
        <v>-277865</v>
      </c>
    </row>
    <row r="45" spans="1:19" ht="14.25" thickBot="1">
      <c r="A45" s="5" t="s">
        <v>60</v>
      </c>
      <c r="B45" s="29">
        <v>708856</v>
      </c>
      <c r="C45" s="23">
        <v>1475926</v>
      </c>
      <c r="D45" s="29">
        <v>600974</v>
      </c>
      <c r="E45" s="23">
        <v>693949</v>
      </c>
      <c r="F45" s="29">
        <v>291607</v>
      </c>
      <c r="G45" s="23">
        <v>741796</v>
      </c>
      <c r="H45" s="29">
        <v>1044548</v>
      </c>
      <c r="I45" s="29">
        <v>914823</v>
      </c>
      <c r="J45" s="29">
        <v>247627</v>
      </c>
      <c r="K45" s="23">
        <v>1355263</v>
      </c>
      <c r="L45" s="29">
        <v>1227865</v>
      </c>
      <c r="M45" s="29">
        <v>1104876</v>
      </c>
      <c r="N45" s="29">
        <v>1011008</v>
      </c>
      <c r="O45" s="23">
        <v>-248937</v>
      </c>
      <c r="P45" s="29">
        <v>-428583</v>
      </c>
      <c r="Q45" s="29">
        <v>128163</v>
      </c>
      <c r="R45" s="29">
        <v>257502</v>
      </c>
      <c r="S45" s="23">
        <v>1243429</v>
      </c>
    </row>
    <row r="46" spans="1:19" ht="14.25" thickTop="1">
      <c r="A46" s="6" t="s">
        <v>61</v>
      </c>
      <c r="B46" s="28">
        <v>40000</v>
      </c>
      <c r="C46" s="22">
        <v>6000</v>
      </c>
      <c r="D46" s="28"/>
      <c r="E46" s="22">
        <v>377446</v>
      </c>
      <c r="F46" s="28">
        <v>377446</v>
      </c>
      <c r="G46" s="22">
        <v>470970</v>
      </c>
      <c r="H46" s="28">
        <v>100883</v>
      </c>
      <c r="I46" s="28">
        <v>100883</v>
      </c>
      <c r="J46" s="28"/>
      <c r="K46" s="22">
        <v>130792</v>
      </c>
      <c r="L46" s="28"/>
      <c r="M46" s="28"/>
      <c r="N46" s="28"/>
      <c r="O46" s="22"/>
      <c r="P46" s="28"/>
      <c r="Q46" s="28"/>
      <c r="R46" s="28"/>
      <c r="S46" s="22"/>
    </row>
    <row r="47" spans="1:19" ht="13.5">
      <c r="A47" s="6" t="s">
        <v>62</v>
      </c>
      <c r="B47" s="28">
        <v>-149189</v>
      </c>
      <c r="C47" s="22">
        <v>-330471</v>
      </c>
      <c r="D47" s="28">
        <v>-244977</v>
      </c>
      <c r="E47" s="22">
        <v>-219496</v>
      </c>
      <c r="F47" s="28">
        <v>-87662</v>
      </c>
      <c r="G47" s="22">
        <v>-184456</v>
      </c>
      <c r="H47" s="28">
        <v>-103891</v>
      </c>
      <c r="I47" s="28">
        <v>-84824</v>
      </c>
      <c r="J47" s="28">
        <v>-65946</v>
      </c>
      <c r="K47" s="22">
        <v>-549017</v>
      </c>
      <c r="L47" s="28">
        <v>-468286</v>
      </c>
      <c r="M47" s="28">
        <v>-364620</v>
      </c>
      <c r="N47" s="28">
        <v>-283673</v>
      </c>
      <c r="O47" s="22">
        <v>-598470</v>
      </c>
      <c r="P47" s="28">
        <v>-569547</v>
      </c>
      <c r="Q47" s="28">
        <v>-539392</v>
      </c>
      <c r="R47" s="28">
        <v>-467436</v>
      </c>
      <c r="S47" s="22">
        <v>-492332</v>
      </c>
    </row>
    <row r="48" spans="1:19" ht="13.5">
      <c r="A48" s="6" t="s">
        <v>63</v>
      </c>
      <c r="B48" s="28"/>
      <c r="C48" s="22">
        <v>376</v>
      </c>
      <c r="D48" s="28">
        <v>376</v>
      </c>
      <c r="E48" s="22">
        <v>1500</v>
      </c>
      <c r="F48" s="28">
        <v>1500</v>
      </c>
      <c r="G48" s="22">
        <v>2400</v>
      </c>
      <c r="H48" s="28">
        <v>2400</v>
      </c>
      <c r="I48" s="28">
        <v>2400</v>
      </c>
      <c r="J48" s="28"/>
      <c r="K48" s="22"/>
      <c r="L48" s="28"/>
      <c r="M48" s="28"/>
      <c r="N48" s="28"/>
      <c r="O48" s="22">
        <v>223838</v>
      </c>
      <c r="P48" s="28">
        <v>223686</v>
      </c>
      <c r="Q48" s="28"/>
      <c r="R48" s="28"/>
      <c r="S48" s="22"/>
    </row>
    <row r="49" spans="1:19" ht="13.5">
      <c r="A49" s="6" t="s">
        <v>64</v>
      </c>
      <c r="B49" s="28"/>
      <c r="C49" s="22"/>
      <c r="D49" s="28"/>
      <c r="E49" s="22"/>
      <c r="F49" s="28"/>
      <c r="G49" s="22"/>
      <c r="H49" s="28"/>
      <c r="I49" s="28"/>
      <c r="J49" s="28"/>
      <c r="K49" s="22"/>
      <c r="L49" s="28"/>
      <c r="M49" s="28"/>
      <c r="N49" s="28"/>
      <c r="O49" s="22">
        <v>-3600</v>
      </c>
      <c r="P49" s="28">
        <v>-3600</v>
      </c>
      <c r="Q49" s="28">
        <v>-3600</v>
      </c>
      <c r="R49" s="28">
        <v>-3600</v>
      </c>
      <c r="S49" s="22"/>
    </row>
    <row r="50" spans="1:19" ht="13.5">
      <c r="A50" s="6" t="s">
        <v>65</v>
      </c>
      <c r="B50" s="28"/>
      <c r="C50" s="22"/>
      <c r="D50" s="28"/>
      <c r="E50" s="22"/>
      <c r="F50" s="28"/>
      <c r="G50" s="22">
        <v>826117</v>
      </c>
      <c r="H50" s="28">
        <v>552500</v>
      </c>
      <c r="I50" s="28">
        <v>552500</v>
      </c>
      <c r="J50" s="28"/>
      <c r="K50" s="22"/>
      <c r="L50" s="28"/>
      <c r="M50" s="28"/>
      <c r="N50" s="28"/>
      <c r="O50" s="22"/>
      <c r="P50" s="28"/>
      <c r="Q50" s="28"/>
      <c r="R50" s="28"/>
      <c r="S50" s="22"/>
    </row>
    <row r="51" spans="1:19" ht="13.5">
      <c r="A51" s="6" t="s">
        <v>66</v>
      </c>
      <c r="B51" s="28">
        <v>166739</v>
      </c>
      <c r="C51" s="22"/>
      <c r="D51" s="28">
        <v>60704</v>
      </c>
      <c r="E51" s="22"/>
      <c r="F51" s="28">
        <v>167162</v>
      </c>
      <c r="G51" s="22"/>
      <c r="H51" s="28"/>
      <c r="I51" s="28"/>
      <c r="J51" s="28"/>
      <c r="K51" s="22"/>
      <c r="L51" s="28"/>
      <c r="M51" s="28"/>
      <c r="N51" s="28"/>
      <c r="O51" s="22"/>
      <c r="P51" s="28"/>
      <c r="Q51" s="28"/>
      <c r="R51" s="28"/>
      <c r="S51" s="22"/>
    </row>
    <row r="52" spans="1:19" ht="13.5">
      <c r="A52" s="6" t="s">
        <v>67</v>
      </c>
      <c r="B52" s="28"/>
      <c r="C52" s="22"/>
      <c r="D52" s="28"/>
      <c r="E52" s="22">
        <v>-399609</v>
      </c>
      <c r="F52" s="28">
        <v>-1360</v>
      </c>
      <c r="G52" s="22">
        <v>-27500</v>
      </c>
      <c r="H52" s="28">
        <v>-27500</v>
      </c>
      <c r="I52" s="28">
        <v>-27500</v>
      </c>
      <c r="J52" s="28"/>
      <c r="K52" s="22">
        <v>-250000</v>
      </c>
      <c r="L52" s="28">
        <v>-250000</v>
      </c>
      <c r="M52" s="28">
        <v>-250000</v>
      </c>
      <c r="N52" s="28">
        <v>-250000</v>
      </c>
      <c r="O52" s="22">
        <v>-249999</v>
      </c>
      <c r="P52" s="28"/>
      <c r="Q52" s="28"/>
      <c r="R52" s="28"/>
      <c r="S52" s="22">
        <v>-620272</v>
      </c>
    </row>
    <row r="53" spans="1:19" ht="13.5">
      <c r="A53" s="6" t="s">
        <v>68</v>
      </c>
      <c r="B53" s="28"/>
      <c r="C53" s="22">
        <v>25879</v>
      </c>
      <c r="D53" s="28">
        <v>450</v>
      </c>
      <c r="E53" s="22">
        <v>11976</v>
      </c>
      <c r="F53" s="28">
        <v>11060</v>
      </c>
      <c r="G53" s="22">
        <v>573561</v>
      </c>
      <c r="H53" s="28">
        <v>73408</v>
      </c>
      <c r="I53" s="28">
        <v>72508</v>
      </c>
      <c r="J53" s="28">
        <v>393</v>
      </c>
      <c r="K53" s="22">
        <v>2181</v>
      </c>
      <c r="L53" s="28">
        <v>2181</v>
      </c>
      <c r="M53" s="28">
        <v>980</v>
      </c>
      <c r="N53" s="28">
        <v>648</v>
      </c>
      <c r="O53" s="22">
        <v>35337</v>
      </c>
      <c r="P53" s="28">
        <v>3183</v>
      </c>
      <c r="Q53" s="28">
        <v>2735</v>
      </c>
      <c r="R53" s="28">
        <v>197337</v>
      </c>
      <c r="S53" s="22">
        <v>349828</v>
      </c>
    </row>
    <row r="54" spans="1:19" ht="13.5">
      <c r="A54" s="6" t="s">
        <v>69</v>
      </c>
      <c r="B54" s="28">
        <v>145500</v>
      </c>
      <c r="C54" s="22"/>
      <c r="D54" s="28"/>
      <c r="E54" s="22"/>
      <c r="F54" s="28"/>
      <c r="G54" s="22"/>
      <c r="H54" s="28"/>
      <c r="I54" s="28"/>
      <c r="J54" s="28"/>
      <c r="K54" s="22"/>
      <c r="L54" s="28"/>
      <c r="M54" s="28"/>
      <c r="N54" s="28"/>
      <c r="O54" s="22"/>
      <c r="P54" s="28"/>
      <c r="Q54" s="28"/>
      <c r="R54" s="28"/>
      <c r="S54" s="22"/>
    </row>
    <row r="55" spans="1:19" ht="13.5">
      <c r="A55" s="6" t="s">
        <v>70</v>
      </c>
      <c r="B55" s="28"/>
      <c r="C55" s="22">
        <v>-45768</v>
      </c>
      <c r="D55" s="28"/>
      <c r="E55" s="22">
        <v>-2013320</v>
      </c>
      <c r="F55" s="28">
        <v>-984612</v>
      </c>
      <c r="G55" s="22"/>
      <c r="H55" s="28"/>
      <c r="I55" s="28"/>
      <c r="J55" s="28"/>
      <c r="K55" s="22"/>
      <c r="L55" s="28"/>
      <c r="M55" s="28"/>
      <c r="N55" s="28"/>
      <c r="O55" s="22"/>
      <c r="P55" s="28"/>
      <c r="Q55" s="28"/>
      <c r="R55" s="28"/>
      <c r="S55" s="22"/>
    </row>
    <row r="56" spans="1:19" ht="13.5">
      <c r="A56" s="6" t="s">
        <v>116</v>
      </c>
      <c r="B56" s="28">
        <v>287474</v>
      </c>
      <c r="C56" s="22">
        <v>121473</v>
      </c>
      <c r="D56" s="28">
        <v>27649</v>
      </c>
      <c r="E56" s="22">
        <v>-103665</v>
      </c>
      <c r="F56" s="28">
        <v>-137490</v>
      </c>
      <c r="G56" s="22">
        <v>121819</v>
      </c>
      <c r="H56" s="28">
        <v>24676</v>
      </c>
      <c r="I56" s="28">
        <v>25018</v>
      </c>
      <c r="J56" s="28">
        <v>5684</v>
      </c>
      <c r="K56" s="22">
        <v>-155280</v>
      </c>
      <c r="L56" s="28">
        <v>-169274</v>
      </c>
      <c r="M56" s="28">
        <v>-180055</v>
      </c>
      <c r="N56" s="28">
        <v>-171208</v>
      </c>
      <c r="O56" s="22">
        <v>9512</v>
      </c>
      <c r="P56" s="28">
        <v>34593</v>
      </c>
      <c r="Q56" s="28">
        <v>16064</v>
      </c>
      <c r="R56" s="28">
        <v>27445</v>
      </c>
      <c r="S56" s="22">
        <v>-27090</v>
      </c>
    </row>
    <row r="57" spans="1:19" ht="14.25" thickBot="1">
      <c r="A57" s="5" t="s">
        <v>71</v>
      </c>
      <c r="B57" s="29">
        <v>490524</v>
      </c>
      <c r="C57" s="23">
        <v>-34795</v>
      </c>
      <c r="D57" s="29">
        <v>-155797</v>
      </c>
      <c r="E57" s="23">
        <v>-1779511</v>
      </c>
      <c r="F57" s="29">
        <v>-653957</v>
      </c>
      <c r="G57" s="23">
        <v>1782913</v>
      </c>
      <c r="H57" s="29">
        <v>622477</v>
      </c>
      <c r="I57" s="29">
        <v>640986</v>
      </c>
      <c r="J57" s="29">
        <v>470131</v>
      </c>
      <c r="K57" s="23">
        <v>-821324</v>
      </c>
      <c r="L57" s="29">
        <v>-885379</v>
      </c>
      <c r="M57" s="29">
        <v>-793694</v>
      </c>
      <c r="N57" s="29">
        <v>-704232</v>
      </c>
      <c r="O57" s="23">
        <v>-444987</v>
      </c>
      <c r="P57" s="29">
        <v>-311683</v>
      </c>
      <c r="Q57" s="29">
        <v>-524191</v>
      </c>
      <c r="R57" s="29">
        <v>-246253</v>
      </c>
      <c r="S57" s="23">
        <v>-945252</v>
      </c>
    </row>
    <row r="58" spans="1:19" ht="14.25" thickTop="1">
      <c r="A58" s="6" t="s">
        <v>72</v>
      </c>
      <c r="B58" s="28">
        <v>295500</v>
      </c>
      <c r="C58" s="22">
        <v>-484000</v>
      </c>
      <c r="D58" s="28">
        <v>201000</v>
      </c>
      <c r="E58" s="22">
        <v>-3573700</v>
      </c>
      <c r="F58" s="28">
        <v>341800</v>
      </c>
      <c r="G58" s="22">
        <v>1503200</v>
      </c>
      <c r="H58" s="28">
        <v>348400</v>
      </c>
      <c r="I58" s="28">
        <v>440000</v>
      </c>
      <c r="J58" s="28">
        <v>135000</v>
      </c>
      <c r="K58" s="22">
        <v>630000</v>
      </c>
      <c r="L58" s="28">
        <v>975000</v>
      </c>
      <c r="M58" s="28">
        <v>760000</v>
      </c>
      <c r="N58" s="28">
        <v>850000</v>
      </c>
      <c r="O58" s="22">
        <v>2000000</v>
      </c>
      <c r="P58" s="28">
        <v>1500000</v>
      </c>
      <c r="Q58" s="28">
        <v>800000</v>
      </c>
      <c r="R58" s="28">
        <v>400000</v>
      </c>
      <c r="S58" s="22">
        <v>300000</v>
      </c>
    </row>
    <row r="59" spans="1:19" ht="13.5">
      <c r="A59" s="6" t="s">
        <v>73</v>
      </c>
      <c r="B59" s="28">
        <v>1820000</v>
      </c>
      <c r="C59" s="22">
        <v>1600000</v>
      </c>
      <c r="D59" s="28">
        <v>900000</v>
      </c>
      <c r="E59" s="22">
        <v>5100000</v>
      </c>
      <c r="F59" s="28">
        <v>1600000</v>
      </c>
      <c r="G59" s="22">
        <v>150000</v>
      </c>
      <c r="H59" s="28">
        <v>150000</v>
      </c>
      <c r="I59" s="28">
        <v>150000</v>
      </c>
      <c r="J59" s="28"/>
      <c r="K59" s="22">
        <v>500000</v>
      </c>
      <c r="L59" s="28"/>
      <c r="M59" s="28"/>
      <c r="N59" s="28"/>
      <c r="O59" s="22"/>
      <c r="P59" s="28"/>
      <c r="Q59" s="28"/>
      <c r="R59" s="28"/>
      <c r="S59" s="22"/>
    </row>
    <row r="60" spans="1:19" ht="13.5">
      <c r="A60" s="6" t="s">
        <v>74</v>
      </c>
      <c r="B60" s="28">
        <v>-716928</v>
      </c>
      <c r="C60" s="22">
        <v>-1139849</v>
      </c>
      <c r="D60" s="28">
        <v>-495950</v>
      </c>
      <c r="E60" s="22">
        <v>-237600</v>
      </c>
      <c r="F60" s="28">
        <v>-37500</v>
      </c>
      <c r="G60" s="22">
        <v>-87500</v>
      </c>
      <c r="H60" s="28">
        <v>-50000</v>
      </c>
      <c r="I60" s="28">
        <v>-12500</v>
      </c>
      <c r="J60" s="28"/>
      <c r="K60" s="22">
        <v>-22000</v>
      </c>
      <c r="L60" s="28"/>
      <c r="M60" s="28"/>
      <c r="N60" s="28"/>
      <c r="O60" s="22">
        <v>-22000</v>
      </c>
      <c r="P60" s="28"/>
      <c r="Q60" s="28"/>
      <c r="R60" s="28"/>
      <c r="S60" s="22">
        <v>-22000</v>
      </c>
    </row>
    <row r="61" spans="1:19" ht="13.5">
      <c r="A61" s="6" t="s">
        <v>75</v>
      </c>
      <c r="B61" s="28">
        <v>-122986</v>
      </c>
      <c r="C61" s="22">
        <v>-203477</v>
      </c>
      <c r="D61" s="28">
        <v>-95949</v>
      </c>
      <c r="E61" s="22">
        <v>-150042</v>
      </c>
      <c r="F61" s="28">
        <v>-67825</v>
      </c>
      <c r="G61" s="22">
        <v>-132982</v>
      </c>
      <c r="H61" s="28">
        <v>-99192</v>
      </c>
      <c r="I61" s="28">
        <v>-65695</v>
      </c>
      <c r="J61" s="28"/>
      <c r="K61" s="22">
        <v>-111448</v>
      </c>
      <c r="L61" s="28">
        <v>-78821</v>
      </c>
      <c r="M61" s="28">
        <v>-47580</v>
      </c>
      <c r="N61" s="28"/>
      <c r="O61" s="22">
        <v>-31131</v>
      </c>
      <c r="P61" s="28"/>
      <c r="Q61" s="28"/>
      <c r="R61" s="28"/>
      <c r="S61" s="22"/>
    </row>
    <row r="62" spans="1:19" ht="13.5">
      <c r="A62" s="6" t="s">
        <v>76</v>
      </c>
      <c r="B62" s="28"/>
      <c r="C62" s="22"/>
      <c r="D62" s="28"/>
      <c r="E62" s="22">
        <v>-604057</v>
      </c>
      <c r="F62" s="28">
        <v>-604057</v>
      </c>
      <c r="G62" s="22">
        <v>-604057</v>
      </c>
      <c r="H62" s="28"/>
      <c r="I62" s="28"/>
      <c r="J62" s="28"/>
      <c r="K62" s="22">
        <v>-604057</v>
      </c>
      <c r="L62" s="28"/>
      <c r="M62" s="28"/>
      <c r="N62" s="28"/>
      <c r="O62" s="22">
        <v>-604057</v>
      </c>
      <c r="P62" s="28"/>
      <c r="Q62" s="28"/>
      <c r="R62" s="28"/>
      <c r="S62" s="22">
        <v>-604057</v>
      </c>
    </row>
    <row r="63" spans="1:19" ht="13.5">
      <c r="A63" s="6" t="s">
        <v>77</v>
      </c>
      <c r="B63" s="28">
        <v>-123</v>
      </c>
      <c r="C63" s="22">
        <v>-116</v>
      </c>
      <c r="D63" s="28">
        <v>-68</v>
      </c>
      <c r="E63" s="22">
        <v>-401</v>
      </c>
      <c r="F63" s="28">
        <v>-308</v>
      </c>
      <c r="G63" s="22">
        <v>-548</v>
      </c>
      <c r="H63" s="28">
        <v>-432</v>
      </c>
      <c r="I63" s="28">
        <v>-286</v>
      </c>
      <c r="J63" s="28"/>
      <c r="K63" s="22">
        <v>-665</v>
      </c>
      <c r="L63" s="28">
        <v>-579</v>
      </c>
      <c r="M63" s="28">
        <v>-380</v>
      </c>
      <c r="N63" s="28"/>
      <c r="O63" s="22">
        <v>-219545</v>
      </c>
      <c r="P63" s="28">
        <v>-219012</v>
      </c>
      <c r="Q63" s="28"/>
      <c r="R63" s="28"/>
      <c r="S63" s="22"/>
    </row>
    <row r="64" spans="1:19" ht="13.5">
      <c r="A64" s="6" t="s">
        <v>78</v>
      </c>
      <c r="B64" s="28">
        <v>-165190</v>
      </c>
      <c r="C64" s="22">
        <v>-165093</v>
      </c>
      <c r="D64" s="28">
        <v>-164065</v>
      </c>
      <c r="E64" s="22">
        <v>-164900</v>
      </c>
      <c r="F64" s="28">
        <v>-164469</v>
      </c>
      <c r="G64" s="22">
        <v>-275364</v>
      </c>
      <c r="H64" s="28">
        <v>-275123</v>
      </c>
      <c r="I64" s="28">
        <v>-274630</v>
      </c>
      <c r="J64" s="28">
        <v>-258611</v>
      </c>
      <c r="K64" s="22">
        <v>-275074</v>
      </c>
      <c r="L64" s="28">
        <v>-275074</v>
      </c>
      <c r="M64" s="28">
        <v>-275074</v>
      </c>
      <c r="N64" s="28">
        <v>-249149</v>
      </c>
      <c r="O64" s="22">
        <v>-282947</v>
      </c>
      <c r="P64" s="28">
        <v>-282947</v>
      </c>
      <c r="Q64" s="28">
        <v>-282947</v>
      </c>
      <c r="R64" s="28">
        <v>-282947</v>
      </c>
      <c r="S64" s="22">
        <v>-282984</v>
      </c>
    </row>
    <row r="65" spans="1:19" ht="13.5">
      <c r="A65" s="6" t="s">
        <v>79</v>
      </c>
      <c r="B65" s="28">
        <v>-265906</v>
      </c>
      <c r="C65" s="22"/>
      <c r="D65" s="28">
        <v>-498799</v>
      </c>
      <c r="E65" s="22"/>
      <c r="F65" s="28">
        <v>-465321</v>
      </c>
      <c r="G65" s="22"/>
      <c r="H65" s="28">
        <v>-639560</v>
      </c>
      <c r="I65" s="28">
        <v>-458591</v>
      </c>
      <c r="J65" s="28"/>
      <c r="K65" s="22"/>
      <c r="L65" s="28">
        <v>-578151</v>
      </c>
      <c r="M65" s="28">
        <v>-374031</v>
      </c>
      <c r="N65" s="28"/>
      <c r="O65" s="22"/>
      <c r="P65" s="28"/>
      <c r="Q65" s="28"/>
      <c r="R65" s="28"/>
      <c r="S65" s="22"/>
    </row>
    <row r="66" spans="1:19" ht="13.5">
      <c r="A66" s="6" t="s">
        <v>116</v>
      </c>
      <c r="B66" s="28"/>
      <c r="C66" s="22"/>
      <c r="D66" s="28"/>
      <c r="E66" s="22"/>
      <c r="F66" s="28"/>
      <c r="G66" s="22"/>
      <c r="H66" s="28"/>
      <c r="I66" s="28"/>
      <c r="J66" s="28">
        <v>-32674</v>
      </c>
      <c r="K66" s="22"/>
      <c r="L66" s="28"/>
      <c r="M66" s="28"/>
      <c r="N66" s="28">
        <v>-18831</v>
      </c>
      <c r="O66" s="22"/>
      <c r="P66" s="28"/>
      <c r="Q66" s="28">
        <v>-3938</v>
      </c>
      <c r="R66" s="28">
        <v>-2849</v>
      </c>
      <c r="S66" s="22">
        <v>-3551</v>
      </c>
    </row>
    <row r="67" spans="1:19" ht="14.25" thickBot="1">
      <c r="A67" s="5" t="s">
        <v>80</v>
      </c>
      <c r="B67" s="29">
        <v>844365</v>
      </c>
      <c r="C67" s="23">
        <v>-1870487</v>
      </c>
      <c r="D67" s="29">
        <v>-153833</v>
      </c>
      <c r="E67" s="23">
        <v>-843227</v>
      </c>
      <c r="F67" s="29">
        <v>602317</v>
      </c>
      <c r="G67" s="23">
        <v>-104244</v>
      </c>
      <c r="H67" s="29">
        <v>-565907</v>
      </c>
      <c r="I67" s="29">
        <v>-221704</v>
      </c>
      <c r="J67" s="29">
        <v>-378245</v>
      </c>
      <c r="K67" s="23">
        <v>-746907</v>
      </c>
      <c r="L67" s="29">
        <v>42372</v>
      </c>
      <c r="M67" s="29">
        <v>62933</v>
      </c>
      <c r="N67" s="29">
        <v>363397</v>
      </c>
      <c r="O67" s="23">
        <v>840318</v>
      </c>
      <c r="P67" s="29">
        <v>998039</v>
      </c>
      <c r="Q67" s="29">
        <v>513114</v>
      </c>
      <c r="R67" s="29">
        <v>114203</v>
      </c>
      <c r="S67" s="23">
        <v>-612593</v>
      </c>
    </row>
    <row r="68" spans="1:19" ht="14.25" thickTop="1">
      <c r="A68" s="7" t="s">
        <v>81</v>
      </c>
      <c r="B68" s="28">
        <v>2043746</v>
      </c>
      <c r="C68" s="22">
        <v>-429357</v>
      </c>
      <c r="D68" s="28">
        <v>291342</v>
      </c>
      <c r="E68" s="22">
        <v>-1928789</v>
      </c>
      <c r="F68" s="28">
        <v>239968</v>
      </c>
      <c r="G68" s="22">
        <v>2420465</v>
      </c>
      <c r="H68" s="28">
        <v>1101118</v>
      </c>
      <c r="I68" s="28">
        <v>1334105</v>
      </c>
      <c r="J68" s="28">
        <v>339513</v>
      </c>
      <c r="K68" s="22">
        <v>-212968</v>
      </c>
      <c r="L68" s="28">
        <v>384858</v>
      </c>
      <c r="M68" s="28">
        <v>374115</v>
      </c>
      <c r="N68" s="28">
        <v>670173</v>
      </c>
      <c r="O68" s="22">
        <v>146394</v>
      </c>
      <c r="P68" s="28">
        <v>257772</v>
      </c>
      <c r="Q68" s="28">
        <v>117086</v>
      </c>
      <c r="R68" s="28">
        <v>125453</v>
      </c>
      <c r="S68" s="22">
        <v>-314416</v>
      </c>
    </row>
    <row r="69" spans="1:19" ht="13.5">
      <c r="A69" s="7" t="s">
        <v>82</v>
      </c>
      <c r="B69" s="28">
        <v>1805511</v>
      </c>
      <c r="C69" s="22">
        <v>2220582</v>
      </c>
      <c r="D69" s="28">
        <v>2220582</v>
      </c>
      <c r="E69" s="22">
        <v>4149372</v>
      </c>
      <c r="F69" s="28">
        <v>4149372</v>
      </c>
      <c r="G69" s="22">
        <v>1728906</v>
      </c>
      <c r="H69" s="28">
        <v>1728906</v>
      </c>
      <c r="I69" s="28">
        <v>1728906</v>
      </c>
      <c r="J69" s="28">
        <v>1728906</v>
      </c>
      <c r="K69" s="22">
        <v>1898043</v>
      </c>
      <c r="L69" s="28">
        <v>1898043</v>
      </c>
      <c r="M69" s="28">
        <v>1898043</v>
      </c>
      <c r="N69" s="28">
        <v>1898043</v>
      </c>
      <c r="O69" s="22">
        <v>1751648</v>
      </c>
      <c r="P69" s="28">
        <v>1751648</v>
      </c>
      <c r="Q69" s="28">
        <v>1751648</v>
      </c>
      <c r="R69" s="28">
        <v>1751648</v>
      </c>
      <c r="S69" s="22">
        <v>2066065</v>
      </c>
    </row>
    <row r="70" spans="1:19" ht="13.5">
      <c r="A70" s="7" t="s">
        <v>83</v>
      </c>
      <c r="B70" s="28"/>
      <c r="C70" s="22">
        <v>14286</v>
      </c>
      <c r="D70" s="28">
        <v>14286</v>
      </c>
      <c r="E70" s="22"/>
      <c r="F70" s="28"/>
      <c r="G70" s="22"/>
      <c r="H70" s="28"/>
      <c r="I70" s="28"/>
      <c r="J70" s="28"/>
      <c r="K70" s="22">
        <v>43831</v>
      </c>
      <c r="L70" s="28">
        <v>43831</v>
      </c>
      <c r="M70" s="28">
        <v>43831</v>
      </c>
      <c r="N70" s="28"/>
      <c r="O70" s="22"/>
      <c r="P70" s="28"/>
      <c r="Q70" s="28"/>
      <c r="R70" s="28"/>
      <c r="S70" s="22"/>
    </row>
    <row r="71" spans="1:19" ht="14.25" thickBot="1">
      <c r="A71" s="7" t="s">
        <v>82</v>
      </c>
      <c r="B71" s="28">
        <v>3849258</v>
      </c>
      <c r="C71" s="22">
        <v>1805511</v>
      </c>
      <c r="D71" s="28">
        <v>2526212</v>
      </c>
      <c r="E71" s="22">
        <v>2220582</v>
      </c>
      <c r="F71" s="28">
        <v>4389340</v>
      </c>
      <c r="G71" s="22">
        <v>4149372</v>
      </c>
      <c r="H71" s="28">
        <v>2830024</v>
      </c>
      <c r="I71" s="28">
        <v>3063011</v>
      </c>
      <c r="J71" s="28">
        <v>2068419</v>
      </c>
      <c r="K71" s="22">
        <v>1728906</v>
      </c>
      <c r="L71" s="28">
        <v>2326732</v>
      </c>
      <c r="M71" s="28">
        <v>2315990</v>
      </c>
      <c r="N71" s="28">
        <v>2612047</v>
      </c>
      <c r="O71" s="22">
        <v>1898043</v>
      </c>
      <c r="P71" s="28">
        <v>2009421</v>
      </c>
      <c r="Q71" s="28">
        <v>1868735</v>
      </c>
      <c r="R71" s="28">
        <v>1877102</v>
      </c>
      <c r="S71" s="22">
        <v>1751648</v>
      </c>
    </row>
    <row r="72" spans="1:19" ht="14.25" thickTop="1">
      <c r="A72" s="8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</row>
    <row r="74" ht="13.5">
      <c r="A74" s="20" t="s">
        <v>205</v>
      </c>
    </row>
    <row r="75" ht="13.5">
      <c r="A75" s="20" t="s">
        <v>206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201</v>
      </c>
      <c r="B2" s="14">
        <v>5261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202</v>
      </c>
      <c r="B3" s="1" t="s">
        <v>203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85</v>
      </c>
      <c r="B4" s="15" t="str">
        <f>HYPERLINK("http://www.kabupro.jp/mark/20140214/S10016TS.htm","四半期報告書")</f>
        <v>四半期報告書</v>
      </c>
      <c r="C4" s="15" t="str">
        <f>HYPERLINK("http://www.kabupro.jp/mark/20131114/S1000H31.htm","四半期報告書")</f>
        <v>四半期報告書</v>
      </c>
      <c r="D4" s="15" t="str">
        <f>HYPERLINK("http://www.kabupro.jp/mark/20140214/S10016TS.htm","四半期報告書")</f>
        <v>四半期報告書</v>
      </c>
      <c r="E4" s="15" t="str">
        <f>HYPERLINK("http://www.kabupro.jp/mark/20130214/S000CVCP.htm","四半期報告書")</f>
        <v>四半期報告書</v>
      </c>
      <c r="F4" s="15" t="str">
        <f>HYPERLINK("http://www.kabupro.jp/mark/20121114/S000CAEK.htm","四半期報告書")</f>
        <v>四半期報告書</v>
      </c>
      <c r="G4" s="15" t="str">
        <f>HYPERLINK("http://www.kabupro.jp/mark/20120814/S000BRE4.htm","四半期報告書")</f>
        <v>四半期報告書</v>
      </c>
      <c r="H4" s="15" t="str">
        <f>HYPERLINK("http://www.kabupro.jp/mark/20130627/S000DTWA.htm","有価証券報告書")</f>
        <v>有価証券報告書</v>
      </c>
      <c r="I4" s="15" t="str">
        <f>HYPERLINK("http://www.kabupro.jp/mark/20120214/S000ACQJ.htm","四半期報告書")</f>
        <v>四半期報告書</v>
      </c>
      <c r="J4" s="15" t="str">
        <f>HYPERLINK("http://www.kabupro.jp/mark/20111114/S0009R0E.htm","四半期報告書")</f>
        <v>四半期報告書</v>
      </c>
      <c r="K4" s="15" t="str">
        <f>HYPERLINK("http://www.kabupro.jp/mark/20110812/S00096BA.htm","四半期報告書")</f>
        <v>四半期報告書</v>
      </c>
      <c r="L4" s="15" t="str">
        <f>HYPERLINK("http://www.kabupro.jp/mark/20120628/S000B9VI.htm","有価証券報告書")</f>
        <v>有価証券報告書</v>
      </c>
      <c r="M4" s="15" t="str">
        <f>HYPERLINK("http://www.kabupro.jp/mark/20110214/S0007S5U.htm","四半期報告書")</f>
        <v>四半期報告書</v>
      </c>
      <c r="N4" s="15" t="str">
        <f>HYPERLINK("http://www.kabupro.jp/mark/20101115/S000779U.htm","四半期報告書")</f>
        <v>四半期報告書</v>
      </c>
      <c r="O4" s="15" t="str">
        <f>HYPERLINK("http://www.kabupro.jp/mark/20100813/S0006KHG.htm","四半期報告書")</f>
        <v>四半期報告書</v>
      </c>
      <c r="P4" s="15" t="str">
        <f>HYPERLINK("http://www.kabupro.jp/mark/20110629/S0008PP1.htm","有価証券報告書")</f>
        <v>有価証券報告書</v>
      </c>
      <c r="Q4" s="15" t="str">
        <f>HYPERLINK("http://www.kabupro.jp/mark/20100215/S00053HI.htm","四半期報告書")</f>
        <v>四半期報告書</v>
      </c>
      <c r="R4" s="15" t="str">
        <f>HYPERLINK("http://www.kabupro.jp/mark/20091113/S0004GYS.htm","四半期報告書")</f>
        <v>四半期報告書</v>
      </c>
      <c r="S4" s="15" t="str">
        <f>HYPERLINK("http://www.kabupro.jp/mark/20090814/S0003W0E.htm","四半期報告書")</f>
        <v>四半期報告書</v>
      </c>
      <c r="T4" s="15" t="str">
        <f>HYPERLINK("http://www.kabupro.jp/mark/20100215/S00053HI.htm","四半期報告書")</f>
        <v>四半期報告書</v>
      </c>
      <c r="U4" s="15" t="str">
        <f>HYPERLINK("http://www.kabupro.jp/mark/20090213/S0002DN0.htm","四半期報告書")</f>
        <v>四半期報告書</v>
      </c>
      <c r="V4" s="15" t="str">
        <f>HYPERLINK("http://www.kabupro.jp/mark/20081114/S0001SD5.htm","四半期報告書")</f>
        <v>四半期報告書</v>
      </c>
      <c r="W4" s="15" t="str">
        <f>HYPERLINK("http://www.kabupro.jp/mark/20080814/S0000ZU3.htm","四半期報告書")</f>
        <v>四半期報告書</v>
      </c>
      <c r="X4" s="15" t="str">
        <f>HYPERLINK("http://www.kabupro.jp/mark/20090626/S0003CWJ.htm","有価証券報告書")</f>
        <v>有価証券報告書</v>
      </c>
    </row>
    <row r="5" spans="1:24" ht="14.25" thickBot="1">
      <c r="A5" s="11" t="s">
        <v>86</v>
      </c>
      <c r="B5" s="1" t="s">
        <v>279</v>
      </c>
      <c r="C5" s="1" t="s">
        <v>282</v>
      </c>
      <c r="D5" s="1" t="s">
        <v>279</v>
      </c>
      <c r="E5" s="1" t="s">
        <v>284</v>
      </c>
      <c r="F5" s="1" t="s">
        <v>286</v>
      </c>
      <c r="G5" s="1" t="s">
        <v>288</v>
      </c>
      <c r="H5" s="1" t="s">
        <v>92</v>
      </c>
      <c r="I5" s="1" t="s">
        <v>290</v>
      </c>
      <c r="J5" s="1" t="s">
        <v>4</v>
      </c>
      <c r="K5" s="1" t="s">
        <v>6</v>
      </c>
      <c r="L5" s="1" t="s">
        <v>96</v>
      </c>
      <c r="M5" s="1" t="s">
        <v>8</v>
      </c>
      <c r="N5" s="1" t="s">
        <v>10</v>
      </c>
      <c r="O5" s="1" t="s">
        <v>12</v>
      </c>
      <c r="P5" s="1" t="s">
        <v>98</v>
      </c>
      <c r="Q5" s="1" t="s">
        <v>14</v>
      </c>
      <c r="R5" s="1" t="s">
        <v>16</v>
      </c>
      <c r="S5" s="1" t="s">
        <v>18</v>
      </c>
      <c r="T5" s="1" t="s">
        <v>14</v>
      </c>
      <c r="U5" s="1" t="s">
        <v>20</v>
      </c>
      <c r="V5" s="1" t="s">
        <v>22</v>
      </c>
      <c r="W5" s="1" t="s">
        <v>24</v>
      </c>
      <c r="X5" s="1" t="s">
        <v>100</v>
      </c>
    </row>
    <row r="6" spans="1:24" ht="15" thickBot="1" thickTop="1">
      <c r="A6" s="10" t="s">
        <v>87</v>
      </c>
      <c r="B6" s="18" t="s">
        <v>34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88</v>
      </c>
      <c r="B7" s="14" t="s">
        <v>280</v>
      </c>
      <c r="C7" s="14" t="s">
        <v>280</v>
      </c>
      <c r="D7" s="16" t="s">
        <v>93</v>
      </c>
      <c r="E7" s="14" t="s">
        <v>280</v>
      </c>
      <c r="F7" s="14" t="s">
        <v>280</v>
      </c>
      <c r="G7" s="14" t="s">
        <v>280</v>
      </c>
      <c r="H7" s="16" t="s">
        <v>93</v>
      </c>
      <c r="I7" s="14" t="s">
        <v>280</v>
      </c>
      <c r="J7" s="14" t="s">
        <v>280</v>
      </c>
      <c r="K7" s="14" t="s">
        <v>280</v>
      </c>
      <c r="L7" s="16" t="s">
        <v>93</v>
      </c>
      <c r="M7" s="14" t="s">
        <v>280</v>
      </c>
      <c r="N7" s="14" t="s">
        <v>280</v>
      </c>
      <c r="O7" s="14" t="s">
        <v>280</v>
      </c>
      <c r="P7" s="16" t="s">
        <v>93</v>
      </c>
      <c r="Q7" s="14" t="s">
        <v>280</v>
      </c>
      <c r="R7" s="14" t="s">
        <v>280</v>
      </c>
      <c r="S7" s="14" t="s">
        <v>280</v>
      </c>
      <c r="T7" s="16" t="s">
        <v>93</v>
      </c>
      <c r="U7" s="14" t="s">
        <v>280</v>
      </c>
      <c r="V7" s="14" t="s">
        <v>280</v>
      </c>
      <c r="W7" s="14" t="s">
        <v>280</v>
      </c>
      <c r="X7" s="16" t="s">
        <v>93</v>
      </c>
    </row>
    <row r="8" spans="1:24" ht="13.5">
      <c r="A8" s="13" t="s">
        <v>89</v>
      </c>
      <c r="B8" s="1"/>
      <c r="C8" s="1"/>
      <c r="D8" s="17"/>
      <c r="E8" s="1"/>
      <c r="F8" s="1"/>
      <c r="G8" s="1"/>
      <c r="H8" s="17"/>
      <c r="I8" s="1"/>
      <c r="J8" s="1"/>
      <c r="K8" s="1"/>
      <c r="L8" s="17"/>
      <c r="M8" s="1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90</v>
      </c>
      <c r="B9" s="1" t="s">
        <v>281</v>
      </c>
      <c r="C9" s="1" t="s">
        <v>283</v>
      </c>
      <c r="D9" s="17" t="s">
        <v>94</v>
      </c>
      <c r="E9" s="1" t="s">
        <v>285</v>
      </c>
      <c r="F9" s="1" t="s">
        <v>287</v>
      </c>
      <c r="G9" s="1" t="s">
        <v>289</v>
      </c>
      <c r="H9" s="17" t="s">
        <v>95</v>
      </c>
      <c r="I9" s="1" t="s">
        <v>3</v>
      </c>
      <c r="J9" s="1" t="s">
        <v>5</v>
      </c>
      <c r="K9" s="1" t="s">
        <v>7</v>
      </c>
      <c r="L9" s="17" t="s">
        <v>97</v>
      </c>
      <c r="M9" s="1" t="s">
        <v>9</v>
      </c>
      <c r="N9" s="1" t="s">
        <v>11</v>
      </c>
      <c r="O9" s="1" t="s">
        <v>13</v>
      </c>
      <c r="P9" s="17" t="s">
        <v>99</v>
      </c>
      <c r="Q9" s="1" t="s">
        <v>15</v>
      </c>
      <c r="R9" s="1" t="s">
        <v>17</v>
      </c>
      <c r="S9" s="1" t="s">
        <v>19</v>
      </c>
      <c r="T9" s="17" t="s">
        <v>101</v>
      </c>
      <c r="U9" s="1" t="s">
        <v>21</v>
      </c>
      <c r="V9" s="1" t="s">
        <v>23</v>
      </c>
      <c r="W9" s="1" t="s">
        <v>25</v>
      </c>
      <c r="X9" s="17" t="s">
        <v>102</v>
      </c>
    </row>
    <row r="10" spans="1:24" ht="14.25" thickBot="1">
      <c r="A10" s="13" t="s">
        <v>91</v>
      </c>
      <c r="B10" s="1" t="s">
        <v>104</v>
      </c>
      <c r="C10" s="1" t="s">
        <v>104</v>
      </c>
      <c r="D10" s="17" t="s">
        <v>104</v>
      </c>
      <c r="E10" s="1" t="s">
        <v>104</v>
      </c>
      <c r="F10" s="1" t="s">
        <v>104</v>
      </c>
      <c r="G10" s="1" t="s">
        <v>104</v>
      </c>
      <c r="H10" s="17" t="s">
        <v>104</v>
      </c>
      <c r="I10" s="1" t="s">
        <v>104</v>
      </c>
      <c r="J10" s="1" t="s">
        <v>104</v>
      </c>
      <c r="K10" s="1" t="s">
        <v>104</v>
      </c>
      <c r="L10" s="17" t="s">
        <v>104</v>
      </c>
      <c r="M10" s="1" t="s">
        <v>104</v>
      </c>
      <c r="N10" s="1" t="s">
        <v>104</v>
      </c>
      <c r="O10" s="1" t="s">
        <v>104</v>
      </c>
      <c r="P10" s="17" t="s">
        <v>104</v>
      </c>
      <c r="Q10" s="1" t="s">
        <v>104</v>
      </c>
      <c r="R10" s="1" t="s">
        <v>104</v>
      </c>
      <c r="S10" s="1" t="s">
        <v>104</v>
      </c>
      <c r="T10" s="17" t="s">
        <v>104</v>
      </c>
      <c r="U10" s="1" t="s">
        <v>104</v>
      </c>
      <c r="V10" s="1" t="s">
        <v>104</v>
      </c>
      <c r="W10" s="1" t="s">
        <v>104</v>
      </c>
      <c r="X10" s="17" t="s">
        <v>104</v>
      </c>
    </row>
    <row r="11" spans="1:24" ht="14.25" thickTop="1">
      <c r="A11" s="9" t="s">
        <v>26</v>
      </c>
      <c r="B11" s="27">
        <v>3044433</v>
      </c>
      <c r="C11" s="27">
        <v>3849258</v>
      </c>
      <c r="D11" s="21">
        <v>1845511</v>
      </c>
      <c r="E11" s="27">
        <v>2476950</v>
      </c>
      <c r="F11" s="27">
        <v>2572212</v>
      </c>
      <c r="G11" s="27">
        <v>2405648</v>
      </c>
      <c r="H11" s="21">
        <v>2266582</v>
      </c>
      <c r="I11" s="27">
        <v>3760172</v>
      </c>
      <c r="J11" s="27">
        <v>4389340</v>
      </c>
      <c r="K11" s="27">
        <v>4039332</v>
      </c>
      <c r="L11" s="21">
        <v>4526818</v>
      </c>
      <c r="M11" s="27">
        <v>3501558</v>
      </c>
      <c r="N11" s="27">
        <v>3734545</v>
      </c>
      <c r="O11" s="27">
        <v>2840837</v>
      </c>
      <c r="P11" s="21">
        <v>2501323</v>
      </c>
      <c r="Q11" s="27">
        <v>3351942</v>
      </c>
      <c r="R11" s="27">
        <v>3341199</v>
      </c>
      <c r="S11" s="27">
        <v>3637257</v>
      </c>
      <c r="T11" s="21">
        <v>2923252</v>
      </c>
      <c r="U11" s="27">
        <v>2801025</v>
      </c>
      <c r="V11" s="27">
        <v>2660339</v>
      </c>
      <c r="W11" s="27">
        <v>2668706</v>
      </c>
      <c r="X11" s="21">
        <v>2543253</v>
      </c>
    </row>
    <row r="12" spans="1:24" ht="13.5">
      <c r="A12" s="2" t="s">
        <v>105</v>
      </c>
      <c r="B12" s="28">
        <v>578949</v>
      </c>
      <c r="C12" s="28">
        <v>927432</v>
      </c>
      <c r="D12" s="22">
        <v>1946163</v>
      </c>
      <c r="E12" s="28">
        <v>753357</v>
      </c>
      <c r="F12" s="28">
        <v>1189223</v>
      </c>
      <c r="G12" s="28">
        <v>1154581</v>
      </c>
      <c r="H12" s="22">
        <v>1414282</v>
      </c>
      <c r="I12" s="28">
        <v>768029</v>
      </c>
      <c r="J12" s="28">
        <v>961942</v>
      </c>
      <c r="K12" s="28">
        <v>1008489</v>
      </c>
      <c r="L12" s="22">
        <v>1382330</v>
      </c>
      <c r="M12" s="28">
        <v>809512</v>
      </c>
      <c r="N12" s="28">
        <v>974362</v>
      </c>
      <c r="O12" s="28">
        <v>1378319</v>
      </c>
      <c r="P12" s="22">
        <v>2272820</v>
      </c>
      <c r="Q12" s="28">
        <v>863653</v>
      </c>
      <c r="R12" s="28">
        <v>1234371</v>
      </c>
      <c r="S12" s="28">
        <v>1747079</v>
      </c>
      <c r="T12" s="22">
        <v>2973767</v>
      </c>
      <c r="U12" s="28">
        <v>1077992</v>
      </c>
      <c r="V12" s="28"/>
      <c r="W12" s="28">
        <v>1590131</v>
      </c>
      <c r="X12" s="22">
        <v>2127122</v>
      </c>
    </row>
    <row r="13" spans="1:24" ht="13.5">
      <c r="A13" s="2" t="s">
        <v>107</v>
      </c>
      <c r="B13" s="28">
        <v>137181</v>
      </c>
      <c r="C13" s="28">
        <v>135210</v>
      </c>
      <c r="D13" s="22">
        <v>148507</v>
      </c>
      <c r="E13" s="28">
        <v>80366</v>
      </c>
      <c r="F13" s="28">
        <v>159639</v>
      </c>
      <c r="G13" s="28">
        <v>172807</v>
      </c>
      <c r="H13" s="22">
        <v>137601</v>
      </c>
      <c r="I13" s="28">
        <v>132976</v>
      </c>
      <c r="J13" s="28">
        <v>122778</v>
      </c>
      <c r="K13" s="28">
        <v>111701</v>
      </c>
      <c r="L13" s="22">
        <v>127886</v>
      </c>
      <c r="M13" s="28">
        <v>140535</v>
      </c>
      <c r="N13" s="28">
        <v>136089</v>
      </c>
      <c r="O13" s="28">
        <v>136163</v>
      </c>
      <c r="P13" s="22">
        <v>144476</v>
      </c>
      <c r="Q13" s="28">
        <v>169763</v>
      </c>
      <c r="R13" s="28">
        <v>146317</v>
      </c>
      <c r="S13" s="28">
        <v>157647</v>
      </c>
      <c r="T13" s="22">
        <v>168846</v>
      </c>
      <c r="U13" s="28">
        <v>175542</v>
      </c>
      <c r="V13" s="28">
        <v>177808</v>
      </c>
      <c r="W13" s="28">
        <v>365016</v>
      </c>
      <c r="X13" s="22"/>
    </row>
    <row r="14" spans="1:24" ht="13.5">
      <c r="A14" s="2" t="s">
        <v>109</v>
      </c>
      <c r="B14" s="28">
        <v>1210632</v>
      </c>
      <c r="C14" s="28">
        <v>1106139</v>
      </c>
      <c r="D14" s="22">
        <v>972173</v>
      </c>
      <c r="E14" s="28">
        <v>1122860</v>
      </c>
      <c r="F14" s="28">
        <v>1129093</v>
      </c>
      <c r="G14" s="28">
        <v>1124131</v>
      </c>
      <c r="H14" s="22">
        <v>1125367</v>
      </c>
      <c r="I14" s="28">
        <v>1136569</v>
      </c>
      <c r="J14" s="28">
        <v>1094379</v>
      </c>
      <c r="K14" s="28">
        <v>1108488</v>
      </c>
      <c r="L14" s="22">
        <v>1094380</v>
      </c>
      <c r="M14" s="28">
        <v>897271</v>
      </c>
      <c r="N14" s="28">
        <v>894219</v>
      </c>
      <c r="O14" s="28">
        <v>898613</v>
      </c>
      <c r="P14" s="22">
        <v>898346</v>
      </c>
      <c r="Q14" s="28">
        <v>1240711</v>
      </c>
      <c r="R14" s="28">
        <v>1216254</v>
      </c>
      <c r="S14" s="28">
        <v>1260746</v>
      </c>
      <c r="T14" s="22">
        <v>1219958</v>
      </c>
      <c r="U14" s="28">
        <v>1332566</v>
      </c>
      <c r="V14" s="28">
        <v>1299324</v>
      </c>
      <c r="W14" s="28">
        <v>1323786</v>
      </c>
      <c r="X14" s="22"/>
    </row>
    <row r="15" spans="1:24" ht="13.5">
      <c r="A15" s="2" t="s">
        <v>27</v>
      </c>
      <c r="B15" s="28">
        <v>114763</v>
      </c>
      <c r="C15" s="28">
        <v>115096</v>
      </c>
      <c r="D15" s="22">
        <v>118206</v>
      </c>
      <c r="E15" s="28">
        <v>213413</v>
      </c>
      <c r="F15" s="28">
        <v>126456</v>
      </c>
      <c r="G15" s="28">
        <v>112834</v>
      </c>
      <c r="H15" s="22">
        <v>132427</v>
      </c>
      <c r="I15" s="28">
        <v>155007</v>
      </c>
      <c r="J15" s="28">
        <v>131598</v>
      </c>
      <c r="K15" s="28">
        <v>128521</v>
      </c>
      <c r="L15" s="22">
        <v>111404</v>
      </c>
      <c r="M15" s="28">
        <v>147335</v>
      </c>
      <c r="N15" s="28">
        <v>138578</v>
      </c>
      <c r="O15" s="28">
        <v>140058</v>
      </c>
      <c r="P15" s="22">
        <v>108291</v>
      </c>
      <c r="Q15" s="28">
        <v>116427</v>
      </c>
      <c r="R15" s="28">
        <v>107605</v>
      </c>
      <c r="S15" s="28">
        <v>104026</v>
      </c>
      <c r="T15" s="22">
        <v>76138</v>
      </c>
      <c r="U15" s="28">
        <v>84362</v>
      </c>
      <c r="V15" s="28">
        <v>114544</v>
      </c>
      <c r="W15" s="28">
        <v>101180</v>
      </c>
      <c r="X15" s="22"/>
    </row>
    <row r="16" spans="1:24" ht="13.5">
      <c r="A16" s="2" t="s">
        <v>114</v>
      </c>
      <c r="B16" s="28">
        <v>770058</v>
      </c>
      <c r="C16" s="28">
        <v>638513</v>
      </c>
      <c r="D16" s="22">
        <v>518718</v>
      </c>
      <c r="E16" s="28">
        <v>281634</v>
      </c>
      <c r="F16" s="28">
        <v>514178</v>
      </c>
      <c r="G16" s="28">
        <v>270314</v>
      </c>
      <c r="H16" s="22">
        <v>428721</v>
      </c>
      <c r="I16" s="28"/>
      <c r="J16" s="28"/>
      <c r="K16" s="28"/>
      <c r="L16" s="22">
        <v>235885</v>
      </c>
      <c r="M16" s="28"/>
      <c r="N16" s="28"/>
      <c r="O16" s="28"/>
      <c r="P16" s="22">
        <v>321098</v>
      </c>
      <c r="Q16" s="28"/>
      <c r="R16" s="28"/>
      <c r="S16" s="28"/>
      <c r="T16" s="22"/>
      <c r="U16" s="28"/>
      <c r="V16" s="28"/>
      <c r="W16" s="28"/>
      <c r="X16" s="22">
        <v>428558</v>
      </c>
    </row>
    <row r="17" spans="1:24" ht="13.5">
      <c r="A17" s="2" t="s">
        <v>28</v>
      </c>
      <c r="B17" s="28"/>
      <c r="C17" s="28"/>
      <c r="D17" s="22"/>
      <c r="E17" s="28"/>
      <c r="F17" s="28"/>
      <c r="G17" s="28"/>
      <c r="H17" s="22"/>
      <c r="I17" s="28"/>
      <c r="J17" s="28"/>
      <c r="K17" s="28"/>
      <c r="L17" s="22"/>
      <c r="M17" s="28"/>
      <c r="N17" s="28"/>
      <c r="O17" s="28"/>
      <c r="P17" s="22"/>
      <c r="Q17" s="28"/>
      <c r="R17" s="28"/>
      <c r="S17" s="28"/>
      <c r="T17" s="22">
        <v>3331559</v>
      </c>
      <c r="U17" s="28">
        <v>3381559</v>
      </c>
      <c r="V17" s="28">
        <v>3381559</v>
      </c>
      <c r="W17" s="28">
        <v>3381559</v>
      </c>
      <c r="X17" s="22"/>
    </row>
    <row r="18" spans="1:24" ht="13.5">
      <c r="A18" s="2" t="s">
        <v>132</v>
      </c>
      <c r="B18" s="28">
        <v>1186935</v>
      </c>
      <c r="C18" s="28">
        <v>1138593</v>
      </c>
      <c r="D18" s="22">
        <v>994744</v>
      </c>
      <c r="E18" s="28">
        <v>838670</v>
      </c>
      <c r="F18" s="28">
        <v>978611</v>
      </c>
      <c r="G18" s="28">
        <v>1000001</v>
      </c>
      <c r="H18" s="22">
        <v>592028</v>
      </c>
      <c r="I18" s="28">
        <v>1323383</v>
      </c>
      <c r="J18" s="28">
        <v>1249338</v>
      </c>
      <c r="K18" s="28">
        <v>1249783</v>
      </c>
      <c r="L18" s="22">
        <v>589540</v>
      </c>
      <c r="M18" s="28">
        <v>2063127</v>
      </c>
      <c r="N18" s="28">
        <v>2113551</v>
      </c>
      <c r="O18" s="28">
        <v>1661867</v>
      </c>
      <c r="P18" s="22">
        <v>1045482</v>
      </c>
      <c r="Q18" s="28">
        <v>1742529</v>
      </c>
      <c r="R18" s="28">
        <v>1797220</v>
      </c>
      <c r="S18" s="28">
        <v>1922785</v>
      </c>
      <c r="T18" s="22">
        <v>1626806</v>
      </c>
      <c r="U18" s="28">
        <v>1636586</v>
      </c>
      <c r="V18" s="28">
        <v>1484416</v>
      </c>
      <c r="W18" s="28">
        <v>1683152</v>
      </c>
      <c r="X18" s="22">
        <v>1130657</v>
      </c>
    </row>
    <row r="19" spans="1:24" ht="13.5">
      <c r="A19" s="2" t="s">
        <v>29</v>
      </c>
      <c r="B19" s="28">
        <v>7042955</v>
      </c>
      <c r="C19" s="28">
        <v>7910244</v>
      </c>
      <c r="D19" s="22">
        <v>6544026</v>
      </c>
      <c r="E19" s="28">
        <v>5767253</v>
      </c>
      <c r="F19" s="28">
        <v>6669414</v>
      </c>
      <c r="G19" s="28">
        <v>6240318</v>
      </c>
      <c r="H19" s="22">
        <v>6382985</v>
      </c>
      <c r="I19" s="28">
        <v>7276138</v>
      </c>
      <c r="J19" s="28">
        <v>7949378</v>
      </c>
      <c r="K19" s="28">
        <v>7646317</v>
      </c>
      <c r="L19" s="22">
        <v>8467076</v>
      </c>
      <c r="M19" s="28">
        <v>7559340</v>
      </c>
      <c r="N19" s="28">
        <v>7991346</v>
      </c>
      <c r="O19" s="28">
        <v>7055859</v>
      </c>
      <c r="P19" s="22">
        <v>7495028</v>
      </c>
      <c r="Q19" s="28">
        <v>7485026</v>
      </c>
      <c r="R19" s="28">
        <v>7842969</v>
      </c>
      <c r="S19" s="28">
        <v>8829541</v>
      </c>
      <c r="T19" s="22">
        <v>12320331</v>
      </c>
      <c r="U19" s="28">
        <v>10489634</v>
      </c>
      <c r="V19" s="28">
        <v>10423546</v>
      </c>
      <c r="W19" s="28">
        <v>11113532</v>
      </c>
      <c r="X19" s="22">
        <v>11268043</v>
      </c>
    </row>
    <row r="20" spans="1:24" ht="13.5">
      <c r="A20" s="3" t="s">
        <v>30</v>
      </c>
      <c r="B20" s="28">
        <v>4808693</v>
      </c>
      <c r="C20" s="28">
        <v>4887191</v>
      </c>
      <c r="D20" s="22">
        <v>5144278</v>
      </c>
      <c r="E20" s="28">
        <v>5299827</v>
      </c>
      <c r="F20" s="28">
        <v>5385785</v>
      </c>
      <c r="G20" s="28">
        <v>5450588</v>
      </c>
      <c r="H20" s="22">
        <v>5296463</v>
      </c>
      <c r="I20" s="28">
        <v>4910311</v>
      </c>
      <c r="J20" s="28">
        <v>4820097</v>
      </c>
      <c r="K20" s="28">
        <v>4670884</v>
      </c>
      <c r="L20" s="22">
        <v>4731720</v>
      </c>
      <c r="M20" s="28">
        <v>4945858</v>
      </c>
      <c r="N20" s="28">
        <v>5030492</v>
      </c>
      <c r="O20" s="28">
        <v>5382340</v>
      </c>
      <c r="P20" s="22">
        <v>5322188</v>
      </c>
      <c r="Q20" s="28">
        <v>5354688</v>
      </c>
      <c r="R20" s="28">
        <v>5370283</v>
      </c>
      <c r="S20" s="28">
        <v>5410681</v>
      </c>
      <c r="T20" s="22">
        <v>4989972</v>
      </c>
      <c r="U20" s="28">
        <v>5064287</v>
      </c>
      <c r="V20" s="28">
        <v>5216475</v>
      </c>
      <c r="W20" s="28">
        <v>5011709</v>
      </c>
      <c r="X20" s="22">
        <v>5018001</v>
      </c>
    </row>
    <row r="21" spans="1:24" ht="13.5">
      <c r="A21" s="3" t="s">
        <v>129</v>
      </c>
      <c r="B21" s="28">
        <v>4811247</v>
      </c>
      <c r="C21" s="28">
        <v>4811247</v>
      </c>
      <c r="D21" s="22">
        <v>4978390</v>
      </c>
      <c r="E21" s="28">
        <v>5070994</v>
      </c>
      <c r="F21" s="28">
        <v>5085735</v>
      </c>
      <c r="G21" s="28">
        <v>5070581</v>
      </c>
      <c r="H21" s="22">
        <v>5058981</v>
      </c>
      <c r="I21" s="28">
        <v>2972044</v>
      </c>
      <c r="J21" s="28">
        <v>2237911</v>
      </c>
      <c r="K21" s="28">
        <v>1645106</v>
      </c>
      <c r="L21" s="22">
        <v>1645106</v>
      </c>
      <c r="M21" s="28">
        <v>10902863</v>
      </c>
      <c r="N21" s="28">
        <v>10902863</v>
      </c>
      <c r="O21" s="28">
        <v>11184455</v>
      </c>
      <c r="P21" s="22">
        <v>11182950</v>
      </c>
      <c r="Q21" s="28">
        <v>10951731</v>
      </c>
      <c r="R21" s="28">
        <v>10947927</v>
      </c>
      <c r="S21" s="28">
        <v>10946007</v>
      </c>
      <c r="T21" s="22">
        <v>9174593</v>
      </c>
      <c r="U21" s="28">
        <v>9056493</v>
      </c>
      <c r="V21" s="28">
        <v>9056493</v>
      </c>
      <c r="W21" s="28">
        <v>9055779</v>
      </c>
      <c r="X21" s="22">
        <v>9051667</v>
      </c>
    </row>
    <row r="22" spans="1:24" ht="13.5">
      <c r="A22" s="3" t="s">
        <v>132</v>
      </c>
      <c r="B22" s="28">
        <v>871319</v>
      </c>
      <c r="C22" s="28">
        <v>937161</v>
      </c>
      <c r="D22" s="22">
        <v>967159</v>
      </c>
      <c r="E22" s="28">
        <v>936255</v>
      </c>
      <c r="F22" s="28">
        <v>986812</v>
      </c>
      <c r="G22" s="28">
        <v>1016312</v>
      </c>
      <c r="H22" s="22"/>
      <c r="I22" s="28">
        <v>992383</v>
      </c>
      <c r="J22" s="28">
        <v>870076</v>
      </c>
      <c r="K22" s="28">
        <v>827097</v>
      </c>
      <c r="L22" s="22"/>
      <c r="M22" s="28">
        <v>917037</v>
      </c>
      <c r="N22" s="28">
        <v>948079</v>
      </c>
      <c r="O22" s="28">
        <v>1011504</v>
      </c>
      <c r="P22" s="22"/>
      <c r="Q22" s="28">
        <v>1079571</v>
      </c>
      <c r="R22" s="28">
        <v>1062492</v>
      </c>
      <c r="S22" s="28">
        <v>1049785</v>
      </c>
      <c r="T22" s="22">
        <v>783365</v>
      </c>
      <c r="U22" s="28">
        <v>332058</v>
      </c>
      <c r="V22" s="28">
        <v>490365</v>
      </c>
      <c r="W22" s="28">
        <v>726771</v>
      </c>
      <c r="X22" s="22"/>
    </row>
    <row r="23" spans="1:24" ht="13.5">
      <c r="A23" s="3" t="s">
        <v>133</v>
      </c>
      <c r="B23" s="28">
        <v>10491260</v>
      </c>
      <c r="C23" s="28">
        <v>10635600</v>
      </c>
      <c r="D23" s="22">
        <v>11089828</v>
      </c>
      <c r="E23" s="28">
        <v>11307077</v>
      </c>
      <c r="F23" s="28">
        <v>11458334</v>
      </c>
      <c r="G23" s="28">
        <v>11537482</v>
      </c>
      <c r="H23" s="22">
        <v>11375202</v>
      </c>
      <c r="I23" s="28">
        <v>8874740</v>
      </c>
      <c r="J23" s="28">
        <v>7928085</v>
      </c>
      <c r="K23" s="28">
        <v>7143088</v>
      </c>
      <c r="L23" s="22">
        <v>7247296</v>
      </c>
      <c r="M23" s="28">
        <v>16765759</v>
      </c>
      <c r="N23" s="28">
        <v>16881435</v>
      </c>
      <c r="O23" s="28">
        <v>17578300</v>
      </c>
      <c r="P23" s="22">
        <v>17533977</v>
      </c>
      <c r="Q23" s="28">
        <v>17385991</v>
      </c>
      <c r="R23" s="28">
        <v>17380704</v>
      </c>
      <c r="S23" s="28">
        <v>17406475</v>
      </c>
      <c r="T23" s="22">
        <v>14947932</v>
      </c>
      <c r="U23" s="28">
        <v>14452839</v>
      </c>
      <c r="V23" s="28">
        <v>14763334</v>
      </c>
      <c r="W23" s="28">
        <v>14794259</v>
      </c>
      <c r="X23" s="22">
        <v>14453339</v>
      </c>
    </row>
    <row r="24" spans="1:24" ht="13.5">
      <c r="A24" s="3" t="s">
        <v>135</v>
      </c>
      <c r="B24" s="28">
        <v>1806481</v>
      </c>
      <c r="C24" s="28">
        <v>1839205</v>
      </c>
      <c r="D24" s="22">
        <v>1904654</v>
      </c>
      <c r="E24" s="28">
        <v>1937379</v>
      </c>
      <c r="F24" s="28">
        <v>1970104</v>
      </c>
      <c r="G24" s="28">
        <v>2002828</v>
      </c>
      <c r="H24" s="22">
        <v>2035352</v>
      </c>
      <c r="I24" s="28">
        <v>1403269</v>
      </c>
      <c r="J24" s="28">
        <v>1479051</v>
      </c>
      <c r="K24" s="28">
        <v>1325660</v>
      </c>
      <c r="L24" s="22">
        <v>1348824</v>
      </c>
      <c r="M24" s="28">
        <v>1371987</v>
      </c>
      <c r="N24" s="28">
        <v>1395150</v>
      </c>
      <c r="O24" s="28">
        <v>1418314</v>
      </c>
      <c r="P24" s="22">
        <v>1441477</v>
      </c>
      <c r="Q24" s="28">
        <v>1464640</v>
      </c>
      <c r="R24" s="28">
        <v>1487804</v>
      </c>
      <c r="S24" s="28">
        <v>1510967</v>
      </c>
      <c r="T24" s="22">
        <v>904671</v>
      </c>
      <c r="U24" s="28">
        <v>933133</v>
      </c>
      <c r="V24" s="28">
        <v>948659</v>
      </c>
      <c r="W24" s="28">
        <v>964186</v>
      </c>
      <c r="X24" s="22">
        <v>979712</v>
      </c>
    </row>
    <row r="25" spans="1:24" ht="13.5">
      <c r="A25" s="3" t="s">
        <v>116</v>
      </c>
      <c r="B25" s="28">
        <v>372310</v>
      </c>
      <c r="C25" s="28">
        <v>381870</v>
      </c>
      <c r="D25" s="22">
        <v>405910</v>
      </c>
      <c r="E25" s="28">
        <v>413878</v>
      </c>
      <c r="F25" s="28">
        <v>418668</v>
      </c>
      <c r="G25" s="28">
        <v>395930</v>
      </c>
      <c r="H25" s="22">
        <v>285018</v>
      </c>
      <c r="I25" s="28">
        <v>351001</v>
      </c>
      <c r="J25" s="28">
        <v>339265</v>
      </c>
      <c r="K25" s="28">
        <v>344308</v>
      </c>
      <c r="L25" s="22">
        <v>253101</v>
      </c>
      <c r="M25" s="28">
        <v>356024</v>
      </c>
      <c r="N25" s="28">
        <v>362510</v>
      </c>
      <c r="O25" s="28">
        <v>367193</v>
      </c>
      <c r="P25" s="22">
        <v>252638</v>
      </c>
      <c r="Q25" s="28">
        <v>381197</v>
      </c>
      <c r="R25" s="28">
        <v>362276</v>
      </c>
      <c r="S25" s="28">
        <v>364973</v>
      </c>
      <c r="T25" s="22">
        <v>353653</v>
      </c>
      <c r="U25" s="28">
        <v>245552</v>
      </c>
      <c r="V25" s="28">
        <v>243676</v>
      </c>
      <c r="W25" s="28">
        <v>244214</v>
      </c>
      <c r="X25" s="22">
        <v>244758</v>
      </c>
    </row>
    <row r="26" spans="1:24" ht="13.5">
      <c r="A26" s="3" t="s">
        <v>139</v>
      </c>
      <c r="B26" s="28">
        <v>2178791</v>
      </c>
      <c r="C26" s="28">
        <v>2221076</v>
      </c>
      <c r="D26" s="22">
        <v>2310565</v>
      </c>
      <c r="E26" s="28">
        <v>2351258</v>
      </c>
      <c r="F26" s="28">
        <v>2388772</v>
      </c>
      <c r="G26" s="28">
        <v>2398759</v>
      </c>
      <c r="H26" s="22">
        <v>2400150</v>
      </c>
      <c r="I26" s="28">
        <v>1754270</v>
      </c>
      <c r="J26" s="28">
        <v>1818316</v>
      </c>
      <c r="K26" s="28">
        <v>1669969</v>
      </c>
      <c r="L26" s="22">
        <v>1698364</v>
      </c>
      <c r="M26" s="28">
        <v>1728012</v>
      </c>
      <c r="N26" s="28">
        <v>1757661</v>
      </c>
      <c r="O26" s="28">
        <v>1785508</v>
      </c>
      <c r="P26" s="22">
        <v>1815227</v>
      </c>
      <c r="Q26" s="28">
        <v>1845838</v>
      </c>
      <c r="R26" s="28">
        <v>1850080</v>
      </c>
      <c r="S26" s="28">
        <v>1875940</v>
      </c>
      <c r="T26" s="22">
        <v>1258325</v>
      </c>
      <c r="U26" s="28">
        <v>1178686</v>
      </c>
      <c r="V26" s="28">
        <v>1192336</v>
      </c>
      <c r="W26" s="28">
        <v>1208400</v>
      </c>
      <c r="X26" s="22">
        <v>1224470</v>
      </c>
    </row>
    <row r="27" spans="1:24" ht="13.5">
      <c r="A27" s="3" t="s">
        <v>143</v>
      </c>
      <c r="B27" s="28">
        <v>8120197</v>
      </c>
      <c r="C27" s="28">
        <v>8162728</v>
      </c>
      <c r="D27" s="22">
        <v>8300282</v>
      </c>
      <c r="E27" s="28">
        <v>8173461</v>
      </c>
      <c r="F27" s="28">
        <v>8150474</v>
      </c>
      <c r="G27" s="28">
        <v>8162709</v>
      </c>
      <c r="H27" s="22">
        <v>7931120</v>
      </c>
      <c r="I27" s="28">
        <v>8994554</v>
      </c>
      <c r="J27" s="28">
        <v>9080828</v>
      </c>
      <c r="K27" s="28">
        <v>9123122</v>
      </c>
      <c r="L27" s="22">
        <v>9143347</v>
      </c>
      <c r="M27" s="28"/>
      <c r="N27" s="28"/>
      <c r="O27" s="28"/>
      <c r="P27" s="22"/>
      <c r="Q27" s="28"/>
      <c r="R27" s="28"/>
      <c r="S27" s="28"/>
      <c r="T27" s="22"/>
      <c r="U27" s="28"/>
      <c r="V27" s="28"/>
      <c r="W27" s="28"/>
      <c r="X27" s="22"/>
    </row>
    <row r="28" spans="1:24" ht="13.5">
      <c r="A28" s="3" t="s">
        <v>116</v>
      </c>
      <c r="B28" s="28">
        <v>1450425</v>
      </c>
      <c r="C28" s="28"/>
      <c r="D28" s="22">
        <v>1729379</v>
      </c>
      <c r="E28" s="28">
        <v>1976151</v>
      </c>
      <c r="F28" s="28"/>
      <c r="G28" s="28">
        <v>2084739</v>
      </c>
      <c r="H28" s="22"/>
      <c r="I28" s="28">
        <v>2857565</v>
      </c>
      <c r="J28" s="28"/>
      <c r="K28" s="28">
        <v>2828573</v>
      </c>
      <c r="L28" s="22"/>
      <c r="M28" s="28"/>
      <c r="N28" s="28"/>
      <c r="O28" s="28"/>
      <c r="P28" s="22"/>
      <c r="Q28" s="28"/>
      <c r="R28" s="28"/>
      <c r="S28" s="28"/>
      <c r="T28" s="22"/>
      <c r="U28" s="28"/>
      <c r="V28" s="28"/>
      <c r="W28" s="28"/>
      <c r="X28" s="22"/>
    </row>
    <row r="29" spans="1:24" ht="13.5">
      <c r="A29" s="3" t="s">
        <v>152</v>
      </c>
      <c r="B29" s="28">
        <v>9570622</v>
      </c>
      <c r="C29" s="28">
        <v>9620219</v>
      </c>
      <c r="D29" s="22">
        <v>10029662</v>
      </c>
      <c r="E29" s="28">
        <v>10149613</v>
      </c>
      <c r="F29" s="28">
        <v>10166221</v>
      </c>
      <c r="G29" s="28">
        <v>10247449</v>
      </c>
      <c r="H29" s="22">
        <v>10593900</v>
      </c>
      <c r="I29" s="28">
        <v>11852120</v>
      </c>
      <c r="J29" s="28">
        <v>12048736</v>
      </c>
      <c r="K29" s="28">
        <v>11951696</v>
      </c>
      <c r="L29" s="22">
        <v>11944988</v>
      </c>
      <c r="M29" s="28">
        <v>2726416</v>
      </c>
      <c r="N29" s="28">
        <v>2833792</v>
      </c>
      <c r="O29" s="28">
        <v>2953089</v>
      </c>
      <c r="P29" s="22">
        <v>3306615</v>
      </c>
      <c r="Q29" s="28">
        <v>3276210</v>
      </c>
      <c r="R29" s="28">
        <v>3289087</v>
      </c>
      <c r="S29" s="28">
        <v>3655192</v>
      </c>
      <c r="T29" s="22">
        <v>2890789</v>
      </c>
      <c r="U29" s="28">
        <v>3171597</v>
      </c>
      <c r="V29" s="28">
        <v>3197648</v>
      </c>
      <c r="W29" s="28"/>
      <c r="X29" s="22">
        <v>3221786</v>
      </c>
    </row>
    <row r="30" spans="1:24" ht="13.5">
      <c r="A30" s="2" t="s">
        <v>153</v>
      </c>
      <c r="B30" s="28">
        <v>22240673</v>
      </c>
      <c r="C30" s="28">
        <v>22476895</v>
      </c>
      <c r="D30" s="22">
        <v>23430056</v>
      </c>
      <c r="E30" s="28">
        <v>23807949</v>
      </c>
      <c r="F30" s="28">
        <v>24013328</v>
      </c>
      <c r="G30" s="28">
        <v>24183690</v>
      </c>
      <c r="H30" s="22">
        <v>24369253</v>
      </c>
      <c r="I30" s="28">
        <v>22481131</v>
      </c>
      <c r="J30" s="28">
        <v>21795139</v>
      </c>
      <c r="K30" s="28">
        <v>20764754</v>
      </c>
      <c r="L30" s="22">
        <v>20890649</v>
      </c>
      <c r="M30" s="28">
        <v>21220187</v>
      </c>
      <c r="N30" s="28">
        <v>21472889</v>
      </c>
      <c r="O30" s="28">
        <v>22316897</v>
      </c>
      <c r="P30" s="22">
        <v>22655819</v>
      </c>
      <c r="Q30" s="28">
        <v>22508041</v>
      </c>
      <c r="R30" s="28">
        <v>22519873</v>
      </c>
      <c r="S30" s="28">
        <v>22937608</v>
      </c>
      <c r="T30" s="22">
        <v>19097047</v>
      </c>
      <c r="U30" s="28">
        <v>18803123</v>
      </c>
      <c r="V30" s="28">
        <v>19153320</v>
      </c>
      <c r="W30" s="28">
        <v>19196253</v>
      </c>
      <c r="X30" s="22">
        <v>18899597</v>
      </c>
    </row>
    <row r="31" spans="1:24" ht="14.25" thickBot="1">
      <c r="A31" s="5" t="s">
        <v>154</v>
      </c>
      <c r="B31" s="29">
        <v>29283629</v>
      </c>
      <c r="C31" s="29">
        <v>30387140</v>
      </c>
      <c r="D31" s="23">
        <v>29974082</v>
      </c>
      <c r="E31" s="29">
        <v>29575203</v>
      </c>
      <c r="F31" s="29">
        <v>30682742</v>
      </c>
      <c r="G31" s="29">
        <v>30424009</v>
      </c>
      <c r="H31" s="23">
        <v>30752239</v>
      </c>
      <c r="I31" s="29">
        <v>29757269</v>
      </c>
      <c r="J31" s="29">
        <v>29744517</v>
      </c>
      <c r="K31" s="29">
        <v>28411071</v>
      </c>
      <c r="L31" s="23">
        <v>29357725</v>
      </c>
      <c r="M31" s="29">
        <v>28779528</v>
      </c>
      <c r="N31" s="29">
        <v>29464236</v>
      </c>
      <c r="O31" s="29">
        <v>29372757</v>
      </c>
      <c r="P31" s="23">
        <v>30150848</v>
      </c>
      <c r="Q31" s="29">
        <v>29993068</v>
      </c>
      <c r="R31" s="29">
        <v>30362842</v>
      </c>
      <c r="S31" s="29">
        <v>31767150</v>
      </c>
      <c r="T31" s="23">
        <v>31417378</v>
      </c>
      <c r="U31" s="29">
        <v>29292758</v>
      </c>
      <c r="V31" s="29">
        <v>29576866</v>
      </c>
      <c r="W31" s="29">
        <v>30309786</v>
      </c>
      <c r="X31" s="23">
        <v>30167640</v>
      </c>
    </row>
    <row r="32" spans="1:24" ht="14.25" thickTop="1">
      <c r="A32" s="2" t="s">
        <v>156</v>
      </c>
      <c r="B32" s="28">
        <v>392518</v>
      </c>
      <c r="C32" s="28">
        <v>459819</v>
      </c>
      <c r="D32" s="22">
        <v>690023</v>
      </c>
      <c r="E32" s="28">
        <v>353682</v>
      </c>
      <c r="F32" s="28">
        <v>595304</v>
      </c>
      <c r="G32" s="28">
        <v>742897</v>
      </c>
      <c r="H32" s="22">
        <v>740676</v>
      </c>
      <c r="I32" s="28">
        <v>440574</v>
      </c>
      <c r="J32" s="28">
        <v>431964</v>
      </c>
      <c r="K32" s="28">
        <v>558240</v>
      </c>
      <c r="L32" s="22">
        <v>416460</v>
      </c>
      <c r="M32" s="28">
        <v>289435</v>
      </c>
      <c r="N32" s="28">
        <v>496508</v>
      </c>
      <c r="O32" s="28">
        <v>830183</v>
      </c>
      <c r="P32" s="22">
        <v>997749</v>
      </c>
      <c r="Q32" s="28">
        <v>348016</v>
      </c>
      <c r="R32" s="28">
        <v>706871</v>
      </c>
      <c r="S32" s="28">
        <v>1267052</v>
      </c>
      <c r="T32" s="22">
        <v>1440202</v>
      </c>
      <c r="U32" s="28">
        <v>250059</v>
      </c>
      <c r="V32" s="28">
        <v>423529</v>
      </c>
      <c r="W32" s="28">
        <v>900063</v>
      </c>
      <c r="X32" s="22">
        <v>1155157</v>
      </c>
    </row>
    <row r="33" spans="1:24" ht="13.5">
      <c r="A33" s="2" t="s">
        <v>158</v>
      </c>
      <c r="B33" s="28">
        <v>1863000</v>
      </c>
      <c r="C33" s="28">
        <v>2793000</v>
      </c>
      <c r="D33" s="22">
        <v>2497500</v>
      </c>
      <c r="E33" s="28">
        <v>2540000</v>
      </c>
      <c r="F33" s="28">
        <v>3182500</v>
      </c>
      <c r="G33" s="28">
        <v>3058600</v>
      </c>
      <c r="H33" s="22">
        <v>2981500</v>
      </c>
      <c r="I33" s="28">
        <v>6582400</v>
      </c>
      <c r="J33" s="28">
        <v>6940000</v>
      </c>
      <c r="K33" s="28">
        <v>6916300</v>
      </c>
      <c r="L33" s="22">
        <v>6555200</v>
      </c>
      <c r="M33" s="28">
        <v>5500400</v>
      </c>
      <c r="N33" s="28">
        <v>5629500</v>
      </c>
      <c r="O33" s="28">
        <v>5187000</v>
      </c>
      <c r="P33" s="22">
        <v>5052000</v>
      </c>
      <c r="Q33" s="28">
        <v>5397000</v>
      </c>
      <c r="R33" s="28">
        <v>5182000</v>
      </c>
      <c r="S33" s="28">
        <v>5272000</v>
      </c>
      <c r="T33" s="22">
        <v>4422000</v>
      </c>
      <c r="U33" s="28">
        <v>3922000</v>
      </c>
      <c r="V33" s="28">
        <v>3222000</v>
      </c>
      <c r="W33" s="28">
        <v>2822000</v>
      </c>
      <c r="X33" s="22">
        <v>2422000</v>
      </c>
    </row>
    <row r="34" spans="1:24" ht="13.5">
      <c r="A34" s="2" t="s">
        <v>159</v>
      </c>
      <c r="B34" s="28">
        <v>1902400</v>
      </c>
      <c r="C34" s="28">
        <v>1860256</v>
      </c>
      <c r="D34" s="22">
        <v>1565846</v>
      </c>
      <c r="E34" s="28">
        <v>1337796</v>
      </c>
      <c r="F34" s="28">
        <v>1265850</v>
      </c>
      <c r="G34" s="28">
        <v>1137000</v>
      </c>
      <c r="H34" s="22">
        <v>865750</v>
      </c>
      <c r="I34" s="28">
        <v>478300</v>
      </c>
      <c r="J34" s="28">
        <v>386500</v>
      </c>
      <c r="K34" s="28">
        <v>92500</v>
      </c>
      <c r="L34" s="22">
        <v>107500</v>
      </c>
      <c r="M34" s="28"/>
      <c r="N34" s="28"/>
      <c r="O34" s="28"/>
      <c r="P34" s="22"/>
      <c r="Q34" s="28"/>
      <c r="R34" s="28"/>
      <c r="S34" s="28"/>
      <c r="T34" s="22"/>
      <c r="U34" s="28"/>
      <c r="V34" s="28"/>
      <c r="W34" s="28"/>
      <c r="X34" s="22"/>
    </row>
    <row r="35" spans="1:24" ht="13.5">
      <c r="A35" s="2" t="s">
        <v>163</v>
      </c>
      <c r="B35" s="28">
        <v>104042</v>
      </c>
      <c r="C35" s="28">
        <v>178927</v>
      </c>
      <c r="D35" s="22">
        <v>162356</v>
      </c>
      <c r="E35" s="28">
        <v>59964</v>
      </c>
      <c r="F35" s="28">
        <v>85120</v>
      </c>
      <c r="G35" s="28">
        <v>25863</v>
      </c>
      <c r="H35" s="22">
        <v>149564</v>
      </c>
      <c r="I35" s="28">
        <v>141565</v>
      </c>
      <c r="J35" s="28">
        <v>119211</v>
      </c>
      <c r="K35" s="28">
        <v>43599</v>
      </c>
      <c r="L35" s="22">
        <v>47513</v>
      </c>
      <c r="M35" s="28">
        <v>43092</v>
      </c>
      <c r="N35" s="28">
        <v>96699</v>
      </c>
      <c r="O35" s="28">
        <v>31854</v>
      </c>
      <c r="P35" s="22">
        <v>145186</v>
      </c>
      <c r="Q35" s="28">
        <v>118522</v>
      </c>
      <c r="R35" s="28">
        <v>154847</v>
      </c>
      <c r="S35" s="28">
        <v>34705</v>
      </c>
      <c r="T35" s="22">
        <v>279619</v>
      </c>
      <c r="U35" s="28">
        <v>110438</v>
      </c>
      <c r="V35" s="28">
        <v>310268</v>
      </c>
      <c r="W35" s="28">
        <v>94136</v>
      </c>
      <c r="X35" s="22">
        <v>394926</v>
      </c>
    </row>
    <row r="36" spans="1:24" ht="13.5">
      <c r="A36" s="2" t="s">
        <v>168</v>
      </c>
      <c r="B36" s="28"/>
      <c r="C36" s="28"/>
      <c r="D36" s="22"/>
      <c r="E36" s="28"/>
      <c r="F36" s="28"/>
      <c r="G36" s="28"/>
      <c r="H36" s="22"/>
      <c r="I36" s="28"/>
      <c r="J36" s="28"/>
      <c r="K36" s="28"/>
      <c r="L36" s="22"/>
      <c r="M36" s="28">
        <v>3450</v>
      </c>
      <c r="N36" s="28">
        <v>2300</v>
      </c>
      <c r="O36" s="28">
        <v>5750</v>
      </c>
      <c r="P36" s="22">
        <v>4600</v>
      </c>
      <c r="Q36" s="28">
        <v>4125</v>
      </c>
      <c r="R36" s="28">
        <v>2750</v>
      </c>
      <c r="S36" s="28">
        <v>6875</v>
      </c>
      <c r="T36" s="22">
        <v>5500</v>
      </c>
      <c r="U36" s="28">
        <v>9225</v>
      </c>
      <c r="V36" s="28">
        <v>6150</v>
      </c>
      <c r="W36" s="28">
        <v>15375</v>
      </c>
      <c r="X36" s="22">
        <v>12300</v>
      </c>
    </row>
    <row r="37" spans="1:24" ht="13.5">
      <c r="A37" s="2" t="s">
        <v>167</v>
      </c>
      <c r="B37" s="28">
        <v>54668</v>
      </c>
      <c r="C37" s="28">
        <v>101322</v>
      </c>
      <c r="D37" s="22">
        <v>104195</v>
      </c>
      <c r="E37" s="28">
        <v>48421</v>
      </c>
      <c r="F37" s="28">
        <v>88521</v>
      </c>
      <c r="G37" s="28">
        <v>43603</v>
      </c>
      <c r="H37" s="22">
        <v>83978</v>
      </c>
      <c r="I37" s="28">
        <v>48865</v>
      </c>
      <c r="J37" s="28">
        <v>92501</v>
      </c>
      <c r="K37" s="28">
        <v>51458</v>
      </c>
      <c r="L37" s="22">
        <v>105566</v>
      </c>
      <c r="M37" s="28">
        <v>55177</v>
      </c>
      <c r="N37" s="28">
        <v>108555</v>
      </c>
      <c r="O37" s="28">
        <v>65336</v>
      </c>
      <c r="P37" s="22">
        <v>130672</v>
      </c>
      <c r="Q37" s="28">
        <v>80592</v>
      </c>
      <c r="R37" s="28">
        <v>162666</v>
      </c>
      <c r="S37" s="28">
        <v>75054</v>
      </c>
      <c r="T37" s="22">
        <v>159600</v>
      </c>
      <c r="U37" s="28">
        <v>88546</v>
      </c>
      <c r="V37" s="28">
        <v>196550</v>
      </c>
      <c r="W37" s="28">
        <v>94368</v>
      </c>
      <c r="X37" s="22">
        <v>190736</v>
      </c>
    </row>
    <row r="38" spans="1:24" ht="13.5">
      <c r="A38" s="2" t="s">
        <v>31</v>
      </c>
      <c r="B38" s="28">
        <v>2930685</v>
      </c>
      <c r="C38" s="28">
        <v>2905144</v>
      </c>
      <c r="D38" s="22">
        <v>3388787</v>
      </c>
      <c r="E38" s="28">
        <v>2788075</v>
      </c>
      <c r="F38" s="28">
        <v>3047469</v>
      </c>
      <c r="G38" s="28">
        <v>2794057</v>
      </c>
      <c r="H38" s="22">
        <v>1818851</v>
      </c>
      <c r="I38" s="28">
        <v>2395813</v>
      </c>
      <c r="J38" s="28">
        <v>2374295</v>
      </c>
      <c r="K38" s="28">
        <v>1899932</v>
      </c>
      <c r="L38" s="22">
        <v>1175407</v>
      </c>
      <c r="M38" s="28">
        <v>1992839</v>
      </c>
      <c r="N38" s="28">
        <v>1950309</v>
      </c>
      <c r="O38" s="28">
        <v>1964472</v>
      </c>
      <c r="P38" s="22">
        <v>1232316</v>
      </c>
      <c r="Q38" s="28">
        <v>1875088</v>
      </c>
      <c r="R38" s="28">
        <v>1853412</v>
      </c>
      <c r="S38" s="28">
        <v>2626839</v>
      </c>
      <c r="T38" s="22">
        <v>2324650</v>
      </c>
      <c r="U38" s="28">
        <v>2020327</v>
      </c>
      <c r="V38" s="28">
        <v>1950079</v>
      </c>
      <c r="W38" s="28">
        <v>2865033</v>
      </c>
      <c r="X38" s="22">
        <v>1356394</v>
      </c>
    </row>
    <row r="39" spans="1:24" ht="13.5">
      <c r="A39" s="2" t="s">
        <v>171</v>
      </c>
      <c r="B39" s="28">
        <v>7247315</v>
      </c>
      <c r="C39" s="28">
        <v>8298470</v>
      </c>
      <c r="D39" s="22">
        <v>8408708</v>
      </c>
      <c r="E39" s="28">
        <v>7127940</v>
      </c>
      <c r="F39" s="28">
        <v>8264766</v>
      </c>
      <c r="G39" s="28">
        <v>7802022</v>
      </c>
      <c r="H39" s="22">
        <v>7770238</v>
      </c>
      <c r="I39" s="28">
        <v>10087518</v>
      </c>
      <c r="J39" s="28">
        <v>10344472</v>
      </c>
      <c r="K39" s="28">
        <v>9562029</v>
      </c>
      <c r="L39" s="22">
        <v>9313095</v>
      </c>
      <c r="M39" s="28">
        <v>7884395</v>
      </c>
      <c r="N39" s="28">
        <v>8283871</v>
      </c>
      <c r="O39" s="28">
        <v>8084597</v>
      </c>
      <c r="P39" s="22">
        <v>8423263</v>
      </c>
      <c r="Q39" s="28">
        <v>7823343</v>
      </c>
      <c r="R39" s="28">
        <v>8062547</v>
      </c>
      <c r="S39" s="28">
        <v>9282526</v>
      </c>
      <c r="T39" s="22">
        <v>8631573</v>
      </c>
      <c r="U39" s="28">
        <v>6400596</v>
      </c>
      <c r="V39" s="28">
        <v>6108577</v>
      </c>
      <c r="W39" s="28">
        <v>6790976</v>
      </c>
      <c r="X39" s="22">
        <v>6482074</v>
      </c>
    </row>
    <row r="40" spans="1:24" ht="13.5">
      <c r="A40" s="2" t="s">
        <v>172</v>
      </c>
      <c r="B40" s="28">
        <v>5232164</v>
      </c>
      <c r="C40" s="28">
        <v>5145867</v>
      </c>
      <c r="D40" s="22">
        <v>4337205</v>
      </c>
      <c r="E40" s="28">
        <v>4899704</v>
      </c>
      <c r="F40" s="28">
        <v>4581100</v>
      </c>
      <c r="G40" s="28">
        <v>4702600</v>
      </c>
      <c r="H40" s="22">
        <v>4577150</v>
      </c>
      <c r="I40" s="28">
        <v>1761000</v>
      </c>
      <c r="J40" s="28">
        <v>1713500</v>
      </c>
      <c r="K40" s="28">
        <v>432500</v>
      </c>
      <c r="L40" s="22">
        <v>473000</v>
      </c>
      <c r="M40" s="28">
        <v>518000</v>
      </c>
      <c r="N40" s="28">
        <v>518000</v>
      </c>
      <c r="O40" s="28">
        <v>518000</v>
      </c>
      <c r="P40" s="22">
        <v>518000</v>
      </c>
      <c r="Q40" s="28">
        <v>40000</v>
      </c>
      <c r="R40" s="28">
        <v>40000</v>
      </c>
      <c r="S40" s="28">
        <v>40000</v>
      </c>
      <c r="T40" s="22">
        <v>40000</v>
      </c>
      <c r="U40" s="28">
        <v>62000</v>
      </c>
      <c r="V40" s="28">
        <v>62000</v>
      </c>
      <c r="W40" s="28">
        <v>62000</v>
      </c>
      <c r="X40" s="22">
        <v>62000</v>
      </c>
    </row>
    <row r="41" spans="1:24" ht="13.5">
      <c r="A41" s="2" t="s">
        <v>174</v>
      </c>
      <c r="B41" s="28">
        <v>293604</v>
      </c>
      <c r="C41" s="28">
        <v>300817</v>
      </c>
      <c r="D41" s="22">
        <v>317363</v>
      </c>
      <c r="E41" s="28">
        <v>328352</v>
      </c>
      <c r="F41" s="28">
        <v>346865</v>
      </c>
      <c r="G41" s="28">
        <v>353712</v>
      </c>
      <c r="H41" s="22">
        <v>442930</v>
      </c>
      <c r="I41" s="28">
        <v>465495</v>
      </c>
      <c r="J41" s="28">
        <v>408852</v>
      </c>
      <c r="K41" s="28">
        <v>406036</v>
      </c>
      <c r="L41" s="22">
        <v>413390</v>
      </c>
      <c r="M41" s="28">
        <v>425514</v>
      </c>
      <c r="N41" s="28">
        <v>448107</v>
      </c>
      <c r="O41" s="28">
        <v>460821</v>
      </c>
      <c r="P41" s="22">
        <v>469932</v>
      </c>
      <c r="Q41" s="28">
        <v>666995</v>
      </c>
      <c r="R41" s="28">
        <v>498124</v>
      </c>
      <c r="S41" s="28">
        <v>502934</v>
      </c>
      <c r="T41" s="22">
        <v>9106773</v>
      </c>
      <c r="U41" s="28">
        <v>9517223</v>
      </c>
      <c r="V41" s="28">
        <v>9659299</v>
      </c>
      <c r="W41" s="28">
        <v>9954873</v>
      </c>
      <c r="X41" s="22">
        <v>9972164</v>
      </c>
    </row>
    <row r="42" spans="1:24" ht="13.5">
      <c r="A42" s="2" t="s">
        <v>175</v>
      </c>
      <c r="B42" s="28">
        <v>5201377</v>
      </c>
      <c r="C42" s="28"/>
      <c r="D42" s="22">
        <v>5549963</v>
      </c>
      <c r="E42" s="28">
        <v>5622312</v>
      </c>
      <c r="F42" s="28"/>
      <c r="G42" s="28">
        <v>5998634</v>
      </c>
      <c r="H42" s="22">
        <v>6083154</v>
      </c>
      <c r="I42" s="28">
        <v>5238081</v>
      </c>
      <c r="J42" s="28"/>
      <c r="K42" s="28">
        <v>6343274</v>
      </c>
      <c r="L42" s="22">
        <v>6498664</v>
      </c>
      <c r="M42" s="28">
        <v>6778364</v>
      </c>
      <c r="N42" s="28"/>
      <c r="O42" s="28">
        <v>7280161</v>
      </c>
      <c r="P42" s="22">
        <v>7561271</v>
      </c>
      <c r="Q42" s="28">
        <v>7825737</v>
      </c>
      <c r="R42" s="28"/>
      <c r="S42" s="28">
        <v>8370699</v>
      </c>
      <c r="T42" s="22"/>
      <c r="U42" s="28"/>
      <c r="V42" s="28"/>
      <c r="W42" s="28"/>
      <c r="X42" s="22"/>
    </row>
    <row r="43" spans="1:24" ht="13.5">
      <c r="A43" s="2" t="s">
        <v>32</v>
      </c>
      <c r="B43" s="28"/>
      <c r="C43" s="28"/>
      <c r="D43" s="22"/>
      <c r="E43" s="28"/>
      <c r="F43" s="28"/>
      <c r="G43" s="28"/>
      <c r="H43" s="22"/>
      <c r="I43" s="28"/>
      <c r="J43" s="28"/>
      <c r="K43" s="28">
        <v>1394787</v>
      </c>
      <c r="L43" s="22"/>
      <c r="M43" s="28">
        <v>2324657</v>
      </c>
      <c r="N43" s="28">
        <v>2324657</v>
      </c>
      <c r="O43" s="28">
        <v>2324657</v>
      </c>
      <c r="P43" s="22"/>
      <c r="Q43" s="28">
        <v>2789592</v>
      </c>
      <c r="R43" s="28">
        <v>2789592</v>
      </c>
      <c r="S43" s="28">
        <v>2789592</v>
      </c>
      <c r="T43" s="22">
        <v>2789592</v>
      </c>
      <c r="U43" s="28">
        <v>3254527</v>
      </c>
      <c r="V43" s="28">
        <v>3254527</v>
      </c>
      <c r="W43" s="28">
        <v>3254527</v>
      </c>
      <c r="X43" s="22"/>
    </row>
    <row r="44" spans="1:24" ht="13.5">
      <c r="A44" s="2" t="s">
        <v>178</v>
      </c>
      <c r="B44" s="28">
        <v>486225</v>
      </c>
      <c r="C44" s="28">
        <v>475289</v>
      </c>
      <c r="D44" s="22">
        <v>479643</v>
      </c>
      <c r="E44" s="28">
        <v>476612</v>
      </c>
      <c r="F44" s="28">
        <v>467997</v>
      </c>
      <c r="G44" s="28">
        <v>462766</v>
      </c>
      <c r="H44" s="22">
        <v>461289</v>
      </c>
      <c r="I44" s="28">
        <v>483166</v>
      </c>
      <c r="J44" s="28">
        <v>475182</v>
      </c>
      <c r="K44" s="28">
        <v>466480</v>
      </c>
      <c r="L44" s="22">
        <v>470455</v>
      </c>
      <c r="M44" s="28">
        <v>466554</v>
      </c>
      <c r="N44" s="28">
        <v>460926</v>
      </c>
      <c r="O44" s="28">
        <v>470703</v>
      </c>
      <c r="P44" s="22">
        <v>473023</v>
      </c>
      <c r="Q44" s="28">
        <v>481916</v>
      </c>
      <c r="R44" s="28">
        <v>474034</v>
      </c>
      <c r="S44" s="28">
        <v>464983</v>
      </c>
      <c r="T44" s="22">
        <v>455588</v>
      </c>
      <c r="U44" s="28">
        <v>452172</v>
      </c>
      <c r="V44" s="28">
        <v>446894</v>
      </c>
      <c r="W44" s="28">
        <v>451486</v>
      </c>
      <c r="X44" s="22">
        <v>463922</v>
      </c>
    </row>
    <row r="45" spans="1:24" ht="13.5">
      <c r="A45" s="2" t="s">
        <v>180</v>
      </c>
      <c r="B45" s="28"/>
      <c r="C45" s="28"/>
      <c r="D45" s="22"/>
      <c r="E45" s="28"/>
      <c r="F45" s="28"/>
      <c r="G45" s="28"/>
      <c r="H45" s="22"/>
      <c r="I45" s="28"/>
      <c r="J45" s="28"/>
      <c r="K45" s="28"/>
      <c r="L45" s="22"/>
      <c r="M45" s="28"/>
      <c r="N45" s="28"/>
      <c r="O45" s="28"/>
      <c r="P45" s="22"/>
      <c r="Q45" s="28"/>
      <c r="R45" s="28"/>
      <c r="S45" s="28"/>
      <c r="T45" s="22"/>
      <c r="U45" s="28"/>
      <c r="V45" s="28"/>
      <c r="W45" s="28"/>
      <c r="X45" s="22">
        <v>168700</v>
      </c>
    </row>
    <row r="46" spans="1:24" ht="13.5">
      <c r="A46" s="2" t="s">
        <v>177</v>
      </c>
      <c r="B46" s="28">
        <v>7000</v>
      </c>
      <c r="C46" s="28"/>
      <c r="D46" s="22">
        <v>7000</v>
      </c>
      <c r="E46" s="28">
        <v>7000</v>
      </c>
      <c r="F46" s="28"/>
      <c r="G46" s="28">
        <v>54290</v>
      </c>
      <c r="H46" s="22"/>
      <c r="I46" s="28">
        <v>70000</v>
      </c>
      <c r="J46" s="28"/>
      <c r="K46" s="28">
        <v>58250</v>
      </c>
      <c r="L46" s="22"/>
      <c r="M46" s="28">
        <v>57000</v>
      </c>
      <c r="N46" s="28"/>
      <c r="O46" s="28">
        <v>36600</v>
      </c>
      <c r="P46" s="22"/>
      <c r="Q46" s="28">
        <v>47000</v>
      </c>
      <c r="R46" s="28"/>
      <c r="S46" s="28">
        <v>433500</v>
      </c>
      <c r="T46" s="22">
        <v>433500</v>
      </c>
      <c r="U46" s="28">
        <v>446500</v>
      </c>
      <c r="V46" s="28">
        <v>458250</v>
      </c>
      <c r="W46" s="28">
        <v>470000</v>
      </c>
      <c r="X46" s="22"/>
    </row>
    <row r="47" spans="1:24" ht="13.5">
      <c r="A47" s="2" t="s">
        <v>169</v>
      </c>
      <c r="B47" s="28">
        <v>136574</v>
      </c>
      <c r="C47" s="28">
        <v>152011</v>
      </c>
      <c r="D47" s="22">
        <v>150620</v>
      </c>
      <c r="E47" s="28">
        <v>165224</v>
      </c>
      <c r="F47" s="28">
        <v>164471</v>
      </c>
      <c r="G47" s="28">
        <v>192741</v>
      </c>
      <c r="H47" s="22">
        <v>191890</v>
      </c>
      <c r="I47" s="28">
        <v>191085</v>
      </c>
      <c r="J47" s="28">
        <v>190219</v>
      </c>
      <c r="K47" s="28">
        <v>175326</v>
      </c>
      <c r="L47" s="22">
        <v>174552</v>
      </c>
      <c r="M47" s="28">
        <v>235947</v>
      </c>
      <c r="N47" s="28">
        <v>234977</v>
      </c>
      <c r="O47" s="28">
        <v>234006</v>
      </c>
      <c r="P47" s="22"/>
      <c r="Q47" s="28"/>
      <c r="R47" s="28"/>
      <c r="S47" s="28"/>
      <c r="T47" s="22"/>
      <c r="U47" s="28"/>
      <c r="V47" s="28"/>
      <c r="W47" s="28"/>
      <c r="X47" s="22"/>
    </row>
    <row r="48" spans="1:24" ht="13.5">
      <c r="A48" s="2" t="s">
        <v>116</v>
      </c>
      <c r="B48" s="28">
        <v>1285860</v>
      </c>
      <c r="C48" s="28">
        <v>1321665</v>
      </c>
      <c r="D48" s="22">
        <v>1409867</v>
      </c>
      <c r="E48" s="28">
        <v>1995248</v>
      </c>
      <c r="F48" s="28">
        <v>2018045</v>
      </c>
      <c r="G48" s="28">
        <v>2011266</v>
      </c>
      <c r="H48" s="22"/>
      <c r="I48" s="28">
        <v>2788846</v>
      </c>
      <c r="J48" s="28">
        <v>2733246</v>
      </c>
      <c r="K48" s="28">
        <v>1351146</v>
      </c>
      <c r="L48" s="22"/>
      <c r="M48" s="28">
        <v>1705007</v>
      </c>
      <c r="N48" s="28">
        <v>1740638</v>
      </c>
      <c r="O48" s="28">
        <v>1776056</v>
      </c>
      <c r="P48" s="22"/>
      <c r="Q48" s="28">
        <v>1994073</v>
      </c>
      <c r="R48" s="28">
        <v>1940303</v>
      </c>
      <c r="S48" s="28">
        <v>1928631</v>
      </c>
      <c r="T48" s="22">
        <v>1711447</v>
      </c>
      <c r="U48" s="28">
        <v>333583</v>
      </c>
      <c r="V48" s="28">
        <v>343687</v>
      </c>
      <c r="W48" s="28">
        <v>1317556</v>
      </c>
      <c r="X48" s="22"/>
    </row>
    <row r="49" spans="1:24" ht="13.5">
      <c r="A49" s="2" t="s">
        <v>181</v>
      </c>
      <c r="B49" s="28">
        <v>12642806</v>
      </c>
      <c r="C49" s="28">
        <v>12729200</v>
      </c>
      <c r="D49" s="22">
        <v>12251663</v>
      </c>
      <c r="E49" s="28">
        <v>13494453</v>
      </c>
      <c r="F49" s="28">
        <v>13447319</v>
      </c>
      <c r="G49" s="28">
        <v>13776010</v>
      </c>
      <c r="H49" s="22">
        <v>14029800</v>
      </c>
      <c r="I49" s="28">
        <v>10997676</v>
      </c>
      <c r="J49" s="28">
        <v>11015492</v>
      </c>
      <c r="K49" s="28">
        <v>10627802</v>
      </c>
      <c r="L49" s="22">
        <v>11489720</v>
      </c>
      <c r="M49" s="28">
        <v>12511045</v>
      </c>
      <c r="N49" s="28">
        <v>12823195</v>
      </c>
      <c r="O49" s="28">
        <v>13101006</v>
      </c>
      <c r="P49" s="22">
        <v>13223814</v>
      </c>
      <c r="Q49" s="28">
        <v>13845316</v>
      </c>
      <c r="R49" s="28">
        <v>14028108</v>
      </c>
      <c r="S49" s="28">
        <v>14530341</v>
      </c>
      <c r="T49" s="22">
        <v>14536904</v>
      </c>
      <c r="U49" s="28">
        <v>15039832</v>
      </c>
      <c r="V49" s="28">
        <v>15198483</v>
      </c>
      <c r="W49" s="28">
        <v>15510444</v>
      </c>
      <c r="X49" s="22">
        <v>15495518</v>
      </c>
    </row>
    <row r="50" spans="1:24" ht="14.25" thickBot="1">
      <c r="A50" s="5" t="s">
        <v>183</v>
      </c>
      <c r="B50" s="29">
        <v>19890122</v>
      </c>
      <c r="C50" s="29">
        <v>21027671</v>
      </c>
      <c r="D50" s="23">
        <v>20660372</v>
      </c>
      <c r="E50" s="29">
        <v>20622393</v>
      </c>
      <c r="F50" s="29">
        <v>21712086</v>
      </c>
      <c r="G50" s="29">
        <v>21578033</v>
      </c>
      <c r="H50" s="23">
        <v>21800038</v>
      </c>
      <c r="I50" s="29">
        <v>21085195</v>
      </c>
      <c r="J50" s="29">
        <v>21359964</v>
      </c>
      <c r="K50" s="29">
        <v>20189832</v>
      </c>
      <c r="L50" s="23">
        <v>20802816</v>
      </c>
      <c r="M50" s="29">
        <v>20395440</v>
      </c>
      <c r="N50" s="29">
        <v>21107067</v>
      </c>
      <c r="O50" s="29">
        <v>21185603</v>
      </c>
      <c r="P50" s="23">
        <v>21647077</v>
      </c>
      <c r="Q50" s="29">
        <v>21668659</v>
      </c>
      <c r="R50" s="29">
        <v>22090655</v>
      </c>
      <c r="S50" s="29">
        <v>23812867</v>
      </c>
      <c r="T50" s="23">
        <v>23168477</v>
      </c>
      <c r="U50" s="29">
        <v>21440428</v>
      </c>
      <c r="V50" s="29">
        <v>21307060</v>
      </c>
      <c r="W50" s="29">
        <v>22301420</v>
      </c>
      <c r="X50" s="23">
        <v>21977592</v>
      </c>
    </row>
    <row r="51" spans="1:24" ht="14.25" thickTop="1">
      <c r="A51" s="2" t="s">
        <v>185</v>
      </c>
      <c r="B51" s="28">
        <v>3948088</v>
      </c>
      <c r="C51" s="28">
        <v>3948088</v>
      </c>
      <c r="D51" s="22">
        <v>3948088</v>
      </c>
      <c r="E51" s="28">
        <v>3948088</v>
      </c>
      <c r="F51" s="28">
        <v>3948088</v>
      </c>
      <c r="G51" s="28">
        <v>3948088</v>
      </c>
      <c r="H51" s="22">
        <v>3948088</v>
      </c>
      <c r="I51" s="28">
        <v>3948088</v>
      </c>
      <c r="J51" s="28">
        <v>3948088</v>
      </c>
      <c r="K51" s="28">
        <v>3948088</v>
      </c>
      <c r="L51" s="22">
        <v>3948088</v>
      </c>
      <c r="M51" s="28">
        <v>3948088</v>
      </c>
      <c r="N51" s="28">
        <v>3948088</v>
      </c>
      <c r="O51" s="28">
        <v>3948088</v>
      </c>
      <c r="P51" s="22">
        <v>3948088</v>
      </c>
      <c r="Q51" s="28">
        <v>3948088</v>
      </c>
      <c r="R51" s="28">
        <v>3948088</v>
      </c>
      <c r="S51" s="28">
        <v>3948088</v>
      </c>
      <c r="T51" s="22">
        <v>3948088</v>
      </c>
      <c r="U51" s="28">
        <v>3948088</v>
      </c>
      <c r="V51" s="28">
        <v>3948088</v>
      </c>
      <c r="W51" s="28">
        <v>3948088</v>
      </c>
      <c r="X51" s="22">
        <v>3948088</v>
      </c>
    </row>
    <row r="52" spans="1:24" ht="13.5">
      <c r="A52" s="2" t="s">
        <v>188</v>
      </c>
      <c r="B52" s="28">
        <v>2356811</v>
      </c>
      <c r="C52" s="28">
        <v>2356811</v>
      </c>
      <c r="D52" s="22">
        <v>2356811</v>
      </c>
      <c r="E52" s="28">
        <v>2356811</v>
      </c>
      <c r="F52" s="28">
        <v>2356811</v>
      </c>
      <c r="G52" s="28">
        <v>2356811</v>
      </c>
      <c r="H52" s="22">
        <v>2523487</v>
      </c>
      <c r="I52" s="28">
        <v>2523487</v>
      </c>
      <c r="J52" s="28">
        <v>2523487</v>
      </c>
      <c r="K52" s="28">
        <v>2523487</v>
      </c>
      <c r="L52" s="22">
        <v>2523487</v>
      </c>
      <c r="M52" s="28">
        <v>2523487</v>
      </c>
      <c r="N52" s="28">
        <v>2523487</v>
      </c>
      <c r="O52" s="28">
        <v>2523487</v>
      </c>
      <c r="P52" s="22">
        <v>2523487</v>
      </c>
      <c r="Q52" s="28">
        <v>2523487</v>
      </c>
      <c r="R52" s="28">
        <v>2523487</v>
      </c>
      <c r="S52" s="28">
        <v>2523487</v>
      </c>
      <c r="T52" s="22">
        <v>2523487</v>
      </c>
      <c r="U52" s="28">
        <v>2523487</v>
      </c>
      <c r="V52" s="28">
        <v>2745487</v>
      </c>
      <c r="W52" s="28">
        <v>2745487</v>
      </c>
      <c r="X52" s="22">
        <v>2745487</v>
      </c>
    </row>
    <row r="53" spans="1:24" ht="13.5">
      <c r="A53" s="2" t="s">
        <v>190</v>
      </c>
      <c r="B53" s="28">
        <v>2732628</v>
      </c>
      <c r="C53" s="28">
        <v>2686348</v>
      </c>
      <c r="D53" s="22">
        <v>2659366</v>
      </c>
      <c r="E53" s="28">
        <v>2304124</v>
      </c>
      <c r="F53" s="28">
        <v>2321712</v>
      </c>
      <c r="G53" s="28">
        <v>2201196</v>
      </c>
      <c r="H53" s="22">
        <v>2143257</v>
      </c>
      <c r="I53" s="28">
        <v>1872607</v>
      </c>
      <c r="J53" s="28">
        <v>1642371</v>
      </c>
      <c r="K53" s="28">
        <v>1483267</v>
      </c>
      <c r="L53" s="22">
        <v>1817561</v>
      </c>
      <c r="M53" s="28">
        <v>1649204</v>
      </c>
      <c r="N53" s="28">
        <v>1622183</v>
      </c>
      <c r="O53" s="28">
        <v>2436639</v>
      </c>
      <c r="P53" s="22">
        <v>2754334</v>
      </c>
      <c r="Q53" s="28">
        <v>2577182</v>
      </c>
      <c r="R53" s="28">
        <v>2525888</v>
      </c>
      <c r="S53" s="28">
        <v>2213872</v>
      </c>
      <c r="T53" s="22">
        <v>2507691</v>
      </c>
      <c r="U53" s="28">
        <v>2108681</v>
      </c>
      <c r="V53" s="28">
        <v>2310116</v>
      </c>
      <c r="W53" s="28">
        <v>2049939</v>
      </c>
      <c r="X53" s="22">
        <v>2297036</v>
      </c>
    </row>
    <row r="54" spans="1:24" ht="13.5">
      <c r="A54" s="2" t="s">
        <v>191</v>
      </c>
      <c r="B54" s="28">
        <v>-18405</v>
      </c>
      <c r="C54" s="28">
        <v>-18405</v>
      </c>
      <c r="D54" s="22">
        <v>-18282</v>
      </c>
      <c r="E54" s="28">
        <v>-18282</v>
      </c>
      <c r="F54" s="28">
        <v>-18234</v>
      </c>
      <c r="G54" s="28">
        <v>-18165</v>
      </c>
      <c r="H54" s="22">
        <v>-18165</v>
      </c>
      <c r="I54" s="28">
        <v>-18163</v>
      </c>
      <c r="J54" s="28">
        <v>-18072</v>
      </c>
      <c r="K54" s="28">
        <v>-17857</v>
      </c>
      <c r="L54" s="22">
        <v>-17763</v>
      </c>
      <c r="M54" s="28">
        <v>-17647</v>
      </c>
      <c r="N54" s="28">
        <v>-17501</v>
      </c>
      <c r="O54" s="28">
        <v>-17398</v>
      </c>
      <c r="P54" s="22">
        <v>-17215</v>
      </c>
      <c r="Q54" s="28">
        <v>-17130</v>
      </c>
      <c r="R54" s="28">
        <v>-16931</v>
      </c>
      <c r="S54" s="28">
        <v>-16654</v>
      </c>
      <c r="T54" s="22">
        <v>-16550</v>
      </c>
      <c r="U54" s="28">
        <v>-16017</v>
      </c>
      <c r="V54" s="28">
        <v>-22942</v>
      </c>
      <c r="W54" s="28">
        <v>-21854</v>
      </c>
      <c r="X54" s="22">
        <v>-19004</v>
      </c>
    </row>
    <row r="55" spans="1:24" ht="13.5">
      <c r="A55" s="2" t="s">
        <v>192</v>
      </c>
      <c r="B55" s="28">
        <v>9019122</v>
      </c>
      <c r="C55" s="28">
        <v>8972842</v>
      </c>
      <c r="D55" s="22">
        <v>8945984</v>
      </c>
      <c r="E55" s="28">
        <v>8590742</v>
      </c>
      <c r="F55" s="28">
        <v>8608378</v>
      </c>
      <c r="G55" s="28">
        <v>8487930</v>
      </c>
      <c r="H55" s="22">
        <v>8596667</v>
      </c>
      <c r="I55" s="28">
        <v>8326019</v>
      </c>
      <c r="J55" s="28">
        <v>8095875</v>
      </c>
      <c r="K55" s="28">
        <v>7936985</v>
      </c>
      <c r="L55" s="22">
        <v>8271373</v>
      </c>
      <c r="M55" s="28">
        <v>8103132</v>
      </c>
      <c r="N55" s="28">
        <v>8076257</v>
      </c>
      <c r="O55" s="28">
        <v>8890816</v>
      </c>
      <c r="P55" s="22">
        <v>9208694</v>
      </c>
      <c r="Q55" s="28">
        <v>9031627</v>
      </c>
      <c r="R55" s="28">
        <v>8980533</v>
      </c>
      <c r="S55" s="28">
        <v>8668794</v>
      </c>
      <c r="T55" s="22">
        <v>8962716</v>
      </c>
      <c r="U55" s="28">
        <v>8564239</v>
      </c>
      <c r="V55" s="28">
        <v>8980749</v>
      </c>
      <c r="W55" s="28">
        <v>8721661</v>
      </c>
      <c r="X55" s="22">
        <v>8971607</v>
      </c>
    </row>
    <row r="56" spans="1:24" ht="13.5">
      <c r="A56" s="2" t="s">
        <v>194</v>
      </c>
      <c r="B56" s="28">
        <v>-1</v>
      </c>
      <c r="C56" s="28">
        <v>-10</v>
      </c>
      <c r="D56" s="22">
        <v>-13</v>
      </c>
      <c r="E56" s="28">
        <v>-37</v>
      </c>
      <c r="F56" s="28">
        <v>-55</v>
      </c>
      <c r="G56" s="28">
        <v>-53</v>
      </c>
      <c r="H56" s="22">
        <v>-40</v>
      </c>
      <c r="I56" s="28">
        <v>-50</v>
      </c>
      <c r="J56" s="28">
        <v>-40</v>
      </c>
      <c r="K56" s="28">
        <v>-38</v>
      </c>
      <c r="L56" s="22">
        <v>-34</v>
      </c>
      <c r="M56" s="28">
        <v>-9</v>
      </c>
      <c r="N56" s="28">
        <v>39</v>
      </c>
      <c r="O56" s="28">
        <v>129</v>
      </c>
      <c r="P56" s="22">
        <v>144</v>
      </c>
      <c r="Q56" s="28">
        <v>86</v>
      </c>
      <c r="R56" s="28">
        <v>138</v>
      </c>
      <c r="S56" s="28">
        <v>185</v>
      </c>
      <c r="T56" s="22">
        <v>174</v>
      </c>
      <c r="U56" s="28">
        <v>181</v>
      </c>
      <c r="V56" s="28">
        <v>186</v>
      </c>
      <c r="W56" s="28">
        <v>250</v>
      </c>
      <c r="X56" s="22">
        <v>257</v>
      </c>
    </row>
    <row r="57" spans="1:24" ht="13.5">
      <c r="A57" s="2" t="s">
        <v>195</v>
      </c>
      <c r="B57" s="28">
        <v>272948</v>
      </c>
      <c r="C57" s="28">
        <v>272948</v>
      </c>
      <c r="D57" s="22">
        <v>272948</v>
      </c>
      <c r="E57" s="28">
        <v>272948</v>
      </c>
      <c r="F57" s="28">
        <v>272948</v>
      </c>
      <c r="G57" s="28">
        <v>272948</v>
      </c>
      <c r="H57" s="22">
        <v>272948</v>
      </c>
      <c r="I57" s="28">
        <v>272948</v>
      </c>
      <c r="J57" s="28">
        <v>251624</v>
      </c>
      <c r="K57" s="28">
        <v>251624</v>
      </c>
      <c r="L57" s="22">
        <v>251624</v>
      </c>
      <c r="M57" s="28">
        <v>251624</v>
      </c>
      <c r="N57" s="28">
        <v>251624</v>
      </c>
      <c r="O57" s="28">
        <v>-734286</v>
      </c>
      <c r="P57" s="22">
        <v>-734286</v>
      </c>
      <c r="Q57" s="28">
        <v>-734286</v>
      </c>
      <c r="R57" s="28">
        <v>-734286</v>
      </c>
      <c r="S57" s="28">
        <v>-734286</v>
      </c>
      <c r="T57" s="22">
        <v>-734286</v>
      </c>
      <c r="U57" s="28">
        <v>-734286</v>
      </c>
      <c r="V57" s="28">
        <v>-734286</v>
      </c>
      <c r="W57" s="28">
        <v>-734286</v>
      </c>
      <c r="X57" s="22">
        <v>-798550</v>
      </c>
    </row>
    <row r="58" spans="1:24" ht="13.5">
      <c r="A58" s="2" t="s">
        <v>197</v>
      </c>
      <c r="B58" s="28">
        <v>272946</v>
      </c>
      <c r="C58" s="28">
        <v>272938</v>
      </c>
      <c r="D58" s="22">
        <v>272934</v>
      </c>
      <c r="E58" s="28">
        <v>272910</v>
      </c>
      <c r="F58" s="28">
        <v>272893</v>
      </c>
      <c r="G58" s="28">
        <v>272894</v>
      </c>
      <c r="H58" s="22">
        <v>272908</v>
      </c>
      <c r="I58" s="28">
        <v>272897</v>
      </c>
      <c r="J58" s="28">
        <v>251583</v>
      </c>
      <c r="K58" s="28">
        <v>251585</v>
      </c>
      <c r="L58" s="22">
        <v>251589</v>
      </c>
      <c r="M58" s="28">
        <v>251615</v>
      </c>
      <c r="N58" s="28">
        <v>251663</v>
      </c>
      <c r="O58" s="28">
        <v>-734157</v>
      </c>
      <c r="P58" s="22">
        <v>-734142</v>
      </c>
      <c r="Q58" s="28">
        <v>-734200</v>
      </c>
      <c r="R58" s="28">
        <v>-734148</v>
      </c>
      <c r="S58" s="28">
        <v>-734101</v>
      </c>
      <c r="T58" s="22">
        <v>-734112</v>
      </c>
      <c r="U58" s="28">
        <v>-734104</v>
      </c>
      <c r="V58" s="28">
        <v>-734100</v>
      </c>
      <c r="W58" s="28">
        <v>-734036</v>
      </c>
      <c r="X58" s="22">
        <v>-798293</v>
      </c>
    </row>
    <row r="59" spans="1:24" ht="13.5">
      <c r="A59" s="6" t="s">
        <v>33</v>
      </c>
      <c r="B59" s="28">
        <v>101437</v>
      </c>
      <c r="C59" s="28">
        <v>113687</v>
      </c>
      <c r="D59" s="22">
        <v>94791</v>
      </c>
      <c r="E59" s="28">
        <v>89156</v>
      </c>
      <c r="F59" s="28">
        <v>89385</v>
      </c>
      <c r="G59" s="28">
        <v>85150</v>
      </c>
      <c r="H59" s="22">
        <v>82624</v>
      </c>
      <c r="I59" s="28">
        <v>73156</v>
      </c>
      <c r="J59" s="28">
        <v>37093</v>
      </c>
      <c r="K59" s="28">
        <v>32668</v>
      </c>
      <c r="L59" s="22">
        <v>31946</v>
      </c>
      <c r="M59" s="28">
        <v>29339</v>
      </c>
      <c r="N59" s="28">
        <v>29248</v>
      </c>
      <c r="O59" s="28">
        <v>30493</v>
      </c>
      <c r="P59" s="22">
        <v>29218</v>
      </c>
      <c r="Q59" s="28">
        <v>26980</v>
      </c>
      <c r="R59" s="28">
        <v>25803</v>
      </c>
      <c r="S59" s="28">
        <v>19589</v>
      </c>
      <c r="T59" s="22">
        <v>20296</v>
      </c>
      <c r="U59" s="28">
        <v>22194</v>
      </c>
      <c r="V59" s="28">
        <v>23156</v>
      </c>
      <c r="W59" s="28">
        <v>20740</v>
      </c>
      <c r="X59" s="22">
        <v>16734</v>
      </c>
    </row>
    <row r="60" spans="1:24" ht="13.5">
      <c r="A60" s="6" t="s">
        <v>198</v>
      </c>
      <c r="B60" s="28">
        <v>9393507</v>
      </c>
      <c r="C60" s="28">
        <v>9359468</v>
      </c>
      <c r="D60" s="22">
        <v>9313710</v>
      </c>
      <c r="E60" s="28">
        <v>8952809</v>
      </c>
      <c r="F60" s="28">
        <v>8970656</v>
      </c>
      <c r="G60" s="28">
        <v>8845976</v>
      </c>
      <c r="H60" s="22">
        <v>8952200</v>
      </c>
      <c r="I60" s="28">
        <v>8672074</v>
      </c>
      <c r="J60" s="28">
        <v>8384552</v>
      </c>
      <c r="K60" s="28">
        <v>8221239</v>
      </c>
      <c r="L60" s="22">
        <v>8554909</v>
      </c>
      <c r="M60" s="28">
        <v>8384087</v>
      </c>
      <c r="N60" s="28">
        <v>8357168</v>
      </c>
      <c r="O60" s="28">
        <v>8187153</v>
      </c>
      <c r="P60" s="22">
        <v>8503770</v>
      </c>
      <c r="Q60" s="28">
        <v>8324408</v>
      </c>
      <c r="R60" s="28">
        <v>8272187</v>
      </c>
      <c r="S60" s="28">
        <v>7954282</v>
      </c>
      <c r="T60" s="22">
        <v>8248901</v>
      </c>
      <c r="U60" s="28">
        <v>7852329</v>
      </c>
      <c r="V60" s="28">
        <v>8269805</v>
      </c>
      <c r="W60" s="28">
        <v>8008365</v>
      </c>
      <c r="X60" s="22">
        <v>8190048</v>
      </c>
    </row>
    <row r="61" spans="1:24" ht="14.25" thickBot="1">
      <c r="A61" s="7" t="s">
        <v>200</v>
      </c>
      <c r="B61" s="28">
        <v>29283629</v>
      </c>
      <c r="C61" s="28">
        <v>30387140</v>
      </c>
      <c r="D61" s="22">
        <v>29974082</v>
      </c>
      <c r="E61" s="28">
        <v>29575203</v>
      </c>
      <c r="F61" s="28">
        <v>30682742</v>
      </c>
      <c r="G61" s="28">
        <v>30424009</v>
      </c>
      <c r="H61" s="22">
        <v>30752239</v>
      </c>
      <c r="I61" s="28">
        <v>29757269</v>
      </c>
      <c r="J61" s="28">
        <v>29744517</v>
      </c>
      <c r="K61" s="28">
        <v>28411071</v>
      </c>
      <c r="L61" s="22">
        <v>29357725</v>
      </c>
      <c r="M61" s="28">
        <v>28779528</v>
      </c>
      <c r="N61" s="28">
        <v>29464236</v>
      </c>
      <c r="O61" s="28">
        <v>29372757</v>
      </c>
      <c r="P61" s="22">
        <v>30150848</v>
      </c>
      <c r="Q61" s="28">
        <v>29993068</v>
      </c>
      <c r="R61" s="28">
        <v>30362842</v>
      </c>
      <c r="S61" s="28">
        <v>31767150</v>
      </c>
      <c r="T61" s="22">
        <v>31417378</v>
      </c>
      <c r="U61" s="28">
        <v>29292758</v>
      </c>
      <c r="V61" s="28">
        <v>29576866</v>
      </c>
      <c r="W61" s="28">
        <v>30309786</v>
      </c>
      <c r="X61" s="22">
        <v>30167640</v>
      </c>
    </row>
    <row r="62" spans="1:24" ht="14.25" thickTop="1">
      <c r="A62" s="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</row>
    <row r="64" ht="13.5">
      <c r="A64" s="20" t="s">
        <v>205</v>
      </c>
    </row>
    <row r="65" ht="13.5">
      <c r="A65" s="20" t="s">
        <v>206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201</v>
      </c>
      <c r="B2" s="14">
        <v>5261</v>
      </c>
      <c r="C2" s="14"/>
      <c r="D2" s="14"/>
      <c r="E2" s="14"/>
      <c r="F2" s="14"/>
      <c r="G2" s="14"/>
    </row>
    <row r="3" spans="1:7" ht="14.25" thickBot="1">
      <c r="A3" s="11" t="s">
        <v>202</v>
      </c>
      <c r="B3" s="1" t="s">
        <v>203</v>
      </c>
      <c r="C3" s="1"/>
      <c r="D3" s="1"/>
      <c r="E3" s="1"/>
      <c r="F3" s="1"/>
      <c r="G3" s="1"/>
    </row>
    <row r="4" spans="1:7" ht="14.25" thickTop="1">
      <c r="A4" s="10" t="s">
        <v>85</v>
      </c>
      <c r="B4" s="15" t="str">
        <f>HYPERLINK("http://www.kabupro.jp/mark/20130627/S000DTWA.htm","有価証券報告書")</f>
        <v>有価証券報告書</v>
      </c>
      <c r="C4" s="15" t="str">
        <f>HYPERLINK("http://www.kabupro.jp/mark/20130627/S000DTWA.htm","有価証券報告書")</f>
        <v>有価証券報告書</v>
      </c>
      <c r="D4" s="15" t="str">
        <f>HYPERLINK("http://www.kabupro.jp/mark/20120628/S000B9VI.htm","有価証券報告書")</f>
        <v>有価証券報告書</v>
      </c>
      <c r="E4" s="15" t="str">
        <f>HYPERLINK("http://www.kabupro.jp/mark/20110629/S0008PP1.htm","有価証券報告書")</f>
        <v>有価証券報告書</v>
      </c>
      <c r="F4" s="15" t="str">
        <f>HYPERLINK("http://www.kabupro.jp/mark/20090626/S0003CWJ.htm","有価証券報告書")</f>
        <v>有価証券報告書</v>
      </c>
      <c r="G4" s="15" t="str">
        <f>HYPERLINK("http://www.kabupro.jp/mark/20090626/S0003CWJ.htm","有価証券報告書")</f>
        <v>有価証券報告書</v>
      </c>
    </row>
    <row r="5" spans="1:7" ht="14.25" thickBot="1">
      <c r="A5" s="11" t="s">
        <v>86</v>
      </c>
      <c r="B5" s="1" t="s">
        <v>92</v>
      </c>
      <c r="C5" s="1" t="s">
        <v>92</v>
      </c>
      <c r="D5" s="1" t="s">
        <v>96</v>
      </c>
      <c r="E5" s="1" t="s">
        <v>98</v>
      </c>
      <c r="F5" s="1" t="s">
        <v>100</v>
      </c>
      <c r="G5" s="1" t="s">
        <v>100</v>
      </c>
    </row>
    <row r="6" spans="1:7" ht="15" thickBot="1" thickTop="1">
      <c r="A6" s="10" t="s">
        <v>87</v>
      </c>
      <c r="B6" s="18" t="s">
        <v>278</v>
      </c>
      <c r="C6" s="19"/>
      <c r="D6" s="19"/>
      <c r="E6" s="19"/>
      <c r="F6" s="19"/>
      <c r="G6" s="19"/>
    </row>
    <row r="7" spans="1:7" ht="14.25" thickTop="1">
      <c r="A7" s="12" t="s">
        <v>88</v>
      </c>
      <c r="B7" s="16" t="s">
        <v>93</v>
      </c>
      <c r="C7" s="16" t="s">
        <v>93</v>
      </c>
      <c r="D7" s="16" t="s">
        <v>93</v>
      </c>
      <c r="E7" s="16" t="s">
        <v>93</v>
      </c>
      <c r="F7" s="16" t="s">
        <v>93</v>
      </c>
      <c r="G7" s="16" t="s">
        <v>93</v>
      </c>
    </row>
    <row r="8" spans="1:7" ht="13.5">
      <c r="A8" s="13" t="s">
        <v>89</v>
      </c>
      <c r="B8" s="17" t="s">
        <v>207</v>
      </c>
      <c r="C8" s="17" t="s">
        <v>208</v>
      </c>
      <c r="D8" s="17" t="s">
        <v>209</v>
      </c>
      <c r="E8" s="17" t="s">
        <v>210</v>
      </c>
      <c r="F8" s="17" t="s">
        <v>211</v>
      </c>
      <c r="G8" s="17" t="s">
        <v>212</v>
      </c>
    </row>
    <row r="9" spans="1:7" ht="13.5">
      <c r="A9" s="13" t="s">
        <v>90</v>
      </c>
      <c r="B9" s="17" t="s">
        <v>94</v>
      </c>
      <c r="C9" s="17" t="s">
        <v>95</v>
      </c>
      <c r="D9" s="17" t="s">
        <v>97</v>
      </c>
      <c r="E9" s="17" t="s">
        <v>99</v>
      </c>
      <c r="F9" s="17" t="s">
        <v>101</v>
      </c>
      <c r="G9" s="17" t="s">
        <v>102</v>
      </c>
    </row>
    <row r="10" spans="1:7" ht="14.25" thickBot="1">
      <c r="A10" s="13" t="s">
        <v>91</v>
      </c>
      <c r="B10" s="17" t="s">
        <v>104</v>
      </c>
      <c r="C10" s="17" t="s">
        <v>104</v>
      </c>
      <c r="D10" s="17" t="s">
        <v>104</v>
      </c>
      <c r="E10" s="17" t="s">
        <v>104</v>
      </c>
      <c r="F10" s="17" t="s">
        <v>104</v>
      </c>
      <c r="G10" s="17" t="s">
        <v>104</v>
      </c>
    </row>
    <row r="11" spans="1:7" ht="14.25" thickTop="1">
      <c r="A11" s="26" t="s">
        <v>213</v>
      </c>
      <c r="B11" s="21">
        <v>839051</v>
      </c>
      <c r="C11" s="21">
        <v>977370</v>
      </c>
      <c r="D11" s="21">
        <v>1631364</v>
      </c>
      <c r="E11" s="21">
        <v>1690400</v>
      </c>
      <c r="F11" s="21">
        <v>2030163</v>
      </c>
      <c r="G11" s="21">
        <v>3753017</v>
      </c>
    </row>
    <row r="12" spans="1:7" ht="13.5">
      <c r="A12" s="6" t="s">
        <v>214</v>
      </c>
      <c r="B12" s="22">
        <v>12580945</v>
      </c>
      <c r="C12" s="22">
        <v>10634230</v>
      </c>
      <c r="D12" s="22">
        <v>11186798</v>
      </c>
      <c r="E12" s="22">
        <v>12902951</v>
      </c>
      <c r="F12" s="22">
        <v>13524777</v>
      </c>
      <c r="G12" s="22">
        <v>13012649</v>
      </c>
    </row>
    <row r="13" spans="1:7" ht="13.5">
      <c r="A13" s="6" t="s">
        <v>215</v>
      </c>
      <c r="B13" s="22">
        <v>525538</v>
      </c>
      <c r="C13" s="22">
        <v>84495</v>
      </c>
      <c r="D13" s="22">
        <v>139370</v>
      </c>
      <c r="E13" s="22">
        <v>296136</v>
      </c>
      <c r="F13" s="22">
        <v>195037</v>
      </c>
      <c r="G13" s="22">
        <v>295777</v>
      </c>
    </row>
    <row r="14" spans="1:7" ht="13.5">
      <c r="A14" s="6" t="s">
        <v>216</v>
      </c>
      <c r="B14" s="22"/>
      <c r="C14" s="22"/>
      <c r="D14" s="22"/>
      <c r="E14" s="22"/>
      <c r="F14" s="22">
        <v>773200</v>
      </c>
      <c r="G14" s="22">
        <v>2150000</v>
      </c>
    </row>
    <row r="15" spans="1:7" ht="13.5">
      <c r="A15" s="6" t="s">
        <v>217</v>
      </c>
      <c r="B15" s="22">
        <v>2377159</v>
      </c>
      <c r="C15" s="22">
        <v>2908924</v>
      </c>
      <c r="D15" s="22">
        <v>3191710</v>
      </c>
      <c r="E15" s="22">
        <v>4060656</v>
      </c>
      <c r="F15" s="22">
        <v>4954296</v>
      </c>
      <c r="G15" s="22">
        <v>4186176</v>
      </c>
    </row>
    <row r="16" spans="1:7" ht="13.5">
      <c r="A16" s="6" t="s">
        <v>219</v>
      </c>
      <c r="B16" s="22">
        <v>16322694</v>
      </c>
      <c r="C16" s="22">
        <v>14605020</v>
      </c>
      <c r="D16" s="22">
        <v>16149243</v>
      </c>
      <c r="E16" s="22">
        <v>18950145</v>
      </c>
      <c r="F16" s="22">
        <v>21477475</v>
      </c>
      <c r="G16" s="22">
        <v>23397620</v>
      </c>
    </row>
    <row r="17" spans="1:7" ht="13.5">
      <c r="A17" s="2" t="s">
        <v>220</v>
      </c>
      <c r="B17" s="22">
        <v>9685</v>
      </c>
      <c r="C17" s="22">
        <v>9132</v>
      </c>
      <c r="D17" s="22">
        <v>33820</v>
      </c>
      <c r="E17" s="22">
        <v>71222</v>
      </c>
      <c r="F17" s="22">
        <v>150575</v>
      </c>
      <c r="G17" s="22">
        <v>143451</v>
      </c>
    </row>
    <row r="18" spans="1:7" ht="13.5">
      <c r="A18" s="2" t="s">
        <v>221</v>
      </c>
      <c r="B18" s="22">
        <v>631373</v>
      </c>
      <c r="C18" s="22">
        <v>784451</v>
      </c>
      <c r="D18" s="22">
        <v>1117543</v>
      </c>
      <c r="E18" s="22">
        <v>1150403</v>
      </c>
      <c r="F18" s="22">
        <v>1418632</v>
      </c>
      <c r="G18" s="22">
        <v>2918755</v>
      </c>
    </row>
    <row r="19" spans="1:7" ht="13.5">
      <c r="A19" s="2" t="s">
        <v>222</v>
      </c>
      <c r="B19" s="22">
        <v>641058</v>
      </c>
      <c r="C19" s="22">
        <v>793584</v>
      </c>
      <c r="D19" s="22">
        <v>1151364</v>
      </c>
      <c r="E19" s="22">
        <v>1221626</v>
      </c>
      <c r="F19" s="22">
        <v>1569208</v>
      </c>
      <c r="G19" s="22">
        <v>3062206</v>
      </c>
    </row>
    <row r="20" spans="1:7" ht="13.5">
      <c r="A20" s="2" t="s">
        <v>223</v>
      </c>
      <c r="B20" s="22"/>
      <c r="C20" s="22"/>
      <c r="D20" s="22"/>
      <c r="E20" s="22"/>
      <c r="F20" s="22">
        <v>40401</v>
      </c>
      <c r="G20" s="22"/>
    </row>
    <row r="21" spans="1:7" ht="13.5">
      <c r="A21" s="2" t="s">
        <v>224</v>
      </c>
      <c r="B21" s="22">
        <v>17849</v>
      </c>
      <c r="C21" s="22">
        <v>9685</v>
      </c>
      <c r="D21" s="22">
        <v>9132</v>
      </c>
      <c r="E21" s="22">
        <v>33820</v>
      </c>
      <c r="F21" s="22">
        <v>71222</v>
      </c>
      <c r="G21" s="22">
        <v>150575</v>
      </c>
    </row>
    <row r="22" spans="1:7" ht="13.5">
      <c r="A22" s="2" t="s">
        <v>225</v>
      </c>
      <c r="B22" s="22">
        <v>623209</v>
      </c>
      <c r="C22" s="22">
        <v>783898</v>
      </c>
      <c r="D22" s="22">
        <v>1142231</v>
      </c>
      <c r="E22" s="22">
        <v>1187805</v>
      </c>
      <c r="F22" s="22">
        <v>1457583</v>
      </c>
      <c r="G22" s="22">
        <v>2911631</v>
      </c>
    </row>
    <row r="23" spans="1:7" ht="13.5">
      <c r="A23" s="6" t="s">
        <v>226</v>
      </c>
      <c r="B23" s="22">
        <v>11799524</v>
      </c>
      <c r="C23" s="22">
        <v>9990341</v>
      </c>
      <c r="D23" s="22">
        <v>10588646</v>
      </c>
      <c r="E23" s="22">
        <v>11587090</v>
      </c>
      <c r="F23" s="22">
        <v>12164344</v>
      </c>
      <c r="G23" s="22">
        <v>11623934</v>
      </c>
    </row>
    <row r="24" spans="1:7" ht="13.5">
      <c r="A24" s="6" t="s">
        <v>227</v>
      </c>
      <c r="B24" s="22">
        <v>315820</v>
      </c>
      <c r="C24" s="22">
        <v>68065</v>
      </c>
      <c r="D24" s="22">
        <v>95746</v>
      </c>
      <c r="E24" s="22">
        <v>200549</v>
      </c>
      <c r="F24" s="22">
        <v>154548</v>
      </c>
      <c r="G24" s="22">
        <v>194203</v>
      </c>
    </row>
    <row r="25" spans="1:7" ht="13.5">
      <c r="A25" s="6" t="s">
        <v>228</v>
      </c>
      <c r="B25" s="22"/>
      <c r="C25" s="22"/>
      <c r="D25" s="22"/>
      <c r="E25" s="22"/>
      <c r="F25" s="22">
        <v>154742</v>
      </c>
      <c r="G25" s="22">
        <v>293800</v>
      </c>
    </row>
    <row r="26" spans="1:7" ht="13.5">
      <c r="A26" s="6" t="s">
        <v>229</v>
      </c>
      <c r="B26" s="22">
        <v>997742</v>
      </c>
      <c r="C26" s="22">
        <v>1356072</v>
      </c>
      <c r="D26" s="22">
        <v>1430091</v>
      </c>
      <c r="E26" s="22">
        <v>2168494</v>
      </c>
      <c r="F26" s="22">
        <v>2748154</v>
      </c>
      <c r="G26" s="22">
        <v>2179258</v>
      </c>
    </row>
    <row r="27" spans="1:7" ht="13.5">
      <c r="A27" s="6" t="s">
        <v>230</v>
      </c>
      <c r="B27" s="22">
        <v>13736296</v>
      </c>
      <c r="C27" s="22">
        <v>12198379</v>
      </c>
      <c r="D27" s="22">
        <v>13256717</v>
      </c>
      <c r="E27" s="22">
        <v>15143939</v>
      </c>
      <c r="F27" s="22">
        <v>16679373</v>
      </c>
      <c r="G27" s="22">
        <v>17202828</v>
      </c>
    </row>
    <row r="28" spans="1:7" ht="13.5">
      <c r="A28" s="7" t="s">
        <v>231</v>
      </c>
      <c r="B28" s="22">
        <v>2586397</v>
      </c>
      <c r="C28" s="22">
        <v>2406641</v>
      </c>
      <c r="D28" s="22">
        <v>2892526</v>
      </c>
      <c r="E28" s="22">
        <v>3806205</v>
      </c>
      <c r="F28" s="22">
        <v>4798102</v>
      </c>
      <c r="G28" s="22">
        <v>6194792</v>
      </c>
    </row>
    <row r="29" spans="1:7" ht="13.5">
      <c r="A29" s="6" t="s">
        <v>234</v>
      </c>
      <c r="B29" s="22"/>
      <c r="C29" s="22"/>
      <c r="D29" s="22"/>
      <c r="E29" s="22"/>
      <c r="F29" s="22">
        <v>3340317</v>
      </c>
      <c r="G29" s="22">
        <v>3261987</v>
      </c>
    </row>
    <row r="30" spans="1:7" ht="13.5">
      <c r="A30" s="6" t="s">
        <v>235</v>
      </c>
      <c r="B30" s="22"/>
      <c r="C30" s="22"/>
      <c r="D30" s="22"/>
      <c r="E30" s="22"/>
      <c r="F30" s="22">
        <v>614085</v>
      </c>
      <c r="G30" s="22">
        <v>642174</v>
      </c>
    </row>
    <row r="31" spans="1:7" ht="13.5">
      <c r="A31" s="6" t="s">
        <v>236</v>
      </c>
      <c r="B31" s="22">
        <v>2320170</v>
      </c>
      <c r="C31" s="22">
        <v>2396497</v>
      </c>
      <c r="D31" s="22">
        <v>2824104</v>
      </c>
      <c r="E31" s="22">
        <v>3347134</v>
      </c>
      <c r="F31" s="22">
        <v>3954402</v>
      </c>
      <c r="G31" s="22">
        <v>3904161</v>
      </c>
    </row>
    <row r="32" spans="1:7" ht="14.25" thickBot="1">
      <c r="A32" s="25" t="s">
        <v>237</v>
      </c>
      <c r="B32" s="23">
        <v>266226</v>
      </c>
      <c r="C32" s="23">
        <v>10143</v>
      </c>
      <c r="D32" s="23">
        <v>68421</v>
      </c>
      <c r="E32" s="23">
        <v>459070</v>
      </c>
      <c r="F32" s="23">
        <v>843699</v>
      </c>
      <c r="G32" s="23">
        <v>2290630</v>
      </c>
    </row>
    <row r="33" spans="1:7" ht="14.25" thickTop="1">
      <c r="A33" s="6" t="s">
        <v>238</v>
      </c>
      <c r="B33" s="22">
        <v>42475</v>
      </c>
      <c r="C33" s="22">
        <v>68673</v>
      </c>
      <c r="D33" s="22">
        <v>72925</v>
      </c>
      <c r="E33" s="22">
        <v>77733</v>
      </c>
      <c r="F33" s="22">
        <v>58350</v>
      </c>
      <c r="G33" s="22">
        <v>61044</v>
      </c>
    </row>
    <row r="34" spans="1:7" ht="13.5">
      <c r="A34" s="6" t="s">
        <v>240</v>
      </c>
      <c r="B34" s="22"/>
      <c r="C34" s="22">
        <v>7756</v>
      </c>
      <c r="D34" s="22"/>
      <c r="E34" s="22">
        <v>5159</v>
      </c>
      <c r="F34" s="22"/>
      <c r="G34" s="22"/>
    </row>
    <row r="35" spans="1:7" ht="13.5">
      <c r="A35" s="6" t="s">
        <v>241</v>
      </c>
      <c r="B35" s="22"/>
      <c r="C35" s="22"/>
      <c r="D35" s="22">
        <v>456117</v>
      </c>
      <c r="E35" s="22">
        <v>330000</v>
      </c>
      <c r="F35" s="22"/>
      <c r="G35" s="22"/>
    </row>
    <row r="36" spans="1:7" ht="13.5">
      <c r="A36" s="6" t="s">
        <v>242</v>
      </c>
      <c r="B36" s="22"/>
      <c r="C36" s="22"/>
      <c r="D36" s="22"/>
      <c r="E36" s="22"/>
      <c r="F36" s="22">
        <v>291</v>
      </c>
      <c r="G36" s="22">
        <v>17266</v>
      </c>
    </row>
    <row r="37" spans="1:7" ht="13.5">
      <c r="A37" s="6" t="s">
        <v>243</v>
      </c>
      <c r="B37" s="22"/>
      <c r="C37" s="22"/>
      <c r="D37" s="22"/>
      <c r="E37" s="22"/>
      <c r="F37" s="22"/>
      <c r="G37" s="22">
        <v>47500</v>
      </c>
    </row>
    <row r="38" spans="1:7" ht="13.5">
      <c r="A38" s="6" t="s">
        <v>244</v>
      </c>
      <c r="B38" s="22">
        <v>7211</v>
      </c>
      <c r="C38" s="22">
        <v>220859</v>
      </c>
      <c r="D38" s="22"/>
      <c r="E38" s="22"/>
      <c r="F38" s="22"/>
      <c r="G38" s="22"/>
    </row>
    <row r="39" spans="1:7" ht="13.5">
      <c r="A39" s="6" t="s">
        <v>245</v>
      </c>
      <c r="B39" s="22">
        <v>8994</v>
      </c>
      <c r="C39" s="22">
        <v>103383</v>
      </c>
      <c r="D39" s="22">
        <v>34611</v>
      </c>
      <c r="E39" s="22">
        <v>57154</v>
      </c>
      <c r="F39" s="22">
        <v>36557</v>
      </c>
      <c r="G39" s="22">
        <v>18778</v>
      </c>
    </row>
    <row r="40" spans="1:7" ht="13.5">
      <c r="A40" s="6" t="s">
        <v>246</v>
      </c>
      <c r="B40" s="22">
        <v>92440</v>
      </c>
      <c r="C40" s="22"/>
      <c r="D40" s="22"/>
      <c r="E40" s="22"/>
      <c r="F40" s="22"/>
      <c r="G40" s="22"/>
    </row>
    <row r="41" spans="1:7" ht="13.5">
      <c r="A41" s="6" t="s">
        <v>247</v>
      </c>
      <c r="B41" s="22">
        <v>23705</v>
      </c>
      <c r="C41" s="22">
        <v>7762</v>
      </c>
      <c r="D41" s="22">
        <v>12239</v>
      </c>
      <c r="E41" s="22">
        <v>7065</v>
      </c>
      <c r="F41" s="22">
        <v>11492</v>
      </c>
      <c r="G41" s="22">
        <v>9656</v>
      </c>
    </row>
    <row r="42" spans="1:7" ht="13.5">
      <c r="A42" s="6" t="s">
        <v>248</v>
      </c>
      <c r="B42" s="22">
        <v>174828</v>
      </c>
      <c r="C42" s="22">
        <v>408435</v>
      </c>
      <c r="D42" s="22">
        <v>575893</v>
      </c>
      <c r="E42" s="22">
        <v>477113</v>
      </c>
      <c r="F42" s="22">
        <v>121428</v>
      </c>
      <c r="G42" s="22">
        <v>210697</v>
      </c>
    </row>
    <row r="43" spans="1:7" ht="13.5">
      <c r="A43" s="6" t="s">
        <v>249</v>
      </c>
      <c r="B43" s="22">
        <v>172198</v>
      </c>
      <c r="C43" s="22">
        <v>196323</v>
      </c>
      <c r="D43" s="22">
        <v>177198</v>
      </c>
      <c r="E43" s="22">
        <v>178954</v>
      </c>
      <c r="F43" s="22">
        <v>170020</v>
      </c>
      <c r="G43" s="22">
        <v>130187</v>
      </c>
    </row>
    <row r="44" spans="1:7" ht="13.5">
      <c r="A44" s="6" t="s">
        <v>250</v>
      </c>
      <c r="B44" s="22"/>
      <c r="C44" s="22"/>
      <c r="D44" s="22">
        <v>1655</v>
      </c>
      <c r="E44" s="22"/>
      <c r="F44" s="22"/>
      <c r="G44" s="22"/>
    </row>
    <row r="45" spans="1:7" ht="13.5">
      <c r="A45" s="6" t="s">
        <v>251</v>
      </c>
      <c r="B45" s="22"/>
      <c r="C45" s="22">
        <v>46900</v>
      </c>
      <c r="D45" s="22"/>
      <c r="E45" s="22"/>
      <c r="F45" s="22"/>
      <c r="G45" s="22"/>
    </row>
    <row r="46" spans="1:7" ht="13.5">
      <c r="A46" s="6" t="s">
        <v>170</v>
      </c>
      <c r="B46" s="22">
        <v>11487</v>
      </c>
      <c r="C46" s="22">
        <v>12280</v>
      </c>
      <c r="D46" s="22">
        <v>127</v>
      </c>
      <c r="E46" s="22">
        <v>475</v>
      </c>
      <c r="F46" s="22">
        <v>37</v>
      </c>
      <c r="G46" s="22">
        <v>246</v>
      </c>
    </row>
    <row r="47" spans="1:7" ht="13.5">
      <c r="A47" s="6" t="s">
        <v>252</v>
      </c>
      <c r="B47" s="22">
        <v>183685</v>
      </c>
      <c r="C47" s="22">
        <v>255503</v>
      </c>
      <c r="D47" s="22">
        <v>178981</v>
      </c>
      <c r="E47" s="22">
        <v>179430</v>
      </c>
      <c r="F47" s="22">
        <v>170058</v>
      </c>
      <c r="G47" s="22">
        <v>130434</v>
      </c>
    </row>
    <row r="48" spans="1:7" ht="14.25" thickBot="1">
      <c r="A48" s="25" t="s">
        <v>253</v>
      </c>
      <c r="B48" s="23">
        <v>257369</v>
      </c>
      <c r="C48" s="23">
        <v>163075</v>
      </c>
      <c r="D48" s="23">
        <v>465333</v>
      </c>
      <c r="E48" s="23">
        <v>756753</v>
      </c>
      <c r="F48" s="23">
        <v>795069</v>
      </c>
      <c r="G48" s="23">
        <v>2370894</v>
      </c>
    </row>
    <row r="49" spans="1:7" ht="14.25" thickTop="1">
      <c r="A49" s="6" t="s">
        <v>254</v>
      </c>
      <c r="B49" s="22"/>
      <c r="C49" s="22">
        <v>22089</v>
      </c>
      <c r="D49" s="22"/>
      <c r="E49" s="22"/>
      <c r="F49" s="22"/>
      <c r="G49" s="22"/>
    </row>
    <row r="50" spans="1:7" ht="13.5">
      <c r="A50" s="6" t="s">
        <v>257</v>
      </c>
      <c r="B50" s="22">
        <v>159649</v>
      </c>
      <c r="C50" s="22">
        <v>273138</v>
      </c>
      <c r="D50" s="22"/>
      <c r="E50" s="22"/>
      <c r="F50" s="22"/>
      <c r="G50" s="22"/>
    </row>
    <row r="51" spans="1:7" ht="13.5">
      <c r="A51" s="6" t="s">
        <v>258</v>
      </c>
      <c r="B51" s="22"/>
      <c r="C51" s="22">
        <v>40870</v>
      </c>
      <c r="D51" s="22"/>
      <c r="E51" s="22"/>
      <c r="F51" s="22"/>
      <c r="G51" s="22"/>
    </row>
    <row r="52" spans="1:7" ht="13.5">
      <c r="A52" s="6" t="s">
        <v>260</v>
      </c>
      <c r="B52" s="22">
        <v>159649</v>
      </c>
      <c r="C52" s="22">
        <v>336098</v>
      </c>
      <c r="D52" s="22"/>
      <c r="E52" s="22"/>
      <c r="F52" s="22"/>
      <c r="G52" s="22"/>
    </row>
    <row r="53" spans="1:7" ht="13.5">
      <c r="A53" s="6" t="s">
        <v>261</v>
      </c>
      <c r="B53" s="22"/>
      <c r="C53" s="22"/>
      <c r="D53" s="22">
        <v>17861</v>
      </c>
      <c r="E53" s="22"/>
      <c r="F53" s="22"/>
      <c r="G53" s="22"/>
    </row>
    <row r="54" spans="1:7" ht="13.5">
      <c r="A54" s="6" t="s">
        <v>262</v>
      </c>
      <c r="B54" s="22"/>
      <c r="C54" s="22"/>
      <c r="D54" s="22"/>
      <c r="E54" s="22">
        <v>82621</v>
      </c>
      <c r="F54" s="22"/>
      <c r="G54" s="22">
        <v>27457</v>
      </c>
    </row>
    <row r="55" spans="1:7" ht="13.5">
      <c r="A55" s="6" t="s">
        <v>263</v>
      </c>
      <c r="B55" s="22"/>
      <c r="C55" s="22"/>
      <c r="D55" s="22"/>
      <c r="E55" s="22"/>
      <c r="F55" s="22"/>
      <c r="G55" s="22">
        <v>155860</v>
      </c>
    </row>
    <row r="56" spans="1:7" ht="13.5">
      <c r="A56" s="6" t="s">
        <v>264</v>
      </c>
      <c r="B56" s="22"/>
      <c r="C56" s="22"/>
      <c r="D56" s="22"/>
      <c r="E56" s="22"/>
      <c r="F56" s="22">
        <v>124938</v>
      </c>
      <c r="G56" s="22"/>
    </row>
    <row r="57" spans="1:7" ht="13.5">
      <c r="A57" s="6" t="s">
        <v>265</v>
      </c>
      <c r="B57" s="22"/>
      <c r="C57" s="22"/>
      <c r="D57" s="22"/>
      <c r="E57" s="22">
        <v>67794</v>
      </c>
      <c r="F57" s="22"/>
      <c r="G57" s="22"/>
    </row>
    <row r="58" spans="1:7" ht="13.5">
      <c r="A58" s="6" t="s">
        <v>266</v>
      </c>
      <c r="B58" s="22">
        <v>56700</v>
      </c>
      <c r="C58" s="22">
        <v>41750</v>
      </c>
      <c r="D58" s="22">
        <v>46400</v>
      </c>
      <c r="E58" s="22">
        <v>60000</v>
      </c>
      <c r="F58" s="22"/>
      <c r="G58" s="22">
        <v>278250</v>
      </c>
    </row>
    <row r="59" spans="1:7" ht="13.5">
      <c r="A59" s="6" t="s">
        <v>267</v>
      </c>
      <c r="B59" s="22"/>
      <c r="C59" s="22"/>
      <c r="D59" s="22"/>
      <c r="E59" s="22">
        <v>40008</v>
      </c>
      <c r="F59" s="22">
        <v>27804</v>
      </c>
      <c r="G59" s="22"/>
    </row>
    <row r="60" spans="1:7" ht="13.5">
      <c r="A60" s="6" t="s">
        <v>268</v>
      </c>
      <c r="B60" s="22"/>
      <c r="C60" s="22">
        <v>163207</v>
      </c>
      <c r="D60" s="22">
        <v>30898</v>
      </c>
      <c r="E60" s="22"/>
      <c r="F60" s="22"/>
      <c r="G60" s="22"/>
    </row>
    <row r="61" spans="1:7" ht="13.5">
      <c r="A61" s="6" t="s">
        <v>269</v>
      </c>
      <c r="B61" s="22"/>
      <c r="C61" s="22"/>
      <c r="D61" s="22"/>
      <c r="E61" s="22">
        <v>67932</v>
      </c>
      <c r="F61" s="22"/>
      <c r="G61" s="22"/>
    </row>
    <row r="62" spans="1:7" ht="13.5">
      <c r="A62" s="6" t="s">
        <v>271</v>
      </c>
      <c r="B62" s="22"/>
      <c r="C62" s="22"/>
      <c r="D62" s="22">
        <v>563864</v>
      </c>
      <c r="E62" s="22"/>
      <c r="F62" s="22"/>
      <c r="G62" s="22"/>
    </row>
    <row r="63" spans="1:7" ht="13.5">
      <c r="A63" s="6" t="s">
        <v>116</v>
      </c>
      <c r="B63" s="22">
        <v>6590</v>
      </c>
      <c r="C63" s="22">
        <v>16121</v>
      </c>
      <c r="D63" s="22"/>
      <c r="E63" s="22">
        <v>8812</v>
      </c>
      <c r="F63" s="22"/>
      <c r="G63" s="22"/>
    </row>
    <row r="64" spans="1:7" ht="13.5">
      <c r="A64" s="6" t="s">
        <v>272</v>
      </c>
      <c r="B64" s="22">
        <v>63290</v>
      </c>
      <c r="C64" s="22">
        <v>221079</v>
      </c>
      <c r="D64" s="22">
        <v>733498</v>
      </c>
      <c r="E64" s="22">
        <v>327168</v>
      </c>
      <c r="F64" s="22">
        <v>152743</v>
      </c>
      <c r="G64" s="22">
        <v>461567</v>
      </c>
    </row>
    <row r="65" spans="1:7" ht="13.5">
      <c r="A65" s="7" t="s">
        <v>273</v>
      </c>
      <c r="B65" s="22">
        <v>353727</v>
      </c>
      <c r="C65" s="22">
        <v>278094</v>
      </c>
      <c r="D65" s="22">
        <v>-268165</v>
      </c>
      <c r="E65" s="22">
        <v>429584</v>
      </c>
      <c r="F65" s="22">
        <v>642326</v>
      </c>
      <c r="G65" s="22">
        <v>1909326</v>
      </c>
    </row>
    <row r="66" spans="1:7" ht="13.5">
      <c r="A66" s="7" t="s">
        <v>274</v>
      </c>
      <c r="B66" s="22">
        <v>-69190</v>
      </c>
      <c r="C66" s="22">
        <v>8000</v>
      </c>
      <c r="D66" s="22">
        <v>8000</v>
      </c>
      <c r="E66" s="22">
        <v>8000</v>
      </c>
      <c r="F66" s="22">
        <v>292000</v>
      </c>
      <c r="G66" s="22">
        <v>241700</v>
      </c>
    </row>
    <row r="67" spans="1:7" ht="13.5">
      <c r="A67" s="7" t="s">
        <v>275</v>
      </c>
      <c r="B67" s="22">
        <v>200395</v>
      </c>
      <c r="C67" s="22">
        <v>199239</v>
      </c>
      <c r="D67" s="22">
        <v>-469950</v>
      </c>
      <c r="E67" s="22">
        <v>183459</v>
      </c>
      <c r="F67" s="22">
        <v>-26518</v>
      </c>
      <c r="G67" s="22">
        <v>595158</v>
      </c>
    </row>
    <row r="68" spans="1:7" ht="13.5">
      <c r="A68" s="7" t="s">
        <v>276</v>
      </c>
      <c r="B68" s="22">
        <v>131204</v>
      </c>
      <c r="C68" s="22">
        <v>207239</v>
      </c>
      <c r="D68" s="22">
        <v>-461950</v>
      </c>
      <c r="E68" s="22">
        <v>191459</v>
      </c>
      <c r="F68" s="22">
        <v>265481</v>
      </c>
      <c r="G68" s="22">
        <v>836858</v>
      </c>
    </row>
    <row r="69" spans="1:7" ht="14.25" thickBot="1">
      <c r="A69" s="7" t="s">
        <v>277</v>
      </c>
      <c r="B69" s="22">
        <v>222523</v>
      </c>
      <c r="C69" s="22">
        <v>70855</v>
      </c>
      <c r="D69" s="22">
        <v>193784</v>
      </c>
      <c r="E69" s="22">
        <v>238125</v>
      </c>
      <c r="F69" s="22">
        <v>376844</v>
      </c>
      <c r="G69" s="22">
        <v>1072468</v>
      </c>
    </row>
    <row r="70" spans="1:7" ht="14.25" thickTop="1">
      <c r="A70" s="8"/>
      <c r="B70" s="24"/>
      <c r="C70" s="24"/>
      <c r="D70" s="24"/>
      <c r="E70" s="24"/>
      <c r="F70" s="24"/>
      <c r="G70" s="24"/>
    </row>
    <row r="72" ht="13.5">
      <c r="A72" s="20" t="s">
        <v>205</v>
      </c>
    </row>
    <row r="73" ht="13.5">
      <c r="A73" s="20" t="s">
        <v>206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201</v>
      </c>
      <c r="B2" s="14">
        <v>5261</v>
      </c>
      <c r="C2" s="14"/>
      <c r="D2" s="14"/>
      <c r="E2" s="14"/>
      <c r="F2" s="14"/>
      <c r="G2" s="14"/>
    </row>
    <row r="3" spans="1:7" ht="14.25" thickBot="1">
      <c r="A3" s="11" t="s">
        <v>202</v>
      </c>
      <c r="B3" s="1" t="s">
        <v>203</v>
      </c>
      <c r="C3" s="1"/>
      <c r="D3" s="1"/>
      <c r="E3" s="1"/>
      <c r="F3" s="1"/>
      <c r="G3" s="1"/>
    </row>
    <row r="4" spans="1:7" ht="14.25" thickTop="1">
      <c r="A4" s="10" t="s">
        <v>85</v>
      </c>
      <c r="B4" s="15" t="str">
        <f>HYPERLINK("http://www.kabupro.jp/mark/20130627/S000DTWA.htm","有価証券報告書")</f>
        <v>有価証券報告書</v>
      </c>
      <c r="C4" s="15" t="str">
        <f>HYPERLINK("http://www.kabupro.jp/mark/20130627/S000DTWA.htm","有価証券報告書")</f>
        <v>有価証券報告書</v>
      </c>
      <c r="D4" s="15" t="str">
        <f>HYPERLINK("http://www.kabupro.jp/mark/20120628/S000B9VI.htm","有価証券報告書")</f>
        <v>有価証券報告書</v>
      </c>
      <c r="E4" s="15" t="str">
        <f>HYPERLINK("http://www.kabupro.jp/mark/20110629/S0008PP1.htm","有価証券報告書")</f>
        <v>有価証券報告書</v>
      </c>
      <c r="F4" s="15" t="str">
        <f>HYPERLINK("http://www.kabupro.jp/mark/20090626/S0003CWJ.htm","有価証券報告書")</f>
        <v>有価証券報告書</v>
      </c>
      <c r="G4" s="15" t="str">
        <f>HYPERLINK("http://www.kabupro.jp/mark/20090626/S0003CWJ.htm","有価証券報告書")</f>
        <v>有価証券報告書</v>
      </c>
    </row>
    <row r="5" spans="1:7" ht="14.25" thickBot="1">
      <c r="A5" s="11" t="s">
        <v>86</v>
      </c>
      <c r="B5" s="1" t="s">
        <v>92</v>
      </c>
      <c r="C5" s="1" t="s">
        <v>92</v>
      </c>
      <c r="D5" s="1" t="s">
        <v>96</v>
      </c>
      <c r="E5" s="1" t="s">
        <v>98</v>
      </c>
      <c r="F5" s="1" t="s">
        <v>100</v>
      </c>
      <c r="G5" s="1" t="s">
        <v>100</v>
      </c>
    </row>
    <row r="6" spans="1:7" ht="15" thickBot="1" thickTop="1">
      <c r="A6" s="10" t="s">
        <v>87</v>
      </c>
      <c r="B6" s="18" t="s">
        <v>204</v>
      </c>
      <c r="C6" s="19"/>
      <c r="D6" s="19"/>
      <c r="E6" s="19"/>
      <c r="F6" s="19"/>
      <c r="G6" s="19"/>
    </row>
    <row r="7" spans="1:7" ht="14.25" thickTop="1">
      <c r="A7" s="12" t="s">
        <v>88</v>
      </c>
      <c r="B7" s="16" t="s">
        <v>93</v>
      </c>
      <c r="C7" s="16" t="s">
        <v>93</v>
      </c>
      <c r="D7" s="16" t="s">
        <v>93</v>
      </c>
      <c r="E7" s="16" t="s">
        <v>93</v>
      </c>
      <c r="F7" s="16" t="s">
        <v>93</v>
      </c>
      <c r="G7" s="16" t="s">
        <v>93</v>
      </c>
    </row>
    <row r="8" spans="1:7" ht="13.5">
      <c r="A8" s="13" t="s">
        <v>89</v>
      </c>
      <c r="B8" s="17"/>
      <c r="C8" s="17"/>
      <c r="D8" s="17"/>
      <c r="E8" s="17"/>
      <c r="F8" s="17"/>
      <c r="G8" s="17"/>
    </row>
    <row r="9" spans="1:7" ht="13.5">
      <c r="A9" s="13" t="s">
        <v>90</v>
      </c>
      <c r="B9" s="17" t="s">
        <v>94</v>
      </c>
      <c r="C9" s="17" t="s">
        <v>95</v>
      </c>
      <c r="D9" s="17" t="s">
        <v>97</v>
      </c>
      <c r="E9" s="17" t="s">
        <v>99</v>
      </c>
      <c r="F9" s="17" t="s">
        <v>101</v>
      </c>
      <c r="G9" s="17" t="s">
        <v>102</v>
      </c>
    </row>
    <row r="10" spans="1:7" ht="14.25" thickBot="1">
      <c r="A10" s="13" t="s">
        <v>91</v>
      </c>
      <c r="B10" s="17" t="s">
        <v>104</v>
      </c>
      <c r="C10" s="17" t="s">
        <v>104</v>
      </c>
      <c r="D10" s="17" t="s">
        <v>104</v>
      </c>
      <c r="E10" s="17" t="s">
        <v>104</v>
      </c>
      <c r="F10" s="17" t="s">
        <v>104</v>
      </c>
      <c r="G10" s="17" t="s">
        <v>104</v>
      </c>
    </row>
    <row r="11" spans="1:7" ht="14.25" thickTop="1">
      <c r="A11" s="9" t="s">
        <v>103</v>
      </c>
      <c r="B11" s="21">
        <v>1169064</v>
      </c>
      <c r="C11" s="21">
        <v>1169386</v>
      </c>
      <c r="D11" s="21">
        <v>3619276</v>
      </c>
      <c r="E11" s="21">
        <v>834471</v>
      </c>
      <c r="F11" s="21">
        <v>966410</v>
      </c>
      <c r="G11" s="21">
        <v>688932</v>
      </c>
    </row>
    <row r="12" spans="1:7" ht="13.5">
      <c r="A12" s="2" t="s">
        <v>106</v>
      </c>
      <c r="B12" s="22">
        <v>1523046</v>
      </c>
      <c r="C12" s="22">
        <v>1349194</v>
      </c>
      <c r="D12" s="22">
        <v>1339503</v>
      </c>
      <c r="E12" s="22">
        <v>2389478</v>
      </c>
      <c r="F12" s="22">
        <v>2972888</v>
      </c>
      <c r="G12" s="22">
        <v>2137169</v>
      </c>
    </row>
    <row r="13" spans="1:7" ht="13.5">
      <c r="A13" s="2" t="s">
        <v>108</v>
      </c>
      <c r="B13" s="22">
        <v>17849</v>
      </c>
      <c r="C13" s="22">
        <v>9685</v>
      </c>
      <c r="D13" s="22">
        <v>9132</v>
      </c>
      <c r="E13" s="22">
        <v>29327</v>
      </c>
      <c r="F13" s="22">
        <v>71222</v>
      </c>
      <c r="G13" s="22">
        <v>150575</v>
      </c>
    </row>
    <row r="14" spans="1:7" ht="13.5">
      <c r="A14" s="2" t="s">
        <v>109</v>
      </c>
      <c r="B14" s="22">
        <v>636890</v>
      </c>
      <c r="C14" s="22">
        <v>812043</v>
      </c>
      <c r="D14" s="22">
        <v>814519</v>
      </c>
      <c r="E14" s="22">
        <v>610052</v>
      </c>
      <c r="F14" s="22">
        <v>862333</v>
      </c>
      <c r="G14" s="22">
        <v>1031643</v>
      </c>
    </row>
    <row r="15" spans="1:7" ht="13.5">
      <c r="A15" s="2" t="s">
        <v>110</v>
      </c>
      <c r="B15" s="22">
        <v>91173</v>
      </c>
      <c r="C15" s="22">
        <v>57061</v>
      </c>
      <c r="D15" s="22">
        <v>31507</v>
      </c>
      <c r="E15" s="22">
        <v>138638</v>
      </c>
      <c r="F15" s="22">
        <v>172222</v>
      </c>
      <c r="G15" s="22">
        <v>213950</v>
      </c>
    </row>
    <row r="16" spans="1:7" ht="13.5">
      <c r="A16" s="2" t="s">
        <v>111</v>
      </c>
      <c r="B16" s="22">
        <v>284273</v>
      </c>
      <c r="C16" s="22">
        <v>294471</v>
      </c>
      <c r="D16" s="22">
        <v>276432</v>
      </c>
      <c r="E16" s="22">
        <v>306729</v>
      </c>
      <c r="F16" s="22">
        <v>409619</v>
      </c>
      <c r="G16" s="22">
        <v>450215</v>
      </c>
    </row>
    <row r="17" spans="1:7" ht="13.5">
      <c r="A17" s="2" t="s">
        <v>112</v>
      </c>
      <c r="B17" s="22">
        <v>378238</v>
      </c>
      <c r="C17" s="22">
        <v>281960</v>
      </c>
      <c r="D17" s="22">
        <v>396470</v>
      </c>
      <c r="E17" s="22">
        <v>203025</v>
      </c>
      <c r="F17" s="22">
        <v>238958</v>
      </c>
      <c r="G17" s="22">
        <v>221216</v>
      </c>
    </row>
    <row r="18" spans="1:7" ht="13.5">
      <c r="A18" s="2" t="s">
        <v>113</v>
      </c>
      <c r="B18" s="22">
        <v>534551</v>
      </c>
      <c r="C18" s="22">
        <v>559708</v>
      </c>
      <c r="D18" s="22">
        <v>122508</v>
      </c>
      <c r="E18" s="22">
        <v>605141</v>
      </c>
      <c r="F18" s="22">
        <v>355528</v>
      </c>
      <c r="G18" s="22">
        <v>327813</v>
      </c>
    </row>
    <row r="19" spans="1:7" ht="13.5">
      <c r="A19" s="2" t="s">
        <v>114</v>
      </c>
      <c r="B19" s="22">
        <v>458060</v>
      </c>
      <c r="C19" s="22">
        <v>219165</v>
      </c>
      <c r="D19" s="22">
        <v>127303</v>
      </c>
      <c r="E19" s="22">
        <v>159644</v>
      </c>
      <c r="F19" s="22">
        <v>269095</v>
      </c>
      <c r="G19" s="22">
        <v>402642</v>
      </c>
    </row>
    <row r="20" spans="1:7" ht="13.5">
      <c r="A20" s="2" t="s">
        <v>115</v>
      </c>
      <c r="B20" s="22">
        <v>20800</v>
      </c>
      <c r="C20" s="22">
        <v>55311</v>
      </c>
      <c r="D20" s="22">
        <v>55187</v>
      </c>
      <c r="E20" s="22">
        <v>13545</v>
      </c>
      <c r="F20" s="22">
        <v>7901</v>
      </c>
      <c r="G20" s="22">
        <v>8556</v>
      </c>
    </row>
    <row r="21" spans="1:7" ht="13.5">
      <c r="A21" s="2" t="s">
        <v>116</v>
      </c>
      <c r="B21" s="22"/>
      <c r="C21" s="22">
        <v>4693</v>
      </c>
      <c r="D21" s="22">
        <v>100000</v>
      </c>
      <c r="E21" s="22"/>
      <c r="F21" s="22">
        <v>2971</v>
      </c>
      <c r="G21" s="22"/>
    </row>
    <row r="22" spans="1:7" ht="13.5">
      <c r="A22" s="2" t="s">
        <v>117</v>
      </c>
      <c r="B22" s="22">
        <v>5113947</v>
      </c>
      <c r="C22" s="22">
        <v>4812682</v>
      </c>
      <c r="D22" s="22">
        <v>6891840</v>
      </c>
      <c r="E22" s="22">
        <v>5290056</v>
      </c>
      <c r="F22" s="22">
        <v>9660711</v>
      </c>
      <c r="G22" s="22">
        <v>8724494</v>
      </c>
    </row>
    <row r="23" spans="1:7" ht="13.5">
      <c r="A23" s="3" t="s">
        <v>118</v>
      </c>
      <c r="B23" s="22">
        <v>1909729</v>
      </c>
      <c r="C23" s="22">
        <v>1953363</v>
      </c>
      <c r="D23" s="22">
        <v>1926949</v>
      </c>
      <c r="E23" s="22">
        <v>3651651</v>
      </c>
      <c r="F23" s="22">
        <v>3498343</v>
      </c>
      <c r="G23" s="22">
        <v>3221472</v>
      </c>
    </row>
    <row r="24" spans="1:7" ht="13.5">
      <c r="A24" s="4" t="s">
        <v>119</v>
      </c>
      <c r="B24" s="22">
        <v>-888145</v>
      </c>
      <c r="C24" s="22">
        <v>-856522</v>
      </c>
      <c r="D24" s="22">
        <v>-779097</v>
      </c>
      <c r="E24" s="22">
        <v>-1772593</v>
      </c>
      <c r="F24" s="22">
        <v>-1587017</v>
      </c>
      <c r="G24" s="22">
        <v>-1398726</v>
      </c>
    </row>
    <row r="25" spans="1:7" ht="13.5">
      <c r="A25" s="4" t="s">
        <v>120</v>
      </c>
      <c r="B25" s="22">
        <v>1021584</v>
      </c>
      <c r="C25" s="22">
        <v>1096840</v>
      </c>
      <c r="D25" s="22">
        <v>1147851</v>
      </c>
      <c r="E25" s="22">
        <v>1879058</v>
      </c>
      <c r="F25" s="22">
        <v>1911325</v>
      </c>
      <c r="G25" s="22">
        <v>1822745</v>
      </c>
    </row>
    <row r="26" spans="1:7" ht="13.5">
      <c r="A26" s="3" t="s">
        <v>121</v>
      </c>
      <c r="B26" s="22">
        <v>188991</v>
      </c>
      <c r="C26" s="22">
        <v>171461</v>
      </c>
      <c r="D26" s="22">
        <v>167164</v>
      </c>
      <c r="E26" s="22">
        <v>403560</v>
      </c>
      <c r="F26" s="22">
        <v>397457</v>
      </c>
      <c r="G26" s="22">
        <v>389373</v>
      </c>
    </row>
    <row r="27" spans="1:7" ht="13.5">
      <c r="A27" s="4" t="s">
        <v>119</v>
      </c>
      <c r="B27" s="22">
        <v>-140367</v>
      </c>
      <c r="C27" s="22">
        <v>-133532</v>
      </c>
      <c r="D27" s="22">
        <v>-118224</v>
      </c>
      <c r="E27" s="22">
        <v>-188897</v>
      </c>
      <c r="F27" s="22">
        <v>-161134</v>
      </c>
      <c r="G27" s="22">
        <v>-133397</v>
      </c>
    </row>
    <row r="28" spans="1:7" ht="13.5">
      <c r="A28" s="4" t="s">
        <v>122</v>
      </c>
      <c r="B28" s="22">
        <v>48624</v>
      </c>
      <c r="C28" s="22">
        <v>37928</v>
      </c>
      <c r="D28" s="22">
        <v>48940</v>
      </c>
      <c r="E28" s="22">
        <v>214662</v>
      </c>
      <c r="F28" s="22">
        <v>236322</v>
      </c>
      <c r="G28" s="22">
        <v>255975</v>
      </c>
    </row>
    <row r="29" spans="1:7" ht="13.5">
      <c r="A29" s="3" t="s">
        <v>123</v>
      </c>
      <c r="B29" s="22">
        <v>53260</v>
      </c>
      <c r="C29" s="22">
        <v>52805</v>
      </c>
      <c r="D29" s="22">
        <v>50201</v>
      </c>
      <c r="E29" s="22">
        <v>54751</v>
      </c>
      <c r="F29" s="22">
        <v>50201</v>
      </c>
      <c r="G29" s="22">
        <v>47981</v>
      </c>
    </row>
    <row r="30" spans="1:7" ht="13.5">
      <c r="A30" s="4" t="s">
        <v>119</v>
      </c>
      <c r="B30" s="22">
        <v>-38333</v>
      </c>
      <c r="C30" s="22">
        <v>-35361</v>
      </c>
      <c r="D30" s="22">
        <v>-31218</v>
      </c>
      <c r="E30" s="22">
        <v>-27142</v>
      </c>
      <c r="F30" s="22">
        <v>-22891</v>
      </c>
      <c r="G30" s="22">
        <v>-18672</v>
      </c>
    </row>
    <row r="31" spans="1:7" ht="13.5">
      <c r="A31" s="4" t="s">
        <v>124</v>
      </c>
      <c r="B31" s="22">
        <v>14926</v>
      </c>
      <c r="C31" s="22">
        <v>17444</v>
      </c>
      <c r="D31" s="22">
        <v>18982</v>
      </c>
      <c r="E31" s="22">
        <v>27608</v>
      </c>
      <c r="F31" s="22">
        <v>27309</v>
      </c>
      <c r="G31" s="22">
        <v>29308</v>
      </c>
    </row>
    <row r="32" spans="1:7" ht="13.5">
      <c r="A32" s="3" t="s">
        <v>125</v>
      </c>
      <c r="B32" s="22">
        <v>18563</v>
      </c>
      <c r="C32" s="22">
        <v>18563</v>
      </c>
      <c r="D32" s="22">
        <v>16293</v>
      </c>
      <c r="E32" s="22">
        <v>50487</v>
      </c>
      <c r="F32" s="22">
        <v>49439</v>
      </c>
      <c r="G32" s="22">
        <v>47344</v>
      </c>
    </row>
    <row r="33" spans="1:7" ht="13.5">
      <c r="A33" s="4" t="s">
        <v>119</v>
      </c>
      <c r="B33" s="22">
        <v>-16802</v>
      </c>
      <c r="C33" s="22">
        <v>-16180</v>
      </c>
      <c r="D33" s="22">
        <v>-15876</v>
      </c>
      <c r="E33" s="22">
        <v>-45688</v>
      </c>
      <c r="F33" s="22">
        <v>-43753</v>
      </c>
      <c r="G33" s="22">
        <v>-41772</v>
      </c>
    </row>
    <row r="34" spans="1:7" ht="13.5">
      <c r="A34" s="4" t="s">
        <v>126</v>
      </c>
      <c r="B34" s="22">
        <v>1760</v>
      </c>
      <c r="C34" s="22">
        <v>2383</v>
      </c>
      <c r="D34" s="22">
        <v>417</v>
      </c>
      <c r="E34" s="22">
        <v>4798</v>
      </c>
      <c r="F34" s="22">
        <v>5685</v>
      </c>
      <c r="G34" s="22">
        <v>5571</v>
      </c>
    </row>
    <row r="35" spans="1:7" ht="13.5">
      <c r="A35" s="3" t="s">
        <v>127</v>
      </c>
      <c r="B35" s="22">
        <v>244020</v>
      </c>
      <c r="C35" s="22">
        <v>253276</v>
      </c>
      <c r="D35" s="22">
        <v>247146</v>
      </c>
      <c r="E35" s="22">
        <v>337183</v>
      </c>
      <c r="F35" s="22">
        <v>344727</v>
      </c>
      <c r="G35" s="22">
        <v>313631</v>
      </c>
    </row>
    <row r="36" spans="1:7" ht="13.5">
      <c r="A36" s="4" t="s">
        <v>119</v>
      </c>
      <c r="B36" s="22">
        <v>-214424</v>
      </c>
      <c r="C36" s="22">
        <v>-213502</v>
      </c>
      <c r="D36" s="22">
        <v>-201132</v>
      </c>
      <c r="E36" s="22">
        <v>-247996</v>
      </c>
      <c r="F36" s="22">
        <v>-228396</v>
      </c>
      <c r="G36" s="22">
        <v>-202644</v>
      </c>
    </row>
    <row r="37" spans="1:7" ht="13.5">
      <c r="A37" s="4" t="s">
        <v>128</v>
      </c>
      <c r="B37" s="22">
        <v>29595</v>
      </c>
      <c r="C37" s="22">
        <v>39773</v>
      </c>
      <c r="D37" s="22">
        <v>46014</v>
      </c>
      <c r="E37" s="22">
        <v>89187</v>
      </c>
      <c r="F37" s="22">
        <v>116331</v>
      </c>
      <c r="G37" s="22">
        <v>110987</v>
      </c>
    </row>
    <row r="38" spans="1:7" ht="13.5">
      <c r="A38" s="3" t="s">
        <v>129</v>
      </c>
      <c r="B38" s="22">
        <v>4151402</v>
      </c>
      <c r="C38" s="22">
        <v>4151402</v>
      </c>
      <c r="D38" s="22">
        <v>827484</v>
      </c>
      <c r="E38" s="22">
        <v>4804093</v>
      </c>
      <c r="F38" s="22">
        <v>4503000</v>
      </c>
      <c r="G38" s="22">
        <v>4384825</v>
      </c>
    </row>
    <row r="39" spans="1:7" ht="13.5">
      <c r="A39" s="3" t="s">
        <v>130</v>
      </c>
      <c r="B39" s="22">
        <v>631454</v>
      </c>
      <c r="C39" s="22">
        <v>631529</v>
      </c>
      <c r="D39" s="22">
        <v>618758</v>
      </c>
      <c r="E39" s="22">
        <v>618758</v>
      </c>
      <c r="F39" s="22">
        <v>297055</v>
      </c>
      <c r="G39" s="22"/>
    </row>
    <row r="40" spans="1:7" ht="13.5">
      <c r="A40" s="4" t="s">
        <v>119</v>
      </c>
      <c r="B40" s="22">
        <v>-335065</v>
      </c>
      <c r="C40" s="22">
        <v>-253269</v>
      </c>
      <c r="D40" s="22">
        <v>-172099</v>
      </c>
      <c r="E40" s="22">
        <v>-91584</v>
      </c>
      <c r="F40" s="22">
        <v>-18659</v>
      </c>
      <c r="G40" s="22"/>
    </row>
    <row r="41" spans="1:7" ht="13.5">
      <c r="A41" s="4" t="s">
        <v>130</v>
      </c>
      <c r="B41" s="22">
        <v>296389</v>
      </c>
      <c r="C41" s="22">
        <v>378260</v>
      </c>
      <c r="D41" s="22">
        <v>446658</v>
      </c>
      <c r="E41" s="22">
        <v>527173</v>
      </c>
      <c r="F41" s="22">
        <v>278396</v>
      </c>
      <c r="G41" s="22"/>
    </row>
    <row r="42" spans="1:7" ht="13.5">
      <c r="A42" s="3" t="s">
        <v>131</v>
      </c>
      <c r="B42" s="22"/>
      <c r="C42" s="22"/>
      <c r="D42" s="22"/>
      <c r="E42" s="22"/>
      <c r="F42" s="22"/>
      <c r="G42" s="22">
        <v>73748</v>
      </c>
    </row>
    <row r="43" spans="1:7" ht="13.5">
      <c r="A43" s="3" t="s">
        <v>134</v>
      </c>
      <c r="B43" s="22">
        <v>5564282</v>
      </c>
      <c r="C43" s="22">
        <v>5724033</v>
      </c>
      <c r="D43" s="22">
        <v>2536349</v>
      </c>
      <c r="E43" s="22">
        <v>7546582</v>
      </c>
      <c r="F43" s="22">
        <v>7078373</v>
      </c>
      <c r="G43" s="22">
        <v>6683162</v>
      </c>
    </row>
    <row r="44" spans="1:7" ht="13.5">
      <c r="A44" s="3" t="s">
        <v>136</v>
      </c>
      <c r="B44" s="22">
        <v>214101</v>
      </c>
      <c r="C44" s="22">
        <v>214101</v>
      </c>
      <c r="D44" s="22">
        <v>214101</v>
      </c>
      <c r="E44" s="22">
        <v>214101</v>
      </c>
      <c r="F44" s="22">
        <v>214101</v>
      </c>
      <c r="G44" s="22">
        <v>214101</v>
      </c>
    </row>
    <row r="45" spans="1:7" ht="13.5">
      <c r="A45" s="3" t="s">
        <v>137</v>
      </c>
      <c r="B45" s="22">
        <v>3365</v>
      </c>
      <c r="C45" s="22">
        <v>3483</v>
      </c>
      <c r="D45" s="22">
        <v>2355</v>
      </c>
      <c r="E45" s="22">
        <v>3864</v>
      </c>
      <c r="F45" s="22">
        <v>4534</v>
      </c>
      <c r="G45" s="22">
        <v>2143</v>
      </c>
    </row>
    <row r="46" spans="1:7" ht="13.5">
      <c r="A46" s="3" t="s">
        <v>130</v>
      </c>
      <c r="B46" s="22">
        <v>56547</v>
      </c>
      <c r="C46" s="22">
        <v>63296</v>
      </c>
      <c r="D46" s="22">
        <v>75576</v>
      </c>
      <c r="E46" s="22">
        <v>94356</v>
      </c>
      <c r="F46" s="22">
        <v>102508</v>
      </c>
      <c r="G46" s="22"/>
    </row>
    <row r="47" spans="1:7" ht="13.5">
      <c r="A47" s="3" t="s">
        <v>138</v>
      </c>
      <c r="B47" s="22">
        <v>13160</v>
      </c>
      <c r="C47" s="22">
        <v>13160</v>
      </c>
      <c r="D47" s="22">
        <v>13160</v>
      </c>
      <c r="E47" s="22">
        <v>13160</v>
      </c>
      <c r="F47" s="22">
        <v>13160</v>
      </c>
      <c r="G47" s="22">
        <v>13160</v>
      </c>
    </row>
    <row r="48" spans="1:7" ht="13.5">
      <c r="A48" s="3" t="s">
        <v>139</v>
      </c>
      <c r="B48" s="22">
        <v>287175</v>
      </c>
      <c r="C48" s="22">
        <v>294042</v>
      </c>
      <c r="D48" s="22">
        <v>305193</v>
      </c>
      <c r="E48" s="22">
        <v>325482</v>
      </c>
      <c r="F48" s="22">
        <v>334304</v>
      </c>
      <c r="G48" s="22">
        <v>229405</v>
      </c>
    </row>
    <row r="49" spans="1:7" ht="13.5">
      <c r="A49" s="3" t="s">
        <v>140</v>
      </c>
      <c r="B49" s="22">
        <v>102285</v>
      </c>
      <c r="C49" s="22">
        <v>115520</v>
      </c>
      <c r="D49" s="22">
        <v>150139</v>
      </c>
      <c r="E49" s="22">
        <v>156215</v>
      </c>
      <c r="F49" s="22">
        <v>248956</v>
      </c>
      <c r="G49" s="22">
        <v>235221</v>
      </c>
    </row>
    <row r="50" spans="1:7" ht="13.5">
      <c r="A50" s="3" t="s">
        <v>141</v>
      </c>
      <c r="B50" s="22">
        <v>5361294</v>
      </c>
      <c r="C50" s="22">
        <v>3156615</v>
      </c>
      <c r="D50" s="22">
        <v>1951700</v>
      </c>
      <c r="E50" s="22">
        <v>1951700</v>
      </c>
      <c r="F50" s="22">
        <v>1951700</v>
      </c>
      <c r="G50" s="22">
        <v>1695480</v>
      </c>
    </row>
    <row r="51" spans="1:7" ht="13.5">
      <c r="A51" s="3" t="s">
        <v>142</v>
      </c>
      <c r="B51" s="22">
        <v>1131280</v>
      </c>
      <c r="C51" s="22">
        <v>3335959</v>
      </c>
      <c r="D51" s="22">
        <v>3431559</v>
      </c>
      <c r="E51" s="22">
        <v>3111559</v>
      </c>
      <c r="F51" s="22"/>
      <c r="G51" s="22"/>
    </row>
    <row r="52" spans="1:7" ht="13.5">
      <c r="A52" s="3" t="s">
        <v>143</v>
      </c>
      <c r="B52" s="22"/>
      <c r="C52" s="22"/>
      <c r="D52" s="22">
        <v>3346593</v>
      </c>
      <c r="E52" s="22"/>
      <c r="F52" s="22"/>
      <c r="G52" s="22"/>
    </row>
    <row r="53" spans="1:7" ht="13.5">
      <c r="A53" s="3" t="s">
        <v>144</v>
      </c>
      <c r="B53" s="22">
        <v>3049</v>
      </c>
      <c r="C53" s="22">
        <v>6500</v>
      </c>
      <c r="D53" s="22">
        <v>6500</v>
      </c>
      <c r="E53" s="22">
        <v>6500</v>
      </c>
      <c r="F53" s="22">
        <v>6500</v>
      </c>
      <c r="G53" s="22">
        <v>6500</v>
      </c>
    </row>
    <row r="54" spans="1:7" ht="13.5">
      <c r="A54" s="3" t="s">
        <v>145</v>
      </c>
      <c r="B54" s="22">
        <v>89213</v>
      </c>
      <c r="C54" s="22">
        <v>116051</v>
      </c>
      <c r="D54" s="22">
        <v>120006</v>
      </c>
      <c r="E54" s="22">
        <v>125982</v>
      </c>
      <c r="F54" s="22">
        <v>131500</v>
      </c>
      <c r="G54" s="22">
        <v>132390</v>
      </c>
    </row>
    <row r="55" spans="1:7" ht="13.5">
      <c r="A55" s="3" t="s">
        <v>146</v>
      </c>
      <c r="B55" s="22">
        <v>2977000</v>
      </c>
      <c r="C55" s="22">
        <v>2997677</v>
      </c>
      <c r="D55" s="22">
        <v>1805748</v>
      </c>
      <c r="E55" s="22">
        <v>1864196</v>
      </c>
      <c r="F55" s="22">
        <v>1860076</v>
      </c>
      <c r="G55" s="22">
        <v>1859896</v>
      </c>
    </row>
    <row r="56" spans="1:7" ht="13.5">
      <c r="A56" s="3" t="s">
        <v>147</v>
      </c>
      <c r="B56" s="22">
        <v>4979</v>
      </c>
      <c r="C56" s="22">
        <v>6636</v>
      </c>
      <c r="D56" s="22">
        <v>8288</v>
      </c>
      <c r="E56" s="22">
        <v>9939</v>
      </c>
      <c r="F56" s="22">
        <v>11569</v>
      </c>
      <c r="G56" s="22">
        <v>13193</v>
      </c>
    </row>
    <row r="57" spans="1:7" ht="13.5">
      <c r="A57" s="3" t="s">
        <v>148</v>
      </c>
      <c r="B57" s="22">
        <v>72589</v>
      </c>
      <c r="C57" s="22">
        <v>95523</v>
      </c>
      <c r="D57" s="22">
        <v>15920</v>
      </c>
      <c r="E57" s="22">
        <v>18545</v>
      </c>
      <c r="F57" s="22">
        <v>21233</v>
      </c>
      <c r="G57" s="22">
        <v>13789</v>
      </c>
    </row>
    <row r="58" spans="1:7" ht="13.5">
      <c r="A58" s="3" t="s">
        <v>149</v>
      </c>
      <c r="B58" s="22">
        <v>181231</v>
      </c>
      <c r="C58" s="22">
        <v>477904</v>
      </c>
      <c r="D58" s="22">
        <v>562633</v>
      </c>
      <c r="E58" s="22">
        <v>286128</v>
      </c>
      <c r="F58" s="22">
        <v>433654</v>
      </c>
      <c r="G58" s="22">
        <v>380220</v>
      </c>
    </row>
    <row r="59" spans="1:7" ht="13.5">
      <c r="A59" s="3" t="s">
        <v>150</v>
      </c>
      <c r="B59" s="22">
        <v>1209701</v>
      </c>
      <c r="C59" s="22">
        <v>1325668</v>
      </c>
      <c r="D59" s="22">
        <v>1287535</v>
      </c>
      <c r="E59" s="22">
        <v>1541111</v>
      </c>
      <c r="F59" s="22">
        <v>1387253</v>
      </c>
      <c r="G59" s="22">
        <v>1377558</v>
      </c>
    </row>
    <row r="60" spans="1:7" ht="13.5">
      <c r="A60" s="3" t="s">
        <v>151</v>
      </c>
      <c r="B60" s="22"/>
      <c r="C60" s="22">
        <v>5419</v>
      </c>
      <c r="D60" s="22">
        <v>1904</v>
      </c>
      <c r="E60" s="22">
        <v>1904</v>
      </c>
      <c r="F60" s="22">
        <v>1904</v>
      </c>
      <c r="G60" s="22">
        <v>2204</v>
      </c>
    </row>
    <row r="61" spans="1:7" ht="13.5">
      <c r="A61" s="3" t="s">
        <v>116</v>
      </c>
      <c r="B61" s="22">
        <v>170</v>
      </c>
      <c r="C61" s="22">
        <v>170</v>
      </c>
      <c r="D61" s="22">
        <v>170</v>
      </c>
      <c r="E61" s="22">
        <v>170</v>
      </c>
      <c r="F61" s="22">
        <v>170</v>
      </c>
      <c r="G61" s="22">
        <v>270</v>
      </c>
    </row>
    <row r="62" spans="1:7" ht="13.5">
      <c r="A62" s="3" t="s">
        <v>152</v>
      </c>
      <c r="B62" s="22">
        <v>11132794</v>
      </c>
      <c r="C62" s="22">
        <v>11639645</v>
      </c>
      <c r="D62" s="22">
        <v>12688698</v>
      </c>
      <c r="E62" s="22">
        <v>9073953</v>
      </c>
      <c r="F62" s="22">
        <v>6054519</v>
      </c>
      <c r="G62" s="22">
        <v>5716724</v>
      </c>
    </row>
    <row r="63" spans="1:7" ht="13.5">
      <c r="A63" s="2" t="s">
        <v>153</v>
      </c>
      <c r="B63" s="22">
        <v>16984252</v>
      </c>
      <c r="C63" s="22">
        <v>17657721</v>
      </c>
      <c r="D63" s="22">
        <v>15530242</v>
      </c>
      <c r="E63" s="22">
        <v>16946018</v>
      </c>
      <c r="F63" s="22">
        <v>13467197</v>
      </c>
      <c r="G63" s="22">
        <v>12629292</v>
      </c>
    </row>
    <row r="64" spans="1:7" ht="14.25" thickBot="1">
      <c r="A64" s="5" t="s">
        <v>155</v>
      </c>
      <c r="B64" s="23">
        <v>22098200</v>
      </c>
      <c r="C64" s="23">
        <v>22470403</v>
      </c>
      <c r="D64" s="23">
        <v>22422082</v>
      </c>
      <c r="E64" s="23">
        <v>22236074</v>
      </c>
      <c r="F64" s="23">
        <v>23127909</v>
      </c>
      <c r="G64" s="23">
        <v>21353787</v>
      </c>
    </row>
    <row r="65" spans="1:7" ht="14.25" thickTop="1">
      <c r="A65" s="2" t="s">
        <v>157</v>
      </c>
      <c r="B65" s="22">
        <v>750161</v>
      </c>
      <c r="C65" s="22">
        <v>495047</v>
      </c>
      <c r="D65" s="22">
        <v>268804</v>
      </c>
      <c r="E65" s="22">
        <v>845509</v>
      </c>
      <c r="F65" s="22">
        <v>1304495</v>
      </c>
      <c r="G65" s="22">
        <v>1045220</v>
      </c>
    </row>
    <row r="66" spans="1:7" ht="13.5">
      <c r="A66" s="2" t="s">
        <v>158</v>
      </c>
      <c r="B66" s="22">
        <v>4234032</v>
      </c>
      <c r="C66" s="22">
        <v>5114816</v>
      </c>
      <c r="D66" s="22">
        <v>9517347</v>
      </c>
      <c r="E66" s="22">
        <v>8309247</v>
      </c>
      <c r="F66" s="22">
        <v>8046004</v>
      </c>
      <c r="G66" s="22">
        <v>6225697</v>
      </c>
    </row>
    <row r="67" spans="1:7" ht="13.5">
      <c r="A67" s="2" t="s">
        <v>159</v>
      </c>
      <c r="B67" s="22">
        <v>1565846</v>
      </c>
      <c r="C67" s="22">
        <v>865750</v>
      </c>
      <c r="D67" s="22">
        <v>89500</v>
      </c>
      <c r="E67" s="22"/>
      <c r="F67" s="22"/>
      <c r="G67" s="22"/>
    </row>
    <row r="68" spans="1:7" ht="13.5">
      <c r="A68" s="2" t="s">
        <v>160</v>
      </c>
      <c r="B68" s="22">
        <v>106560</v>
      </c>
      <c r="C68" s="22">
        <v>104968</v>
      </c>
      <c r="D68" s="22">
        <v>94799</v>
      </c>
      <c r="E68" s="22">
        <v>92799</v>
      </c>
      <c r="F68" s="22">
        <v>40972</v>
      </c>
      <c r="G68" s="22"/>
    </row>
    <row r="69" spans="1:7" ht="13.5">
      <c r="A69" s="2" t="s">
        <v>161</v>
      </c>
      <c r="B69" s="22">
        <v>23141</v>
      </c>
      <c r="C69" s="22">
        <v>19831</v>
      </c>
      <c r="D69" s="22">
        <v>44332</v>
      </c>
      <c r="E69" s="22">
        <v>68849</v>
      </c>
      <c r="F69" s="22">
        <v>175311</v>
      </c>
      <c r="G69" s="22">
        <v>167879</v>
      </c>
    </row>
    <row r="70" spans="1:7" ht="13.5">
      <c r="A70" s="2" t="s">
        <v>162</v>
      </c>
      <c r="B70" s="22">
        <v>493931</v>
      </c>
      <c r="C70" s="22">
        <v>357201</v>
      </c>
      <c r="D70" s="22">
        <v>351716</v>
      </c>
      <c r="E70" s="22">
        <v>414304</v>
      </c>
      <c r="F70" s="22">
        <v>503725</v>
      </c>
      <c r="G70" s="22">
        <v>490646</v>
      </c>
    </row>
    <row r="71" spans="1:7" ht="13.5">
      <c r="A71" s="2" t="s">
        <v>163</v>
      </c>
      <c r="B71" s="22">
        <v>56372</v>
      </c>
      <c r="C71" s="22">
        <v>21474</v>
      </c>
      <c r="D71" s="22">
        <v>22633</v>
      </c>
      <c r="E71" s="22">
        <v>22152</v>
      </c>
      <c r="F71" s="22">
        <v>186408</v>
      </c>
      <c r="G71" s="22">
        <v>266674</v>
      </c>
    </row>
    <row r="72" spans="1:7" ht="13.5">
      <c r="A72" s="2" t="s">
        <v>164</v>
      </c>
      <c r="B72" s="22"/>
      <c r="C72" s="22"/>
      <c r="D72" s="22">
        <v>4929</v>
      </c>
      <c r="E72" s="22">
        <v>30609</v>
      </c>
      <c r="F72" s="22"/>
      <c r="G72" s="22">
        <v>5130</v>
      </c>
    </row>
    <row r="73" spans="1:7" ht="13.5">
      <c r="A73" s="2" t="s">
        <v>165</v>
      </c>
      <c r="B73" s="22">
        <v>24232</v>
      </c>
      <c r="C73" s="22">
        <v>20698</v>
      </c>
      <c r="D73" s="22">
        <v>59484</v>
      </c>
      <c r="E73" s="22">
        <v>8913</v>
      </c>
      <c r="F73" s="22">
        <v>23467</v>
      </c>
      <c r="G73" s="22">
        <v>24202</v>
      </c>
    </row>
    <row r="74" spans="1:7" ht="13.5">
      <c r="A74" s="2" t="s">
        <v>166</v>
      </c>
      <c r="B74" s="22">
        <v>1118109</v>
      </c>
      <c r="C74" s="22">
        <v>1120152</v>
      </c>
      <c r="D74" s="22">
        <v>1159343</v>
      </c>
      <c r="E74" s="22">
        <v>1102143</v>
      </c>
      <c r="F74" s="22">
        <v>1168087</v>
      </c>
      <c r="G74" s="22">
        <v>1063091</v>
      </c>
    </row>
    <row r="75" spans="1:7" ht="13.5">
      <c r="A75" s="2" t="s">
        <v>167</v>
      </c>
      <c r="B75" s="22">
        <v>53644</v>
      </c>
      <c r="C75" s="22">
        <v>38381</v>
      </c>
      <c r="D75" s="22">
        <v>55147</v>
      </c>
      <c r="E75" s="22">
        <v>72998</v>
      </c>
      <c r="F75" s="22">
        <v>100277</v>
      </c>
      <c r="G75" s="22">
        <v>130382</v>
      </c>
    </row>
    <row r="76" spans="1:7" ht="13.5">
      <c r="A76" s="2" t="s">
        <v>168</v>
      </c>
      <c r="B76" s="22"/>
      <c r="C76" s="22"/>
      <c r="D76" s="22"/>
      <c r="E76" s="22">
        <v>4600</v>
      </c>
      <c r="F76" s="22">
        <v>5500</v>
      </c>
      <c r="G76" s="22">
        <v>12300</v>
      </c>
    </row>
    <row r="77" spans="1:7" ht="13.5">
      <c r="A77" s="2" t="s">
        <v>170</v>
      </c>
      <c r="B77" s="22">
        <v>114253</v>
      </c>
      <c r="C77" s="22">
        <v>4527</v>
      </c>
      <c r="D77" s="22">
        <v>4176</v>
      </c>
      <c r="E77" s="22">
        <v>4232</v>
      </c>
      <c r="F77" s="22">
        <v>4985</v>
      </c>
      <c r="G77" s="22">
        <v>4193</v>
      </c>
    </row>
    <row r="78" spans="1:7" ht="13.5">
      <c r="A78" s="2" t="s">
        <v>171</v>
      </c>
      <c r="B78" s="22">
        <v>8540285</v>
      </c>
      <c r="C78" s="22">
        <v>8162849</v>
      </c>
      <c r="D78" s="22">
        <v>11672216</v>
      </c>
      <c r="E78" s="22">
        <v>10976360</v>
      </c>
      <c r="F78" s="22">
        <v>11559236</v>
      </c>
      <c r="G78" s="22">
        <v>9435417</v>
      </c>
    </row>
    <row r="79" spans="1:7" ht="13.5">
      <c r="A79" s="2" t="s">
        <v>172</v>
      </c>
      <c r="B79" s="22">
        <v>4337205</v>
      </c>
      <c r="C79" s="22">
        <v>4577150</v>
      </c>
      <c r="D79" s="22">
        <v>473000</v>
      </c>
      <c r="E79" s="22">
        <v>500000</v>
      </c>
      <c r="F79" s="22"/>
      <c r="G79" s="22"/>
    </row>
    <row r="80" spans="1:7" ht="13.5">
      <c r="A80" s="2" t="s">
        <v>160</v>
      </c>
      <c r="B80" s="22">
        <v>284546</v>
      </c>
      <c r="C80" s="22">
        <v>374287</v>
      </c>
      <c r="D80" s="22">
        <v>462043</v>
      </c>
      <c r="E80" s="22">
        <v>556533</v>
      </c>
      <c r="F80" s="22">
        <v>353581</v>
      </c>
      <c r="G80" s="22"/>
    </row>
    <row r="81" spans="1:7" ht="13.5">
      <c r="A81" s="2" t="s">
        <v>173</v>
      </c>
      <c r="B81" s="22">
        <v>15387</v>
      </c>
      <c r="C81" s="22">
        <v>169438</v>
      </c>
      <c r="D81" s="22">
        <v>178449</v>
      </c>
      <c r="E81" s="22">
        <v>190013</v>
      </c>
      <c r="F81" s="22">
        <v>179503</v>
      </c>
      <c r="G81" s="22"/>
    </row>
    <row r="82" spans="1:7" ht="13.5">
      <c r="A82" s="2" t="s">
        <v>174</v>
      </c>
      <c r="B82" s="22">
        <v>317363</v>
      </c>
      <c r="C82" s="22">
        <v>373846</v>
      </c>
      <c r="D82" s="22">
        <v>413390</v>
      </c>
      <c r="E82" s="22">
        <v>469932</v>
      </c>
      <c r="F82" s="22">
        <v>3216670</v>
      </c>
      <c r="G82" s="22">
        <v>3821780</v>
      </c>
    </row>
    <row r="83" spans="1:7" ht="13.5">
      <c r="A83" s="2" t="s">
        <v>175</v>
      </c>
      <c r="B83" s="22">
        <v>1216754</v>
      </c>
      <c r="C83" s="22">
        <v>1355850</v>
      </c>
      <c r="D83" s="22">
        <v>1701756</v>
      </c>
      <c r="E83" s="22">
        <v>2127523</v>
      </c>
      <c r="F83" s="22"/>
      <c r="G83" s="22"/>
    </row>
    <row r="84" spans="1:7" ht="13.5">
      <c r="A84" s="2" t="s">
        <v>176</v>
      </c>
      <c r="B84" s="22">
        <v>153533</v>
      </c>
      <c r="C84" s="22">
        <v>153533</v>
      </c>
      <c r="D84" s="22">
        <v>174857</v>
      </c>
      <c r="E84" s="22">
        <v>174857</v>
      </c>
      <c r="F84" s="22">
        <v>174857</v>
      </c>
      <c r="G84" s="22">
        <v>130199</v>
      </c>
    </row>
    <row r="85" spans="1:7" ht="13.5">
      <c r="A85" s="2" t="s">
        <v>177</v>
      </c>
      <c r="B85" s="22">
        <v>7000</v>
      </c>
      <c r="C85" s="22">
        <v>100000</v>
      </c>
      <c r="D85" s="22">
        <v>70000</v>
      </c>
      <c r="E85" s="22">
        <v>60000</v>
      </c>
      <c r="F85" s="22">
        <v>433500</v>
      </c>
      <c r="G85" s="22">
        <v>470000</v>
      </c>
    </row>
    <row r="86" spans="1:7" ht="13.5">
      <c r="A86" s="2" t="s">
        <v>179</v>
      </c>
      <c r="B86" s="22">
        <v>193607</v>
      </c>
      <c r="C86" s="22">
        <v>185394</v>
      </c>
      <c r="D86" s="22">
        <v>200746</v>
      </c>
      <c r="E86" s="22">
        <v>195195</v>
      </c>
      <c r="F86" s="22">
        <v>184514</v>
      </c>
      <c r="G86" s="22">
        <v>175996</v>
      </c>
    </row>
    <row r="87" spans="1:7" ht="13.5">
      <c r="A87" s="2" t="s">
        <v>180</v>
      </c>
      <c r="B87" s="22"/>
      <c r="C87" s="22"/>
      <c r="D87" s="22"/>
      <c r="E87" s="22"/>
      <c r="F87" s="22"/>
      <c r="G87" s="22">
        <v>168700</v>
      </c>
    </row>
    <row r="88" spans="1:7" ht="13.5">
      <c r="A88" s="2" t="s">
        <v>169</v>
      </c>
      <c r="B88" s="22">
        <v>150620</v>
      </c>
      <c r="C88" s="22">
        <v>191890</v>
      </c>
      <c r="D88" s="22">
        <v>174552</v>
      </c>
      <c r="E88" s="22"/>
      <c r="F88" s="22"/>
      <c r="G88" s="22"/>
    </row>
    <row r="89" spans="1:7" ht="13.5">
      <c r="A89" s="2" t="s">
        <v>182</v>
      </c>
      <c r="B89" s="22">
        <v>6676020</v>
      </c>
      <c r="C89" s="22">
        <v>7481391</v>
      </c>
      <c r="D89" s="22">
        <v>3848796</v>
      </c>
      <c r="E89" s="22">
        <v>4274055</v>
      </c>
      <c r="F89" s="22">
        <v>4542628</v>
      </c>
      <c r="G89" s="22">
        <v>4766676</v>
      </c>
    </row>
    <row r="90" spans="1:7" ht="14.25" thickBot="1">
      <c r="A90" s="5" t="s">
        <v>184</v>
      </c>
      <c r="B90" s="23">
        <v>15216306</v>
      </c>
      <c r="C90" s="23">
        <v>15644240</v>
      </c>
      <c r="D90" s="23">
        <v>15521012</v>
      </c>
      <c r="E90" s="23">
        <v>15250415</v>
      </c>
      <c r="F90" s="23">
        <v>16101864</v>
      </c>
      <c r="G90" s="23">
        <v>14202094</v>
      </c>
    </row>
    <row r="91" spans="1:7" ht="14.25" thickTop="1">
      <c r="A91" s="2" t="s">
        <v>185</v>
      </c>
      <c r="B91" s="22">
        <v>3948088</v>
      </c>
      <c r="C91" s="22">
        <v>3948088</v>
      </c>
      <c r="D91" s="22">
        <v>3948088</v>
      </c>
      <c r="E91" s="22">
        <v>3948088</v>
      </c>
      <c r="F91" s="22">
        <v>3948088</v>
      </c>
      <c r="G91" s="22">
        <v>3948088</v>
      </c>
    </row>
    <row r="92" spans="1:7" ht="13.5">
      <c r="A92" s="3" t="s">
        <v>186</v>
      </c>
      <c r="B92" s="22">
        <v>1759974</v>
      </c>
      <c r="C92" s="22">
        <v>1759974</v>
      </c>
      <c r="D92" s="22">
        <v>1759974</v>
      </c>
      <c r="E92" s="22">
        <v>1759974</v>
      </c>
      <c r="F92" s="22">
        <v>1759974</v>
      </c>
      <c r="G92" s="22">
        <v>1759974</v>
      </c>
    </row>
    <row r="93" spans="1:7" ht="13.5">
      <c r="A93" s="3" t="s">
        <v>187</v>
      </c>
      <c r="B93" s="22">
        <v>596836</v>
      </c>
      <c r="C93" s="22">
        <v>763512</v>
      </c>
      <c r="D93" s="22">
        <v>763512</v>
      </c>
      <c r="E93" s="22">
        <v>763512</v>
      </c>
      <c r="F93" s="22">
        <v>763512</v>
      </c>
      <c r="G93" s="22">
        <v>985512</v>
      </c>
    </row>
    <row r="94" spans="1:7" ht="13.5">
      <c r="A94" s="3" t="s">
        <v>188</v>
      </c>
      <c r="B94" s="22">
        <v>2356811</v>
      </c>
      <c r="C94" s="22">
        <v>2523487</v>
      </c>
      <c r="D94" s="22">
        <v>2523487</v>
      </c>
      <c r="E94" s="22">
        <v>2523487</v>
      </c>
      <c r="F94" s="22">
        <v>2523487</v>
      </c>
      <c r="G94" s="22">
        <v>2745487</v>
      </c>
    </row>
    <row r="95" spans="1:7" ht="13.5">
      <c r="A95" s="4" t="s">
        <v>189</v>
      </c>
      <c r="B95" s="22">
        <v>322328</v>
      </c>
      <c r="C95" s="22">
        <v>99804</v>
      </c>
      <c r="D95" s="22">
        <v>195634</v>
      </c>
      <c r="E95" s="22">
        <v>1265585</v>
      </c>
      <c r="F95" s="22">
        <v>1305306</v>
      </c>
      <c r="G95" s="22">
        <v>1275672</v>
      </c>
    </row>
    <row r="96" spans="1:7" ht="13.5">
      <c r="A96" s="3" t="s">
        <v>190</v>
      </c>
      <c r="B96" s="22">
        <v>322328</v>
      </c>
      <c r="C96" s="22">
        <v>99804</v>
      </c>
      <c r="D96" s="22">
        <v>195634</v>
      </c>
      <c r="E96" s="22">
        <v>1265585</v>
      </c>
      <c r="F96" s="22">
        <v>1305306</v>
      </c>
      <c r="G96" s="22">
        <v>1275672</v>
      </c>
    </row>
    <row r="97" spans="1:7" ht="13.5">
      <c r="A97" s="2" t="s">
        <v>191</v>
      </c>
      <c r="B97" s="22">
        <v>-18282</v>
      </c>
      <c r="C97" s="22">
        <v>-18165</v>
      </c>
      <c r="D97" s="22">
        <v>-17763</v>
      </c>
      <c r="E97" s="22">
        <v>-17215</v>
      </c>
      <c r="F97" s="22">
        <v>-16550</v>
      </c>
      <c r="G97" s="22">
        <v>-19004</v>
      </c>
    </row>
    <row r="98" spans="1:7" ht="13.5">
      <c r="A98" s="2" t="s">
        <v>193</v>
      </c>
      <c r="B98" s="22">
        <v>6608945</v>
      </c>
      <c r="C98" s="22">
        <v>6553214</v>
      </c>
      <c r="D98" s="22">
        <v>6649446</v>
      </c>
      <c r="E98" s="22">
        <v>7719945</v>
      </c>
      <c r="F98" s="22">
        <v>7760331</v>
      </c>
      <c r="G98" s="22">
        <v>7950243</v>
      </c>
    </row>
    <row r="99" spans="1:7" ht="13.5">
      <c r="A99" s="2" t="s">
        <v>196</v>
      </c>
      <c r="B99" s="22">
        <v>272948</v>
      </c>
      <c r="C99" s="22">
        <v>272948</v>
      </c>
      <c r="D99" s="22">
        <v>251624</v>
      </c>
      <c r="E99" s="22">
        <v>-734286</v>
      </c>
      <c r="F99" s="22">
        <v>-734286</v>
      </c>
      <c r="G99" s="22">
        <v>-798550</v>
      </c>
    </row>
    <row r="100" spans="1:7" ht="13.5">
      <c r="A100" s="2" t="s">
        <v>197</v>
      </c>
      <c r="B100" s="22">
        <v>272948</v>
      </c>
      <c r="C100" s="22">
        <v>272948</v>
      </c>
      <c r="D100" s="22">
        <v>251624</v>
      </c>
      <c r="E100" s="22">
        <v>-734286</v>
      </c>
      <c r="F100" s="22">
        <v>-734286</v>
      </c>
      <c r="G100" s="22">
        <v>-798550</v>
      </c>
    </row>
    <row r="101" spans="1:7" ht="13.5">
      <c r="A101" s="6" t="s">
        <v>199</v>
      </c>
      <c r="B101" s="22">
        <v>6881894</v>
      </c>
      <c r="C101" s="22">
        <v>6826163</v>
      </c>
      <c r="D101" s="22">
        <v>6901070</v>
      </c>
      <c r="E101" s="22">
        <v>6985658</v>
      </c>
      <c r="F101" s="22">
        <v>7026044</v>
      </c>
      <c r="G101" s="22">
        <v>7151693</v>
      </c>
    </row>
    <row r="102" spans="1:7" ht="14.25" thickBot="1">
      <c r="A102" s="7" t="s">
        <v>200</v>
      </c>
      <c r="B102" s="22">
        <v>22098200</v>
      </c>
      <c r="C102" s="22">
        <v>22470403</v>
      </c>
      <c r="D102" s="22">
        <v>22422082</v>
      </c>
      <c r="E102" s="22">
        <v>22236074</v>
      </c>
      <c r="F102" s="22">
        <v>23127909</v>
      </c>
      <c r="G102" s="22">
        <v>21353787</v>
      </c>
    </row>
    <row r="103" spans="1:7" ht="14.25" thickTop="1">
      <c r="A103" s="8"/>
      <c r="B103" s="24"/>
      <c r="C103" s="24"/>
      <c r="D103" s="24"/>
      <c r="E103" s="24"/>
      <c r="F103" s="24"/>
      <c r="G103" s="24"/>
    </row>
    <row r="105" ht="13.5">
      <c r="A105" s="20" t="s">
        <v>205</v>
      </c>
    </row>
    <row r="106" ht="13.5">
      <c r="A106" s="20" t="s">
        <v>206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2014-02-14T01:55:04Z</dcterms:created>
  <dcterms:modified xsi:type="dcterms:W3CDTF">2014-02-14T01:55:18Z</dcterms:modified>
  <cp:category/>
  <cp:version/>
  <cp:contentType/>
  <cp:contentStatus/>
</cp:coreProperties>
</file>