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<sst xmlns="http://schemas.openxmlformats.org/spreadsheetml/2006/main" count="706" uniqueCount="253">
  <si>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</si>
  <si>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</si>
  <si>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</si>
  <si>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</si>
  <si>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</si>
  <si>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</si>
  <si>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</si>
  <si>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</si>
  <si>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</si>
  <si>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為替差損益（△は益）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</si>
  <si>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</si>
  <si>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</si>
  <si>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</si>
  <si>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</si>
  <si>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</si>
  <si>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</si>
  <si>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</si>
  <si>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</si>
  <si>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</si>
  <si>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</si>
  <si>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</si>
  <si>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</si>
  <si>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別段預金の払戻による収入</t>
  </si>
  <si>
    <t>投資有価証券の取得による支出</t>
  </si>
  <si>
    <t>有形固定資産の取得による支出</t>
  </si>
  <si>
    <t>有形固定資産の売却による収入</t>
  </si>
  <si>
    <t>無形固定資産の取得による支出</t>
  </si>
  <si>
    <t>貸付けによる支出</t>
  </si>
  <si>
    <t>預託金の償還による収入</t>
  </si>
  <si>
    <t>その他の支出</t>
  </si>
  <si>
    <t>その他の収入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</si>
  <si>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</si>
  <si>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</si>
  <si>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</si>
  <si>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</si>
  <si>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</si>
  <si>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</si>
  <si>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</si>
  <si>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</si>
  <si>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</si>
  <si>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</si>
  <si>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</si>
  <si>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受取事務手数料</t>
  </si>
  <si>
    <t>法人税等調整額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</si>
  <si>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</si>
  <si>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</si>
  <si>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</si>
  <si>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</si>
  <si>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</si>
  <si>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</si>
  <si>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</si>
  <si>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</si>
  <si>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</si>
  <si>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</si>
  <si>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2013/07/01</t>
  </si>
  <si>
    <t>通期</t>
  </si>
  <si>
    <t>2013/03/31</t>
  </si>
  <si>
    <t>2012/03/31</t>
  </si>
  <si>
    <t>2012/06/26</t>
  </si>
  <si>
    <t>2011/03/31</t>
  </si>
  <si>
    <t>2011/06/27</t>
  </si>
  <si>
    <t>2010/03/31</t>
  </si>
  <si>
    <t>2010/06/28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</si>
  <si>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</si>
  <si>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</si>
  <si>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</si>
  <si>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</si>
  <si>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</si>
  <si>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</si>
  <si>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</si>
  <si>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</si>
  <si>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</si>
  <si>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</si>
  <si>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</si>
  <si>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未収消費税等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</si>
  <si>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</si>
  <si>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</si>
  <si>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</si>
  <si>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</si>
  <si>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</si>
  <si>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</si>
  <si>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</si>
  <si>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</si>
  <si>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</si>
  <si>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</si>
  <si>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</si>
  <si>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</si>
  <si>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</si>
  <si>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</si>
  <si>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</si>
  <si>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</si>
  <si>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</si>
  <si>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</si>
  <si>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</si>
  <si>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</si>
  <si>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</si>
  <si>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</si>
  <si>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</si>
  <si>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</si>
  <si>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</si>
  <si>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</si>
  <si>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</si>
  <si>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</si>
  <si>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</si>
  <si>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保険積立金</t>
  </si>
  <si>
    <t>長期前払費用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</si>
  <si>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</si>
  <si>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</si>
  <si>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</si>
  <si>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</si>
  <si>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</si>
  <si>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</si>
  <si>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</si>
  <si>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</si>
  <si>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</si>
  <si>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</si>
  <si>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</si>
  <si>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</si>
  <si>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</si>
  <si>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賞与引当金</t>
  </si>
  <si>
    <t>設備関係支払手形</t>
  </si>
  <si>
    <t>流動負債</t>
  </si>
  <si>
    <t>長期借入金</t>
  </si>
  <si>
    <t>繰延税金負債</t>
  </si>
  <si>
    <t>退職給付引当金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</si>
  <si>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</si>
  <si>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</si>
  <si>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</si>
  <si>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</si>
  <si>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</si>
  <si>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</si>
  <si>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</si>
  <si>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</si>
  <si>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</si>
  <si>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</si>
  <si>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</si>
  <si>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</si>
  <si>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</si>
  <si>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</si>
  <si>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</si>
  <si>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</si>
  <si>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岡本硝子株式会社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</si>
  <si>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</si>
  <si>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</si>
  <si>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</si>
  <si>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</si>
  <si>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</si>
  <si>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</si>
  <si>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</si>
  <si>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</si>
  <si>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</si>
  <si>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</si>
  <si>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</si>
  <si>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</si>
  <si>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商品期首たな卸高</t>
  </si>
  <si>
    <t>製品期首たな卸高</t>
  </si>
  <si>
    <t>当期商品仕入高</t>
  </si>
  <si>
    <t>当期製品製造原価</t>
  </si>
  <si>
    <t>合計</t>
  </si>
  <si>
    <t>商品期末たな卸高</t>
  </si>
  <si>
    <t>製品期末たな卸高</t>
  </si>
  <si>
    <t>売上原価</t>
  </si>
  <si>
    <t>売上総利益</t>
  </si>
  <si>
    <t>役員報酬</t>
  </si>
  <si>
    <t>給料及び手当</t>
  </si>
  <si>
    <t>賞与</t>
  </si>
  <si>
    <t>（うち賞与引当金繰入額）</t>
  </si>
  <si>
    <t>（うち退職給付費用）</t>
  </si>
  <si>
    <t>法定福利費</t>
  </si>
  <si>
    <t>旅費及び交通費</t>
  </si>
  <si>
    <t>減価償却費</t>
  </si>
  <si>
    <t>賃借料</t>
  </si>
  <si>
    <t>消耗品費</t>
  </si>
  <si>
    <t>租税公課</t>
  </si>
  <si>
    <t>支払手数料</t>
  </si>
  <si>
    <t>運賃</t>
  </si>
  <si>
    <t>研究開発費</t>
  </si>
  <si>
    <t>販売費・一般管理費</t>
  </si>
  <si>
    <t>営業利益</t>
  </si>
  <si>
    <t>受取利息</t>
  </si>
  <si>
    <t>受取配当金</t>
  </si>
  <si>
    <t>受取賃貸料</t>
  </si>
  <si>
    <t>負ののれん償却額</t>
  </si>
  <si>
    <t>技術指導料</t>
  </si>
  <si>
    <t>助成金収入</t>
  </si>
  <si>
    <t>為替差益</t>
  </si>
  <si>
    <t>営業外収益</t>
  </si>
  <si>
    <t>支払利息</t>
  </si>
  <si>
    <t>シンジケートローン手数料</t>
  </si>
  <si>
    <t>営業外費用</t>
  </si>
  <si>
    <t>経常利益</t>
  </si>
  <si>
    <t>固定資産売却益</t>
  </si>
  <si>
    <t>国庫補助金受贈益</t>
  </si>
  <si>
    <t>新株予約権戻入益</t>
  </si>
  <si>
    <t>関係会社株式売却益</t>
  </si>
  <si>
    <t>ゴルフ会員権償還益</t>
  </si>
  <si>
    <t>貸倒引当金戻入額</t>
  </si>
  <si>
    <t>債務保証損失引当金戻入額</t>
  </si>
  <si>
    <t>特別利益</t>
  </si>
  <si>
    <t>固定資産除却損</t>
  </si>
  <si>
    <t>固定資産売却損</t>
  </si>
  <si>
    <t>減損損失</t>
  </si>
  <si>
    <t>固定資産圧縮損</t>
  </si>
  <si>
    <t>投資有価証券評価損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</si>
  <si>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</si>
  <si>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</si>
  <si>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</si>
  <si>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</si>
  <si>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</si>
  <si>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</si>
  <si>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</si>
  <si>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</si>
  <si>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</si>
  <si>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</si>
  <si>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</si>
  <si>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2013/08/09</t>
  </si>
  <si>
    <t>2013/06/30</t>
  </si>
  <si>
    <t>2013/02/13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</si>
  <si>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</si>
  <si>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</si>
  <si>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</si>
  <si>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</si>
  <si>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</si>
  <si>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</si>
  <si>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</si>
  <si>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2011/11/14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</si>
  <si>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</si>
  <si>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</si>
  <si>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</si>
  <si>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</si>
  <si>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</si>
  <si>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</si>
  <si>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</si>
  <si>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2010/08/11</t>
  </si>
  <si>
    <t>2010/06/30</t>
  </si>
  <si>
    <t>2010/02/15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</si>
  <si>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</si>
  <si>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</si>
  <si>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</si>
  <si>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</si>
  <si>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</si>
  <si>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</si>
  <si>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</si>
  <si>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</si>
  <si>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</si>
  <si>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</si>
  <si>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</si>
  <si>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</si>
  <si>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</si>
  <si>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</si>
  <si>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</si>
  <si>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支払手形及び買掛金</t>
  </si>
  <si>
    <t>資産除去債務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</si>
</sst>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139</v>
      </c>
      <c r="B2" s="14">
        <v>7746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47</v>
      </c>
      <c r="B4" s="15" t="str">
        <f>HYPERLINK("http://www.kabupro.jp/mark/20140213/S10014J3.htm","四半期報告書")</f>
        <v>四半期報告書</v>
      </c>
      <c r="C4" s="15" t="str">
        <f>HYPERLINK("http://www.kabupro.jp/mark/20131113/S1000ASO.htm","四半期報告書")</f>
        <v>四半期報告書</v>
      </c>
      <c r="D4" s="15" t="str">
        <f>HYPERLINK("http://www.kabupro.jp/mark/20130809/S000E7JJ.htm","四半期報告書")</f>
        <v>四半期報告書</v>
      </c>
      <c r="E4" s="15" t="str">
        <f>HYPERLINK("http://www.kabupro.jp/mark/20130701/S000DT1J.htm","有価証券報告書")</f>
        <v>有価証券報告書</v>
      </c>
      <c r="F4" s="15" t="str">
        <f>HYPERLINK("http://www.kabupro.jp/mark/20140213/S10014J3.htm","四半期報告書")</f>
        <v>四半期報告書</v>
      </c>
      <c r="G4" s="15" t="str">
        <f>HYPERLINK("http://www.kabupro.jp/mark/20131113/S1000ASO.htm","四半期報告書")</f>
        <v>四半期報告書</v>
      </c>
      <c r="H4" s="15" t="str">
        <f>HYPERLINK("http://www.kabupro.jp/mark/20130809/S000E7JJ.htm","四半期報告書")</f>
        <v>四半期報告書</v>
      </c>
      <c r="I4" s="15" t="str">
        <f>HYPERLINK("http://www.kabupro.jp/mark/20130701/S000DT1J.htm","有価証券報告書")</f>
        <v>有価証券報告書</v>
      </c>
      <c r="J4" s="15" t="str">
        <f>HYPERLINK("http://www.kabupro.jp/mark/20130213/S000CSFM.htm","四半期報告書")</f>
        <v>四半期報告書</v>
      </c>
      <c r="K4" s="15" t="str">
        <f>HYPERLINK("http://www.kabupro.jp/mark/20121112/S000C5UE.htm","四半期報告書")</f>
        <v>四半期報告書</v>
      </c>
      <c r="L4" s="15" t="str">
        <f>HYPERLINK("http://www.kabupro.jp/mark/20120810/S000BM68.htm","四半期報告書")</f>
        <v>四半期報告書</v>
      </c>
      <c r="M4" s="15" t="str">
        <f>HYPERLINK("http://www.kabupro.jp/mark/20120626/S000B3I5.htm","有価証券報告書")</f>
        <v>有価証券報告書</v>
      </c>
      <c r="N4" s="15" t="str">
        <f>HYPERLINK("http://www.kabupro.jp/mark/20120213/S000A81T.htm","四半期報告書")</f>
        <v>四半期報告書</v>
      </c>
      <c r="O4" s="15" t="str">
        <f>HYPERLINK("http://www.kabupro.jp/mark/20111114/S0009LB7.htm","四半期報告書")</f>
        <v>四半期報告書</v>
      </c>
      <c r="P4" s="15" t="str">
        <f>HYPERLINK("http://www.kabupro.jp/mark/20110811/S000928R.htm","四半期報告書")</f>
        <v>四半期報告書</v>
      </c>
      <c r="Q4" s="15" t="str">
        <f>HYPERLINK("http://www.kabupro.jp/mark/20110627/S0008JDZ.htm","有価証券報告書")</f>
        <v>有価証券報告書</v>
      </c>
      <c r="R4" s="15" t="str">
        <f>HYPERLINK("http://www.kabupro.jp/mark/20110214/S0007NT5.htm","四半期報告書")</f>
        <v>四半期報告書</v>
      </c>
      <c r="S4" s="15" t="str">
        <f>HYPERLINK("http://www.kabupro.jp/mark/20101112/S000727S.htm","四半期報告書")</f>
        <v>四半期報告書</v>
      </c>
      <c r="T4" s="15" t="str">
        <f>HYPERLINK("http://www.kabupro.jp/mark/20100811/S0006G80.htm","四半期報告書")</f>
        <v>四半期報告書</v>
      </c>
      <c r="U4" s="15" t="str">
        <f>HYPERLINK("http://www.kabupro.jp/mark/20100628/S0005Y13.htm","有価証券報告書")</f>
        <v>有価証券報告書</v>
      </c>
      <c r="V4" s="15" t="str">
        <f>HYPERLINK("http://www.kabupro.jp/mark/20100215/S00053HK.htm","四半期報告書")</f>
        <v>四半期報告書</v>
      </c>
      <c r="W4" s="15" t="str">
        <f>HYPERLINK("http://www.kabupro.jp/mark/20091113/S0004HCI.htm","四半期報告書")</f>
        <v>四半期報告書</v>
      </c>
      <c r="X4" s="15" t="str">
        <f>HYPERLINK("http://www.kabupro.jp/mark/20090813/S0003UL0.htm","四半期報告書")</f>
        <v>四半期報告書</v>
      </c>
      <c r="Y4" s="15" t="str">
        <f>HYPERLINK("http://www.kabupro.jp/mark/20090629/S0003CC9.htm","有価証券報告書")</f>
        <v>有価証券報告書</v>
      </c>
    </row>
    <row r="5" spans="1:25" ht="14.25" thickBot="1">
      <c r="A5" s="11" t="s">
        <v>48</v>
      </c>
      <c r="B5" s="1" t="s">
        <v>210</v>
      </c>
      <c r="C5" s="1" t="s">
        <v>213</v>
      </c>
      <c r="D5" s="1" t="s">
        <v>215</v>
      </c>
      <c r="E5" s="1" t="s">
        <v>54</v>
      </c>
      <c r="F5" s="1" t="s">
        <v>210</v>
      </c>
      <c r="G5" s="1" t="s">
        <v>213</v>
      </c>
      <c r="H5" s="1" t="s">
        <v>215</v>
      </c>
      <c r="I5" s="1" t="s">
        <v>54</v>
      </c>
      <c r="J5" s="1" t="s">
        <v>217</v>
      </c>
      <c r="K5" s="1" t="s">
        <v>219</v>
      </c>
      <c r="L5" s="1" t="s">
        <v>221</v>
      </c>
      <c r="M5" s="1" t="s">
        <v>58</v>
      </c>
      <c r="N5" s="1" t="s">
        <v>223</v>
      </c>
      <c r="O5" s="1" t="s">
        <v>225</v>
      </c>
      <c r="P5" s="1" t="s">
        <v>227</v>
      </c>
      <c r="Q5" s="1" t="s">
        <v>60</v>
      </c>
      <c r="R5" s="1" t="s">
        <v>229</v>
      </c>
      <c r="S5" s="1" t="s">
        <v>231</v>
      </c>
      <c r="T5" s="1" t="s">
        <v>233</v>
      </c>
      <c r="U5" s="1" t="s">
        <v>62</v>
      </c>
      <c r="V5" s="1" t="s">
        <v>235</v>
      </c>
      <c r="W5" s="1" t="s">
        <v>237</v>
      </c>
      <c r="X5" s="1" t="s">
        <v>239</v>
      </c>
      <c r="Y5" s="1" t="s">
        <v>64</v>
      </c>
    </row>
    <row r="6" spans="1:25" ht="15" thickBot="1" thickTop="1">
      <c r="A6" s="10" t="s">
        <v>49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50</v>
      </c>
      <c r="B7" s="14" t="s">
        <v>3</v>
      </c>
      <c r="C7" s="14" t="s">
        <v>3</v>
      </c>
      <c r="D7" s="14" t="s">
        <v>3</v>
      </c>
      <c r="E7" s="16" t="s">
        <v>55</v>
      </c>
      <c r="F7" s="14" t="s">
        <v>3</v>
      </c>
      <c r="G7" s="14" t="s">
        <v>3</v>
      </c>
      <c r="H7" s="14" t="s">
        <v>3</v>
      </c>
      <c r="I7" s="16" t="s">
        <v>55</v>
      </c>
      <c r="J7" s="14" t="s">
        <v>3</v>
      </c>
      <c r="K7" s="14" t="s">
        <v>3</v>
      </c>
      <c r="L7" s="14" t="s">
        <v>3</v>
      </c>
      <c r="M7" s="16" t="s">
        <v>55</v>
      </c>
      <c r="N7" s="14" t="s">
        <v>3</v>
      </c>
      <c r="O7" s="14" t="s">
        <v>3</v>
      </c>
      <c r="P7" s="14" t="s">
        <v>3</v>
      </c>
      <c r="Q7" s="16" t="s">
        <v>55</v>
      </c>
      <c r="R7" s="14" t="s">
        <v>3</v>
      </c>
      <c r="S7" s="14" t="s">
        <v>3</v>
      </c>
      <c r="T7" s="14" t="s">
        <v>3</v>
      </c>
      <c r="U7" s="16" t="s">
        <v>55</v>
      </c>
      <c r="V7" s="14" t="s">
        <v>3</v>
      </c>
      <c r="W7" s="14" t="s">
        <v>3</v>
      </c>
      <c r="X7" s="14" t="s">
        <v>3</v>
      </c>
      <c r="Y7" s="16" t="s">
        <v>55</v>
      </c>
    </row>
    <row r="8" spans="1:25" ht="13.5">
      <c r="A8" s="13" t="s">
        <v>51</v>
      </c>
      <c r="B8" s="1" t="s">
        <v>4</v>
      </c>
      <c r="C8" s="1" t="s">
        <v>4</v>
      </c>
      <c r="D8" s="1" t="s">
        <v>4</v>
      </c>
      <c r="E8" s="17" t="s">
        <v>145</v>
      </c>
      <c r="F8" s="1" t="s">
        <v>145</v>
      </c>
      <c r="G8" s="1" t="s">
        <v>145</v>
      </c>
      <c r="H8" s="1" t="s">
        <v>145</v>
      </c>
      <c r="I8" s="17" t="s">
        <v>146</v>
      </c>
      <c r="J8" s="1" t="s">
        <v>146</v>
      </c>
      <c r="K8" s="1" t="s">
        <v>146</v>
      </c>
      <c r="L8" s="1" t="s">
        <v>146</v>
      </c>
      <c r="M8" s="17" t="s">
        <v>147</v>
      </c>
      <c r="N8" s="1" t="s">
        <v>147</v>
      </c>
      <c r="O8" s="1" t="s">
        <v>147</v>
      </c>
      <c r="P8" s="1" t="s">
        <v>147</v>
      </c>
      <c r="Q8" s="17" t="s">
        <v>148</v>
      </c>
      <c r="R8" s="1" t="s">
        <v>148</v>
      </c>
      <c r="S8" s="1" t="s">
        <v>148</v>
      </c>
      <c r="T8" s="1" t="s">
        <v>148</v>
      </c>
      <c r="U8" s="17" t="s">
        <v>149</v>
      </c>
      <c r="V8" s="1" t="s">
        <v>149</v>
      </c>
      <c r="W8" s="1" t="s">
        <v>149</v>
      </c>
      <c r="X8" s="1" t="s">
        <v>149</v>
      </c>
      <c r="Y8" s="17" t="s">
        <v>150</v>
      </c>
    </row>
    <row r="9" spans="1:25" ht="13.5">
      <c r="A9" s="13" t="s">
        <v>52</v>
      </c>
      <c r="B9" s="1" t="s">
        <v>212</v>
      </c>
      <c r="C9" s="1" t="s">
        <v>214</v>
      </c>
      <c r="D9" s="1" t="s">
        <v>216</v>
      </c>
      <c r="E9" s="17" t="s">
        <v>56</v>
      </c>
      <c r="F9" s="1" t="s">
        <v>218</v>
      </c>
      <c r="G9" s="1" t="s">
        <v>220</v>
      </c>
      <c r="H9" s="1" t="s">
        <v>222</v>
      </c>
      <c r="I9" s="17" t="s">
        <v>57</v>
      </c>
      <c r="J9" s="1" t="s">
        <v>224</v>
      </c>
      <c r="K9" s="1" t="s">
        <v>226</v>
      </c>
      <c r="L9" s="1" t="s">
        <v>228</v>
      </c>
      <c r="M9" s="17" t="s">
        <v>59</v>
      </c>
      <c r="N9" s="1" t="s">
        <v>230</v>
      </c>
      <c r="O9" s="1" t="s">
        <v>232</v>
      </c>
      <c r="P9" s="1" t="s">
        <v>234</v>
      </c>
      <c r="Q9" s="17" t="s">
        <v>61</v>
      </c>
      <c r="R9" s="1" t="s">
        <v>236</v>
      </c>
      <c r="S9" s="1" t="s">
        <v>238</v>
      </c>
      <c r="T9" s="1" t="s">
        <v>240</v>
      </c>
      <c r="U9" s="17" t="s">
        <v>63</v>
      </c>
      <c r="V9" s="1" t="s">
        <v>242</v>
      </c>
      <c r="W9" s="1" t="s">
        <v>244</v>
      </c>
      <c r="X9" s="1" t="s">
        <v>246</v>
      </c>
      <c r="Y9" s="17" t="s">
        <v>65</v>
      </c>
    </row>
    <row r="10" spans="1:25" ht="14.25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30" t="s">
        <v>153</v>
      </c>
      <c r="B11" s="27">
        <v>4228102</v>
      </c>
      <c r="C11" s="27">
        <v>2762299</v>
      </c>
      <c r="D11" s="27">
        <v>1367182</v>
      </c>
      <c r="E11" s="21">
        <v>5201667</v>
      </c>
      <c r="F11" s="27">
        <v>4124393</v>
      </c>
      <c r="G11" s="27">
        <v>2785895</v>
      </c>
      <c r="H11" s="27">
        <v>1325969</v>
      </c>
      <c r="I11" s="21">
        <v>5599511</v>
      </c>
      <c r="J11" s="27">
        <v>4239834</v>
      </c>
      <c r="K11" s="27">
        <v>2918114</v>
      </c>
      <c r="L11" s="27">
        <v>1423714</v>
      </c>
      <c r="M11" s="21">
        <v>6369931</v>
      </c>
      <c r="N11" s="27">
        <v>4955976</v>
      </c>
      <c r="O11" s="27">
        <v>3388470</v>
      </c>
      <c r="P11" s="27">
        <v>1667761</v>
      </c>
      <c r="Q11" s="21">
        <v>5625857</v>
      </c>
      <c r="R11" s="27">
        <v>4134782</v>
      </c>
      <c r="S11" s="27">
        <v>2623136</v>
      </c>
      <c r="T11" s="27">
        <v>1238336</v>
      </c>
      <c r="U11" s="21">
        <v>5897965</v>
      </c>
      <c r="V11" s="27">
        <v>4904831</v>
      </c>
      <c r="W11" s="27">
        <v>3453736</v>
      </c>
      <c r="X11" s="27">
        <v>1719038</v>
      </c>
      <c r="Y11" s="21">
        <v>6469681</v>
      </c>
    </row>
    <row r="12" spans="1:25" ht="13.5">
      <c r="A12" s="7" t="s">
        <v>161</v>
      </c>
      <c r="B12" s="28">
        <v>3804894</v>
      </c>
      <c r="C12" s="28">
        <v>2501433</v>
      </c>
      <c r="D12" s="28">
        <v>1201224</v>
      </c>
      <c r="E12" s="22">
        <v>4513378</v>
      </c>
      <c r="F12" s="28">
        <v>3444169</v>
      </c>
      <c r="G12" s="28">
        <v>2290349</v>
      </c>
      <c r="H12" s="28">
        <v>1075655</v>
      </c>
      <c r="I12" s="22">
        <v>4483877</v>
      </c>
      <c r="J12" s="28">
        <v>3283158</v>
      </c>
      <c r="K12" s="28">
        <v>2236532</v>
      </c>
      <c r="L12" s="28">
        <v>1074440</v>
      </c>
      <c r="M12" s="22">
        <v>4467152</v>
      </c>
      <c r="N12" s="28">
        <v>3423025</v>
      </c>
      <c r="O12" s="28">
        <v>2282027</v>
      </c>
      <c r="P12" s="28">
        <v>1112712</v>
      </c>
      <c r="Q12" s="22">
        <v>4398585</v>
      </c>
      <c r="R12" s="28">
        <v>3279415</v>
      </c>
      <c r="S12" s="28">
        <v>2148784</v>
      </c>
      <c r="T12" s="28">
        <v>1074293</v>
      </c>
      <c r="U12" s="22">
        <v>5471645</v>
      </c>
      <c r="V12" s="28">
        <v>4296818</v>
      </c>
      <c r="W12" s="28">
        <v>2982085</v>
      </c>
      <c r="X12" s="28">
        <v>1476078</v>
      </c>
      <c r="Y12" s="22">
        <v>5837969</v>
      </c>
    </row>
    <row r="13" spans="1:25" ht="13.5">
      <c r="A13" s="7" t="s">
        <v>162</v>
      </c>
      <c r="B13" s="28">
        <v>423207</v>
      </c>
      <c r="C13" s="28">
        <v>260866</v>
      </c>
      <c r="D13" s="28">
        <v>165958</v>
      </c>
      <c r="E13" s="22">
        <v>688288</v>
      </c>
      <c r="F13" s="28">
        <v>680223</v>
      </c>
      <c r="G13" s="28">
        <v>495546</v>
      </c>
      <c r="H13" s="28">
        <v>250314</v>
      </c>
      <c r="I13" s="22">
        <v>1115634</v>
      </c>
      <c r="J13" s="28">
        <v>956676</v>
      </c>
      <c r="K13" s="28">
        <v>681582</v>
      </c>
      <c r="L13" s="28">
        <v>349273</v>
      </c>
      <c r="M13" s="22">
        <v>1902779</v>
      </c>
      <c r="N13" s="28">
        <v>1532950</v>
      </c>
      <c r="O13" s="28">
        <v>1106442</v>
      </c>
      <c r="P13" s="28">
        <v>555048</v>
      </c>
      <c r="Q13" s="22">
        <v>1227271</v>
      </c>
      <c r="R13" s="28">
        <v>855366</v>
      </c>
      <c r="S13" s="28">
        <v>474352</v>
      </c>
      <c r="T13" s="28">
        <v>164042</v>
      </c>
      <c r="U13" s="22">
        <v>426319</v>
      </c>
      <c r="V13" s="28">
        <v>608013</v>
      </c>
      <c r="W13" s="28">
        <v>471650</v>
      </c>
      <c r="X13" s="28">
        <v>242960</v>
      </c>
      <c r="Y13" s="22">
        <v>631712</v>
      </c>
    </row>
    <row r="14" spans="1:25" ht="13.5">
      <c r="A14" s="6" t="s">
        <v>163</v>
      </c>
      <c r="B14" s="28">
        <v>55467</v>
      </c>
      <c r="C14" s="28">
        <v>36846</v>
      </c>
      <c r="D14" s="28">
        <v>17925</v>
      </c>
      <c r="E14" s="22">
        <v>73179</v>
      </c>
      <c r="F14" s="28">
        <v>55254</v>
      </c>
      <c r="G14" s="28">
        <v>36706</v>
      </c>
      <c r="H14" s="28">
        <v>18171</v>
      </c>
      <c r="I14" s="22">
        <v>75366</v>
      </c>
      <c r="J14" s="28">
        <v>55759</v>
      </c>
      <c r="K14" s="28">
        <v>37588</v>
      </c>
      <c r="L14" s="28">
        <v>19271</v>
      </c>
      <c r="M14" s="22">
        <v>90939</v>
      </c>
      <c r="N14" s="28">
        <v>67788</v>
      </c>
      <c r="O14" s="28">
        <v>44637</v>
      </c>
      <c r="P14" s="28">
        <v>21406</v>
      </c>
      <c r="Q14" s="22">
        <v>50755</v>
      </c>
      <c r="R14" s="28">
        <v>34303</v>
      </c>
      <c r="S14" s="28">
        <v>20650</v>
      </c>
      <c r="T14" s="28">
        <v>10225</v>
      </c>
      <c r="U14" s="22">
        <v>60445</v>
      </c>
      <c r="V14" s="28">
        <v>48609</v>
      </c>
      <c r="W14" s="28">
        <v>33159</v>
      </c>
      <c r="X14" s="28">
        <v>16186</v>
      </c>
      <c r="Y14" s="22">
        <v>79312</v>
      </c>
    </row>
    <row r="15" spans="1:25" ht="13.5">
      <c r="A15" s="6" t="s">
        <v>164</v>
      </c>
      <c r="B15" s="28">
        <v>187662</v>
      </c>
      <c r="C15" s="28">
        <v>122771</v>
      </c>
      <c r="D15" s="28">
        <v>61164</v>
      </c>
      <c r="E15" s="22">
        <v>236458</v>
      </c>
      <c r="F15" s="28">
        <v>184701</v>
      </c>
      <c r="G15" s="28">
        <v>121275</v>
      </c>
      <c r="H15" s="28">
        <v>62141</v>
      </c>
      <c r="I15" s="22">
        <v>250209</v>
      </c>
      <c r="J15" s="28">
        <v>186739</v>
      </c>
      <c r="K15" s="28">
        <v>125598</v>
      </c>
      <c r="L15" s="28">
        <v>64450</v>
      </c>
      <c r="M15" s="22">
        <v>231641</v>
      </c>
      <c r="N15" s="28">
        <v>172379</v>
      </c>
      <c r="O15" s="28">
        <v>116356</v>
      </c>
      <c r="P15" s="28">
        <v>60397</v>
      </c>
      <c r="Q15" s="22">
        <v>273971</v>
      </c>
      <c r="R15" s="28">
        <v>204828</v>
      </c>
      <c r="S15" s="28">
        <v>134962</v>
      </c>
      <c r="T15" s="28">
        <v>68183</v>
      </c>
      <c r="U15" s="22">
        <v>254556</v>
      </c>
      <c r="V15" s="28">
        <v>193571</v>
      </c>
      <c r="W15" s="28">
        <v>130582</v>
      </c>
      <c r="X15" s="28">
        <v>66928</v>
      </c>
      <c r="Y15" s="22">
        <v>260037</v>
      </c>
    </row>
    <row r="16" spans="1:25" ht="13.5">
      <c r="A16" s="6" t="s">
        <v>165</v>
      </c>
      <c r="B16" s="28">
        <v>11412</v>
      </c>
      <c r="C16" s="28"/>
      <c r="D16" s="28"/>
      <c r="E16" s="22">
        <v>4998</v>
      </c>
      <c r="F16" s="28">
        <v>4998</v>
      </c>
      <c r="G16" s="28"/>
      <c r="H16" s="28"/>
      <c r="I16" s="22">
        <v>19350</v>
      </c>
      <c r="J16" s="28">
        <v>18090</v>
      </c>
      <c r="K16" s="28"/>
      <c r="L16" s="28"/>
      <c r="M16" s="22">
        <v>22701</v>
      </c>
      <c r="N16" s="28">
        <v>18948</v>
      </c>
      <c r="O16" s="28"/>
      <c r="P16" s="28"/>
      <c r="Q16" s="22">
        <v>21265</v>
      </c>
      <c r="R16" s="28">
        <v>7024</v>
      </c>
      <c r="S16" s="28"/>
      <c r="T16" s="28"/>
      <c r="U16" s="22">
        <v>23034</v>
      </c>
      <c r="V16" s="28">
        <v>23113</v>
      </c>
      <c r="W16" s="28">
        <v>15793</v>
      </c>
      <c r="X16" s="28">
        <v>130</v>
      </c>
      <c r="Y16" s="22">
        <v>33187</v>
      </c>
    </row>
    <row r="17" spans="1:25" ht="13.5">
      <c r="A17" s="6" t="s">
        <v>167</v>
      </c>
      <c r="B17" s="28">
        <v>8611</v>
      </c>
      <c r="C17" s="28">
        <v>5742</v>
      </c>
      <c r="D17" s="28">
        <v>2865</v>
      </c>
      <c r="E17" s="22">
        <v>9706</v>
      </c>
      <c r="F17" s="28">
        <v>7194</v>
      </c>
      <c r="G17" s="28">
        <v>4713</v>
      </c>
      <c r="H17" s="28">
        <v>2210</v>
      </c>
      <c r="I17" s="22">
        <v>8546</v>
      </c>
      <c r="J17" s="28">
        <v>6285</v>
      </c>
      <c r="K17" s="28">
        <v>4118</v>
      </c>
      <c r="L17" s="28">
        <v>1981</v>
      </c>
      <c r="M17" s="22">
        <v>8099</v>
      </c>
      <c r="N17" s="28">
        <v>5993</v>
      </c>
      <c r="O17" s="28">
        <v>4038</v>
      </c>
      <c r="P17" s="28">
        <v>2029</v>
      </c>
      <c r="Q17" s="22">
        <v>10478</v>
      </c>
      <c r="R17" s="28">
        <v>7851</v>
      </c>
      <c r="S17" s="28">
        <v>5250</v>
      </c>
      <c r="T17" s="28">
        <v>2728</v>
      </c>
      <c r="U17" s="22">
        <v>10828</v>
      </c>
      <c r="V17" s="28">
        <v>8295</v>
      </c>
      <c r="W17" s="28">
        <v>5738</v>
      </c>
      <c r="X17" s="28">
        <v>3053</v>
      </c>
      <c r="Y17" s="22">
        <v>12179</v>
      </c>
    </row>
    <row r="18" spans="1:25" ht="13.5">
      <c r="A18" s="6" t="s">
        <v>170</v>
      </c>
      <c r="B18" s="28">
        <v>26235</v>
      </c>
      <c r="C18" s="28">
        <v>17008</v>
      </c>
      <c r="D18" s="28">
        <v>8228</v>
      </c>
      <c r="E18" s="22">
        <v>32590</v>
      </c>
      <c r="F18" s="28">
        <v>23940</v>
      </c>
      <c r="G18" s="28">
        <v>15704</v>
      </c>
      <c r="H18" s="28">
        <v>7690</v>
      </c>
      <c r="I18" s="22">
        <v>36314</v>
      </c>
      <c r="J18" s="28">
        <v>27225</v>
      </c>
      <c r="K18" s="28">
        <v>17986</v>
      </c>
      <c r="L18" s="28">
        <v>8960</v>
      </c>
      <c r="M18" s="22">
        <v>53092</v>
      </c>
      <c r="N18" s="28">
        <v>38927</v>
      </c>
      <c r="O18" s="28">
        <v>23342</v>
      </c>
      <c r="P18" s="28">
        <v>12123</v>
      </c>
      <c r="Q18" s="22">
        <v>62231</v>
      </c>
      <c r="R18" s="28">
        <v>49884</v>
      </c>
      <c r="S18" s="28">
        <v>31180</v>
      </c>
      <c r="T18" s="28">
        <v>12434</v>
      </c>
      <c r="U18" s="22">
        <v>72977</v>
      </c>
      <c r="V18" s="28">
        <v>49375</v>
      </c>
      <c r="W18" s="28">
        <v>34133</v>
      </c>
      <c r="X18" s="28">
        <v>16395</v>
      </c>
      <c r="Y18" s="22">
        <v>83461</v>
      </c>
    </row>
    <row r="19" spans="1:25" ht="13.5">
      <c r="A19" s="6" t="s">
        <v>166</v>
      </c>
      <c r="B19" s="28">
        <v>3273</v>
      </c>
      <c r="C19" s="28">
        <v>9758</v>
      </c>
      <c r="D19" s="28">
        <v>5237</v>
      </c>
      <c r="E19" s="22">
        <v>10477</v>
      </c>
      <c r="F19" s="28"/>
      <c r="G19" s="28">
        <v>3575</v>
      </c>
      <c r="H19" s="28"/>
      <c r="I19" s="22">
        <v>7964</v>
      </c>
      <c r="J19" s="28">
        <v>3756</v>
      </c>
      <c r="K19" s="28">
        <v>13948</v>
      </c>
      <c r="L19" s="28">
        <v>13572</v>
      </c>
      <c r="M19" s="22">
        <v>26115</v>
      </c>
      <c r="N19" s="28">
        <v>21316</v>
      </c>
      <c r="O19" s="28">
        <v>23983</v>
      </c>
      <c r="P19" s="28">
        <v>11936</v>
      </c>
      <c r="Q19" s="22">
        <v>16798</v>
      </c>
      <c r="R19" s="28">
        <v>13781</v>
      </c>
      <c r="S19" s="28">
        <v>6891</v>
      </c>
      <c r="T19" s="28"/>
      <c r="U19" s="22"/>
      <c r="V19" s="28"/>
      <c r="W19" s="28">
        <v>3056</v>
      </c>
      <c r="X19" s="28"/>
      <c r="Y19" s="22"/>
    </row>
    <row r="20" spans="1:25" ht="13.5">
      <c r="A20" s="6" t="s">
        <v>169</v>
      </c>
      <c r="B20" s="28">
        <v>36631</v>
      </c>
      <c r="C20" s="28">
        <v>23746</v>
      </c>
      <c r="D20" s="28">
        <v>13180</v>
      </c>
      <c r="E20" s="22">
        <v>41696</v>
      </c>
      <c r="F20" s="28">
        <v>30524</v>
      </c>
      <c r="G20" s="28">
        <v>20235</v>
      </c>
      <c r="H20" s="28">
        <v>10320</v>
      </c>
      <c r="I20" s="22">
        <v>40582</v>
      </c>
      <c r="J20" s="28">
        <v>30242</v>
      </c>
      <c r="K20" s="28">
        <v>20036</v>
      </c>
      <c r="L20" s="28">
        <v>9221</v>
      </c>
      <c r="M20" s="22">
        <v>35537</v>
      </c>
      <c r="N20" s="28">
        <v>25339</v>
      </c>
      <c r="O20" s="28">
        <v>16449</v>
      </c>
      <c r="P20" s="28">
        <v>8775</v>
      </c>
      <c r="Q20" s="22">
        <v>39220</v>
      </c>
      <c r="R20" s="28">
        <v>29499</v>
      </c>
      <c r="S20" s="28">
        <v>19519</v>
      </c>
      <c r="T20" s="28">
        <v>9653</v>
      </c>
      <c r="U20" s="22">
        <v>62274</v>
      </c>
      <c r="V20" s="28">
        <v>53240</v>
      </c>
      <c r="W20" s="28">
        <v>31370</v>
      </c>
      <c r="X20" s="28">
        <v>15048</v>
      </c>
      <c r="Y20" s="22">
        <v>59567</v>
      </c>
    </row>
    <row r="21" spans="1:25" ht="13.5">
      <c r="A21" s="6" t="s">
        <v>174</v>
      </c>
      <c r="B21" s="28">
        <v>69322</v>
      </c>
      <c r="C21" s="28">
        <v>38346</v>
      </c>
      <c r="D21" s="28">
        <v>15928</v>
      </c>
      <c r="E21" s="22">
        <v>104840</v>
      </c>
      <c r="F21" s="28">
        <v>65793</v>
      </c>
      <c r="G21" s="28">
        <v>40549</v>
      </c>
      <c r="H21" s="28">
        <v>18759</v>
      </c>
      <c r="I21" s="22">
        <v>89983</v>
      </c>
      <c r="J21" s="28">
        <v>66246</v>
      </c>
      <c r="K21" s="28">
        <v>45511</v>
      </c>
      <c r="L21" s="28">
        <v>23395</v>
      </c>
      <c r="M21" s="22">
        <v>126915</v>
      </c>
      <c r="N21" s="28">
        <v>84757</v>
      </c>
      <c r="O21" s="28">
        <v>60473</v>
      </c>
      <c r="P21" s="28">
        <v>24715</v>
      </c>
      <c r="Q21" s="22">
        <v>98924</v>
      </c>
      <c r="R21" s="28">
        <v>74870</v>
      </c>
      <c r="S21" s="28">
        <v>53907</v>
      </c>
      <c r="T21" s="28">
        <v>28478</v>
      </c>
      <c r="U21" s="22">
        <v>121782</v>
      </c>
      <c r="V21" s="28">
        <v>84992</v>
      </c>
      <c r="W21" s="28">
        <v>56932</v>
      </c>
      <c r="X21" s="28">
        <v>31909</v>
      </c>
      <c r="Y21" s="22">
        <v>139998</v>
      </c>
    </row>
    <row r="22" spans="1:25" ht="13.5">
      <c r="A22" s="6" t="s">
        <v>175</v>
      </c>
      <c r="B22" s="28">
        <v>58307</v>
      </c>
      <c r="C22" s="28">
        <v>36265</v>
      </c>
      <c r="D22" s="28">
        <v>18700</v>
      </c>
      <c r="E22" s="22">
        <v>78281</v>
      </c>
      <c r="F22" s="28">
        <v>59657</v>
      </c>
      <c r="G22" s="28">
        <v>39556</v>
      </c>
      <c r="H22" s="28">
        <v>19590</v>
      </c>
      <c r="I22" s="22">
        <v>73312</v>
      </c>
      <c r="J22" s="28">
        <v>53001</v>
      </c>
      <c r="K22" s="28">
        <v>34433</v>
      </c>
      <c r="L22" s="28">
        <v>15573</v>
      </c>
      <c r="M22" s="22">
        <v>74829</v>
      </c>
      <c r="N22" s="28">
        <v>58090</v>
      </c>
      <c r="O22" s="28">
        <v>39615</v>
      </c>
      <c r="P22" s="28">
        <v>19692</v>
      </c>
      <c r="Q22" s="22">
        <v>70324</v>
      </c>
      <c r="R22" s="28">
        <v>52443</v>
      </c>
      <c r="S22" s="28">
        <v>33652</v>
      </c>
      <c r="T22" s="28">
        <v>15646</v>
      </c>
      <c r="U22" s="22">
        <v>77205</v>
      </c>
      <c r="V22" s="28">
        <v>63671</v>
      </c>
      <c r="W22" s="28">
        <v>45493</v>
      </c>
      <c r="X22" s="28">
        <v>22902</v>
      </c>
      <c r="Y22" s="22">
        <v>114600</v>
      </c>
    </row>
    <row r="23" spans="1:25" ht="13.5">
      <c r="A23" s="6" t="s">
        <v>176</v>
      </c>
      <c r="B23" s="28">
        <v>150952</v>
      </c>
      <c r="C23" s="28">
        <v>102404</v>
      </c>
      <c r="D23" s="28">
        <v>43858</v>
      </c>
      <c r="E23" s="22">
        <v>143400</v>
      </c>
      <c r="F23" s="28">
        <v>104236</v>
      </c>
      <c r="G23" s="28">
        <v>64661</v>
      </c>
      <c r="H23" s="28">
        <v>30404</v>
      </c>
      <c r="I23" s="22">
        <v>135294</v>
      </c>
      <c r="J23" s="28">
        <v>106402</v>
      </c>
      <c r="K23" s="28">
        <v>72594</v>
      </c>
      <c r="L23" s="28">
        <v>32115</v>
      </c>
      <c r="M23" s="22">
        <v>84424</v>
      </c>
      <c r="N23" s="28">
        <v>61780</v>
      </c>
      <c r="O23" s="28">
        <v>40563</v>
      </c>
      <c r="P23" s="28">
        <v>19701</v>
      </c>
      <c r="Q23" s="22">
        <v>59631</v>
      </c>
      <c r="R23" s="28">
        <v>42032</v>
      </c>
      <c r="S23" s="28">
        <v>23242</v>
      </c>
      <c r="T23" s="28">
        <v>6537</v>
      </c>
      <c r="U23" s="22">
        <v>76049</v>
      </c>
      <c r="V23" s="28">
        <v>54213</v>
      </c>
      <c r="W23" s="28">
        <v>31387</v>
      </c>
      <c r="X23" s="28">
        <v>17915</v>
      </c>
      <c r="Y23" s="22">
        <v>89923</v>
      </c>
    </row>
    <row r="24" spans="1:25" ht="13.5">
      <c r="A24" s="6" t="s">
        <v>77</v>
      </c>
      <c r="B24" s="28">
        <v>258957</v>
      </c>
      <c r="C24" s="28">
        <v>173744</v>
      </c>
      <c r="D24" s="28">
        <v>85405</v>
      </c>
      <c r="E24" s="22">
        <v>296152</v>
      </c>
      <c r="F24" s="28">
        <v>216246</v>
      </c>
      <c r="G24" s="28">
        <v>144398</v>
      </c>
      <c r="H24" s="28">
        <v>75167</v>
      </c>
      <c r="I24" s="22">
        <v>298678</v>
      </c>
      <c r="J24" s="28">
        <v>226144</v>
      </c>
      <c r="K24" s="28">
        <v>150271</v>
      </c>
      <c r="L24" s="28">
        <v>76212</v>
      </c>
      <c r="M24" s="22">
        <v>283282</v>
      </c>
      <c r="N24" s="28">
        <v>208347</v>
      </c>
      <c r="O24" s="28">
        <v>136672</v>
      </c>
      <c r="P24" s="28">
        <v>66086</v>
      </c>
      <c r="Q24" s="22">
        <v>284667</v>
      </c>
      <c r="R24" s="28">
        <v>207670</v>
      </c>
      <c r="S24" s="28">
        <v>136969</v>
      </c>
      <c r="T24" s="28">
        <v>63772</v>
      </c>
      <c r="U24" s="22">
        <v>347842</v>
      </c>
      <c r="V24" s="28">
        <v>279842</v>
      </c>
      <c r="W24" s="28">
        <v>189447</v>
      </c>
      <c r="X24" s="28">
        <v>102624</v>
      </c>
      <c r="Y24" s="22">
        <v>413831</v>
      </c>
    </row>
    <row r="25" spans="1:25" ht="13.5">
      <c r="A25" s="6" t="s">
        <v>177</v>
      </c>
      <c r="B25" s="28">
        <v>866835</v>
      </c>
      <c r="C25" s="28">
        <v>566635</v>
      </c>
      <c r="D25" s="28">
        <v>272495</v>
      </c>
      <c r="E25" s="22">
        <v>1031782</v>
      </c>
      <c r="F25" s="28">
        <v>752547</v>
      </c>
      <c r="G25" s="28">
        <v>491375</v>
      </c>
      <c r="H25" s="28">
        <v>244456</v>
      </c>
      <c r="I25" s="22">
        <v>1035604</v>
      </c>
      <c r="J25" s="28">
        <v>779894</v>
      </c>
      <c r="K25" s="28">
        <v>522085</v>
      </c>
      <c r="L25" s="28">
        <v>264754</v>
      </c>
      <c r="M25" s="22">
        <v>1037579</v>
      </c>
      <c r="N25" s="28">
        <v>763671</v>
      </c>
      <c r="O25" s="28">
        <v>506132</v>
      </c>
      <c r="P25" s="28">
        <v>246864</v>
      </c>
      <c r="Q25" s="22">
        <v>988268</v>
      </c>
      <c r="R25" s="28">
        <v>724189</v>
      </c>
      <c r="S25" s="28">
        <v>467750</v>
      </c>
      <c r="T25" s="28">
        <v>217660</v>
      </c>
      <c r="U25" s="22">
        <v>1113822</v>
      </c>
      <c r="V25" s="28">
        <v>859751</v>
      </c>
      <c r="W25" s="28">
        <v>578014</v>
      </c>
      <c r="X25" s="28">
        <v>293650</v>
      </c>
      <c r="Y25" s="22">
        <v>1295672</v>
      </c>
    </row>
    <row r="26" spans="1:25" ht="14.25" thickBot="1">
      <c r="A26" s="25" t="s">
        <v>178</v>
      </c>
      <c r="B26" s="29">
        <v>-443628</v>
      </c>
      <c r="C26" s="29">
        <v>-305769</v>
      </c>
      <c r="D26" s="29">
        <v>-106536</v>
      </c>
      <c r="E26" s="23">
        <v>-343493</v>
      </c>
      <c r="F26" s="29">
        <v>-72324</v>
      </c>
      <c r="G26" s="29">
        <v>4170</v>
      </c>
      <c r="H26" s="29">
        <v>5858</v>
      </c>
      <c r="I26" s="23">
        <v>80029</v>
      </c>
      <c r="J26" s="29">
        <v>176782</v>
      </c>
      <c r="K26" s="29">
        <v>159496</v>
      </c>
      <c r="L26" s="29">
        <v>84519</v>
      </c>
      <c r="M26" s="23">
        <v>865199</v>
      </c>
      <c r="N26" s="29">
        <v>769278</v>
      </c>
      <c r="O26" s="29">
        <v>600310</v>
      </c>
      <c r="P26" s="29">
        <v>308183</v>
      </c>
      <c r="Q26" s="23">
        <v>239002</v>
      </c>
      <c r="R26" s="29">
        <v>131177</v>
      </c>
      <c r="S26" s="29">
        <v>6602</v>
      </c>
      <c r="T26" s="29">
        <v>-53618</v>
      </c>
      <c r="U26" s="23">
        <v>-687502</v>
      </c>
      <c r="V26" s="29">
        <v>-251738</v>
      </c>
      <c r="W26" s="29">
        <v>-106363</v>
      </c>
      <c r="X26" s="29">
        <v>-50690</v>
      </c>
      <c r="Y26" s="23">
        <v>-663959</v>
      </c>
    </row>
    <row r="27" spans="1:25" ht="14.25" thickTop="1">
      <c r="A27" s="6" t="s">
        <v>179</v>
      </c>
      <c r="B27" s="28">
        <v>386</v>
      </c>
      <c r="C27" s="28">
        <v>193</v>
      </c>
      <c r="D27" s="28">
        <v>102</v>
      </c>
      <c r="E27" s="22">
        <v>810</v>
      </c>
      <c r="F27" s="28">
        <v>724</v>
      </c>
      <c r="G27" s="28">
        <v>713</v>
      </c>
      <c r="H27" s="28">
        <v>184</v>
      </c>
      <c r="I27" s="22">
        <v>316</v>
      </c>
      <c r="J27" s="28">
        <v>252</v>
      </c>
      <c r="K27" s="28">
        <v>110</v>
      </c>
      <c r="L27" s="28">
        <v>77</v>
      </c>
      <c r="M27" s="22">
        <v>348</v>
      </c>
      <c r="N27" s="28">
        <v>256</v>
      </c>
      <c r="O27" s="28">
        <v>137</v>
      </c>
      <c r="P27" s="28">
        <v>46</v>
      </c>
      <c r="Q27" s="22">
        <v>1449</v>
      </c>
      <c r="R27" s="28">
        <v>1187</v>
      </c>
      <c r="S27" s="28">
        <v>877</v>
      </c>
      <c r="T27" s="28">
        <v>414</v>
      </c>
      <c r="U27" s="22">
        <v>2230</v>
      </c>
      <c r="V27" s="28">
        <v>1612</v>
      </c>
      <c r="W27" s="28">
        <v>956</v>
      </c>
      <c r="X27" s="28">
        <v>567</v>
      </c>
      <c r="Y27" s="22">
        <v>2679</v>
      </c>
    </row>
    <row r="28" spans="1:25" ht="13.5">
      <c r="A28" s="6" t="s">
        <v>180</v>
      </c>
      <c r="B28" s="28">
        <v>4364</v>
      </c>
      <c r="C28" s="28">
        <v>3194</v>
      </c>
      <c r="D28" s="28">
        <v>3029</v>
      </c>
      <c r="E28" s="22">
        <v>4591</v>
      </c>
      <c r="F28" s="28">
        <v>4278</v>
      </c>
      <c r="G28" s="28">
        <v>3150</v>
      </c>
      <c r="H28" s="28">
        <v>3026</v>
      </c>
      <c r="I28" s="22">
        <v>5409</v>
      </c>
      <c r="J28" s="28">
        <v>5216</v>
      </c>
      <c r="K28" s="28">
        <v>4122</v>
      </c>
      <c r="L28" s="28">
        <v>4026</v>
      </c>
      <c r="M28" s="22">
        <v>4385</v>
      </c>
      <c r="N28" s="28">
        <v>4191</v>
      </c>
      <c r="O28" s="28">
        <v>4114</v>
      </c>
      <c r="P28" s="28">
        <v>4029</v>
      </c>
      <c r="Q28" s="22">
        <v>4457</v>
      </c>
      <c r="R28" s="28">
        <v>4424</v>
      </c>
      <c r="S28" s="28">
        <v>4396</v>
      </c>
      <c r="T28" s="28">
        <v>4308</v>
      </c>
      <c r="U28" s="22">
        <v>5408</v>
      </c>
      <c r="V28" s="28">
        <v>5366</v>
      </c>
      <c r="W28" s="28">
        <v>5353</v>
      </c>
      <c r="X28" s="28">
        <v>5132</v>
      </c>
      <c r="Y28" s="22">
        <v>6716</v>
      </c>
    </row>
    <row r="29" spans="1:25" ht="13.5">
      <c r="A29" s="6" t="s">
        <v>185</v>
      </c>
      <c r="B29" s="28">
        <v>74775</v>
      </c>
      <c r="C29" s="28">
        <v>26231</v>
      </c>
      <c r="D29" s="28">
        <v>29158</v>
      </c>
      <c r="E29" s="22">
        <v>36876</v>
      </c>
      <c r="F29" s="28">
        <v>12311</v>
      </c>
      <c r="G29" s="28"/>
      <c r="H29" s="28"/>
      <c r="I29" s="22">
        <v>4951</v>
      </c>
      <c r="J29" s="28"/>
      <c r="K29" s="28"/>
      <c r="L29" s="28"/>
      <c r="M29" s="22"/>
      <c r="N29" s="28"/>
      <c r="O29" s="28"/>
      <c r="P29" s="28"/>
      <c r="Q29" s="22">
        <v>17624</v>
      </c>
      <c r="R29" s="28"/>
      <c r="S29" s="28">
        <v>48090</v>
      </c>
      <c r="T29" s="28">
        <v>86520</v>
      </c>
      <c r="U29" s="22"/>
      <c r="V29" s="28"/>
      <c r="W29" s="28"/>
      <c r="X29" s="28"/>
      <c r="Y29" s="22"/>
    </row>
    <row r="30" spans="1:25" ht="13.5">
      <c r="A30" s="6" t="s">
        <v>184</v>
      </c>
      <c r="B30" s="28">
        <v>66712</v>
      </c>
      <c r="C30" s="28">
        <v>48089</v>
      </c>
      <c r="D30" s="28">
        <v>4480</v>
      </c>
      <c r="E30" s="22">
        <v>82602</v>
      </c>
      <c r="F30" s="28">
        <v>48511</v>
      </c>
      <c r="G30" s="28">
        <v>30882</v>
      </c>
      <c r="H30" s="28">
        <v>145</v>
      </c>
      <c r="I30" s="22">
        <v>81656</v>
      </c>
      <c r="J30" s="28">
        <v>45368</v>
      </c>
      <c r="K30" s="28">
        <v>30460</v>
      </c>
      <c r="L30" s="28">
        <v>3320</v>
      </c>
      <c r="M30" s="22">
        <v>94504</v>
      </c>
      <c r="N30" s="28">
        <v>45471</v>
      </c>
      <c r="O30" s="28">
        <v>29998</v>
      </c>
      <c r="P30" s="28">
        <v>734</v>
      </c>
      <c r="Q30" s="22">
        <v>140225</v>
      </c>
      <c r="R30" s="28">
        <v>106447</v>
      </c>
      <c r="S30" s="28">
        <v>61834</v>
      </c>
      <c r="T30" s="28">
        <v>49892</v>
      </c>
      <c r="U30" s="22">
        <v>42131</v>
      </c>
      <c r="V30" s="28">
        <v>41168</v>
      </c>
      <c r="W30" s="28">
        <v>14577</v>
      </c>
      <c r="X30" s="28">
        <v>10617</v>
      </c>
      <c r="Y30" s="22">
        <v>59652</v>
      </c>
    </row>
    <row r="31" spans="1:25" ht="13.5">
      <c r="A31" s="6" t="s">
        <v>42</v>
      </c>
      <c r="B31" s="28">
        <v>2097</v>
      </c>
      <c r="C31" s="28">
        <v>1293</v>
      </c>
      <c r="D31" s="28">
        <v>506</v>
      </c>
      <c r="E31" s="22"/>
      <c r="F31" s="28">
        <v>7717</v>
      </c>
      <c r="G31" s="28">
        <v>8182</v>
      </c>
      <c r="H31" s="28">
        <v>6484</v>
      </c>
      <c r="I31" s="22"/>
      <c r="J31" s="28">
        <v>2585</v>
      </c>
      <c r="K31" s="28">
        <v>2168</v>
      </c>
      <c r="L31" s="28">
        <v>436</v>
      </c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77</v>
      </c>
      <c r="B32" s="28">
        <v>11611</v>
      </c>
      <c r="C32" s="28">
        <v>5006</v>
      </c>
      <c r="D32" s="28">
        <v>3393</v>
      </c>
      <c r="E32" s="22">
        <v>23055</v>
      </c>
      <c r="F32" s="28">
        <v>11586</v>
      </c>
      <c r="G32" s="28">
        <v>8949</v>
      </c>
      <c r="H32" s="28">
        <v>4245</v>
      </c>
      <c r="I32" s="22">
        <v>18038</v>
      </c>
      <c r="J32" s="28">
        <v>11586</v>
      </c>
      <c r="K32" s="28">
        <v>9804</v>
      </c>
      <c r="L32" s="28">
        <v>3493</v>
      </c>
      <c r="M32" s="22">
        <v>13245</v>
      </c>
      <c r="N32" s="28">
        <v>11635</v>
      </c>
      <c r="O32" s="28">
        <v>3546</v>
      </c>
      <c r="P32" s="28">
        <v>825</v>
      </c>
      <c r="Q32" s="22">
        <v>20765</v>
      </c>
      <c r="R32" s="28">
        <v>22596</v>
      </c>
      <c r="S32" s="28">
        <v>12405</v>
      </c>
      <c r="T32" s="28">
        <v>4683</v>
      </c>
      <c r="U32" s="22">
        <v>19110</v>
      </c>
      <c r="V32" s="28">
        <v>14955</v>
      </c>
      <c r="W32" s="28">
        <v>13429</v>
      </c>
      <c r="X32" s="28">
        <v>2939</v>
      </c>
      <c r="Y32" s="22">
        <v>18284</v>
      </c>
    </row>
    <row r="33" spans="1:25" ht="13.5">
      <c r="A33" s="6" t="s">
        <v>186</v>
      </c>
      <c r="B33" s="28">
        <v>159949</v>
      </c>
      <c r="C33" s="28">
        <v>84008</v>
      </c>
      <c r="D33" s="28">
        <v>40670</v>
      </c>
      <c r="E33" s="22">
        <v>148176</v>
      </c>
      <c r="F33" s="28">
        <v>85129</v>
      </c>
      <c r="G33" s="28">
        <v>51877</v>
      </c>
      <c r="H33" s="28">
        <v>14087</v>
      </c>
      <c r="I33" s="22">
        <v>123692</v>
      </c>
      <c r="J33" s="28">
        <v>77968</v>
      </c>
      <c r="K33" s="28">
        <v>59625</v>
      </c>
      <c r="L33" s="28">
        <v>19130</v>
      </c>
      <c r="M33" s="22">
        <v>144805</v>
      </c>
      <c r="N33" s="28">
        <v>84882</v>
      </c>
      <c r="O33" s="28">
        <v>53348</v>
      </c>
      <c r="P33" s="28">
        <v>13412</v>
      </c>
      <c r="Q33" s="22">
        <v>245479</v>
      </c>
      <c r="R33" s="28">
        <v>180031</v>
      </c>
      <c r="S33" s="28">
        <v>165204</v>
      </c>
      <c r="T33" s="28">
        <v>175643</v>
      </c>
      <c r="U33" s="22">
        <v>105622</v>
      </c>
      <c r="V33" s="28">
        <v>86429</v>
      </c>
      <c r="W33" s="28">
        <v>49867</v>
      </c>
      <c r="X33" s="28">
        <v>27031</v>
      </c>
      <c r="Y33" s="22">
        <v>124074</v>
      </c>
    </row>
    <row r="34" spans="1:25" ht="13.5">
      <c r="A34" s="6" t="s">
        <v>187</v>
      </c>
      <c r="B34" s="28">
        <v>56223</v>
      </c>
      <c r="C34" s="28">
        <v>38018</v>
      </c>
      <c r="D34" s="28">
        <v>19531</v>
      </c>
      <c r="E34" s="22">
        <v>78435</v>
      </c>
      <c r="F34" s="28">
        <v>59030</v>
      </c>
      <c r="G34" s="28">
        <v>39602</v>
      </c>
      <c r="H34" s="28">
        <v>19391</v>
      </c>
      <c r="I34" s="22">
        <v>91906</v>
      </c>
      <c r="J34" s="28">
        <v>69489</v>
      </c>
      <c r="K34" s="28">
        <v>47165</v>
      </c>
      <c r="L34" s="28">
        <v>23900</v>
      </c>
      <c r="M34" s="22">
        <v>96505</v>
      </c>
      <c r="N34" s="28">
        <v>73488</v>
      </c>
      <c r="O34" s="28">
        <v>49674</v>
      </c>
      <c r="P34" s="28">
        <v>24546</v>
      </c>
      <c r="Q34" s="22">
        <v>113499</v>
      </c>
      <c r="R34" s="28">
        <v>86336</v>
      </c>
      <c r="S34" s="28">
        <v>58710</v>
      </c>
      <c r="T34" s="28">
        <v>27970</v>
      </c>
      <c r="U34" s="22">
        <v>112323</v>
      </c>
      <c r="V34" s="28">
        <v>85517</v>
      </c>
      <c r="W34" s="28">
        <v>56736</v>
      </c>
      <c r="X34" s="28">
        <v>27025</v>
      </c>
      <c r="Y34" s="22">
        <v>108611</v>
      </c>
    </row>
    <row r="35" spans="1:25" ht="13.5">
      <c r="A35" s="6" t="s">
        <v>188</v>
      </c>
      <c r="B35" s="28">
        <v>5672</v>
      </c>
      <c r="C35" s="28">
        <v>3781</v>
      </c>
      <c r="D35" s="28">
        <v>1890</v>
      </c>
      <c r="E35" s="22">
        <v>20875</v>
      </c>
      <c r="F35" s="28">
        <v>18984</v>
      </c>
      <c r="G35" s="28">
        <v>17094</v>
      </c>
      <c r="H35" s="28">
        <v>15203</v>
      </c>
      <c r="I35" s="22">
        <v>47409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77</v>
      </c>
      <c r="B36" s="28">
        <v>5418</v>
      </c>
      <c r="C36" s="28">
        <v>3652</v>
      </c>
      <c r="D36" s="28">
        <v>1641</v>
      </c>
      <c r="E36" s="22">
        <v>8396</v>
      </c>
      <c r="F36" s="28">
        <v>6396</v>
      </c>
      <c r="G36" s="28">
        <v>3919</v>
      </c>
      <c r="H36" s="28">
        <v>2380</v>
      </c>
      <c r="I36" s="22">
        <v>9642</v>
      </c>
      <c r="J36" s="28">
        <v>5812</v>
      </c>
      <c r="K36" s="28">
        <v>2632</v>
      </c>
      <c r="L36" s="28">
        <v>1020</v>
      </c>
      <c r="M36" s="22">
        <v>9302</v>
      </c>
      <c r="N36" s="28">
        <v>7590</v>
      </c>
      <c r="O36" s="28">
        <v>3364</v>
      </c>
      <c r="P36" s="28">
        <v>1331</v>
      </c>
      <c r="Q36" s="22">
        <v>14699</v>
      </c>
      <c r="R36" s="28">
        <v>13393</v>
      </c>
      <c r="S36" s="28">
        <v>14902</v>
      </c>
      <c r="T36" s="28">
        <v>4265</v>
      </c>
      <c r="U36" s="22">
        <v>37827</v>
      </c>
      <c r="V36" s="28">
        <v>16446</v>
      </c>
      <c r="W36" s="28">
        <v>11447</v>
      </c>
      <c r="X36" s="28">
        <v>3901</v>
      </c>
      <c r="Y36" s="22">
        <v>26940</v>
      </c>
    </row>
    <row r="37" spans="1:25" ht="13.5">
      <c r="A37" s="6" t="s">
        <v>189</v>
      </c>
      <c r="B37" s="28">
        <v>67313</v>
      </c>
      <c r="C37" s="28">
        <v>45452</v>
      </c>
      <c r="D37" s="28">
        <v>23063</v>
      </c>
      <c r="E37" s="22">
        <v>107707</v>
      </c>
      <c r="F37" s="28">
        <v>84412</v>
      </c>
      <c r="G37" s="28">
        <v>88601</v>
      </c>
      <c r="H37" s="28">
        <v>53939</v>
      </c>
      <c r="I37" s="22">
        <v>148958</v>
      </c>
      <c r="J37" s="28">
        <v>89260</v>
      </c>
      <c r="K37" s="28">
        <v>75602</v>
      </c>
      <c r="L37" s="28">
        <v>35178</v>
      </c>
      <c r="M37" s="22">
        <v>215705</v>
      </c>
      <c r="N37" s="28">
        <v>199043</v>
      </c>
      <c r="O37" s="28">
        <v>158313</v>
      </c>
      <c r="P37" s="28">
        <v>47839</v>
      </c>
      <c r="Q37" s="22">
        <v>128199</v>
      </c>
      <c r="R37" s="28">
        <v>110106</v>
      </c>
      <c r="S37" s="28">
        <v>73613</v>
      </c>
      <c r="T37" s="28">
        <v>32235</v>
      </c>
      <c r="U37" s="22">
        <v>355434</v>
      </c>
      <c r="V37" s="28">
        <v>166334</v>
      </c>
      <c r="W37" s="28">
        <v>77769</v>
      </c>
      <c r="X37" s="28">
        <v>119142</v>
      </c>
      <c r="Y37" s="22">
        <v>164288</v>
      </c>
    </row>
    <row r="38" spans="1:25" ht="14.25" thickBot="1">
      <c r="A38" s="25" t="s">
        <v>190</v>
      </c>
      <c r="B38" s="29">
        <v>-350992</v>
      </c>
      <c r="C38" s="29">
        <v>-267213</v>
      </c>
      <c r="D38" s="29">
        <v>-88929</v>
      </c>
      <c r="E38" s="23">
        <v>-303024</v>
      </c>
      <c r="F38" s="29">
        <v>-71607</v>
      </c>
      <c r="G38" s="29">
        <v>-32553</v>
      </c>
      <c r="H38" s="29">
        <v>-33993</v>
      </c>
      <c r="I38" s="23">
        <v>54762</v>
      </c>
      <c r="J38" s="29">
        <v>165490</v>
      </c>
      <c r="K38" s="29">
        <v>143518</v>
      </c>
      <c r="L38" s="29">
        <v>68471</v>
      </c>
      <c r="M38" s="23">
        <v>794299</v>
      </c>
      <c r="N38" s="29">
        <v>655117</v>
      </c>
      <c r="O38" s="29">
        <v>495345</v>
      </c>
      <c r="P38" s="29">
        <v>273756</v>
      </c>
      <c r="Q38" s="23">
        <v>356282</v>
      </c>
      <c r="R38" s="29">
        <v>201102</v>
      </c>
      <c r="S38" s="29">
        <v>98192</v>
      </c>
      <c r="T38" s="29">
        <v>89789</v>
      </c>
      <c r="U38" s="23">
        <v>-937313</v>
      </c>
      <c r="V38" s="29">
        <v>-331643</v>
      </c>
      <c r="W38" s="29">
        <v>-134265</v>
      </c>
      <c r="X38" s="29">
        <v>-142801</v>
      </c>
      <c r="Y38" s="23">
        <v>-704173</v>
      </c>
    </row>
    <row r="39" spans="1:25" ht="14.25" thickTop="1">
      <c r="A39" s="6" t="s">
        <v>193</v>
      </c>
      <c r="B39" s="28">
        <v>8401</v>
      </c>
      <c r="C39" s="28">
        <v>8136</v>
      </c>
      <c r="D39" s="28">
        <v>7892</v>
      </c>
      <c r="E39" s="22">
        <v>1911</v>
      </c>
      <c r="F39" s="28">
        <v>1329</v>
      </c>
      <c r="G39" s="28">
        <v>1329</v>
      </c>
      <c r="H39" s="28">
        <v>278</v>
      </c>
      <c r="I39" s="22">
        <v>4722</v>
      </c>
      <c r="J39" s="28">
        <v>4393</v>
      </c>
      <c r="K39" s="28">
        <v>4393</v>
      </c>
      <c r="L39" s="28">
        <v>4393</v>
      </c>
      <c r="M39" s="22">
        <v>4203</v>
      </c>
      <c r="N39" s="28">
        <v>4203</v>
      </c>
      <c r="O39" s="28">
        <v>4203</v>
      </c>
      <c r="P39" s="28">
        <v>4203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195</v>
      </c>
      <c r="B40" s="28"/>
      <c r="C40" s="28"/>
      <c r="D40" s="28"/>
      <c r="E40" s="22">
        <v>8550</v>
      </c>
      <c r="F40" s="28">
        <v>8550</v>
      </c>
      <c r="G40" s="28">
        <v>8550</v>
      </c>
      <c r="H40" s="28">
        <v>8550</v>
      </c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191</v>
      </c>
      <c r="B41" s="28">
        <v>84759</v>
      </c>
      <c r="C41" s="28">
        <v>84759</v>
      </c>
      <c r="D41" s="28">
        <v>84534</v>
      </c>
      <c r="E41" s="22">
        <v>1985</v>
      </c>
      <c r="F41" s="28">
        <v>339</v>
      </c>
      <c r="G41" s="28"/>
      <c r="H41" s="28"/>
      <c r="I41" s="22">
        <v>148702</v>
      </c>
      <c r="J41" s="28">
        <v>148702</v>
      </c>
      <c r="K41" s="28">
        <v>148702</v>
      </c>
      <c r="L41" s="28"/>
      <c r="M41" s="22">
        <v>34510</v>
      </c>
      <c r="N41" s="28">
        <v>35152</v>
      </c>
      <c r="O41" s="28">
        <v>36605</v>
      </c>
      <c r="P41" s="28">
        <v>38064</v>
      </c>
      <c r="Q41" s="22">
        <v>4365</v>
      </c>
      <c r="R41" s="28">
        <v>5967</v>
      </c>
      <c r="S41" s="28">
        <v>1943</v>
      </c>
      <c r="T41" s="28">
        <v>2837</v>
      </c>
      <c r="U41" s="22">
        <v>36200</v>
      </c>
      <c r="V41" s="28">
        <v>23041</v>
      </c>
      <c r="W41" s="28">
        <v>23041</v>
      </c>
      <c r="X41" s="28">
        <v>19511</v>
      </c>
      <c r="Y41" s="22">
        <v>75865</v>
      </c>
    </row>
    <row r="42" spans="1:25" ht="13.5">
      <c r="A42" s="6" t="s">
        <v>192</v>
      </c>
      <c r="B42" s="28">
        <v>111451</v>
      </c>
      <c r="C42" s="28"/>
      <c r="D42" s="28"/>
      <c r="E42" s="22">
        <v>198044</v>
      </c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198</v>
      </c>
      <c r="B43" s="28">
        <v>204612</v>
      </c>
      <c r="C43" s="28">
        <v>92895</v>
      </c>
      <c r="D43" s="28">
        <v>92426</v>
      </c>
      <c r="E43" s="22">
        <v>210491</v>
      </c>
      <c r="F43" s="28">
        <v>10218</v>
      </c>
      <c r="G43" s="28">
        <v>9879</v>
      </c>
      <c r="H43" s="28">
        <v>8828</v>
      </c>
      <c r="I43" s="22">
        <v>417904</v>
      </c>
      <c r="J43" s="28">
        <v>417576</v>
      </c>
      <c r="K43" s="28">
        <v>417576</v>
      </c>
      <c r="L43" s="28">
        <v>4407</v>
      </c>
      <c r="M43" s="22">
        <v>43556</v>
      </c>
      <c r="N43" s="28">
        <v>40986</v>
      </c>
      <c r="O43" s="28">
        <v>42119</v>
      </c>
      <c r="P43" s="28">
        <v>42885</v>
      </c>
      <c r="Q43" s="22">
        <v>37772</v>
      </c>
      <c r="R43" s="28">
        <v>35337</v>
      </c>
      <c r="S43" s="28">
        <v>7240</v>
      </c>
      <c r="T43" s="28">
        <v>3504</v>
      </c>
      <c r="U43" s="22">
        <v>155640</v>
      </c>
      <c r="V43" s="28">
        <v>142686</v>
      </c>
      <c r="W43" s="28">
        <v>61328</v>
      </c>
      <c r="X43" s="28">
        <v>56845</v>
      </c>
      <c r="Y43" s="22">
        <v>135456</v>
      </c>
    </row>
    <row r="44" spans="1:25" ht="13.5">
      <c r="A44" s="6" t="s">
        <v>199</v>
      </c>
      <c r="B44" s="28">
        <v>494</v>
      </c>
      <c r="C44" s="28">
        <v>494</v>
      </c>
      <c r="D44" s="28">
        <v>494</v>
      </c>
      <c r="E44" s="22">
        <v>16409</v>
      </c>
      <c r="F44" s="28">
        <v>11871</v>
      </c>
      <c r="G44" s="28">
        <v>5413</v>
      </c>
      <c r="H44" s="28">
        <v>244</v>
      </c>
      <c r="I44" s="22">
        <v>2678</v>
      </c>
      <c r="J44" s="28">
        <v>2330</v>
      </c>
      <c r="K44" s="28">
        <v>2329</v>
      </c>
      <c r="L44" s="28">
        <v>528</v>
      </c>
      <c r="M44" s="22">
        <v>14576</v>
      </c>
      <c r="N44" s="28">
        <v>10973</v>
      </c>
      <c r="O44" s="28">
        <v>1939</v>
      </c>
      <c r="P44" s="28">
        <v>69</v>
      </c>
      <c r="Q44" s="22">
        <v>18226</v>
      </c>
      <c r="R44" s="28">
        <v>8461</v>
      </c>
      <c r="S44" s="28">
        <v>8461</v>
      </c>
      <c r="T44" s="28">
        <v>8374</v>
      </c>
      <c r="U44" s="22">
        <v>28381</v>
      </c>
      <c r="V44" s="28">
        <v>27869</v>
      </c>
      <c r="W44" s="28">
        <v>27790</v>
      </c>
      <c r="X44" s="28">
        <v>14611</v>
      </c>
      <c r="Y44" s="22">
        <v>4971</v>
      </c>
    </row>
    <row r="45" spans="1:25" ht="13.5">
      <c r="A45" s="6" t="s">
        <v>201</v>
      </c>
      <c r="B45" s="28">
        <v>25461</v>
      </c>
      <c r="C45" s="28"/>
      <c r="D45" s="28"/>
      <c r="E45" s="22">
        <v>8766</v>
      </c>
      <c r="F45" s="28"/>
      <c r="G45" s="28"/>
      <c r="H45" s="28"/>
      <c r="I45" s="22">
        <v>78630</v>
      </c>
      <c r="J45" s="28">
        <v>78630</v>
      </c>
      <c r="K45" s="28">
        <v>78630</v>
      </c>
      <c r="L45" s="28"/>
      <c r="M45" s="22"/>
      <c r="N45" s="28"/>
      <c r="O45" s="28"/>
      <c r="P45" s="28"/>
      <c r="Q45" s="22">
        <v>11548</v>
      </c>
      <c r="R45" s="28"/>
      <c r="S45" s="28"/>
      <c r="T45" s="28"/>
      <c r="U45" s="22">
        <v>536959</v>
      </c>
      <c r="V45" s="28">
        <v>533950</v>
      </c>
      <c r="W45" s="28">
        <v>54724</v>
      </c>
      <c r="X45" s="28"/>
      <c r="Y45" s="22">
        <v>1530572</v>
      </c>
    </row>
    <row r="46" spans="1:25" ht="13.5">
      <c r="A46" s="6" t="s">
        <v>202</v>
      </c>
      <c r="B46" s="28">
        <v>92926</v>
      </c>
      <c r="C46" s="28"/>
      <c r="D46" s="28"/>
      <c r="E46" s="22">
        <v>174654</v>
      </c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>
        <v>10676</v>
      </c>
      <c r="R46" s="28">
        <v>7303</v>
      </c>
      <c r="S46" s="28"/>
      <c r="T46" s="28"/>
      <c r="U46" s="22">
        <v>101243</v>
      </c>
      <c r="V46" s="28">
        <v>101243</v>
      </c>
      <c r="W46" s="28">
        <v>23596</v>
      </c>
      <c r="X46" s="28">
        <v>23596</v>
      </c>
      <c r="Y46" s="22">
        <v>1879</v>
      </c>
    </row>
    <row r="47" spans="1:25" ht="13.5">
      <c r="A47" s="6" t="s">
        <v>204</v>
      </c>
      <c r="B47" s="28">
        <v>118882</v>
      </c>
      <c r="C47" s="28">
        <v>494</v>
      </c>
      <c r="D47" s="28">
        <v>494</v>
      </c>
      <c r="E47" s="22">
        <v>200729</v>
      </c>
      <c r="F47" s="28">
        <v>11871</v>
      </c>
      <c r="G47" s="28">
        <v>5413</v>
      </c>
      <c r="H47" s="28">
        <v>244</v>
      </c>
      <c r="I47" s="22">
        <v>81357</v>
      </c>
      <c r="J47" s="28">
        <v>81009</v>
      </c>
      <c r="K47" s="28">
        <v>81009</v>
      </c>
      <c r="L47" s="28">
        <v>559</v>
      </c>
      <c r="M47" s="22">
        <v>85172</v>
      </c>
      <c r="N47" s="28">
        <v>68937</v>
      </c>
      <c r="O47" s="28">
        <v>70524</v>
      </c>
      <c r="P47" s="28">
        <v>62673</v>
      </c>
      <c r="Q47" s="22">
        <v>102963</v>
      </c>
      <c r="R47" s="28">
        <v>77348</v>
      </c>
      <c r="S47" s="28">
        <v>46296</v>
      </c>
      <c r="T47" s="28">
        <v>25497</v>
      </c>
      <c r="U47" s="22">
        <v>720006</v>
      </c>
      <c r="V47" s="28">
        <v>664582</v>
      </c>
      <c r="W47" s="28">
        <v>107631</v>
      </c>
      <c r="X47" s="28">
        <v>39727</v>
      </c>
      <c r="Y47" s="22">
        <v>1557606</v>
      </c>
    </row>
    <row r="48" spans="1:25" ht="13.5">
      <c r="A48" s="7" t="s">
        <v>205</v>
      </c>
      <c r="B48" s="28">
        <v>-265262</v>
      </c>
      <c r="C48" s="28">
        <v>-174811</v>
      </c>
      <c r="D48" s="28">
        <v>3002</v>
      </c>
      <c r="E48" s="22">
        <v>-293262</v>
      </c>
      <c r="F48" s="28">
        <v>-73260</v>
      </c>
      <c r="G48" s="28">
        <v>-28087</v>
      </c>
      <c r="H48" s="28">
        <v>-25409</v>
      </c>
      <c r="I48" s="22">
        <v>391310</v>
      </c>
      <c r="J48" s="28">
        <v>502057</v>
      </c>
      <c r="K48" s="28">
        <v>480086</v>
      </c>
      <c r="L48" s="28">
        <v>72319</v>
      </c>
      <c r="M48" s="22">
        <v>752684</v>
      </c>
      <c r="N48" s="28">
        <v>627166</v>
      </c>
      <c r="O48" s="28">
        <v>466940</v>
      </c>
      <c r="P48" s="28">
        <v>253968</v>
      </c>
      <c r="Q48" s="22">
        <v>291091</v>
      </c>
      <c r="R48" s="28">
        <v>159091</v>
      </c>
      <c r="S48" s="28">
        <v>59136</v>
      </c>
      <c r="T48" s="28">
        <v>67796</v>
      </c>
      <c r="U48" s="22">
        <v>-1501678</v>
      </c>
      <c r="V48" s="28">
        <v>-853539</v>
      </c>
      <c r="W48" s="28">
        <v>-180569</v>
      </c>
      <c r="X48" s="28">
        <v>-125683</v>
      </c>
      <c r="Y48" s="22">
        <v>-2126323</v>
      </c>
    </row>
    <row r="49" spans="1:25" ht="13.5">
      <c r="A49" s="7" t="s">
        <v>206</v>
      </c>
      <c r="B49" s="28">
        <v>14913</v>
      </c>
      <c r="C49" s="28">
        <v>10687</v>
      </c>
      <c r="D49" s="28">
        <v>3822</v>
      </c>
      <c r="E49" s="22">
        <v>19234</v>
      </c>
      <c r="F49" s="28">
        <v>11973</v>
      </c>
      <c r="G49" s="28">
        <v>8340</v>
      </c>
      <c r="H49" s="28">
        <v>2341</v>
      </c>
      <c r="I49" s="22">
        <v>7960</v>
      </c>
      <c r="J49" s="28">
        <v>6091</v>
      </c>
      <c r="K49" s="28">
        <v>4417</v>
      </c>
      <c r="L49" s="28">
        <v>3223</v>
      </c>
      <c r="M49" s="22">
        <v>14024</v>
      </c>
      <c r="N49" s="28">
        <v>8028</v>
      </c>
      <c r="O49" s="28">
        <v>3404</v>
      </c>
      <c r="P49" s="28">
        <v>2494</v>
      </c>
      <c r="Q49" s="22">
        <v>14783</v>
      </c>
      <c r="R49" s="28">
        <v>5532</v>
      </c>
      <c r="S49" s="28">
        <v>3954</v>
      </c>
      <c r="T49" s="28">
        <v>2181</v>
      </c>
      <c r="U49" s="22">
        <v>18485</v>
      </c>
      <c r="V49" s="28">
        <v>15633</v>
      </c>
      <c r="W49" s="28">
        <v>14884</v>
      </c>
      <c r="X49" s="28">
        <v>2707</v>
      </c>
      <c r="Y49" s="22">
        <v>13287</v>
      </c>
    </row>
    <row r="50" spans="1:25" ht="13.5">
      <c r="A50" s="7" t="s">
        <v>43</v>
      </c>
      <c r="B50" s="28">
        <v>331</v>
      </c>
      <c r="C50" s="28">
        <v>419</v>
      </c>
      <c r="D50" s="28">
        <v>507</v>
      </c>
      <c r="E50" s="22">
        <v>1471</v>
      </c>
      <c r="F50" s="28">
        <v>1565</v>
      </c>
      <c r="G50" s="28">
        <v>-318</v>
      </c>
      <c r="H50" s="28">
        <v>247</v>
      </c>
      <c r="I50" s="22">
        <v>-130</v>
      </c>
      <c r="J50" s="28">
        <v>-176</v>
      </c>
      <c r="K50" s="28">
        <v>1090</v>
      </c>
      <c r="L50" s="28">
        <v>382</v>
      </c>
      <c r="M50" s="22">
        <v>7239</v>
      </c>
      <c r="N50" s="28">
        <v>7931</v>
      </c>
      <c r="O50" s="28">
        <v>8339</v>
      </c>
      <c r="P50" s="28">
        <v>9555</v>
      </c>
      <c r="Q50" s="22">
        <v>431</v>
      </c>
      <c r="R50" s="28">
        <v>-150</v>
      </c>
      <c r="S50" s="28">
        <v>-377</v>
      </c>
      <c r="T50" s="28">
        <v>-170</v>
      </c>
      <c r="U50" s="22">
        <v>2199</v>
      </c>
      <c r="V50" s="28">
        <v>15261</v>
      </c>
      <c r="W50" s="28">
        <v>9435</v>
      </c>
      <c r="X50" s="28">
        <v>9691</v>
      </c>
      <c r="Y50" s="22">
        <v>-14888</v>
      </c>
    </row>
    <row r="51" spans="1:25" ht="13.5">
      <c r="A51" s="7" t="s">
        <v>207</v>
      </c>
      <c r="B51" s="28">
        <v>15244</v>
      </c>
      <c r="C51" s="28">
        <v>11106</v>
      </c>
      <c r="D51" s="28">
        <v>4329</v>
      </c>
      <c r="E51" s="22">
        <v>20706</v>
      </c>
      <c r="F51" s="28">
        <v>13538</v>
      </c>
      <c r="G51" s="28">
        <v>8022</v>
      </c>
      <c r="H51" s="28">
        <v>2589</v>
      </c>
      <c r="I51" s="22">
        <v>7830</v>
      </c>
      <c r="J51" s="28">
        <v>5914</v>
      </c>
      <c r="K51" s="28">
        <v>5507</v>
      </c>
      <c r="L51" s="28">
        <v>3606</v>
      </c>
      <c r="M51" s="22">
        <v>21263</v>
      </c>
      <c r="N51" s="28">
        <v>15960</v>
      </c>
      <c r="O51" s="28">
        <v>11744</v>
      </c>
      <c r="P51" s="28">
        <v>12050</v>
      </c>
      <c r="Q51" s="22">
        <v>15214</v>
      </c>
      <c r="R51" s="28">
        <v>5381</v>
      </c>
      <c r="S51" s="28">
        <v>3576</v>
      </c>
      <c r="T51" s="28">
        <v>2010</v>
      </c>
      <c r="U51" s="22">
        <v>20684</v>
      </c>
      <c r="V51" s="28">
        <v>30895</v>
      </c>
      <c r="W51" s="28">
        <v>24320</v>
      </c>
      <c r="X51" s="28">
        <v>12398</v>
      </c>
      <c r="Y51" s="22">
        <v>-1601</v>
      </c>
    </row>
    <row r="52" spans="1:25" ht="13.5">
      <c r="A52" s="7" t="s">
        <v>44</v>
      </c>
      <c r="B52" s="28">
        <v>-280506</v>
      </c>
      <c r="C52" s="28">
        <v>-185918</v>
      </c>
      <c r="D52" s="28">
        <v>-1327</v>
      </c>
      <c r="E52" s="22">
        <v>-313968</v>
      </c>
      <c r="F52" s="28">
        <v>-86799</v>
      </c>
      <c r="G52" s="28">
        <v>-36109</v>
      </c>
      <c r="H52" s="28">
        <v>-27998</v>
      </c>
      <c r="I52" s="22">
        <v>383479</v>
      </c>
      <c r="J52" s="28">
        <v>496143</v>
      </c>
      <c r="K52" s="28">
        <v>474578</v>
      </c>
      <c r="L52" s="28">
        <v>68712</v>
      </c>
      <c r="M52" s="22">
        <v>731420</v>
      </c>
      <c r="N52" s="28">
        <v>611206</v>
      </c>
      <c r="O52" s="28">
        <v>455196</v>
      </c>
      <c r="P52" s="28">
        <v>241918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7" t="s">
        <v>45</v>
      </c>
      <c r="B53" s="28">
        <v>-1723</v>
      </c>
      <c r="C53" s="28">
        <v>-1214</v>
      </c>
      <c r="D53" s="28">
        <v>-41</v>
      </c>
      <c r="E53" s="22">
        <v>-2777</v>
      </c>
      <c r="F53" s="28">
        <v>-1513</v>
      </c>
      <c r="G53" s="28">
        <v>-996</v>
      </c>
      <c r="H53" s="28">
        <v>-292</v>
      </c>
      <c r="I53" s="22">
        <v>-1903</v>
      </c>
      <c r="J53" s="28">
        <v>-1727</v>
      </c>
      <c r="K53" s="28">
        <v>415</v>
      </c>
      <c r="L53" s="28">
        <v>839</v>
      </c>
      <c r="M53" s="22">
        <v>8310</v>
      </c>
      <c r="N53" s="28">
        <v>6939</v>
      </c>
      <c r="O53" s="28">
        <v>8290</v>
      </c>
      <c r="P53" s="28">
        <v>4539</v>
      </c>
      <c r="Q53" s="22">
        <v>13307</v>
      </c>
      <c r="R53" s="28">
        <v>4156</v>
      </c>
      <c r="S53" s="28">
        <v>2006</v>
      </c>
      <c r="T53" s="28">
        <v>-430</v>
      </c>
      <c r="U53" s="22">
        <v>9973</v>
      </c>
      <c r="V53" s="28">
        <v>12435</v>
      </c>
      <c r="W53" s="28">
        <v>10759</v>
      </c>
      <c r="X53" s="28">
        <v>8123</v>
      </c>
      <c r="Y53" s="22">
        <v>11050</v>
      </c>
    </row>
    <row r="54" spans="1:25" ht="14.25" thickBot="1">
      <c r="A54" s="7" t="s">
        <v>208</v>
      </c>
      <c r="B54" s="28">
        <v>-278783</v>
      </c>
      <c r="C54" s="28">
        <v>-184703</v>
      </c>
      <c r="D54" s="28">
        <v>-1285</v>
      </c>
      <c r="E54" s="22">
        <v>-311191</v>
      </c>
      <c r="F54" s="28">
        <v>-85285</v>
      </c>
      <c r="G54" s="28">
        <v>-35112</v>
      </c>
      <c r="H54" s="28">
        <v>-27706</v>
      </c>
      <c r="I54" s="22">
        <v>385383</v>
      </c>
      <c r="J54" s="28">
        <v>497870</v>
      </c>
      <c r="K54" s="28">
        <v>474162</v>
      </c>
      <c r="L54" s="28">
        <v>67872</v>
      </c>
      <c r="M54" s="22">
        <v>723109</v>
      </c>
      <c r="N54" s="28">
        <v>604266</v>
      </c>
      <c r="O54" s="28">
        <v>446905</v>
      </c>
      <c r="P54" s="28">
        <v>237378</v>
      </c>
      <c r="Q54" s="22">
        <v>262570</v>
      </c>
      <c r="R54" s="28">
        <v>149553</v>
      </c>
      <c r="S54" s="28">
        <v>53552</v>
      </c>
      <c r="T54" s="28">
        <v>66216</v>
      </c>
      <c r="U54" s="22">
        <v>-1532336</v>
      </c>
      <c r="V54" s="28">
        <v>-896870</v>
      </c>
      <c r="W54" s="28">
        <v>-215648</v>
      </c>
      <c r="X54" s="28">
        <v>-146205</v>
      </c>
      <c r="Y54" s="22">
        <v>-2135771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143</v>
      </c>
    </row>
    <row r="58" ht="13.5">
      <c r="A58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139</v>
      </c>
      <c r="B2" s="14">
        <v>7746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47</v>
      </c>
      <c r="B4" s="15" t="str">
        <f>HYPERLINK("http://www.kabupro.jp/mark/20131113/S1000ASO.htm","四半期報告書")</f>
        <v>四半期報告書</v>
      </c>
      <c r="C4" s="15" t="str">
        <f>HYPERLINK("http://www.kabupro.jp/mark/20130701/S000DT1J.htm","有価証券報告書")</f>
        <v>有価証券報告書</v>
      </c>
      <c r="D4" s="15" t="str">
        <f>HYPERLINK("http://www.kabupro.jp/mark/20131113/S1000ASO.htm","四半期報告書")</f>
        <v>四半期報告書</v>
      </c>
      <c r="E4" s="15" t="str">
        <f>HYPERLINK("http://www.kabupro.jp/mark/20130701/S000DT1J.htm","有価証券報告書")</f>
        <v>有価証券報告書</v>
      </c>
      <c r="F4" s="15" t="str">
        <f>HYPERLINK("http://www.kabupro.jp/mark/20121112/S000C5UE.htm","四半期報告書")</f>
        <v>四半期報告書</v>
      </c>
      <c r="G4" s="15" t="str">
        <f>HYPERLINK("http://www.kabupro.jp/mark/20120626/S000B3I5.htm","有価証券報告書")</f>
        <v>有価証券報告書</v>
      </c>
      <c r="H4" s="15" t="str">
        <f>HYPERLINK("http://www.kabupro.jp/mark/20110214/S0007NT5.htm","四半期報告書")</f>
        <v>四半期報告書</v>
      </c>
      <c r="I4" s="15" t="str">
        <f>HYPERLINK("http://www.kabupro.jp/mark/20111114/S0009LB7.htm","四半期報告書")</f>
        <v>四半期報告書</v>
      </c>
      <c r="J4" s="15" t="str">
        <f>HYPERLINK("http://www.kabupro.jp/mark/20100811/S0006G80.htm","四半期報告書")</f>
        <v>四半期報告書</v>
      </c>
      <c r="K4" s="15" t="str">
        <f>HYPERLINK("http://www.kabupro.jp/mark/20110627/S0008JDZ.htm","有価証券報告書")</f>
        <v>有価証券報告書</v>
      </c>
      <c r="L4" s="15" t="str">
        <f>HYPERLINK("http://www.kabupro.jp/mark/20110214/S0007NT5.htm","四半期報告書")</f>
        <v>四半期報告書</v>
      </c>
      <c r="M4" s="15" t="str">
        <f>HYPERLINK("http://www.kabupro.jp/mark/20101112/S000727S.htm","四半期報告書")</f>
        <v>四半期報告書</v>
      </c>
      <c r="N4" s="15" t="str">
        <f>HYPERLINK("http://www.kabupro.jp/mark/20100811/S0006G80.htm","四半期報告書")</f>
        <v>四半期報告書</v>
      </c>
      <c r="O4" s="15" t="str">
        <f>HYPERLINK("http://www.kabupro.jp/mark/20100628/S0005Y13.htm","有価証券報告書")</f>
        <v>有価証券報告書</v>
      </c>
      <c r="P4" s="15" t="str">
        <f>HYPERLINK("http://www.kabupro.jp/mark/20100215/S00053HK.htm","四半期報告書")</f>
        <v>四半期報告書</v>
      </c>
      <c r="Q4" s="15" t="str">
        <f>HYPERLINK("http://www.kabupro.jp/mark/20091113/S0004HCI.htm","四半期報告書")</f>
        <v>四半期報告書</v>
      </c>
      <c r="R4" s="15" t="str">
        <f>HYPERLINK("http://www.kabupro.jp/mark/20090813/S0003UL0.htm","四半期報告書")</f>
        <v>四半期報告書</v>
      </c>
      <c r="S4" s="15" t="str">
        <f>HYPERLINK("http://www.kabupro.jp/mark/20090629/S0003CC9.htm","有価証券報告書")</f>
        <v>有価証券報告書</v>
      </c>
    </row>
    <row r="5" spans="1:19" ht="14.25" thickBot="1">
      <c r="A5" s="11" t="s">
        <v>48</v>
      </c>
      <c r="B5" s="1" t="s">
        <v>213</v>
      </c>
      <c r="C5" s="1" t="s">
        <v>54</v>
      </c>
      <c r="D5" s="1" t="s">
        <v>213</v>
      </c>
      <c r="E5" s="1" t="s">
        <v>54</v>
      </c>
      <c r="F5" s="1" t="s">
        <v>219</v>
      </c>
      <c r="G5" s="1" t="s">
        <v>58</v>
      </c>
      <c r="H5" s="1" t="s">
        <v>229</v>
      </c>
      <c r="I5" s="1" t="s">
        <v>225</v>
      </c>
      <c r="J5" s="1" t="s">
        <v>233</v>
      </c>
      <c r="K5" s="1" t="s">
        <v>60</v>
      </c>
      <c r="L5" s="1" t="s">
        <v>229</v>
      </c>
      <c r="M5" s="1" t="s">
        <v>231</v>
      </c>
      <c r="N5" s="1" t="s">
        <v>233</v>
      </c>
      <c r="O5" s="1" t="s">
        <v>62</v>
      </c>
      <c r="P5" s="1" t="s">
        <v>235</v>
      </c>
      <c r="Q5" s="1" t="s">
        <v>237</v>
      </c>
      <c r="R5" s="1" t="s">
        <v>239</v>
      </c>
      <c r="S5" s="1" t="s">
        <v>64</v>
      </c>
    </row>
    <row r="6" spans="1:19" ht="15" thickBot="1" thickTop="1">
      <c r="A6" s="10" t="s">
        <v>49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50</v>
      </c>
      <c r="B7" s="14" t="s">
        <v>3</v>
      </c>
      <c r="C7" s="16" t="s">
        <v>55</v>
      </c>
      <c r="D7" s="14" t="s">
        <v>3</v>
      </c>
      <c r="E7" s="16" t="s">
        <v>55</v>
      </c>
      <c r="F7" s="14" t="s">
        <v>3</v>
      </c>
      <c r="G7" s="16" t="s">
        <v>55</v>
      </c>
      <c r="H7" s="14" t="s">
        <v>3</v>
      </c>
      <c r="I7" s="14" t="s">
        <v>3</v>
      </c>
      <c r="J7" s="14" t="s">
        <v>3</v>
      </c>
      <c r="K7" s="16" t="s">
        <v>55</v>
      </c>
      <c r="L7" s="14" t="s">
        <v>3</v>
      </c>
      <c r="M7" s="14" t="s">
        <v>3</v>
      </c>
      <c r="N7" s="14" t="s">
        <v>3</v>
      </c>
      <c r="O7" s="16" t="s">
        <v>55</v>
      </c>
      <c r="P7" s="14" t="s">
        <v>3</v>
      </c>
      <c r="Q7" s="14" t="s">
        <v>3</v>
      </c>
      <c r="R7" s="14" t="s">
        <v>3</v>
      </c>
      <c r="S7" s="16" t="s">
        <v>55</v>
      </c>
    </row>
    <row r="8" spans="1:19" ht="13.5">
      <c r="A8" s="13" t="s">
        <v>51</v>
      </c>
      <c r="B8" s="1" t="s">
        <v>4</v>
      </c>
      <c r="C8" s="17" t="s">
        <v>145</v>
      </c>
      <c r="D8" s="1" t="s">
        <v>145</v>
      </c>
      <c r="E8" s="17" t="s">
        <v>146</v>
      </c>
      <c r="F8" s="1" t="s">
        <v>146</v>
      </c>
      <c r="G8" s="17" t="s">
        <v>147</v>
      </c>
      <c r="H8" s="1" t="s">
        <v>147</v>
      </c>
      <c r="I8" s="1" t="s">
        <v>147</v>
      </c>
      <c r="J8" s="1" t="s">
        <v>147</v>
      </c>
      <c r="K8" s="17" t="s">
        <v>148</v>
      </c>
      <c r="L8" s="1" t="s">
        <v>148</v>
      </c>
      <c r="M8" s="1" t="s">
        <v>148</v>
      </c>
      <c r="N8" s="1" t="s">
        <v>148</v>
      </c>
      <c r="O8" s="17" t="s">
        <v>149</v>
      </c>
      <c r="P8" s="1" t="s">
        <v>149</v>
      </c>
      <c r="Q8" s="1" t="s">
        <v>149</v>
      </c>
      <c r="R8" s="1" t="s">
        <v>149</v>
      </c>
      <c r="S8" s="17" t="s">
        <v>150</v>
      </c>
    </row>
    <row r="9" spans="1:19" ht="13.5">
      <c r="A9" s="13" t="s">
        <v>52</v>
      </c>
      <c r="B9" s="1" t="s">
        <v>214</v>
      </c>
      <c r="C9" s="17" t="s">
        <v>56</v>
      </c>
      <c r="D9" s="1" t="s">
        <v>220</v>
      </c>
      <c r="E9" s="17" t="s">
        <v>57</v>
      </c>
      <c r="F9" s="1" t="s">
        <v>226</v>
      </c>
      <c r="G9" s="17" t="s">
        <v>59</v>
      </c>
      <c r="H9" s="1" t="s">
        <v>230</v>
      </c>
      <c r="I9" s="1" t="s">
        <v>232</v>
      </c>
      <c r="J9" s="1" t="s">
        <v>234</v>
      </c>
      <c r="K9" s="17" t="s">
        <v>61</v>
      </c>
      <c r="L9" s="1" t="s">
        <v>236</v>
      </c>
      <c r="M9" s="1" t="s">
        <v>238</v>
      </c>
      <c r="N9" s="1" t="s">
        <v>240</v>
      </c>
      <c r="O9" s="17" t="s">
        <v>63</v>
      </c>
      <c r="P9" s="1" t="s">
        <v>242</v>
      </c>
      <c r="Q9" s="1" t="s">
        <v>244</v>
      </c>
      <c r="R9" s="1" t="s">
        <v>246</v>
      </c>
      <c r="S9" s="17" t="s">
        <v>65</v>
      </c>
    </row>
    <row r="10" spans="1:19" ht="14.25" thickBot="1">
      <c r="A10" s="13" t="s">
        <v>53</v>
      </c>
      <c r="B10" s="1" t="s">
        <v>67</v>
      </c>
      <c r="C10" s="17" t="s">
        <v>67</v>
      </c>
      <c r="D10" s="1" t="s">
        <v>67</v>
      </c>
      <c r="E10" s="17" t="s">
        <v>67</v>
      </c>
      <c r="F10" s="1" t="s">
        <v>67</v>
      </c>
      <c r="G10" s="17" t="s">
        <v>67</v>
      </c>
      <c r="H10" s="1" t="s">
        <v>67</v>
      </c>
      <c r="I10" s="1" t="s">
        <v>67</v>
      </c>
      <c r="J10" s="1" t="s">
        <v>67</v>
      </c>
      <c r="K10" s="17" t="s">
        <v>67</v>
      </c>
      <c r="L10" s="1" t="s">
        <v>67</v>
      </c>
      <c r="M10" s="1" t="s">
        <v>67</v>
      </c>
      <c r="N10" s="1" t="s">
        <v>67</v>
      </c>
      <c r="O10" s="17" t="s">
        <v>67</v>
      </c>
      <c r="P10" s="1" t="s">
        <v>67</v>
      </c>
      <c r="Q10" s="1" t="s">
        <v>67</v>
      </c>
      <c r="R10" s="1" t="s">
        <v>67</v>
      </c>
      <c r="S10" s="17" t="s">
        <v>67</v>
      </c>
    </row>
    <row r="11" spans="1:19" ht="14.25" thickTop="1">
      <c r="A11" s="26" t="s">
        <v>205</v>
      </c>
      <c r="B11" s="27">
        <v>-174811</v>
      </c>
      <c r="C11" s="21">
        <v>-293262</v>
      </c>
      <c r="D11" s="27">
        <v>-28087</v>
      </c>
      <c r="E11" s="21">
        <v>391310</v>
      </c>
      <c r="F11" s="27">
        <v>480086</v>
      </c>
      <c r="G11" s="21">
        <v>752684</v>
      </c>
      <c r="H11" s="27">
        <v>627166</v>
      </c>
      <c r="I11" s="27">
        <v>466940</v>
      </c>
      <c r="J11" s="27">
        <v>253968</v>
      </c>
      <c r="K11" s="21">
        <v>291091</v>
      </c>
      <c r="L11" s="27">
        <v>159091</v>
      </c>
      <c r="M11" s="27">
        <v>59136</v>
      </c>
      <c r="N11" s="27">
        <v>67796</v>
      </c>
      <c r="O11" s="21">
        <v>-1501678</v>
      </c>
      <c r="P11" s="27">
        <v>-853539</v>
      </c>
      <c r="Q11" s="27">
        <v>-180569</v>
      </c>
      <c r="R11" s="27">
        <v>-125683</v>
      </c>
      <c r="S11" s="21">
        <v>-2126323</v>
      </c>
    </row>
    <row r="12" spans="1:19" ht="13.5">
      <c r="A12" s="6" t="s">
        <v>170</v>
      </c>
      <c r="B12" s="28">
        <v>284660</v>
      </c>
      <c r="C12" s="22">
        <v>629987</v>
      </c>
      <c r="D12" s="28">
        <v>279911</v>
      </c>
      <c r="E12" s="22">
        <v>611170</v>
      </c>
      <c r="F12" s="28">
        <v>286416</v>
      </c>
      <c r="G12" s="22">
        <v>507909</v>
      </c>
      <c r="H12" s="28">
        <v>356779</v>
      </c>
      <c r="I12" s="28">
        <v>232271</v>
      </c>
      <c r="J12" s="28">
        <v>115132</v>
      </c>
      <c r="K12" s="22">
        <v>596862</v>
      </c>
      <c r="L12" s="28">
        <v>458599</v>
      </c>
      <c r="M12" s="28">
        <v>296044</v>
      </c>
      <c r="N12" s="28">
        <v>143870</v>
      </c>
      <c r="O12" s="22">
        <v>942900</v>
      </c>
      <c r="P12" s="28">
        <v>684378</v>
      </c>
      <c r="Q12" s="28">
        <v>433318</v>
      </c>
      <c r="R12" s="28">
        <v>190776</v>
      </c>
      <c r="S12" s="22">
        <v>1039902</v>
      </c>
    </row>
    <row r="13" spans="1:19" ht="13.5">
      <c r="A13" s="6" t="s">
        <v>5</v>
      </c>
      <c r="B13" s="28">
        <v>-49</v>
      </c>
      <c r="C13" s="22">
        <v>231</v>
      </c>
      <c r="D13" s="28">
        <v>263</v>
      </c>
      <c r="E13" s="22">
        <v>-1113</v>
      </c>
      <c r="F13" s="28">
        <v>-593</v>
      </c>
      <c r="G13" s="22">
        <v>-1704</v>
      </c>
      <c r="H13" s="28">
        <v>1020</v>
      </c>
      <c r="I13" s="28">
        <v>968</v>
      </c>
      <c r="J13" s="28">
        <v>-613</v>
      </c>
      <c r="K13" s="22">
        <v>-1922</v>
      </c>
      <c r="L13" s="28">
        <v>-967</v>
      </c>
      <c r="M13" s="28">
        <v>1569</v>
      </c>
      <c r="N13" s="28">
        <v>-423</v>
      </c>
      <c r="O13" s="22">
        <v>6825</v>
      </c>
      <c r="P13" s="28">
        <v>826</v>
      </c>
      <c r="Q13" s="28">
        <v>919</v>
      </c>
      <c r="R13" s="28">
        <v>556</v>
      </c>
      <c r="S13" s="22">
        <v>-134</v>
      </c>
    </row>
    <row r="14" spans="1:19" ht="13.5">
      <c r="A14" s="6" t="s">
        <v>6</v>
      </c>
      <c r="B14" s="28">
        <v>-95</v>
      </c>
      <c r="C14" s="22">
        <v>1761</v>
      </c>
      <c r="D14" s="28">
        <v>-21979</v>
      </c>
      <c r="E14" s="22">
        <v>-87587</v>
      </c>
      <c r="F14" s="28">
        <v>-43050</v>
      </c>
      <c r="G14" s="22">
        <v>45499</v>
      </c>
      <c r="H14" s="28">
        <v>43484</v>
      </c>
      <c r="I14" s="28">
        <v>45433</v>
      </c>
      <c r="J14" s="28">
        <v>65722</v>
      </c>
      <c r="K14" s="22">
        <v>86204</v>
      </c>
      <c r="L14" s="28">
        <v>67275</v>
      </c>
      <c r="M14" s="28">
        <v>33875</v>
      </c>
      <c r="N14" s="28"/>
      <c r="O14" s="22"/>
      <c r="P14" s="28"/>
      <c r="Q14" s="28">
        <v>18405</v>
      </c>
      <c r="R14" s="28"/>
      <c r="S14" s="22"/>
    </row>
    <row r="15" spans="1:19" ht="13.5">
      <c r="A15" s="6" t="s">
        <v>7</v>
      </c>
      <c r="B15" s="28">
        <v>8032</v>
      </c>
      <c r="C15" s="22">
        <v>-11258</v>
      </c>
      <c r="D15" s="28">
        <v>-1284</v>
      </c>
      <c r="E15" s="22">
        <v>15868</v>
      </c>
      <c r="F15" s="28">
        <v>9664</v>
      </c>
      <c r="G15" s="22">
        <v>18844</v>
      </c>
      <c r="H15" s="28">
        <v>13862</v>
      </c>
      <c r="I15" s="28">
        <v>8954</v>
      </c>
      <c r="J15" s="28">
        <v>4443</v>
      </c>
      <c r="K15" s="22">
        <v>12662</v>
      </c>
      <c r="L15" s="28">
        <v>6459</v>
      </c>
      <c r="M15" s="28">
        <v>51</v>
      </c>
      <c r="N15" s="28">
        <v>-5516</v>
      </c>
      <c r="O15" s="22">
        <v>15684</v>
      </c>
      <c r="P15" s="28">
        <v>11535</v>
      </c>
      <c r="Q15" s="28">
        <v>7764</v>
      </c>
      <c r="R15" s="28">
        <v>2789</v>
      </c>
      <c r="S15" s="22">
        <v>18441</v>
      </c>
    </row>
    <row r="16" spans="1:19" ht="13.5">
      <c r="A16" s="6" t="s">
        <v>8</v>
      </c>
      <c r="B16" s="28">
        <v>-3388</v>
      </c>
      <c r="C16" s="22">
        <v>-5402</v>
      </c>
      <c r="D16" s="28">
        <v>-3863</v>
      </c>
      <c r="E16" s="22">
        <v>-5725</v>
      </c>
      <c r="F16" s="28">
        <v>-4232</v>
      </c>
      <c r="G16" s="22">
        <v>-4733</v>
      </c>
      <c r="H16" s="28">
        <v>-4448</v>
      </c>
      <c r="I16" s="28">
        <v>-4251</v>
      </c>
      <c r="J16" s="28">
        <v>-4076</v>
      </c>
      <c r="K16" s="22">
        <v>-5906</v>
      </c>
      <c r="L16" s="28">
        <v>-5612</v>
      </c>
      <c r="M16" s="28">
        <v>-5274</v>
      </c>
      <c r="N16" s="28">
        <v>-4722</v>
      </c>
      <c r="O16" s="22">
        <v>-7638</v>
      </c>
      <c r="P16" s="28">
        <v>-6979</v>
      </c>
      <c r="Q16" s="28">
        <v>-6359</v>
      </c>
      <c r="R16" s="28">
        <v>-5699</v>
      </c>
      <c r="S16" s="22">
        <v>-9458</v>
      </c>
    </row>
    <row r="17" spans="1:19" ht="13.5">
      <c r="A17" s="6" t="s">
        <v>187</v>
      </c>
      <c r="B17" s="28">
        <v>38018</v>
      </c>
      <c r="C17" s="22">
        <v>78435</v>
      </c>
      <c r="D17" s="28">
        <v>39602</v>
      </c>
      <c r="E17" s="22">
        <v>91906</v>
      </c>
      <c r="F17" s="28">
        <v>47165</v>
      </c>
      <c r="G17" s="22">
        <v>96505</v>
      </c>
      <c r="H17" s="28">
        <v>73488</v>
      </c>
      <c r="I17" s="28">
        <v>49674</v>
      </c>
      <c r="J17" s="28">
        <v>24546</v>
      </c>
      <c r="K17" s="22">
        <v>113499</v>
      </c>
      <c r="L17" s="28">
        <v>86336</v>
      </c>
      <c r="M17" s="28">
        <v>58710</v>
      </c>
      <c r="N17" s="28">
        <v>27970</v>
      </c>
      <c r="O17" s="22">
        <v>112323</v>
      </c>
      <c r="P17" s="28">
        <v>85517</v>
      </c>
      <c r="Q17" s="28">
        <v>56736</v>
      </c>
      <c r="R17" s="28">
        <v>27025</v>
      </c>
      <c r="S17" s="22">
        <v>108611</v>
      </c>
    </row>
    <row r="18" spans="1:19" ht="13.5">
      <c r="A18" s="6" t="s">
        <v>9</v>
      </c>
      <c r="B18" s="28">
        <v>2091</v>
      </c>
      <c r="C18" s="22">
        <v>5351</v>
      </c>
      <c r="D18" s="28">
        <v>482</v>
      </c>
      <c r="E18" s="22">
        <v>148</v>
      </c>
      <c r="F18" s="28">
        <v>1113</v>
      </c>
      <c r="G18" s="22">
        <v>56825</v>
      </c>
      <c r="H18" s="28">
        <v>55860</v>
      </c>
      <c r="I18" s="28">
        <v>56417</v>
      </c>
      <c r="J18" s="28">
        <v>442</v>
      </c>
      <c r="K18" s="22">
        <v>1570</v>
      </c>
      <c r="L18" s="28">
        <v>1570</v>
      </c>
      <c r="M18" s="28">
        <v>-48090</v>
      </c>
      <c r="N18" s="28">
        <v>-86520</v>
      </c>
      <c r="O18" s="22">
        <v>114676</v>
      </c>
      <c r="P18" s="28">
        <v>-13592</v>
      </c>
      <c r="Q18" s="28">
        <v>-8630</v>
      </c>
      <c r="R18" s="28">
        <v>77949</v>
      </c>
      <c r="S18" s="22">
        <v>-45295</v>
      </c>
    </row>
    <row r="19" spans="1:19" ht="13.5">
      <c r="A19" s="6" t="s">
        <v>10</v>
      </c>
      <c r="B19" s="28">
        <v>-84759</v>
      </c>
      <c r="C19" s="22">
        <v>-1085</v>
      </c>
      <c r="D19" s="28"/>
      <c r="E19" s="22">
        <v>-148702</v>
      </c>
      <c r="F19" s="28">
        <v>-148702</v>
      </c>
      <c r="G19" s="22">
        <v>-34507</v>
      </c>
      <c r="H19" s="28"/>
      <c r="I19" s="28">
        <v>-36605</v>
      </c>
      <c r="J19" s="28"/>
      <c r="K19" s="22">
        <v>40988</v>
      </c>
      <c r="L19" s="28"/>
      <c r="M19" s="28">
        <v>18388</v>
      </c>
      <c r="N19" s="28"/>
      <c r="O19" s="22">
        <v>-10922</v>
      </c>
      <c r="P19" s="28"/>
      <c r="Q19" s="28"/>
      <c r="R19" s="28"/>
      <c r="S19" s="22">
        <v>-75865</v>
      </c>
    </row>
    <row r="20" spans="1:19" ht="13.5">
      <c r="A20" s="6" t="s">
        <v>199</v>
      </c>
      <c r="B20" s="28">
        <v>494</v>
      </c>
      <c r="C20" s="22">
        <v>16409</v>
      </c>
      <c r="D20" s="28">
        <v>5413</v>
      </c>
      <c r="E20" s="22">
        <v>2678</v>
      </c>
      <c r="F20" s="28">
        <v>2329</v>
      </c>
      <c r="G20" s="22">
        <v>14576</v>
      </c>
      <c r="H20" s="28">
        <v>10973</v>
      </c>
      <c r="I20" s="28">
        <v>1939</v>
      </c>
      <c r="J20" s="28">
        <v>69</v>
      </c>
      <c r="K20" s="22">
        <v>18226</v>
      </c>
      <c r="L20" s="28">
        <v>8461</v>
      </c>
      <c r="M20" s="28">
        <v>8461</v>
      </c>
      <c r="N20" s="28">
        <v>8374</v>
      </c>
      <c r="O20" s="22">
        <v>28381</v>
      </c>
      <c r="P20" s="28">
        <v>27869</v>
      </c>
      <c r="Q20" s="28">
        <v>27790</v>
      </c>
      <c r="R20" s="28">
        <v>14611</v>
      </c>
      <c r="S20" s="22">
        <v>4971</v>
      </c>
    </row>
    <row r="21" spans="1:19" ht="13.5">
      <c r="A21" s="6" t="s">
        <v>195</v>
      </c>
      <c r="B21" s="28"/>
      <c r="C21" s="22">
        <v>-8550</v>
      </c>
      <c r="D21" s="28">
        <v>-8550</v>
      </c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11</v>
      </c>
      <c r="B22" s="28">
        <v>-128373</v>
      </c>
      <c r="C22" s="22">
        <v>142994</v>
      </c>
      <c r="D22" s="28">
        <v>-143017</v>
      </c>
      <c r="E22" s="22">
        <v>224179</v>
      </c>
      <c r="F22" s="28">
        <v>-154304</v>
      </c>
      <c r="G22" s="22">
        <v>-93860</v>
      </c>
      <c r="H22" s="28">
        <v>-237389</v>
      </c>
      <c r="I22" s="28">
        <v>-264465</v>
      </c>
      <c r="J22" s="28">
        <v>-189248</v>
      </c>
      <c r="K22" s="22">
        <v>-483129</v>
      </c>
      <c r="L22" s="28">
        <v>-367810</v>
      </c>
      <c r="M22" s="28">
        <v>-357698</v>
      </c>
      <c r="N22" s="28">
        <v>-82824</v>
      </c>
      <c r="O22" s="22">
        <v>239343</v>
      </c>
      <c r="P22" s="28">
        <v>116287</v>
      </c>
      <c r="Q22" s="28">
        <v>-101342</v>
      </c>
      <c r="R22" s="28">
        <v>-190912</v>
      </c>
      <c r="S22" s="22">
        <v>263878</v>
      </c>
    </row>
    <row r="23" spans="1:19" ht="13.5">
      <c r="A23" s="6" t="s">
        <v>12</v>
      </c>
      <c r="B23" s="28">
        <v>162050</v>
      </c>
      <c r="C23" s="22">
        <v>-91541</v>
      </c>
      <c r="D23" s="28">
        <v>27307</v>
      </c>
      <c r="E23" s="22">
        <v>-149155</v>
      </c>
      <c r="F23" s="28">
        <v>-159153</v>
      </c>
      <c r="G23" s="22">
        <v>-84274</v>
      </c>
      <c r="H23" s="28">
        <v>-77251</v>
      </c>
      <c r="I23" s="28">
        <v>-78583</v>
      </c>
      <c r="J23" s="28">
        <v>-33216</v>
      </c>
      <c r="K23" s="22">
        <v>109709</v>
      </c>
      <c r="L23" s="28">
        <v>118314</v>
      </c>
      <c r="M23" s="28">
        <v>127135</v>
      </c>
      <c r="N23" s="28">
        <v>136760</v>
      </c>
      <c r="O23" s="22">
        <v>179115</v>
      </c>
      <c r="P23" s="28">
        <v>48945</v>
      </c>
      <c r="Q23" s="28">
        <v>61717</v>
      </c>
      <c r="R23" s="28">
        <v>-21484</v>
      </c>
      <c r="S23" s="22">
        <v>26533</v>
      </c>
    </row>
    <row r="24" spans="1:19" ht="13.5">
      <c r="A24" s="6" t="s">
        <v>13</v>
      </c>
      <c r="B24" s="28">
        <v>116181</v>
      </c>
      <c r="C24" s="22">
        <v>-67802</v>
      </c>
      <c r="D24" s="28">
        <v>17575</v>
      </c>
      <c r="E24" s="22">
        <v>30273</v>
      </c>
      <c r="F24" s="28">
        <v>113583</v>
      </c>
      <c r="G24" s="22">
        <v>-4697</v>
      </c>
      <c r="H24" s="28">
        <v>-617</v>
      </c>
      <c r="I24" s="28">
        <v>26329</v>
      </c>
      <c r="J24" s="28">
        <v>40052</v>
      </c>
      <c r="K24" s="22">
        <v>30921</v>
      </c>
      <c r="L24" s="28">
        <v>63754</v>
      </c>
      <c r="M24" s="28">
        <v>12315</v>
      </c>
      <c r="N24" s="28">
        <v>-26102</v>
      </c>
      <c r="O24" s="22">
        <v>-283133</v>
      </c>
      <c r="P24" s="28">
        <v>-112200</v>
      </c>
      <c r="Q24" s="28">
        <v>58913</v>
      </c>
      <c r="R24" s="28">
        <v>145389</v>
      </c>
      <c r="S24" s="22">
        <v>-168930</v>
      </c>
    </row>
    <row r="25" spans="1:19" ht="13.5">
      <c r="A25" s="6" t="s">
        <v>14</v>
      </c>
      <c r="B25" s="28">
        <v>110627</v>
      </c>
      <c r="C25" s="22">
        <v>-11435</v>
      </c>
      <c r="D25" s="28">
        <v>42647</v>
      </c>
      <c r="E25" s="22">
        <v>84646</v>
      </c>
      <c r="F25" s="28">
        <v>182280</v>
      </c>
      <c r="G25" s="22">
        <v>-15415</v>
      </c>
      <c r="H25" s="28">
        <v>71025</v>
      </c>
      <c r="I25" s="28">
        <v>65172</v>
      </c>
      <c r="J25" s="28">
        <v>53372</v>
      </c>
      <c r="K25" s="22">
        <v>60354</v>
      </c>
      <c r="L25" s="28">
        <v>79994</v>
      </c>
      <c r="M25" s="28">
        <v>103555</v>
      </c>
      <c r="N25" s="28">
        <v>80021</v>
      </c>
      <c r="O25" s="22">
        <v>-83228</v>
      </c>
      <c r="P25" s="28">
        <v>-141744</v>
      </c>
      <c r="Q25" s="28">
        <v>-67064</v>
      </c>
      <c r="R25" s="28">
        <v>-19918</v>
      </c>
      <c r="S25" s="22">
        <v>23122</v>
      </c>
    </row>
    <row r="26" spans="1:19" ht="13.5">
      <c r="A26" s="6" t="s">
        <v>15</v>
      </c>
      <c r="B26" s="28">
        <v>10882</v>
      </c>
      <c r="C26" s="22">
        <v>22575</v>
      </c>
      <c r="D26" s="28">
        <v>80</v>
      </c>
      <c r="E26" s="22">
        <v>-34438</v>
      </c>
      <c r="F26" s="28">
        <v>-56873</v>
      </c>
      <c r="G26" s="22">
        <v>-66358</v>
      </c>
      <c r="H26" s="28">
        <v>-138751</v>
      </c>
      <c r="I26" s="28">
        <v>-144761</v>
      </c>
      <c r="J26" s="28">
        <v>-152379</v>
      </c>
      <c r="K26" s="22">
        <v>91376</v>
      </c>
      <c r="L26" s="28">
        <v>-2092</v>
      </c>
      <c r="M26" s="28">
        <v>-27639</v>
      </c>
      <c r="N26" s="28">
        <v>1553</v>
      </c>
      <c r="O26" s="22">
        <v>-57584</v>
      </c>
      <c r="P26" s="28">
        <v>-35524</v>
      </c>
      <c r="Q26" s="28">
        <v>11573</v>
      </c>
      <c r="R26" s="28">
        <v>193474</v>
      </c>
      <c r="S26" s="22">
        <v>86395</v>
      </c>
    </row>
    <row r="27" spans="1:19" ht="13.5">
      <c r="A27" s="6" t="s">
        <v>16</v>
      </c>
      <c r="B27" s="28">
        <v>341561</v>
      </c>
      <c r="C27" s="22">
        <v>392784</v>
      </c>
      <c r="D27" s="28">
        <v>206502</v>
      </c>
      <c r="E27" s="22">
        <v>826712</v>
      </c>
      <c r="F27" s="28">
        <v>356984</v>
      </c>
      <c r="G27" s="22">
        <v>1222697</v>
      </c>
      <c r="H27" s="28">
        <v>790599</v>
      </c>
      <c r="I27" s="28">
        <v>474796</v>
      </c>
      <c r="J27" s="28">
        <v>191502</v>
      </c>
      <c r="K27" s="22">
        <v>933752</v>
      </c>
      <c r="L27" s="28">
        <v>679629</v>
      </c>
      <c r="M27" s="28">
        <v>272397</v>
      </c>
      <c r="N27" s="28">
        <v>257030</v>
      </c>
      <c r="O27" s="22">
        <v>175232</v>
      </c>
      <c r="P27" s="28">
        <v>247047</v>
      </c>
      <c r="Q27" s="28">
        <v>282407</v>
      </c>
      <c r="R27" s="28">
        <v>214689</v>
      </c>
      <c r="S27" s="22">
        <v>604966</v>
      </c>
    </row>
    <row r="28" spans="1:19" ht="13.5">
      <c r="A28" s="6" t="s">
        <v>17</v>
      </c>
      <c r="B28" s="28">
        <v>3388</v>
      </c>
      <c r="C28" s="22">
        <v>5402</v>
      </c>
      <c r="D28" s="28">
        <v>3863</v>
      </c>
      <c r="E28" s="22">
        <v>5725</v>
      </c>
      <c r="F28" s="28">
        <v>4232</v>
      </c>
      <c r="G28" s="22">
        <v>4733</v>
      </c>
      <c r="H28" s="28">
        <v>4448</v>
      </c>
      <c r="I28" s="28">
        <v>4251</v>
      </c>
      <c r="J28" s="28">
        <v>4076</v>
      </c>
      <c r="K28" s="22">
        <v>5906</v>
      </c>
      <c r="L28" s="28">
        <v>5612</v>
      </c>
      <c r="M28" s="28">
        <v>5274</v>
      </c>
      <c r="N28" s="28">
        <v>4722</v>
      </c>
      <c r="O28" s="22">
        <v>7354</v>
      </c>
      <c r="P28" s="28">
        <v>6694</v>
      </c>
      <c r="Q28" s="28">
        <v>6024</v>
      </c>
      <c r="R28" s="28">
        <v>5415</v>
      </c>
      <c r="S28" s="22">
        <v>8450</v>
      </c>
    </row>
    <row r="29" spans="1:19" ht="13.5">
      <c r="A29" s="6" t="s">
        <v>18</v>
      </c>
      <c r="B29" s="28">
        <v>-38275</v>
      </c>
      <c r="C29" s="22">
        <v>-78755</v>
      </c>
      <c r="D29" s="28">
        <v>-39805</v>
      </c>
      <c r="E29" s="22">
        <v>-88223</v>
      </c>
      <c r="F29" s="28">
        <v>-47624</v>
      </c>
      <c r="G29" s="22">
        <v>-96385</v>
      </c>
      <c r="H29" s="28">
        <v>-73203</v>
      </c>
      <c r="I29" s="28">
        <v>-50852</v>
      </c>
      <c r="J29" s="28">
        <v>-25641</v>
      </c>
      <c r="K29" s="22">
        <v>-114595</v>
      </c>
      <c r="L29" s="28">
        <v>-87298</v>
      </c>
      <c r="M29" s="28">
        <v>-60012</v>
      </c>
      <c r="N29" s="28">
        <v>-29051</v>
      </c>
      <c r="O29" s="22">
        <v>-114584</v>
      </c>
      <c r="P29" s="28">
        <v>-89210</v>
      </c>
      <c r="Q29" s="28">
        <v>-60429</v>
      </c>
      <c r="R29" s="28">
        <v>-26974</v>
      </c>
      <c r="S29" s="22">
        <v>-109307</v>
      </c>
    </row>
    <row r="30" spans="1:19" ht="13.5">
      <c r="A30" s="6" t="s">
        <v>19</v>
      </c>
      <c r="B30" s="28">
        <v>-19516</v>
      </c>
      <c r="C30" s="22">
        <v>-4244</v>
      </c>
      <c r="D30" s="28">
        <v>-3768</v>
      </c>
      <c r="E30" s="22">
        <v>-13819</v>
      </c>
      <c r="F30" s="28">
        <v>-10752</v>
      </c>
      <c r="G30" s="22">
        <v>-13854</v>
      </c>
      <c r="H30" s="28">
        <v>-11859</v>
      </c>
      <c r="I30" s="28">
        <v>-9420</v>
      </c>
      <c r="J30" s="28">
        <v>-7268</v>
      </c>
      <c r="K30" s="22">
        <v>-15471</v>
      </c>
      <c r="L30" s="28">
        <v>-10830</v>
      </c>
      <c r="M30" s="28">
        <v>-9363</v>
      </c>
      <c r="N30" s="28">
        <v>-4759</v>
      </c>
      <c r="O30" s="22">
        <v>-18843</v>
      </c>
      <c r="P30" s="28">
        <v>-22785</v>
      </c>
      <c r="Q30" s="28">
        <v>-17717</v>
      </c>
      <c r="R30" s="28">
        <v>-5774</v>
      </c>
      <c r="S30" s="22">
        <v>-20563</v>
      </c>
    </row>
    <row r="31" spans="1:19" ht="14.25" thickBot="1">
      <c r="A31" s="5" t="s">
        <v>20</v>
      </c>
      <c r="B31" s="29">
        <v>287158</v>
      </c>
      <c r="C31" s="23">
        <v>315186</v>
      </c>
      <c r="D31" s="29">
        <v>166791</v>
      </c>
      <c r="E31" s="23">
        <v>730395</v>
      </c>
      <c r="F31" s="29">
        <v>302840</v>
      </c>
      <c r="G31" s="23">
        <v>1117190</v>
      </c>
      <c r="H31" s="29">
        <v>709985</v>
      </c>
      <c r="I31" s="29">
        <v>418774</v>
      </c>
      <c r="J31" s="29">
        <v>162668</v>
      </c>
      <c r="K31" s="23">
        <v>809592</v>
      </c>
      <c r="L31" s="29">
        <v>587113</v>
      </c>
      <c r="M31" s="29">
        <v>208295</v>
      </c>
      <c r="N31" s="29">
        <v>227942</v>
      </c>
      <c r="O31" s="23">
        <v>49158</v>
      </c>
      <c r="P31" s="29">
        <v>141746</v>
      </c>
      <c r="Q31" s="29">
        <v>210285</v>
      </c>
      <c r="R31" s="29">
        <v>187356</v>
      </c>
      <c r="S31" s="23">
        <v>483545</v>
      </c>
    </row>
    <row r="32" spans="1:19" ht="14.25" thickTop="1">
      <c r="A32" s="6" t="s">
        <v>21</v>
      </c>
      <c r="B32" s="28">
        <v>-600</v>
      </c>
      <c r="C32" s="22">
        <v>-1200</v>
      </c>
      <c r="D32" s="28">
        <v>-600</v>
      </c>
      <c r="E32" s="22"/>
      <c r="F32" s="28"/>
      <c r="G32" s="22">
        <v>-56400</v>
      </c>
      <c r="H32" s="28"/>
      <c r="I32" s="28"/>
      <c r="J32" s="28"/>
      <c r="K32" s="22"/>
      <c r="L32" s="28"/>
      <c r="M32" s="28"/>
      <c r="N32" s="28"/>
      <c r="O32" s="22">
        <v>-3601</v>
      </c>
      <c r="P32" s="28">
        <v>-3601</v>
      </c>
      <c r="Q32" s="28">
        <v>-53401</v>
      </c>
      <c r="R32" s="28">
        <v>-26701</v>
      </c>
      <c r="S32" s="22">
        <v>-30300</v>
      </c>
    </row>
    <row r="33" spans="1:19" ht="13.5">
      <c r="A33" s="6" t="s">
        <v>22</v>
      </c>
      <c r="B33" s="28">
        <v>25000</v>
      </c>
      <c r="C33" s="22"/>
      <c r="D33" s="28"/>
      <c r="E33" s="22"/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23</v>
      </c>
      <c r="B34" s="28">
        <v>-3149</v>
      </c>
      <c r="C34" s="22">
        <v>-6158</v>
      </c>
      <c r="D34" s="28">
        <v>-3121</v>
      </c>
      <c r="E34" s="22">
        <v>-6132</v>
      </c>
      <c r="F34" s="28">
        <v>-3066</v>
      </c>
      <c r="G34" s="22">
        <v>-6161</v>
      </c>
      <c r="H34" s="28">
        <v>-4660</v>
      </c>
      <c r="I34" s="28">
        <v>-3100</v>
      </c>
      <c r="J34" s="28">
        <v>-1511</v>
      </c>
      <c r="K34" s="22">
        <v>-6058</v>
      </c>
      <c r="L34" s="28">
        <v>-4556</v>
      </c>
      <c r="M34" s="28">
        <v>-3056</v>
      </c>
      <c r="N34" s="28">
        <v>-1493</v>
      </c>
      <c r="O34" s="22">
        <v>-6261</v>
      </c>
      <c r="P34" s="28">
        <v>-4604</v>
      </c>
      <c r="Q34" s="28">
        <v>-3095</v>
      </c>
      <c r="R34" s="28">
        <v>-1479</v>
      </c>
      <c r="S34" s="22">
        <v>-6758</v>
      </c>
    </row>
    <row r="35" spans="1:19" ht="13.5">
      <c r="A35" s="6" t="s">
        <v>24</v>
      </c>
      <c r="B35" s="28">
        <v>-285625</v>
      </c>
      <c r="C35" s="22">
        <v>-979152</v>
      </c>
      <c r="D35" s="28">
        <v>-381808</v>
      </c>
      <c r="E35" s="22">
        <v>-737684</v>
      </c>
      <c r="F35" s="28">
        <v>-405172</v>
      </c>
      <c r="G35" s="22">
        <v>-592861</v>
      </c>
      <c r="H35" s="28">
        <v>-321473</v>
      </c>
      <c r="I35" s="28">
        <v>-213406</v>
      </c>
      <c r="J35" s="28">
        <v>-130734</v>
      </c>
      <c r="K35" s="22">
        <v>-333344</v>
      </c>
      <c r="L35" s="28">
        <v>-203899</v>
      </c>
      <c r="M35" s="28">
        <v>-118096</v>
      </c>
      <c r="N35" s="28">
        <v>-55696</v>
      </c>
      <c r="O35" s="22">
        <v>-544333</v>
      </c>
      <c r="P35" s="28">
        <v>-270716</v>
      </c>
      <c r="Q35" s="28">
        <v>-257221</v>
      </c>
      <c r="R35" s="28">
        <v>-75984</v>
      </c>
      <c r="S35" s="22">
        <v>-550409</v>
      </c>
    </row>
    <row r="36" spans="1:19" ht="13.5">
      <c r="A36" s="6" t="s">
        <v>25</v>
      </c>
      <c r="B36" s="28">
        <v>184906</v>
      </c>
      <c r="C36" s="22">
        <v>26475</v>
      </c>
      <c r="D36" s="28"/>
      <c r="E36" s="22">
        <v>44100</v>
      </c>
      <c r="F36" s="28">
        <v>44100</v>
      </c>
      <c r="G36" s="22">
        <v>27601</v>
      </c>
      <c r="H36" s="28">
        <v>27293</v>
      </c>
      <c r="I36" s="28">
        <v>27293</v>
      </c>
      <c r="J36" s="28">
        <v>26742</v>
      </c>
      <c r="K36" s="22">
        <v>348776</v>
      </c>
      <c r="L36" s="28">
        <v>82797</v>
      </c>
      <c r="M36" s="28">
        <v>79087</v>
      </c>
      <c r="N36" s="28">
        <v>39367</v>
      </c>
      <c r="O36" s="22">
        <v>118807</v>
      </c>
      <c r="P36" s="28">
        <v>40270</v>
      </c>
      <c r="Q36" s="28">
        <v>40270</v>
      </c>
      <c r="R36" s="28">
        <v>1411</v>
      </c>
      <c r="S36" s="22">
        <v>186065</v>
      </c>
    </row>
    <row r="37" spans="1:19" ht="13.5">
      <c r="A37" s="6" t="s">
        <v>26</v>
      </c>
      <c r="B37" s="28"/>
      <c r="C37" s="22">
        <v>-5840</v>
      </c>
      <c r="D37" s="28">
        <v>-5840</v>
      </c>
      <c r="E37" s="22">
        <v>-1481</v>
      </c>
      <c r="F37" s="28">
        <v>-2012</v>
      </c>
      <c r="G37" s="22">
        <v>-4084</v>
      </c>
      <c r="H37" s="28">
        <v>-4064</v>
      </c>
      <c r="I37" s="28">
        <v>-4019</v>
      </c>
      <c r="J37" s="28">
        <v>-243</v>
      </c>
      <c r="K37" s="22">
        <v>-2626</v>
      </c>
      <c r="L37" s="28">
        <v>-1036</v>
      </c>
      <c r="M37" s="28">
        <v>-892</v>
      </c>
      <c r="N37" s="28">
        <v>-445</v>
      </c>
      <c r="O37" s="22">
        <v>-1057</v>
      </c>
      <c r="P37" s="28">
        <v>-360</v>
      </c>
      <c r="Q37" s="28">
        <v>-476</v>
      </c>
      <c r="R37" s="28">
        <v>-401</v>
      </c>
      <c r="S37" s="22">
        <v>-4081</v>
      </c>
    </row>
    <row r="38" spans="1:19" ht="13.5">
      <c r="A38" s="6" t="s">
        <v>27</v>
      </c>
      <c r="B38" s="28"/>
      <c r="C38" s="22">
        <v>-39537</v>
      </c>
      <c r="D38" s="28">
        <v>-10938</v>
      </c>
      <c r="E38" s="22"/>
      <c r="F38" s="28"/>
      <c r="G38" s="22"/>
      <c r="H38" s="28"/>
      <c r="I38" s="28"/>
      <c r="J38" s="28"/>
      <c r="K38" s="22">
        <v>-2680</v>
      </c>
      <c r="L38" s="28">
        <v>-2311</v>
      </c>
      <c r="M38" s="28">
        <v>-433</v>
      </c>
      <c r="N38" s="28"/>
      <c r="O38" s="22"/>
      <c r="P38" s="28"/>
      <c r="Q38" s="28"/>
      <c r="R38" s="28"/>
      <c r="S38" s="22">
        <v>-2250</v>
      </c>
    </row>
    <row r="39" spans="1:19" ht="13.5">
      <c r="A39" s="6" t="s">
        <v>28</v>
      </c>
      <c r="B39" s="28"/>
      <c r="C39" s="22">
        <v>11000</v>
      </c>
      <c r="D39" s="28">
        <v>11000</v>
      </c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29</v>
      </c>
      <c r="B40" s="28">
        <v>-2173</v>
      </c>
      <c r="C40" s="22">
        <v>-3464</v>
      </c>
      <c r="D40" s="28">
        <v>-2736</v>
      </c>
      <c r="E40" s="22">
        <v>-3762</v>
      </c>
      <c r="F40" s="28">
        <v>-2486</v>
      </c>
      <c r="G40" s="22">
        <v>-6157</v>
      </c>
      <c r="H40" s="28">
        <v>-5501</v>
      </c>
      <c r="I40" s="28">
        <v>-4538</v>
      </c>
      <c r="J40" s="28">
        <v>-633</v>
      </c>
      <c r="K40" s="22">
        <v>-1970</v>
      </c>
      <c r="L40" s="28">
        <v>-1066</v>
      </c>
      <c r="M40" s="28">
        <v>-421</v>
      </c>
      <c r="N40" s="28"/>
      <c r="O40" s="22">
        <v>-12175</v>
      </c>
      <c r="P40" s="28">
        <v>-9417</v>
      </c>
      <c r="Q40" s="28">
        <v>-10412</v>
      </c>
      <c r="R40" s="28">
        <v>-11083</v>
      </c>
      <c r="S40" s="22">
        <v>-2220</v>
      </c>
    </row>
    <row r="41" spans="1:19" ht="13.5">
      <c r="A41" s="6" t="s">
        <v>30</v>
      </c>
      <c r="B41" s="28">
        <v>21</v>
      </c>
      <c r="C41" s="22">
        <v>90</v>
      </c>
      <c r="D41" s="28">
        <v>309</v>
      </c>
      <c r="E41" s="22">
        <v>2037</v>
      </c>
      <c r="F41" s="28">
        <v>1311</v>
      </c>
      <c r="G41" s="22">
        <v>2458</v>
      </c>
      <c r="H41" s="28">
        <v>1781</v>
      </c>
      <c r="I41" s="28">
        <v>1288</v>
      </c>
      <c r="J41" s="28"/>
      <c r="K41" s="22">
        <v>13021</v>
      </c>
      <c r="L41" s="28">
        <v>13885</v>
      </c>
      <c r="M41" s="28">
        <v>12950</v>
      </c>
      <c r="N41" s="28">
        <v>3513</v>
      </c>
      <c r="O41" s="22">
        <v>27658</v>
      </c>
      <c r="P41" s="28"/>
      <c r="Q41" s="28"/>
      <c r="R41" s="28"/>
      <c r="S41" s="22">
        <v>1804</v>
      </c>
    </row>
    <row r="42" spans="1:19" ht="14.25" thickBot="1">
      <c r="A42" s="5" t="s">
        <v>31</v>
      </c>
      <c r="B42" s="29">
        <v>-81620</v>
      </c>
      <c r="C42" s="23">
        <v>-784881</v>
      </c>
      <c r="D42" s="29">
        <v>-393735</v>
      </c>
      <c r="E42" s="23">
        <v>-574547</v>
      </c>
      <c r="F42" s="29">
        <v>-239950</v>
      </c>
      <c r="G42" s="23">
        <v>-635179</v>
      </c>
      <c r="H42" s="29">
        <v>-306198</v>
      </c>
      <c r="I42" s="29">
        <v>-196483</v>
      </c>
      <c r="J42" s="29">
        <v>-105752</v>
      </c>
      <c r="K42" s="23">
        <v>124103</v>
      </c>
      <c r="L42" s="29">
        <v>-66320</v>
      </c>
      <c r="M42" s="29">
        <v>-10071</v>
      </c>
      <c r="N42" s="29">
        <v>4443</v>
      </c>
      <c r="O42" s="23">
        <v>-201683</v>
      </c>
      <c r="P42" s="29">
        <v>-101122</v>
      </c>
      <c r="Q42" s="29">
        <v>-249098</v>
      </c>
      <c r="R42" s="29">
        <v>-82552</v>
      </c>
      <c r="S42" s="23">
        <v>-185848</v>
      </c>
    </row>
    <row r="43" spans="1:19" ht="14.25" thickTop="1">
      <c r="A43" s="6" t="s">
        <v>32</v>
      </c>
      <c r="B43" s="28">
        <v>58033</v>
      </c>
      <c r="C43" s="22">
        <v>112000</v>
      </c>
      <c r="D43" s="28">
        <v>98000</v>
      </c>
      <c r="E43" s="22">
        <v>120000</v>
      </c>
      <c r="F43" s="28"/>
      <c r="G43" s="22"/>
      <c r="H43" s="28"/>
      <c r="I43" s="28"/>
      <c r="J43" s="28"/>
      <c r="K43" s="22">
        <v>-276565</v>
      </c>
      <c r="L43" s="28">
        <v>-24107</v>
      </c>
      <c r="M43" s="28">
        <v>-21921</v>
      </c>
      <c r="N43" s="28"/>
      <c r="O43" s="22">
        <v>13238</v>
      </c>
      <c r="P43" s="28">
        <v>-92496</v>
      </c>
      <c r="Q43" s="28">
        <v>-6198</v>
      </c>
      <c r="R43" s="28">
        <v>-120000</v>
      </c>
      <c r="S43" s="22">
        <v>300000</v>
      </c>
    </row>
    <row r="44" spans="1:19" ht="13.5">
      <c r="A44" s="6" t="s">
        <v>33</v>
      </c>
      <c r="B44" s="28">
        <v>100000</v>
      </c>
      <c r="C44" s="22">
        <v>388500</v>
      </c>
      <c r="D44" s="28">
        <v>100000</v>
      </c>
      <c r="E44" s="22">
        <v>3565860</v>
      </c>
      <c r="F44" s="28">
        <v>150000</v>
      </c>
      <c r="G44" s="22"/>
      <c r="H44" s="28"/>
      <c r="I44" s="28"/>
      <c r="J44" s="28"/>
      <c r="K44" s="22"/>
      <c r="L44" s="28"/>
      <c r="M44" s="28"/>
      <c r="N44" s="28"/>
      <c r="O44" s="22">
        <v>1382500</v>
      </c>
      <c r="P44" s="28">
        <v>1352500</v>
      </c>
      <c r="Q44" s="28">
        <v>1080000</v>
      </c>
      <c r="R44" s="28">
        <v>390000</v>
      </c>
      <c r="S44" s="22">
        <v>1290000</v>
      </c>
    </row>
    <row r="45" spans="1:19" ht="13.5">
      <c r="A45" s="6" t="s">
        <v>34</v>
      </c>
      <c r="B45" s="28">
        <v>-246589</v>
      </c>
      <c r="C45" s="22">
        <v>-431946</v>
      </c>
      <c r="D45" s="28">
        <v>-219755</v>
      </c>
      <c r="E45" s="22">
        <v>-4095700</v>
      </c>
      <c r="F45" s="28">
        <v>-324993</v>
      </c>
      <c r="G45" s="22">
        <v>-304560</v>
      </c>
      <c r="H45" s="28">
        <v>-219598</v>
      </c>
      <c r="I45" s="28">
        <v>-154556</v>
      </c>
      <c r="J45" s="28">
        <v>-83893</v>
      </c>
      <c r="K45" s="22">
        <v>-441973</v>
      </c>
      <c r="L45" s="28">
        <v>-36309</v>
      </c>
      <c r="M45" s="28">
        <v>-31314</v>
      </c>
      <c r="N45" s="28"/>
      <c r="O45" s="22">
        <v>-1871871</v>
      </c>
      <c r="P45" s="28">
        <v>-1674093</v>
      </c>
      <c r="Q45" s="28">
        <v>-840357</v>
      </c>
      <c r="R45" s="28">
        <v>-395115</v>
      </c>
      <c r="S45" s="22">
        <v>-1457046</v>
      </c>
    </row>
    <row r="46" spans="1:19" ht="13.5">
      <c r="A46" s="6" t="s">
        <v>35</v>
      </c>
      <c r="B46" s="28">
        <v>-11</v>
      </c>
      <c r="C46" s="22">
        <v>-10</v>
      </c>
      <c r="D46" s="28"/>
      <c r="E46" s="22">
        <v>-13</v>
      </c>
      <c r="F46" s="28">
        <v>-13</v>
      </c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>
        <v>-15</v>
      </c>
    </row>
    <row r="47" spans="1:19" ht="13.5">
      <c r="A47" s="6"/>
      <c r="B47" s="28"/>
      <c r="C47" s="22">
        <v>215158</v>
      </c>
      <c r="D47" s="28">
        <v>215158</v>
      </c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36</v>
      </c>
      <c r="B48" s="28">
        <v>-47512</v>
      </c>
      <c r="C48" s="22">
        <v>-85000</v>
      </c>
      <c r="D48" s="28">
        <v>-37973</v>
      </c>
      <c r="E48" s="22">
        <v>-41367</v>
      </c>
      <c r="F48" s="28">
        <v>-18766</v>
      </c>
      <c r="G48" s="22">
        <v>-3151</v>
      </c>
      <c r="H48" s="28">
        <v>-2363</v>
      </c>
      <c r="I48" s="28">
        <v>-1575</v>
      </c>
      <c r="J48" s="28">
        <v>-787</v>
      </c>
      <c r="K48" s="22">
        <v>-3151</v>
      </c>
      <c r="L48" s="28">
        <v>-1575</v>
      </c>
      <c r="M48" s="28">
        <v>-1575</v>
      </c>
      <c r="N48" s="28">
        <v>-750</v>
      </c>
      <c r="O48" s="22">
        <v>-2994</v>
      </c>
      <c r="P48" s="28"/>
      <c r="Q48" s="28"/>
      <c r="R48" s="28"/>
      <c r="S48" s="22"/>
    </row>
    <row r="49" spans="1:19" ht="14.25" thickBot="1">
      <c r="A49" s="5" t="s">
        <v>37</v>
      </c>
      <c r="B49" s="29">
        <v>-136079</v>
      </c>
      <c r="C49" s="23">
        <v>198699</v>
      </c>
      <c r="D49" s="29">
        <v>155428</v>
      </c>
      <c r="E49" s="23">
        <v>-449374</v>
      </c>
      <c r="F49" s="29">
        <v>-191925</v>
      </c>
      <c r="G49" s="23">
        <v>-307711</v>
      </c>
      <c r="H49" s="29">
        <v>-221961</v>
      </c>
      <c r="I49" s="29">
        <v>-156131</v>
      </c>
      <c r="J49" s="29">
        <v>-84681</v>
      </c>
      <c r="K49" s="23">
        <v>-721689</v>
      </c>
      <c r="L49" s="29">
        <v>-61992</v>
      </c>
      <c r="M49" s="29">
        <v>-54811</v>
      </c>
      <c r="N49" s="29">
        <v>-750</v>
      </c>
      <c r="O49" s="23">
        <v>-146570</v>
      </c>
      <c r="P49" s="29">
        <v>-183089</v>
      </c>
      <c r="Q49" s="29">
        <v>233444</v>
      </c>
      <c r="R49" s="29">
        <v>-125115</v>
      </c>
      <c r="S49" s="23">
        <v>117665</v>
      </c>
    </row>
    <row r="50" spans="1:19" ht="14.25" thickTop="1">
      <c r="A50" s="7" t="s">
        <v>38</v>
      </c>
      <c r="B50" s="28">
        <v>4490</v>
      </c>
      <c r="C50" s="22">
        <v>9765</v>
      </c>
      <c r="D50" s="28">
        <v>-3188</v>
      </c>
      <c r="E50" s="22">
        <v>-1493</v>
      </c>
      <c r="F50" s="28">
        <v>-11006</v>
      </c>
      <c r="G50" s="22">
        <v>-8335</v>
      </c>
      <c r="H50" s="28">
        <v>-9717</v>
      </c>
      <c r="I50" s="28">
        <v>-13309</v>
      </c>
      <c r="J50" s="28">
        <v>-5741</v>
      </c>
      <c r="K50" s="22">
        <v>1923</v>
      </c>
      <c r="L50" s="28">
        <v>-1152</v>
      </c>
      <c r="M50" s="28">
        <v>-2900</v>
      </c>
      <c r="N50" s="28">
        <v>1668</v>
      </c>
      <c r="O50" s="22">
        <v>-13312</v>
      </c>
      <c r="P50" s="28">
        <v>-13494</v>
      </c>
      <c r="Q50" s="28">
        <v>-1828</v>
      </c>
      <c r="R50" s="28">
        <v>3481</v>
      </c>
      <c r="S50" s="22">
        <v>-2924</v>
      </c>
    </row>
    <row r="51" spans="1:19" ht="13.5">
      <c r="A51" s="7" t="s">
        <v>39</v>
      </c>
      <c r="B51" s="28">
        <v>73948</v>
      </c>
      <c r="C51" s="22">
        <v>-261229</v>
      </c>
      <c r="D51" s="28">
        <v>-74704</v>
      </c>
      <c r="E51" s="22">
        <v>-295019</v>
      </c>
      <c r="F51" s="28">
        <v>-140042</v>
      </c>
      <c r="G51" s="22">
        <v>165963</v>
      </c>
      <c r="H51" s="28">
        <v>172107</v>
      </c>
      <c r="I51" s="28">
        <v>52850</v>
      </c>
      <c r="J51" s="28">
        <v>-33507</v>
      </c>
      <c r="K51" s="22">
        <v>213929</v>
      </c>
      <c r="L51" s="28">
        <v>457648</v>
      </c>
      <c r="M51" s="28">
        <v>140511</v>
      </c>
      <c r="N51" s="28">
        <v>233303</v>
      </c>
      <c r="O51" s="22">
        <v>-312407</v>
      </c>
      <c r="P51" s="28">
        <v>-155959</v>
      </c>
      <c r="Q51" s="28">
        <v>192803</v>
      </c>
      <c r="R51" s="28">
        <v>-16831</v>
      </c>
      <c r="S51" s="22">
        <v>412437</v>
      </c>
    </row>
    <row r="52" spans="1:19" ht="13.5">
      <c r="A52" s="7" t="s">
        <v>40</v>
      </c>
      <c r="B52" s="28">
        <v>295702</v>
      </c>
      <c r="C52" s="22">
        <v>556931</v>
      </c>
      <c r="D52" s="28">
        <v>556931</v>
      </c>
      <c r="E52" s="22">
        <v>851951</v>
      </c>
      <c r="F52" s="28">
        <v>851951</v>
      </c>
      <c r="G52" s="22">
        <v>685987</v>
      </c>
      <c r="H52" s="28">
        <v>685987</v>
      </c>
      <c r="I52" s="28">
        <v>685987</v>
      </c>
      <c r="J52" s="28">
        <v>685987</v>
      </c>
      <c r="K52" s="22">
        <v>472058</v>
      </c>
      <c r="L52" s="28">
        <v>472058</v>
      </c>
      <c r="M52" s="28">
        <v>472058</v>
      </c>
      <c r="N52" s="28">
        <v>472058</v>
      </c>
      <c r="O52" s="22">
        <v>784465</v>
      </c>
      <c r="P52" s="28">
        <v>784465</v>
      </c>
      <c r="Q52" s="28">
        <v>784465</v>
      </c>
      <c r="R52" s="28">
        <v>784465</v>
      </c>
      <c r="S52" s="22">
        <v>372027</v>
      </c>
    </row>
    <row r="53" spans="1:19" ht="14.25" thickBot="1">
      <c r="A53" s="7" t="s">
        <v>40</v>
      </c>
      <c r="B53" s="28">
        <v>369651</v>
      </c>
      <c r="C53" s="22">
        <v>295702</v>
      </c>
      <c r="D53" s="28">
        <v>482227</v>
      </c>
      <c r="E53" s="22">
        <v>556931</v>
      </c>
      <c r="F53" s="28">
        <v>711908</v>
      </c>
      <c r="G53" s="22">
        <v>851951</v>
      </c>
      <c r="H53" s="28">
        <v>858095</v>
      </c>
      <c r="I53" s="28">
        <v>738838</v>
      </c>
      <c r="J53" s="28">
        <v>652480</v>
      </c>
      <c r="K53" s="22">
        <v>685987</v>
      </c>
      <c r="L53" s="28">
        <v>929706</v>
      </c>
      <c r="M53" s="28">
        <v>612570</v>
      </c>
      <c r="N53" s="28">
        <v>705362</v>
      </c>
      <c r="O53" s="22">
        <v>472058</v>
      </c>
      <c r="P53" s="28">
        <v>628505</v>
      </c>
      <c r="Q53" s="28">
        <v>977269</v>
      </c>
      <c r="R53" s="28">
        <v>767634</v>
      </c>
      <c r="S53" s="22">
        <v>784465</v>
      </c>
    </row>
    <row r="54" spans="1:19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6" ht="13.5">
      <c r="A56" s="20" t="s">
        <v>143</v>
      </c>
    </row>
    <row r="57" ht="13.5">
      <c r="A57" s="20" t="s">
        <v>144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139</v>
      </c>
      <c r="B2" s="14">
        <v>7746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47</v>
      </c>
      <c r="B4" s="15" t="str">
        <f>HYPERLINK("http://www.kabupro.jp/mark/20140213/S10014J3.htm","四半期報告書")</f>
        <v>四半期報告書</v>
      </c>
      <c r="C4" s="15" t="str">
        <f>HYPERLINK("http://www.kabupro.jp/mark/20131113/S1000ASO.htm","四半期報告書")</f>
        <v>四半期報告書</v>
      </c>
      <c r="D4" s="15" t="str">
        <f>HYPERLINK("http://www.kabupro.jp/mark/20130809/S000E7JJ.htm","四半期報告書")</f>
        <v>四半期報告書</v>
      </c>
      <c r="E4" s="15" t="str">
        <f>HYPERLINK("http://www.kabupro.jp/mark/20140213/S10014J3.htm","四半期報告書")</f>
        <v>四半期報告書</v>
      </c>
      <c r="F4" s="15" t="str">
        <f>HYPERLINK("http://www.kabupro.jp/mark/20130213/S000CSFM.htm","四半期報告書")</f>
        <v>四半期報告書</v>
      </c>
      <c r="G4" s="15" t="str">
        <f>HYPERLINK("http://www.kabupro.jp/mark/20121112/S000C5UE.htm","四半期報告書")</f>
        <v>四半期報告書</v>
      </c>
      <c r="H4" s="15" t="str">
        <f>HYPERLINK("http://www.kabupro.jp/mark/20120810/S000BM68.htm","四半期報告書")</f>
        <v>四半期報告書</v>
      </c>
      <c r="I4" s="15" t="str">
        <f>HYPERLINK("http://www.kabupro.jp/mark/20130701/S000DT1J.htm","有価証券報告書")</f>
        <v>有価証券報告書</v>
      </c>
      <c r="J4" s="15" t="str">
        <f>HYPERLINK("http://www.kabupro.jp/mark/20120213/S000A81T.htm","四半期報告書")</f>
        <v>四半期報告書</v>
      </c>
      <c r="K4" s="15" t="str">
        <f>HYPERLINK("http://www.kabupro.jp/mark/20111114/S0009LB7.htm","四半期報告書")</f>
        <v>四半期報告書</v>
      </c>
      <c r="L4" s="15" t="str">
        <f>HYPERLINK("http://www.kabupro.jp/mark/20110811/S000928R.htm","四半期報告書")</f>
        <v>四半期報告書</v>
      </c>
      <c r="M4" s="15" t="str">
        <f>HYPERLINK("http://www.kabupro.jp/mark/20120626/S000B3I5.htm","有価証券報告書")</f>
        <v>有価証券報告書</v>
      </c>
      <c r="N4" s="15" t="str">
        <f>HYPERLINK("http://www.kabupro.jp/mark/20110214/S0007NT5.htm","四半期報告書")</f>
        <v>四半期報告書</v>
      </c>
      <c r="O4" s="15" t="str">
        <f>HYPERLINK("http://www.kabupro.jp/mark/20101112/S000727S.htm","四半期報告書")</f>
        <v>四半期報告書</v>
      </c>
      <c r="P4" s="15" t="str">
        <f>HYPERLINK("http://www.kabupro.jp/mark/20100811/S0006G80.htm","四半期報告書")</f>
        <v>四半期報告書</v>
      </c>
      <c r="Q4" s="15" t="str">
        <f>HYPERLINK("http://www.kabupro.jp/mark/20110627/S0008JDZ.htm","有価証券報告書")</f>
        <v>有価証券報告書</v>
      </c>
      <c r="R4" s="15" t="str">
        <f>HYPERLINK("http://www.kabupro.jp/mark/20100215/S00053HK.htm","四半期報告書")</f>
        <v>四半期報告書</v>
      </c>
      <c r="S4" s="15" t="str">
        <f>HYPERLINK("http://www.kabupro.jp/mark/20091113/S0004HCI.htm","四半期報告書")</f>
        <v>四半期報告書</v>
      </c>
      <c r="T4" s="15" t="str">
        <f>HYPERLINK("http://www.kabupro.jp/mark/20090813/S0003UL0.htm","四半期報告書")</f>
        <v>四半期報告書</v>
      </c>
      <c r="U4" s="15" t="str">
        <f>HYPERLINK("http://www.kabupro.jp/mark/20100628/S0005Y13.htm","有価証券報告書")</f>
        <v>有価証券報告書</v>
      </c>
      <c r="V4" s="15" t="str">
        <f>HYPERLINK("http://www.kabupro.jp/mark/20090213/S0002FCZ.htm","四半期報告書")</f>
        <v>四半期報告書</v>
      </c>
      <c r="W4" s="15" t="str">
        <f>HYPERLINK("http://www.kabupro.jp/mark/20081114/S0001QJ1.htm","四半期報告書")</f>
        <v>四半期報告書</v>
      </c>
      <c r="X4" s="15" t="str">
        <f>HYPERLINK("http://www.kabupro.jp/mark/20080814/S000173B.htm","四半期報告書")</f>
        <v>四半期報告書</v>
      </c>
      <c r="Y4" s="15" t="str">
        <f>HYPERLINK("http://www.kabupro.jp/mark/20090629/S0003CC9.htm","有価証券報告書")</f>
        <v>有価証券報告書</v>
      </c>
    </row>
    <row r="5" spans="1:25" ht="14.25" thickBot="1">
      <c r="A5" s="11" t="s">
        <v>48</v>
      </c>
      <c r="B5" s="1" t="s">
        <v>210</v>
      </c>
      <c r="C5" s="1" t="s">
        <v>213</v>
      </c>
      <c r="D5" s="1" t="s">
        <v>215</v>
      </c>
      <c r="E5" s="1" t="s">
        <v>210</v>
      </c>
      <c r="F5" s="1" t="s">
        <v>217</v>
      </c>
      <c r="G5" s="1" t="s">
        <v>219</v>
      </c>
      <c r="H5" s="1" t="s">
        <v>221</v>
      </c>
      <c r="I5" s="1" t="s">
        <v>54</v>
      </c>
      <c r="J5" s="1" t="s">
        <v>223</v>
      </c>
      <c r="K5" s="1" t="s">
        <v>225</v>
      </c>
      <c r="L5" s="1" t="s">
        <v>227</v>
      </c>
      <c r="M5" s="1" t="s">
        <v>58</v>
      </c>
      <c r="N5" s="1" t="s">
        <v>229</v>
      </c>
      <c r="O5" s="1" t="s">
        <v>231</v>
      </c>
      <c r="P5" s="1" t="s">
        <v>233</v>
      </c>
      <c r="Q5" s="1" t="s">
        <v>60</v>
      </c>
      <c r="R5" s="1" t="s">
        <v>235</v>
      </c>
      <c r="S5" s="1" t="s">
        <v>237</v>
      </c>
      <c r="T5" s="1" t="s">
        <v>239</v>
      </c>
      <c r="U5" s="1" t="s">
        <v>62</v>
      </c>
      <c r="V5" s="1" t="s">
        <v>241</v>
      </c>
      <c r="W5" s="1" t="s">
        <v>243</v>
      </c>
      <c r="X5" s="1" t="s">
        <v>245</v>
      </c>
      <c r="Y5" s="1" t="s">
        <v>64</v>
      </c>
    </row>
    <row r="6" spans="1:25" ht="15" thickBot="1" thickTop="1">
      <c r="A6" s="10" t="s">
        <v>49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50</v>
      </c>
      <c r="B7" s="14" t="s">
        <v>211</v>
      </c>
      <c r="C7" s="14" t="s">
        <v>211</v>
      </c>
      <c r="D7" s="14" t="s">
        <v>211</v>
      </c>
      <c r="E7" s="16" t="s">
        <v>55</v>
      </c>
      <c r="F7" s="14" t="s">
        <v>211</v>
      </c>
      <c r="G7" s="14" t="s">
        <v>211</v>
      </c>
      <c r="H7" s="14" t="s">
        <v>211</v>
      </c>
      <c r="I7" s="16" t="s">
        <v>55</v>
      </c>
      <c r="J7" s="14" t="s">
        <v>211</v>
      </c>
      <c r="K7" s="14" t="s">
        <v>211</v>
      </c>
      <c r="L7" s="14" t="s">
        <v>211</v>
      </c>
      <c r="M7" s="16" t="s">
        <v>55</v>
      </c>
      <c r="N7" s="14" t="s">
        <v>211</v>
      </c>
      <c r="O7" s="14" t="s">
        <v>211</v>
      </c>
      <c r="P7" s="14" t="s">
        <v>211</v>
      </c>
      <c r="Q7" s="16" t="s">
        <v>55</v>
      </c>
      <c r="R7" s="14" t="s">
        <v>211</v>
      </c>
      <c r="S7" s="14" t="s">
        <v>211</v>
      </c>
      <c r="T7" s="14" t="s">
        <v>211</v>
      </c>
      <c r="U7" s="16" t="s">
        <v>55</v>
      </c>
      <c r="V7" s="14" t="s">
        <v>211</v>
      </c>
      <c r="W7" s="14" t="s">
        <v>211</v>
      </c>
      <c r="X7" s="14" t="s">
        <v>211</v>
      </c>
      <c r="Y7" s="16" t="s">
        <v>55</v>
      </c>
    </row>
    <row r="8" spans="1:25" ht="13.5">
      <c r="A8" s="13" t="s">
        <v>51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52</v>
      </c>
      <c r="B9" s="1" t="s">
        <v>212</v>
      </c>
      <c r="C9" s="1" t="s">
        <v>214</v>
      </c>
      <c r="D9" s="1" t="s">
        <v>216</v>
      </c>
      <c r="E9" s="17" t="s">
        <v>56</v>
      </c>
      <c r="F9" s="1" t="s">
        <v>218</v>
      </c>
      <c r="G9" s="1" t="s">
        <v>220</v>
      </c>
      <c r="H9" s="1" t="s">
        <v>222</v>
      </c>
      <c r="I9" s="17" t="s">
        <v>57</v>
      </c>
      <c r="J9" s="1" t="s">
        <v>224</v>
      </c>
      <c r="K9" s="1" t="s">
        <v>226</v>
      </c>
      <c r="L9" s="1" t="s">
        <v>228</v>
      </c>
      <c r="M9" s="17" t="s">
        <v>59</v>
      </c>
      <c r="N9" s="1" t="s">
        <v>230</v>
      </c>
      <c r="O9" s="1" t="s">
        <v>232</v>
      </c>
      <c r="P9" s="1" t="s">
        <v>234</v>
      </c>
      <c r="Q9" s="17" t="s">
        <v>61</v>
      </c>
      <c r="R9" s="1" t="s">
        <v>236</v>
      </c>
      <c r="S9" s="1" t="s">
        <v>238</v>
      </c>
      <c r="T9" s="1" t="s">
        <v>240</v>
      </c>
      <c r="U9" s="17" t="s">
        <v>63</v>
      </c>
      <c r="V9" s="1" t="s">
        <v>242</v>
      </c>
      <c r="W9" s="1" t="s">
        <v>244</v>
      </c>
      <c r="X9" s="1" t="s">
        <v>246</v>
      </c>
      <c r="Y9" s="17" t="s">
        <v>65</v>
      </c>
    </row>
    <row r="10" spans="1:25" ht="14.25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9" t="s">
        <v>66</v>
      </c>
      <c r="B11" s="27">
        <v>352665</v>
      </c>
      <c r="C11" s="27">
        <v>435851</v>
      </c>
      <c r="D11" s="27">
        <v>482050</v>
      </c>
      <c r="E11" s="21">
        <v>383702</v>
      </c>
      <c r="F11" s="27">
        <v>730067</v>
      </c>
      <c r="G11" s="27">
        <v>535227</v>
      </c>
      <c r="H11" s="27">
        <v>510492</v>
      </c>
      <c r="I11" s="21">
        <v>612531</v>
      </c>
      <c r="J11" s="27">
        <v>573772</v>
      </c>
      <c r="K11" s="27">
        <v>762308</v>
      </c>
      <c r="L11" s="27">
        <v>1027885</v>
      </c>
      <c r="M11" s="21">
        <v>908351</v>
      </c>
      <c r="N11" s="27">
        <v>858095</v>
      </c>
      <c r="O11" s="27">
        <v>738838</v>
      </c>
      <c r="P11" s="27">
        <v>652480</v>
      </c>
      <c r="Q11" s="21">
        <v>685987</v>
      </c>
      <c r="R11" s="27">
        <v>929706</v>
      </c>
      <c r="S11" s="27">
        <v>612570</v>
      </c>
      <c r="T11" s="27">
        <v>705362</v>
      </c>
      <c r="U11" s="21">
        <v>472058</v>
      </c>
      <c r="V11" s="27">
        <v>659813</v>
      </c>
      <c r="W11" s="27">
        <v>1085076</v>
      </c>
      <c r="X11" s="27">
        <v>849891</v>
      </c>
      <c r="Y11" s="21">
        <v>841222</v>
      </c>
    </row>
    <row r="12" spans="1:25" ht="13.5">
      <c r="A12" s="2" t="s">
        <v>247</v>
      </c>
      <c r="B12" s="28">
        <v>1006415</v>
      </c>
      <c r="C12" s="28">
        <v>924727</v>
      </c>
      <c r="D12" s="28">
        <v>1047171</v>
      </c>
      <c r="E12" s="22">
        <v>794497</v>
      </c>
      <c r="F12" s="28">
        <v>897700</v>
      </c>
      <c r="G12" s="28">
        <v>1077395</v>
      </c>
      <c r="H12" s="28">
        <v>1234596</v>
      </c>
      <c r="I12" s="22">
        <v>934837</v>
      </c>
      <c r="J12" s="28">
        <v>1051307</v>
      </c>
      <c r="K12" s="28">
        <v>1311483</v>
      </c>
      <c r="L12" s="28">
        <v>1312671</v>
      </c>
      <c r="M12" s="22">
        <v>1159301</v>
      </c>
      <c r="N12" s="28">
        <v>1302571</v>
      </c>
      <c r="O12" s="28">
        <v>1328992</v>
      </c>
      <c r="P12" s="28">
        <v>1254395</v>
      </c>
      <c r="Q12" s="22">
        <v>1066457</v>
      </c>
      <c r="R12" s="28">
        <v>950009</v>
      </c>
      <c r="S12" s="28">
        <v>940532</v>
      </c>
      <c r="T12" s="28">
        <v>666842</v>
      </c>
      <c r="U12" s="22">
        <v>582790</v>
      </c>
      <c r="V12" s="28">
        <v>711207</v>
      </c>
      <c r="W12" s="28">
        <v>937138</v>
      </c>
      <c r="X12" s="28">
        <v>1027566</v>
      </c>
      <c r="Y12" s="22">
        <v>837544</v>
      </c>
    </row>
    <row r="13" spans="1:25" ht="13.5">
      <c r="A13" s="2" t="s">
        <v>70</v>
      </c>
      <c r="B13" s="28">
        <v>396162</v>
      </c>
      <c r="C13" s="28">
        <v>348951</v>
      </c>
      <c r="D13" s="28">
        <v>355348</v>
      </c>
      <c r="E13" s="22">
        <v>484300</v>
      </c>
      <c r="F13" s="28">
        <v>524476</v>
      </c>
      <c r="G13" s="28">
        <v>389471</v>
      </c>
      <c r="H13" s="28">
        <v>427853</v>
      </c>
      <c r="I13" s="22">
        <v>421054</v>
      </c>
      <c r="J13" s="28">
        <v>477130</v>
      </c>
      <c r="K13" s="28">
        <v>439403</v>
      </c>
      <c r="L13" s="28">
        <v>451780</v>
      </c>
      <c r="M13" s="22">
        <v>394996</v>
      </c>
      <c r="N13" s="28">
        <v>381856</v>
      </c>
      <c r="O13" s="28">
        <v>392160</v>
      </c>
      <c r="P13" s="28">
        <v>358962</v>
      </c>
      <c r="Q13" s="22">
        <v>345219</v>
      </c>
      <c r="R13" s="28">
        <v>331831</v>
      </c>
      <c r="S13" s="28">
        <v>328997</v>
      </c>
      <c r="T13" s="28">
        <v>320208</v>
      </c>
      <c r="U13" s="22">
        <v>428845</v>
      </c>
      <c r="V13" s="28"/>
      <c r="W13" s="28"/>
      <c r="X13" s="28"/>
      <c r="Y13" s="22"/>
    </row>
    <row r="14" spans="1:25" ht="13.5">
      <c r="A14" s="2" t="s">
        <v>71</v>
      </c>
      <c r="B14" s="28">
        <v>302666</v>
      </c>
      <c r="C14" s="28">
        <v>288278</v>
      </c>
      <c r="D14" s="28">
        <v>320090</v>
      </c>
      <c r="E14" s="22">
        <v>312692</v>
      </c>
      <c r="F14" s="28">
        <v>268982</v>
      </c>
      <c r="G14" s="28">
        <v>295919</v>
      </c>
      <c r="H14" s="28">
        <v>293512</v>
      </c>
      <c r="I14" s="22">
        <v>288331</v>
      </c>
      <c r="J14" s="28">
        <v>354711</v>
      </c>
      <c r="K14" s="28">
        <v>283086</v>
      </c>
      <c r="L14" s="28">
        <v>208352</v>
      </c>
      <c r="M14" s="22">
        <v>175059</v>
      </c>
      <c r="N14" s="28">
        <v>184497</v>
      </c>
      <c r="O14" s="28">
        <v>177662</v>
      </c>
      <c r="P14" s="28">
        <v>165061</v>
      </c>
      <c r="Q14" s="22">
        <v>144528</v>
      </c>
      <c r="R14" s="28">
        <v>143280</v>
      </c>
      <c r="S14" s="28">
        <v>142889</v>
      </c>
      <c r="T14" s="28">
        <v>141308</v>
      </c>
      <c r="U14" s="22">
        <v>172990</v>
      </c>
      <c r="V14" s="28">
        <v>231927</v>
      </c>
      <c r="W14" s="28">
        <v>243847</v>
      </c>
      <c r="X14" s="28">
        <v>278817</v>
      </c>
      <c r="Y14" s="22"/>
    </row>
    <row r="15" spans="1:25" ht="13.5">
      <c r="A15" s="2" t="s">
        <v>72</v>
      </c>
      <c r="B15" s="28">
        <v>71317</v>
      </c>
      <c r="C15" s="28">
        <v>68684</v>
      </c>
      <c r="D15" s="28">
        <v>67853</v>
      </c>
      <c r="E15" s="22">
        <v>70378</v>
      </c>
      <c r="F15" s="28">
        <v>63047</v>
      </c>
      <c r="G15" s="28">
        <v>62993</v>
      </c>
      <c r="H15" s="28">
        <v>61126</v>
      </c>
      <c r="I15" s="22">
        <v>66332</v>
      </c>
      <c r="J15" s="28">
        <v>65905</v>
      </c>
      <c r="K15" s="28">
        <v>63013</v>
      </c>
      <c r="L15" s="28">
        <v>60719</v>
      </c>
      <c r="M15" s="22">
        <v>56540</v>
      </c>
      <c r="N15" s="28">
        <v>54792</v>
      </c>
      <c r="O15" s="28">
        <v>52567</v>
      </c>
      <c r="P15" s="28">
        <v>53061</v>
      </c>
      <c r="Q15" s="22">
        <v>54279</v>
      </c>
      <c r="R15" s="28">
        <v>60119</v>
      </c>
      <c r="S15" s="28">
        <v>54585</v>
      </c>
      <c r="T15" s="28">
        <v>55548</v>
      </c>
      <c r="U15" s="22">
        <v>51780</v>
      </c>
      <c r="V15" s="28"/>
      <c r="W15" s="28"/>
      <c r="X15" s="28"/>
      <c r="Y15" s="22"/>
    </row>
    <row r="16" spans="1:25" ht="13.5">
      <c r="A16" s="2" t="s">
        <v>77</v>
      </c>
      <c r="B16" s="28">
        <v>116454</v>
      </c>
      <c r="C16" s="28">
        <v>116096</v>
      </c>
      <c r="D16" s="28">
        <v>149185</v>
      </c>
      <c r="E16" s="22">
        <v>223394</v>
      </c>
      <c r="F16" s="28">
        <v>236418</v>
      </c>
      <c r="G16" s="28">
        <v>169701</v>
      </c>
      <c r="H16" s="28">
        <v>178139</v>
      </c>
      <c r="I16" s="22">
        <v>105829</v>
      </c>
      <c r="J16" s="28">
        <v>104261</v>
      </c>
      <c r="K16" s="28">
        <v>98138</v>
      </c>
      <c r="L16" s="28">
        <v>104165</v>
      </c>
      <c r="M16" s="22">
        <v>256307</v>
      </c>
      <c r="N16" s="28">
        <v>46645</v>
      </c>
      <c r="O16" s="28">
        <v>70303</v>
      </c>
      <c r="P16" s="28">
        <v>80617</v>
      </c>
      <c r="Q16" s="22">
        <v>75277</v>
      </c>
      <c r="R16" s="28">
        <v>94318</v>
      </c>
      <c r="S16" s="28">
        <v>70622</v>
      </c>
      <c r="T16" s="28">
        <v>88428</v>
      </c>
      <c r="U16" s="22">
        <v>67876</v>
      </c>
      <c r="V16" s="28">
        <v>208126</v>
      </c>
      <c r="W16" s="28">
        <v>164245</v>
      </c>
      <c r="X16" s="28">
        <v>97803</v>
      </c>
      <c r="Y16" s="22">
        <v>59270</v>
      </c>
    </row>
    <row r="17" spans="1:25" ht="13.5">
      <c r="A17" s="2" t="s">
        <v>78</v>
      </c>
      <c r="B17" s="28">
        <v>-4970</v>
      </c>
      <c r="C17" s="28">
        <v>-4966</v>
      </c>
      <c r="D17" s="28">
        <v>-4982</v>
      </c>
      <c r="E17" s="22">
        <v>-5016</v>
      </c>
      <c r="F17" s="28">
        <v>-5020</v>
      </c>
      <c r="G17" s="28">
        <v>-5048</v>
      </c>
      <c r="H17" s="28">
        <v>-4941</v>
      </c>
      <c r="I17" s="22">
        <v>-4784</v>
      </c>
      <c r="J17" s="28">
        <v>-4947</v>
      </c>
      <c r="K17" s="28">
        <v>-5022</v>
      </c>
      <c r="L17" s="28">
        <v>-5018</v>
      </c>
      <c r="M17" s="22">
        <v>-4970</v>
      </c>
      <c r="N17" s="28">
        <v>-8206</v>
      </c>
      <c r="O17" s="28">
        <v>-8135</v>
      </c>
      <c r="P17" s="28">
        <v>-6486</v>
      </c>
      <c r="Q17" s="22">
        <v>-7123</v>
      </c>
      <c r="R17" s="28">
        <v>-7053</v>
      </c>
      <c r="S17" s="28">
        <v>-9546</v>
      </c>
      <c r="T17" s="28">
        <v>-6977</v>
      </c>
      <c r="U17" s="22">
        <v>-6914</v>
      </c>
      <c r="V17" s="28"/>
      <c r="W17" s="28"/>
      <c r="X17" s="28">
        <v>-2460</v>
      </c>
      <c r="Y17" s="22">
        <v>-2023</v>
      </c>
    </row>
    <row r="18" spans="1:25" ht="13.5">
      <c r="A18" s="2" t="s">
        <v>79</v>
      </c>
      <c r="B18" s="28">
        <v>2240711</v>
      </c>
      <c r="C18" s="28">
        <v>2177621</v>
      </c>
      <c r="D18" s="28">
        <v>2416717</v>
      </c>
      <c r="E18" s="22">
        <v>2263950</v>
      </c>
      <c r="F18" s="28">
        <v>2715671</v>
      </c>
      <c r="G18" s="28">
        <v>2525660</v>
      </c>
      <c r="H18" s="28">
        <v>2700779</v>
      </c>
      <c r="I18" s="22">
        <v>2500930</v>
      </c>
      <c r="J18" s="28">
        <v>2622141</v>
      </c>
      <c r="K18" s="28">
        <v>2952411</v>
      </c>
      <c r="L18" s="28">
        <v>3161325</v>
      </c>
      <c r="M18" s="22">
        <v>2966648</v>
      </c>
      <c r="N18" s="28">
        <v>2820252</v>
      </c>
      <c r="O18" s="28">
        <v>2752389</v>
      </c>
      <c r="P18" s="28">
        <v>2558092</v>
      </c>
      <c r="Q18" s="22">
        <v>2394853</v>
      </c>
      <c r="R18" s="28">
        <v>2502212</v>
      </c>
      <c r="S18" s="28">
        <v>2140650</v>
      </c>
      <c r="T18" s="28">
        <v>1970720</v>
      </c>
      <c r="U18" s="22">
        <v>1867495</v>
      </c>
      <c r="V18" s="28">
        <v>2362213</v>
      </c>
      <c r="W18" s="28">
        <v>2927362</v>
      </c>
      <c r="X18" s="28">
        <v>2808833</v>
      </c>
      <c r="Y18" s="22">
        <v>2574894</v>
      </c>
    </row>
    <row r="19" spans="1:25" ht="13.5">
      <c r="A19" s="3" t="s">
        <v>248</v>
      </c>
      <c r="B19" s="28">
        <v>1504107</v>
      </c>
      <c r="C19" s="28">
        <v>1566390</v>
      </c>
      <c r="D19" s="28">
        <v>1588092</v>
      </c>
      <c r="E19" s="22">
        <v>1614867</v>
      </c>
      <c r="F19" s="28">
        <v>1621978</v>
      </c>
      <c r="G19" s="28">
        <v>1546642</v>
      </c>
      <c r="H19" s="28">
        <v>1482711</v>
      </c>
      <c r="I19" s="22">
        <v>1509504</v>
      </c>
      <c r="J19" s="28">
        <v>1538120</v>
      </c>
      <c r="K19" s="28">
        <v>1552248</v>
      </c>
      <c r="L19" s="28">
        <v>1579759</v>
      </c>
      <c r="M19" s="22">
        <v>1594847</v>
      </c>
      <c r="N19" s="28">
        <v>1626031</v>
      </c>
      <c r="O19" s="28">
        <v>1636967</v>
      </c>
      <c r="P19" s="28">
        <v>1664506</v>
      </c>
      <c r="Q19" s="22">
        <v>1877418</v>
      </c>
      <c r="R19" s="28">
        <v>1909188</v>
      </c>
      <c r="S19" s="28">
        <v>1959500</v>
      </c>
      <c r="T19" s="28">
        <v>2000680</v>
      </c>
      <c r="U19" s="22">
        <v>2020132</v>
      </c>
      <c r="V19" s="28">
        <v>2088269</v>
      </c>
      <c r="W19" s="28"/>
      <c r="X19" s="28"/>
      <c r="Y19" s="22">
        <v>2496880</v>
      </c>
    </row>
    <row r="20" spans="1:25" ht="13.5">
      <c r="A20" s="3" t="s">
        <v>249</v>
      </c>
      <c r="B20" s="28">
        <v>1270318</v>
      </c>
      <c r="C20" s="28">
        <v>1419158</v>
      </c>
      <c r="D20" s="28">
        <v>1482630</v>
      </c>
      <c r="E20" s="22">
        <v>1378615</v>
      </c>
      <c r="F20" s="28">
        <v>1397830</v>
      </c>
      <c r="G20" s="28">
        <v>1295540</v>
      </c>
      <c r="H20" s="28">
        <v>1285095</v>
      </c>
      <c r="I20" s="22">
        <v>1290942</v>
      </c>
      <c r="J20" s="28">
        <v>1408057</v>
      </c>
      <c r="K20" s="28">
        <v>1433151</v>
      </c>
      <c r="L20" s="28">
        <v>1429228</v>
      </c>
      <c r="M20" s="22">
        <v>1309906</v>
      </c>
      <c r="N20" s="28">
        <v>1210006</v>
      </c>
      <c r="O20" s="28">
        <v>1270539</v>
      </c>
      <c r="P20" s="28">
        <v>1311492</v>
      </c>
      <c r="Q20" s="22">
        <v>1366209</v>
      </c>
      <c r="R20" s="28">
        <v>1412260</v>
      </c>
      <c r="S20" s="28">
        <v>1541691</v>
      </c>
      <c r="T20" s="28">
        <v>1640454</v>
      </c>
      <c r="U20" s="22">
        <v>1751927</v>
      </c>
      <c r="V20" s="28">
        <v>1975871</v>
      </c>
      <c r="W20" s="28"/>
      <c r="X20" s="28"/>
      <c r="Y20" s="22">
        <v>2230239</v>
      </c>
    </row>
    <row r="21" spans="1:25" ht="13.5">
      <c r="A21" s="3" t="s">
        <v>91</v>
      </c>
      <c r="B21" s="28">
        <v>708614</v>
      </c>
      <c r="C21" s="28">
        <v>708614</v>
      </c>
      <c r="D21" s="28">
        <v>708614</v>
      </c>
      <c r="E21" s="22">
        <v>708614</v>
      </c>
      <c r="F21" s="28">
        <v>708614</v>
      </c>
      <c r="G21" s="28">
        <v>708614</v>
      </c>
      <c r="H21" s="28">
        <v>708614</v>
      </c>
      <c r="I21" s="22">
        <v>708614</v>
      </c>
      <c r="J21" s="28">
        <v>708614</v>
      </c>
      <c r="K21" s="28">
        <v>708614</v>
      </c>
      <c r="L21" s="28">
        <v>708614</v>
      </c>
      <c r="M21" s="22">
        <v>708614</v>
      </c>
      <c r="N21" s="28">
        <v>708614</v>
      </c>
      <c r="O21" s="28">
        <v>708614</v>
      </c>
      <c r="P21" s="28">
        <v>708614</v>
      </c>
      <c r="Q21" s="22">
        <v>708614</v>
      </c>
      <c r="R21" s="28">
        <v>708614</v>
      </c>
      <c r="S21" s="28">
        <v>708614</v>
      </c>
      <c r="T21" s="28">
        <v>708614</v>
      </c>
      <c r="U21" s="22">
        <v>708614</v>
      </c>
      <c r="V21" s="28">
        <v>708614</v>
      </c>
      <c r="W21" s="28">
        <v>708614</v>
      </c>
      <c r="X21" s="28">
        <v>708614</v>
      </c>
      <c r="Y21" s="22">
        <v>708614</v>
      </c>
    </row>
    <row r="22" spans="1:25" ht="13.5">
      <c r="A22" s="3" t="s">
        <v>92</v>
      </c>
      <c r="B22" s="28">
        <v>211587</v>
      </c>
      <c r="C22" s="28">
        <v>232402</v>
      </c>
      <c r="D22" s="28">
        <v>253217</v>
      </c>
      <c r="E22" s="22">
        <v>274031</v>
      </c>
      <c r="F22" s="28">
        <v>303593</v>
      </c>
      <c r="G22" s="28">
        <v>333155</v>
      </c>
      <c r="H22" s="28">
        <v>317655</v>
      </c>
      <c r="I22" s="22">
        <v>114878</v>
      </c>
      <c r="J22" s="28">
        <v>132963</v>
      </c>
      <c r="K22" s="28">
        <v>153431</v>
      </c>
      <c r="L22" s="28">
        <v>172707</v>
      </c>
      <c r="M22" s="22">
        <v>148702</v>
      </c>
      <c r="N22" s="28">
        <v>18470</v>
      </c>
      <c r="O22" s="28">
        <v>19220</v>
      </c>
      <c r="P22" s="28">
        <v>19970</v>
      </c>
      <c r="Q22" s="22">
        <v>20720</v>
      </c>
      <c r="R22" s="28">
        <v>21471</v>
      </c>
      <c r="S22" s="28">
        <v>22221</v>
      </c>
      <c r="T22" s="28">
        <v>22971</v>
      </c>
      <c r="U22" s="22">
        <v>23721</v>
      </c>
      <c r="V22" s="28"/>
      <c r="W22" s="28"/>
      <c r="X22" s="28"/>
      <c r="Y22" s="22"/>
    </row>
    <row r="23" spans="1:25" ht="13.5">
      <c r="A23" s="3" t="s">
        <v>250</v>
      </c>
      <c r="B23" s="28">
        <v>275438</v>
      </c>
      <c r="C23" s="28">
        <v>269296</v>
      </c>
      <c r="D23" s="28">
        <v>244937</v>
      </c>
      <c r="E23" s="22">
        <v>507402</v>
      </c>
      <c r="F23" s="28">
        <v>573810</v>
      </c>
      <c r="G23" s="28">
        <v>487316</v>
      </c>
      <c r="H23" s="28">
        <v>511806</v>
      </c>
      <c r="I23" s="22"/>
      <c r="J23" s="28">
        <v>436197</v>
      </c>
      <c r="K23" s="28">
        <v>409124</v>
      </c>
      <c r="L23" s="28">
        <v>352920</v>
      </c>
      <c r="M23" s="22"/>
      <c r="N23" s="28">
        <v>505083</v>
      </c>
      <c r="O23" s="28">
        <v>363366</v>
      </c>
      <c r="P23" s="28">
        <v>331212</v>
      </c>
      <c r="Q23" s="22"/>
      <c r="R23" s="28">
        <v>131219</v>
      </c>
      <c r="S23" s="28">
        <v>128635</v>
      </c>
      <c r="T23" s="28">
        <v>131100</v>
      </c>
      <c r="U23" s="22"/>
      <c r="V23" s="28">
        <v>177838</v>
      </c>
      <c r="W23" s="28"/>
      <c r="X23" s="28"/>
      <c r="Y23" s="22"/>
    </row>
    <row r="24" spans="1:25" ht="13.5">
      <c r="A24" s="3" t="s">
        <v>94</v>
      </c>
      <c r="B24" s="28">
        <v>3970066</v>
      </c>
      <c r="C24" s="28">
        <v>4195862</v>
      </c>
      <c r="D24" s="28">
        <v>4277491</v>
      </c>
      <c r="E24" s="22">
        <v>4483531</v>
      </c>
      <c r="F24" s="28">
        <v>4605828</v>
      </c>
      <c r="G24" s="28">
        <v>4371268</v>
      </c>
      <c r="H24" s="28">
        <v>4305882</v>
      </c>
      <c r="I24" s="22">
        <v>4197125</v>
      </c>
      <c r="J24" s="28">
        <v>4223953</v>
      </c>
      <c r="K24" s="28">
        <v>4256569</v>
      </c>
      <c r="L24" s="28">
        <v>4243230</v>
      </c>
      <c r="M24" s="22">
        <v>4074245</v>
      </c>
      <c r="N24" s="28">
        <v>4068206</v>
      </c>
      <c r="O24" s="28">
        <v>3998708</v>
      </c>
      <c r="P24" s="28">
        <v>4035796</v>
      </c>
      <c r="Q24" s="22">
        <v>4197773</v>
      </c>
      <c r="R24" s="28">
        <v>4182753</v>
      </c>
      <c r="S24" s="28">
        <v>4360663</v>
      </c>
      <c r="T24" s="28">
        <v>4503821</v>
      </c>
      <c r="U24" s="22">
        <v>4625556</v>
      </c>
      <c r="V24" s="28">
        <v>4950594</v>
      </c>
      <c r="W24" s="28">
        <v>5826821</v>
      </c>
      <c r="X24" s="28">
        <v>5831114</v>
      </c>
      <c r="Y24" s="22">
        <v>5936972</v>
      </c>
    </row>
    <row r="25" spans="1:25" ht="13.5">
      <c r="A25" s="2" t="s">
        <v>97</v>
      </c>
      <c r="B25" s="28">
        <v>7615</v>
      </c>
      <c r="C25" s="28">
        <v>8376</v>
      </c>
      <c r="D25" s="28">
        <v>9141</v>
      </c>
      <c r="E25" s="22">
        <v>9910</v>
      </c>
      <c r="F25" s="28">
        <v>10683</v>
      </c>
      <c r="G25" s="28">
        <v>11468</v>
      </c>
      <c r="H25" s="28">
        <v>6421</v>
      </c>
      <c r="I25" s="22">
        <v>6992</v>
      </c>
      <c r="J25" s="28">
        <v>7621</v>
      </c>
      <c r="K25" s="28">
        <v>7972</v>
      </c>
      <c r="L25" s="28">
        <v>27561</v>
      </c>
      <c r="M25" s="22">
        <v>27558</v>
      </c>
      <c r="N25" s="28">
        <v>28536</v>
      </c>
      <c r="O25" s="28">
        <v>29534</v>
      </c>
      <c r="P25" s="28">
        <v>26465</v>
      </c>
      <c r="Q25" s="22">
        <v>27456</v>
      </c>
      <c r="R25" s="28">
        <v>26594</v>
      </c>
      <c r="S25" s="28">
        <v>28085</v>
      </c>
      <c r="T25" s="28">
        <v>29630</v>
      </c>
      <c r="U25" s="22">
        <v>30473</v>
      </c>
      <c r="V25" s="28">
        <v>32264</v>
      </c>
      <c r="W25" s="28">
        <v>33880</v>
      </c>
      <c r="X25" s="28">
        <v>35120</v>
      </c>
      <c r="Y25" s="22">
        <v>36620</v>
      </c>
    </row>
    <row r="26" spans="1:25" ht="13.5">
      <c r="A26" s="3" t="s">
        <v>98</v>
      </c>
      <c r="B26" s="28">
        <v>159687</v>
      </c>
      <c r="C26" s="28">
        <v>148537</v>
      </c>
      <c r="D26" s="28">
        <v>138864</v>
      </c>
      <c r="E26" s="22">
        <v>131392</v>
      </c>
      <c r="F26" s="28">
        <v>108277</v>
      </c>
      <c r="G26" s="28">
        <v>86974</v>
      </c>
      <c r="H26" s="28">
        <v>93455</v>
      </c>
      <c r="I26" s="22">
        <v>95472</v>
      </c>
      <c r="J26" s="28">
        <v>78605</v>
      </c>
      <c r="K26" s="28">
        <v>82374</v>
      </c>
      <c r="L26" s="28">
        <v>94124</v>
      </c>
      <c r="M26" s="22">
        <v>89795</v>
      </c>
      <c r="N26" s="28"/>
      <c r="O26" s="28"/>
      <c r="P26" s="28"/>
      <c r="Q26" s="22">
        <v>138491</v>
      </c>
      <c r="R26" s="28"/>
      <c r="S26" s="28"/>
      <c r="T26" s="28"/>
      <c r="U26" s="22">
        <v>143603</v>
      </c>
      <c r="V26" s="28"/>
      <c r="W26" s="28"/>
      <c r="X26" s="28"/>
      <c r="Y26" s="22">
        <v>193107</v>
      </c>
    </row>
    <row r="27" spans="1:25" ht="13.5">
      <c r="A27" s="3" t="s">
        <v>77</v>
      </c>
      <c r="B27" s="28">
        <v>91156</v>
      </c>
      <c r="C27" s="28">
        <v>92293</v>
      </c>
      <c r="D27" s="28">
        <v>92558</v>
      </c>
      <c r="E27" s="22">
        <v>93874</v>
      </c>
      <c r="F27" s="28">
        <v>122786</v>
      </c>
      <c r="G27" s="28">
        <v>96646</v>
      </c>
      <c r="H27" s="28">
        <v>96911</v>
      </c>
      <c r="I27" s="22">
        <v>101225</v>
      </c>
      <c r="J27" s="28">
        <v>82975</v>
      </c>
      <c r="K27" s="28">
        <v>82812</v>
      </c>
      <c r="L27" s="28">
        <v>82318</v>
      </c>
      <c r="M27" s="22">
        <v>82236</v>
      </c>
      <c r="N27" s="28">
        <v>174989</v>
      </c>
      <c r="O27" s="28">
        <v>162297</v>
      </c>
      <c r="P27" s="28">
        <v>164629</v>
      </c>
      <c r="Q27" s="22">
        <v>109390</v>
      </c>
      <c r="R27" s="28">
        <v>289306</v>
      </c>
      <c r="S27" s="28">
        <v>293778</v>
      </c>
      <c r="T27" s="28">
        <v>311125</v>
      </c>
      <c r="U27" s="22">
        <v>124482</v>
      </c>
      <c r="V27" s="28">
        <v>403199</v>
      </c>
      <c r="W27" s="28">
        <v>418161</v>
      </c>
      <c r="X27" s="28">
        <v>434132</v>
      </c>
      <c r="Y27" s="22">
        <v>159424</v>
      </c>
    </row>
    <row r="28" spans="1:25" ht="13.5">
      <c r="A28" s="3" t="s">
        <v>78</v>
      </c>
      <c r="B28" s="28">
        <v>-144</v>
      </c>
      <c r="C28" s="28"/>
      <c r="D28" s="28"/>
      <c r="E28" s="22"/>
      <c r="F28" s="28">
        <v>-4</v>
      </c>
      <c r="G28" s="28"/>
      <c r="H28" s="28"/>
      <c r="I28" s="22"/>
      <c r="J28" s="28">
        <v>-282</v>
      </c>
      <c r="K28" s="28">
        <v>-282</v>
      </c>
      <c r="L28" s="28">
        <v>-823</v>
      </c>
      <c r="M28" s="22">
        <v>-927</v>
      </c>
      <c r="N28" s="28">
        <v>-409</v>
      </c>
      <c r="O28" s="28">
        <v>-409</v>
      </c>
      <c r="P28" s="28">
        <v>-490</v>
      </c>
      <c r="Q28" s="22">
        <v>-501</v>
      </c>
      <c r="R28" s="28">
        <v>-1510</v>
      </c>
      <c r="S28" s="28">
        <v>-1543</v>
      </c>
      <c r="T28" s="28">
        <v>-2142</v>
      </c>
      <c r="U28" s="22">
        <v>-2622</v>
      </c>
      <c r="V28" s="28"/>
      <c r="W28" s="28"/>
      <c r="X28" s="28">
        <v>-930</v>
      </c>
      <c r="Y28" s="22">
        <v>-770</v>
      </c>
    </row>
    <row r="29" spans="1:25" ht="13.5">
      <c r="A29" s="3" t="s">
        <v>107</v>
      </c>
      <c r="B29" s="28">
        <v>250699</v>
      </c>
      <c r="C29" s="28">
        <v>240830</v>
      </c>
      <c r="D29" s="28">
        <v>231422</v>
      </c>
      <c r="E29" s="22">
        <v>225266</v>
      </c>
      <c r="F29" s="28">
        <v>231060</v>
      </c>
      <c r="G29" s="28">
        <v>183620</v>
      </c>
      <c r="H29" s="28">
        <v>190367</v>
      </c>
      <c r="I29" s="22">
        <v>196697</v>
      </c>
      <c r="J29" s="28">
        <v>161299</v>
      </c>
      <c r="K29" s="28">
        <v>164904</v>
      </c>
      <c r="L29" s="28">
        <v>175619</v>
      </c>
      <c r="M29" s="22">
        <v>171104</v>
      </c>
      <c r="N29" s="28">
        <v>174580</v>
      </c>
      <c r="O29" s="28">
        <v>161888</v>
      </c>
      <c r="P29" s="28">
        <v>164139</v>
      </c>
      <c r="Q29" s="22">
        <v>247380</v>
      </c>
      <c r="R29" s="28">
        <v>287796</v>
      </c>
      <c r="S29" s="28">
        <v>292234</v>
      </c>
      <c r="T29" s="28">
        <v>308983</v>
      </c>
      <c r="U29" s="22">
        <v>320030</v>
      </c>
      <c r="V29" s="28">
        <v>401785</v>
      </c>
      <c r="W29" s="28">
        <v>416778</v>
      </c>
      <c r="X29" s="28">
        <v>433201</v>
      </c>
      <c r="Y29" s="22">
        <v>421835</v>
      </c>
    </row>
    <row r="30" spans="1:25" ht="13.5">
      <c r="A30" s="2" t="s">
        <v>108</v>
      </c>
      <c r="B30" s="28">
        <v>4228381</v>
      </c>
      <c r="C30" s="28">
        <v>4445069</v>
      </c>
      <c r="D30" s="28">
        <v>4518055</v>
      </c>
      <c r="E30" s="22">
        <v>4718709</v>
      </c>
      <c r="F30" s="28">
        <v>4847571</v>
      </c>
      <c r="G30" s="28">
        <v>4566357</v>
      </c>
      <c r="H30" s="28">
        <v>4502671</v>
      </c>
      <c r="I30" s="22">
        <v>4400815</v>
      </c>
      <c r="J30" s="28">
        <v>4392873</v>
      </c>
      <c r="K30" s="28">
        <v>4429446</v>
      </c>
      <c r="L30" s="28">
        <v>4446410</v>
      </c>
      <c r="M30" s="22">
        <v>4272908</v>
      </c>
      <c r="N30" s="28">
        <v>4271323</v>
      </c>
      <c r="O30" s="28">
        <v>4190131</v>
      </c>
      <c r="P30" s="28">
        <v>4226401</v>
      </c>
      <c r="Q30" s="22">
        <v>4472610</v>
      </c>
      <c r="R30" s="28">
        <v>4497144</v>
      </c>
      <c r="S30" s="28">
        <v>4680983</v>
      </c>
      <c r="T30" s="28">
        <v>4842435</v>
      </c>
      <c r="U30" s="22">
        <v>4976060</v>
      </c>
      <c r="V30" s="28">
        <v>5384644</v>
      </c>
      <c r="W30" s="28">
        <v>6277480</v>
      </c>
      <c r="X30" s="28">
        <v>6299436</v>
      </c>
      <c r="Y30" s="22">
        <v>6395428</v>
      </c>
    </row>
    <row r="31" spans="1:25" ht="14.25" thickBot="1">
      <c r="A31" s="5" t="s">
        <v>109</v>
      </c>
      <c r="B31" s="29">
        <v>6469093</v>
      </c>
      <c r="C31" s="29">
        <v>6622690</v>
      </c>
      <c r="D31" s="29">
        <v>6934773</v>
      </c>
      <c r="E31" s="23">
        <v>6982659</v>
      </c>
      <c r="F31" s="29">
        <v>7563242</v>
      </c>
      <c r="G31" s="29">
        <v>7092018</v>
      </c>
      <c r="H31" s="29">
        <v>7203451</v>
      </c>
      <c r="I31" s="23">
        <v>6901746</v>
      </c>
      <c r="J31" s="29">
        <v>7015015</v>
      </c>
      <c r="K31" s="29">
        <v>7381857</v>
      </c>
      <c r="L31" s="29">
        <v>7607735</v>
      </c>
      <c r="M31" s="23">
        <v>7239557</v>
      </c>
      <c r="N31" s="29">
        <v>7091575</v>
      </c>
      <c r="O31" s="29">
        <v>6942521</v>
      </c>
      <c r="P31" s="29">
        <v>6784494</v>
      </c>
      <c r="Q31" s="23">
        <v>6867464</v>
      </c>
      <c r="R31" s="29">
        <v>6999356</v>
      </c>
      <c r="S31" s="29">
        <v>6821634</v>
      </c>
      <c r="T31" s="29">
        <v>6813156</v>
      </c>
      <c r="U31" s="23">
        <v>6843555</v>
      </c>
      <c r="V31" s="29">
        <v>7746858</v>
      </c>
      <c r="W31" s="29">
        <v>9204842</v>
      </c>
      <c r="X31" s="29">
        <v>9108269</v>
      </c>
      <c r="Y31" s="23">
        <v>8970322</v>
      </c>
    </row>
    <row r="32" spans="1:25" ht="14.25" thickTop="1">
      <c r="A32" s="2" t="s">
        <v>251</v>
      </c>
      <c r="B32" s="28">
        <v>555572</v>
      </c>
      <c r="C32" s="28">
        <v>455147</v>
      </c>
      <c r="D32" s="28">
        <v>316609</v>
      </c>
      <c r="E32" s="22">
        <v>337801</v>
      </c>
      <c r="F32" s="28">
        <v>459096</v>
      </c>
      <c r="G32" s="28">
        <v>421936</v>
      </c>
      <c r="H32" s="28">
        <v>399157</v>
      </c>
      <c r="I32" s="22">
        <v>404474</v>
      </c>
      <c r="J32" s="28">
        <v>374547</v>
      </c>
      <c r="K32" s="28">
        <v>487250</v>
      </c>
      <c r="L32" s="28">
        <v>427966</v>
      </c>
      <c r="M32" s="22">
        <v>374283</v>
      </c>
      <c r="N32" s="28">
        <v>407100</v>
      </c>
      <c r="O32" s="28">
        <v>439013</v>
      </c>
      <c r="P32" s="28">
        <v>432226</v>
      </c>
      <c r="Q32" s="22">
        <v>391061</v>
      </c>
      <c r="R32" s="28">
        <v>420556</v>
      </c>
      <c r="S32" s="28">
        <v>374154</v>
      </c>
      <c r="T32" s="28">
        <v>343079</v>
      </c>
      <c r="U32" s="22">
        <v>358040</v>
      </c>
      <c r="V32" s="28">
        <v>559165</v>
      </c>
      <c r="W32" s="28">
        <v>741131</v>
      </c>
      <c r="X32" s="28">
        <v>814501</v>
      </c>
      <c r="Y32" s="22">
        <v>685209</v>
      </c>
    </row>
    <row r="33" spans="1:25" ht="13.5">
      <c r="A33" s="2" t="s">
        <v>112</v>
      </c>
      <c r="B33" s="28">
        <v>198865</v>
      </c>
      <c r="C33" s="28">
        <v>290033</v>
      </c>
      <c r="D33" s="28">
        <v>282586</v>
      </c>
      <c r="E33" s="22">
        <v>232000</v>
      </c>
      <c r="F33" s="28">
        <v>276000</v>
      </c>
      <c r="G33" s="28">
        <v>218000</v>
      </c>
      <c r="H33" s="28">
        <v>158500</v>
      </c>
      <c r="I33" s="22">
        <v>120000</v>
      </c>
      <c r="J33" s="28"/>
      <c r="K33" s="28"/>
      <c r="L33" s="28"/>
      <c r="M33" s="22"/>
      <c r="N33" s="28"/>
      <c r="O33" s="28"/>
      <c r="P33" s="28"/>
      <c r="Q33" s="22"/>
      <c r="R33" s="28">
        <v>3024445</v>
      </c>
      <c r="S33" s="28">
        <v>3024710</v>
      </c>
      <c r="T33" s="28">
        <v>3046632</v>
      </c>
      <c r="U33" s="22">
        <v>2562342</v>
      </c>
      <c r="V33" s="28">
        <v>657504</v>
      </c>
      <c r="W33" s="28">
        <v>743802</v>
      </c>
      <c r="X33" s="28">
        <v>630000</v>
      </c>
      <c r="Y33" s="22">
        <v>750000</v>
      </c>
    </row>
    <row r="34" spans="1:25" ht="13.5">
      <c r="A34" s="2" t="s">
        <v>113</v>
      </c>
      <c r="B34" s="28">
        <v>522627</v>
      </c>
      <c r="C34" s="28">
        <v>522325</v>
      </c>
      <c r="D34" s="28">
        <v>522025</v>
      </c>
      <c r="E34" s="22">
        <v>480441</v>
      </c>
      <c r="F34" s="28">
        <v>468142</v>
      </c>
      <c r="G34" s="28">
        <v>411483</v>
      </c>
      <c r="H34" s="28">
        <v>423733</v>
      </c>
      <c r="I34" s="22">
        <v>400447</v>
      </c>
      <c r="J34" s="28">
        <v>300008</v>
      </c>
      <c r="K34" s="28">
        <v>300008</v>
      </c>
      <c r="L34" s="28">
        <v>474997</v>
      </c>
      <c r="M34" s="22">
        <v>300008</v>
      </c>
      <c r="N34" s="28">
        <v>300008</v>
      </c>
      <c r="O34" s="28">
        <v>300008</v>
      </c>
      <c r="P34" s="28">
        <v>285708</v>
      </c>
      <c r="Q34" s="22">
        <v>304560</v>
      </c>
      <c r="R34" s="28">
        <v>866036</v>
      </c>
      <c r="S34" s="28">
        <v>787170</v>
      </c>
      <c r="T34" s="28">
        <v>594105</v>
      </c>
      <c r="U34" s="22">
        <v>686535</v>
      </c>
      <c r="V34" s="28">
        <v>1606846</v>
      </c>
      <c r="W34" s="28">
        <v>1848643</v>
      </c>
      <c r="X34" s="28">
        <v>1749009</v>
      </c>
      <c r="Y34" s="22">
        <v>1796628</v>
      </c>
    </row>
    <row r="35" spans="1:25" ht="13.5">
      <c r="A35" s="2" t="s">
        <v>114</v>
      </c>
      <c r="B35" s="28">
        <v>96940</v>
      </c>
      <c r="C35" s="28">
        <v>96513</v>
      </c>
      <c r="D35" s="28">
        <v>96088</v>
      </c>
      <c r="E35" s="22">
        <v>95665</v>
      </c>
      <c r="F35" s="28">
        <v>95233</v>
      </c>
      <c r="G35" s="28">
        <v>94797</v>
      </c>
      <c r="H35" s="28">
        <v>84740</v>
      </c>
      <c r="I35" s="22">
        <v>46354</v>
      </c>
      <c r="J35" s="28">
        <v>46051</v>
      </c>
      <c r="K35" s="28">
        <v>45741</v>
      </c>
      <c r="L35" s="28">
        <v>40427</v>
      </c>
      <c r="M35" s="22">
        <v>31076</v>
      </c>
      <c r="N35" s="28">
        <v>3151</v>
      </c>
      <c r="O35" s="28">
        <v>3151</v>
      </c>
      <c r="P35" s="28">
        <v>3151</v>
      </c>
      <c r="Q35" s="22">
        <v>3151</v>
      </c>
      <c r="R35" s="28">
        <v>3151</v>
      </c>
      <c r="S35" s="28">
        <v>3151</v>
      </c>
      <c r="T35" s="28">
        <v>3151</v>
      </c>
      <c r="U35" s="22">
        <v>3151</v>
      </c>
      <c r="V35" s="28"/>
      <c r="W35" s="28"/>
      <c r="X35" s="28"/>
      <c r="Y35" s="22"/>
    </row>
    <row r="36" spans="1:25" ht="13.5">
      <c r="A36" s="2" t="s">
        <v>117</v>
      </c>
      <c r="B36" s="28">
        <v>7098</v>
      </c>
      <c r="C36" s="28">
        <v>11249</v>
      </c>
      <c r="D36" s="28">
        <v>3837</v>
      </c>
      <c r="E36" s="22">
        <v>20007</v>
      </c>
      <c r="F36" s="28">
        <v>12608</v>
      </c>
      <c r="G36" s="28">
        <v>9565</v>
      </c>
      <c r="H36" s="28">
        <v>2835</v>
      </c>
      <c r="I36" s="22">
        <v>4991</v>
      </c>
      <c r="J36" s="28">
        <v>6042</v>
      </c>
      <c r="K36" s="28">
        <v>4171</v>
      </c>
      <c r="L36" s="28">
        <v>8094</v>
      </c>
      <c r="M36" s="22">
        <v>10902</v>
      </c>
      <c r="N36" s="28">
        <v>6885</v>
      </c>
      <c r="O36" s="28">
        <v>4658</v>
      </c>
      <c r="P36" s="28">
        <v>5930</v>
      </c>
      <c r="Q36" s="22">
        <v>10780</v>
      </c>
      <c r="R36" s="28">
        <v>6005</v>
      </c>
      <c r="S36" s="28">
        <v>5770</v>
      </c>
      <c r="T36" s="28">
        <v>8849</v>
      </c>
      <c r="U36" s="22">
        <v>11364</v>
      </c>
      <c r="V36" s="28">
        <v>4571</v>
      </c>
      <c r="W36" s="28">
        <v>8891</v>
      </c>
      <c r="X36" s="28">
        <v>8656</v>
      </c>
      <c r="Y36" s="22">
        <v>11723</v>
      </c>
    </row>
    <row r="37" spans="1:25" ht="13.5">
      <c r="A37" s="2" t="s">
        <v>119</v>
      </c>
      <c r="B37" s="28">
        <v>22463</v>
      </c>
      <c r="C37" s="28">
        <v>45781</v>
      </c>
      <c r="D37" s="28">
        <v>68768</v>
      </c>
      <c r="E37" s="22">
        <v>45877</v>
      </c>
      <c r="F37" s="28"/>
      <c r="G37" s="28">
        <v>22136</v>
      </c>
      <c r="H37" s="28">
        <v>44116</v>
      </c>
      <c r="I37" s="22">
        <v>44116</v>
      </c>
      <c r="J37" s="28">
        <v>22303</v>
      </c>
      <c r="K37" s="28">
        <v>88653</v>
      </c>
      <c r="L37" s="28">
        <v>200233</v>
      </c>
      <c r="M37" s="22">
        <v>131703</v>
      </c>
      <c r="N37" s="28">
        <v>129688</v>
      </c>
      <c r="O37" s="28">
        <v>131637</v>
      </c>
      <c r="P37" s="28">
        <v>151926</v>
      </c>
      <c r="Q37" s="22">
        <v>86204</v>
      </c>
      <c r="R37" s="28">
        <v>67275</v>
      </c>
      <c r="S37" s="28">
        <v>33875</v>
      </c>
      <c r="T37" s="28"/>
      <c r="U37" s="22"/>
      <c r="V37" s="28"/>
      <c r="W37" s="28">
        <v>18405</v>
      </c>
      <c r="X37" s="28">
        <v>56090</v>
      </c>
      <c r="Y37" s="22"/>
    </row>
    <row r="38" spans="1:25" ht="13.5">
      <c r="A38" s="2" t="s">
        <v>115</v>
      </c>
      <c r="B38" s="28">
        <v>239867</v>
      </c>
      <c r="C38" s="28">
        <v>228644</v>
      </c>
      <c r="D38" s="28">
        <v>242733</v>
      </c>
      <c r="E38" s="22">
        <v>286549</v>
      </c>
      <c r="F38" s="28">
        <v>433699</v>
      </c>
      <c r="G38" s="28">
        <v>273501</v>
      </c>
      <c r="H38" s="28">
        <v>311527</v>
      </c>
      <c r="I38" s="22">
        <v>269009</v>
      </c>
      <c r="J38" s="28">
        <v>209277</v>
      </c>
      <c r="K38" s="28">
        <v>192254</v>
      </c>
      <c r="L38" s="28">
        <v>318150</v>
      </c>
      <c r="M38" s="22">
        <v>206662</v>
      </c>
      <c r="N38" s="28"/>
      <c r="O38" s="28"/>
      <c r="P38" s="28"/>
      <c r="Q38" s="22">
        <v>269700</v>
      </c>
      <c r="R38" s="28"/>
      <c r="S38" s="28"/>
      <c r="T38" s="28"/>
      <c r="U38" s="22">
        <v>182684</v>
      </c>
      <c r="V38" s="28"/>
      <c r="W38" s="28"/>
      <c r="X38" s="28"/>
      <c r="Y38" s="22">
        <v>252376</v>
      </c>
    </row>
    <row r="39" spans="1:25" ht="13.5">
      <c r="A39" s="2" t="s">
        <v>77</v>
      </c>
      <c r="B39" s="28">
        <v>191474</v>
      </c>
      <c r="C39" s="28">
        <v>120994</v>
      </c>
      <c r="D39" s="28">
        <v>228729</v>
      </c>
      <c r="E39" s="22">
        <v>241525</v>
      </c>
      <c r="F39" s="28">
        <v>202494</v>
      </c>
      <c r="G39" s="28">
        <v>148924</v>
      </c>
      <c r="H39" s="28">
        <v>168375</v>
      </c>
      <c r="I39" s="22">
        <v>59152</v>
      </c>
      <c r="J39" s="28">
        <v>257777</v>
      </c>
      <c r="K39" s="28">
        <v>258155</v>
      </c>
      <c r="L39" s="28">
        <v>169211</v>
      </c>
      <c r="M39" s="22">
        <v>112683</v>
      </c>
      <c r="N39" s="28">
        <v>417824</v>
      </c>
      <c r="O39" s="28">
        <v>334255</v>
      </c>
      <c r="P39" s="28">
        <v>348724</v>
      </c>
      <c r="Q39" s="22">
        <v>387714</v>
      </c>
      <c r="R39" s="28">
        <v>283100</v>
      </c>
      <c r="S39" s="28">
        <v>309858</v>
      </c>
      <c r="T39" s="28">
        <v>300335</v>
      </c>
      <c r="U39" s="22">
        <v>66110</v>
      </c>
      <c r="V39" s="28">
        <v>528623</v>
      </c>
      <c r="W39" s="28">
        <v>594613</v>
      </c>
      <c r="X39" s="28">
        <v>599876</v>
      </c>
      <c r="Y39" s="22">
        <v>92654</v>
      </c>
    </row>
    <row r="40" spans="1:25" ht="13.5">
      <c r="A40" s="2" t="s">
        <v>121</v>
      </c>
      <c r="B40" s="28">
        <v>1834908</v>
      </c>
      <c r="C40" s="28">
        <v>1770691</v>
      </c>
      <c r="D40" s="28">
        <v>1761378</v>
      </c>
      <c r="E40" s="22">
        <v>1739869</v>
      </c>
      <c r="F40" s="28">
        <v>1947275</v>
      </c>
      <c r="G40" s="28">
        <v>1600345</v>
      </c>
      <c r="H40" s="28">
        <v>1592985</v>
      </c>
      <c r="I40" s="22">
        <v>1425158</v>
      </c>
      <c r="J40" s="28">
        <v>1216007</v>
      </c>
      <c r="K40" s="28">
        <v>1376234</v>
      </c>
      <c r="L40" s="28">
        <v>1639081</v>
      </c>
      <c r="M40" s="22">
        <v>1258187</v>
      </c>
      <c r="N40" s="28">
        <v>1264658</v>
      </c>
      <c r="O40" s="28">
        <v>1212723</v>
      </c>
      <c r="P40" s="28">
        <v>1227666</v>
      </c>
      <c r="Q40" s="22">
        <v>1501606</v>
      </c>
      <c r="R40" s="28">
        <v>4670570</v>
      </c>
      <c r="S40" s="28">
        <v>4538689</v>
      </c>
      <c r="T40" s="28">
        <v>4296152</v>
      </c>
      <c r="U40" s="22">
        <v>3946261</v>
      </c>
      <c r="V40" s="28">
        <v>3356711</v>
      </c>
      <c r="W40" s="28">
        <v>3955486</v>
      </c>
      <c r="X40" s="28">
        <v>3858134</v>
      </c>
      <c r="Y40" s="22">
        <v>3711233</v>
      </c>
    </row>
    <row r="41" spans="1:25" ht="13.5">
      <c r="A41" s="2" t="s">
        <v>122</v>
      </c>
      <c r="B41" s="28">
        <v>3275680</v>
      </c>
      <c r="C41" s="28">
        <v>3406450</v>
      </c>
      <c r="D41" s="28">
        <v>3537144</v>
      </c>
      <c r="E41" s="22">
        <v>3594923</v>
      </c>
      <c r="F41" s="28">
        <v>3717270</v>
      </c>
      <c r="G41" s="28">
        <v>3587572</v>
      </c>
      <c r="H41" s="28">
        <v>3696065</v>
      </c>
      <c r="I41" s="22">
        <v>3718364</v>
      </c>
      <c r="J41" s="28">
        <v>3951578</v>
      </c>
      <c r="K41" s="28">
        <v>4173651</v>
      </c>
      <c r="L41" s="28">
        <v>4258613</v>
      </c>
      <c r="M41" s="22">
        <v>4348644</v>
      </c>
      <c r="N41" s="28">
        <v>4433606</v>
      </c>
      <c r="O41" s="28">
        <v>4498648</v>
      </c>
      <c r="P41" s="28">
        <v>4583610</v>
      </c>
      <c r="Q41" s="22">
        <v>4648652</v>
      </c>
      <c r="R41" s="28">
        <v>1720852</v>
      </c>
      <c r="S41" s="28">
        <v>1806635</v>
      </c>
      <c r="T41" s="28">
        <v>2031014</v>
      </c>
      <c r="U41" s="22">
        <v>2422874</v>
      </c>
      <c r="V41" s="28">
        <v>3500236</v>
      </c>
      <c r="W41" s="28">
        <v>3850725</v>
      </c>
      <c r="X41" s="28">
        <v>3711388</v>
      </c>
      <c r="Y41" s="22">
        <v>3680985</v>
      </c>
    </row>
    <row r="42" spans="1:25" ht="13.5">
      <c r="A42" s="2" t="s">
        <v>114</v>
      </c>
      <c r="B42" s="28">
        <v>225223</v>
      </c>
      <c r="C42" s="28">
        <v>249606</v>
      </c>
      <c r="D42" s="28">
        <v>273897</v>
      </c>
      <c r="E42" s="22">
        <v>298097</v>
      </c>
      <c r="F42" s="28">
        <v>322164</v>
      </c>
      <c r="G42" s="28">
        <v>346120</v>
      </c>
      <c r="H42" s="28">
        <v>332295</v>
      </c>
      <c r="I42" s="22">
        <v>148295</v>
      </c>
      <c r="J42" s="28">
        <v>159983</v>
      </c>
      <c r="K42" s="28">
        <v>171591</v>
      </c>
      <c r="L42" s="28">
        <v>162288</v>
      </c>
      <c r="M42" s="22">
        <v>136138</v>
      </c>
      <c r="N42" s="28">
        <v>16242</v>
      </c>
      <c r="O42" s="28">
        <v>17030</v>
      </c>
      <c r="P42" s="28">
        <v>17818</v>
      </c>
      <c r="Q42" s="22">
        <v>18606</v>
      </c>
      <c r="R42" s="28">
        <v>19393</v>
      </c>
      <c r="S42" s="28">
        <v>20181</v>
      </c>
      <c r="T42" s="28">
        <v>20969</v>
      </c>
      <c r="U42" s="22">
        <v>21757</v>
      </c>
      <c r="V42" s="28"/>
      <c r="W42" s="28"/>
      <c r="X42" s="28"/>
      <c r="Y42" s="22"/>
    </row>
    <row r="43" spans="1:25" ht="13.5">
      <c r="A43" s="2" t="s">
        <v>124</v>
      </c>
      <c r="B43" s="28">
        <v>230124</v>
      </c>
      <c r="C43" s="28">
        <v>224896</v>
      </c>
      <c r="D43" s="28">
        <v>223454</v>
      </c>
      <c r="E43" s="22">
        <v>216863</v>
      </c>
      <c r="F43" s="28">
        <v>230674</v>
      </c>
      <c r="G43" s="28">
        <v>226837</v>
      </c>
      <c r="H43" s="28">
        <v>232784</v>
      </c>
      <c r="I43" s="22">
        <v>228122</v>
      </c>
      <c r="J43" s="28">
        <v>226020</v>
      </c>
      <c r="K43" s="28">
        <v>221918</v>
      </c>
      <c r="L43" s="28">
        <v>217078</v>
      </c>
      <c r="M43" s="22">
        <v>212254</v>
      </c>
      <c r="N43" s="28">
        <v>207271</v>
      </c>
      <c r="O43" s="28">
        <v>202363</v>
      </c>
      <c r="P43" s="28">
        <v>197852</v>
      </c>
      <c r="Q43" s="22">
        <v>193409</v>
      </c>
      <c r="R43" s="28">
        <v>187206</v>
      </c>
      <c r="S43" s="28">
        <v>180798</v>
      </c>
      <c r="T43" s="28">
        <v>175230</v>
      </c>
      <c r="U43" s="22">
        <v>180746</v>
      </c>
      <c r="V43" s="28">
        <v>176597</v>
      </c>
      <c r="W43" s="28">
        <v>172826</v>
      </c>
      <c r="X43" s="28">
        <v>167851</v>
      </c>
      <c r="Y43" s="22">
        <v>165061</v>
      </c>
    </row>
    <row r="44" spans="1:25" ht="13.5">
      <c r="A44" s="2" t="s">
        <v>252</v>
      </c>
      <c r="B44" s="28">
        <v>37307</v>
      </c>
      <c r="C44" s="28">
        <v>37102</v>
      </c>
      <c r="D44" s="28">
        <v>36896</v>
      </c>
      <c r="E44" s="22">
        <v>35783</v>
      </c>
      <c r="F44" s="28">
        <v>35587</v>
      </c>
      <c r="G44" s="28">
        <v>29934</v>
      </c>
      <c r="H44" s="28">
        <v>29764</v>
      </c>
      <c r="I44" s="22">
        <v>28790</v>
      </c>
      <c r="J44" s="28">
        <v>28629</v>
      </c>
      <c r="K44" s="28">
        <v>28467</v>
      </c>
      <c r="L44" s="28">
        <v>28306</v>
      </c>
      <c r="M44" s="22">
        <v>27307</v>
      </c>
      <c r="N44" s="28">
        <v>27153</v>
      </c>
      <c r="O44" s="28">
        <v>27000</v>
      </c>
      <c r="P44" s="28">
        <v>26846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123</v>
      </c>
      <c r="B45" s="28">
        <v>16918</v>
      </c>
      <c r="C45" s="28">
        <v>15519</v>
      </c>
      <c r="D45" s="28">
        <v>14250</v>
      </c>
      <c r="E45" s="22">
        <v>11781</v>
      </c>
      <c r="F45" s="28">
        <v>13143</v>
      </c>
      <c r="G45" s="28">
        <v>8012</v>
      </c>
      <c r="H45" s="28">
        <v>8843</v>
      </c>
      <c r="I45" s="22">
        <v>9260</v>
      </c>
      <c r="J45" s="28">
        <v>8726</v>
      </c>
      <c r="K45" s="28">
        <v>10017</v>
      </c>
      <c r="L45" s="28">
        <v>11642</v>
      </c>
      <c r="M45" s="22">
        <v>10146</v>
      </c>
      <c r="N45" s="28"/>
      <c r="O45" s="28"/>
      <c r="P45" s="28"/>
      <c r="Q45" s="22">
        <v>2799</v>
      </c>
      <c r="R45" s="28"/>
      <c r="S45" s="28"/>
      <c r="T45" s="28"/>
      <c r="U45" s="22">
        <v>717</v>
      </c>
      <c r="V45" s="28"/>
      <c r="W45" s="28"/>
      <c r="X45" s="28"/>
      <c r="Y45" s="22">
        <v>2468</v>
      </c>
    </row>
    <row r="46" spans="1:25" ht="13.5">
      <c r="A46" s="2" t="s">
        <v>77</v>
      </c>
      <c r="B46" s="28">
        <v>500</v>
      </c>
      <c r="C46" s="28">
        <v>500</v>
      </c>
      <c r="D46" s="28">
        <v>500</v>
      </c>
      <c r="E46" s="22">
        <v>500</v>
      </c>
      <c r="F46" s="28"/>
      <c r="G46" s="28"/>
      <c r="H46" s="28"/>
      <c r="I46" s="22"/>
      <c r="J46" s="28"/>
      <c r="K46" s="28"/>
      <c r="L46" s="28"/>
      <c r="M46" s="22"/>
      <c r="N46" s="28">
        <v>11327</v>
      </c>
      <c r="O46" s="28">
        <v>11515</v>
      </c>
      <c r="P46" s="28">
        <v>11579</v>
      </c>
      <c r="Q46" s="22"/>
      <c r="R46" s="28">
        <v>2221</v>
      </c>
      <c r="S46" s="28">
        <v>1525</v>
      </c>
      <c r="T46" s="28">
        <v>2168</v>
      </c>
      <c r="U46" s="22">
        <v>172</v>
      </c>
      <c r="V46" s="28">
        <v>74595</v>
      </c>
      <c r="W46" s="28">
        <v>79480</v>
      </c>
      <c r="X46" s="28">
        <v>82806</v>
      </c>
      <c r="Y46" s="22"/>
    </row>
    <row r="47" spans="1:25" ht="13.5">
      <c r="A47" s="2" t="s">
        <v>125</v>
      </c>
      <c r="B47" s="28">
        <v>3785754</v>
      </c>
      <c r="C47" s="28">
        <v>3934075</v>
      </c>
      <c r="D47" s="28">
        <v>4086144</v>
      </c>
      <c r="E47" s="22">
        <v>4157950</v>
      </c>
      <c r="F47" s="28">
        <v>4336053</v>
      </c>
      <c r="G47" s="28">
        <v>4198478</v>
      </c>
      <c r="H47" s="28">
        <v>4299752</v>
      </c>
      <c r="I47" s="22">
        <v>4132834</v>
      </c>
      <c r="J47" s="28">
        <v>4374938</v>
      </c>
      <c r="K47" s="28">
        <v>4605645</v>
      </c>
      <c r="L47" s="28">
        <v>4683111</v>
      </c>
      <c r="M47" s="22">
        <v>4765871</v>
      </c>
      <c r="N47" s="28">
        <v>4734758</v>
      </c>
      <c r="O47" s="28">
        <v>4803491</v>
      </c>
      <c r="P47" s="28">
        <v>4893885</v>
      </c>
      <c r="Q47" s="22">
        <v>4927420</v>
      </c>
      <c r="R47" s="28">
        <v>2001402</v>
      </c>
      <c r="S47" s="28">
        <v>2098624</v>
      </c>
      <c r="T47" s="28">
        <v>2331020</v>
      </c>
      <c r="U47" s="22">
        <v>2735682</v>
      </c>
      <c r="V47" s="28">
        <v>3834367</v>
      </c>
      <c r="W47" s="28">
        <v>4193746</v>
      </c>
      <c r="X47" s="28">
        <v>4060535</v>
      </c>
      <c r="Y47" s="22">
        <v>3998273</v>
      </c>
    </row>
    <row r="48" spans="1:25" ht="14.25" thickBot="1">
      <c r="A48" s="5" t="s">
        <v>126</v>
      </c>
      <c r="B48" s="29">
        <v>5620663</v>
      </c>
      <c r="C48" s="29">
        <v>5704766</v>
      </c>
      <c r="D48" s="29">
        <v>5847522</v>
      </c>
      <c r="E48" s="23">
        <v>5897819</v>
      </c>
      <c r="F48" s="29">
        <v>6283329</v>
      </c>
      <c r="G48" s="29">
        <v>5798823</v>
      </c>
      <c r="H48" s="29">
        <v>5892738</v>
      </c>
      <c r="I48" s="23">
        <v>5557992</v>
      </c>
      <c r="J48" s="29">
        <v>5590946</v>
      </c>
      <c r="K48" s="29">
        <v>5981880</v>
      </c>
      <c r="L48" s="29">
        <v>6322193</v>
      </c>
      <c r="M48" s="23">
        <v>6024059</v>
      </c>
      <c r="N48" s="29">
        <v>5999416</v>
      </c>
      <c r="O48" s="29">
        <v>6016214</v>
      </c>
      <c r="P48" s="29">
        <v>6121551</v>
      </c>
      <c r="Q48" s="23">
        <v>6429026</v>
      </c>
      <c r="R48" s="29">
        <v>6671972</v>
      </c>
      <c r="S48" s="29">
        <v>6637313</v>
      </c>
      <c r="T48" s="29">
        <v>6627173</v>
      </c>
      <c r="U48" s="23">
        <v>6681944</v>
      </c>
      <c r="V48" s="29">
        <v>7191078</v>
      </c>
      <c r="W48" s="29">
        <v>8149233</v>
      </c>
      <c r="X48" s="29">
        <v>7918670</v>
      </c>
      <c r="Y48" s="23">
        <v>7709506</v>
      </c>
    </row>
    <row r="49" spans="1:25" ht="14.25" thickTop="1">
      <c r="A49" s="2" t="s">
        <v>127</v>
      </c>
      <c r="B49" s="28">
        <v>1762390</v>
      </c>
      <c r="C49" s="28">
        <v>1762390</v>
      </c>
      <c r="D49" s="28">
        <v>1762390</v>
      </c>
      <c r="E49" s="22">
        <v>1762390</v>
      </c>
      <c r="F49" s="28">
        <v>1762390</v>
      </c>
      <c r="G49" s="28">
        <v>1762390</v>
      </c>
      <c r="H49" s="28">
        <v>1762390</v>
      </c>
      <c r="I49" s="22">
        <v>1762390</v>
      </c>
      <c r="J49" s="28">
        <v>1762390</v>
      </c>
      <c r="K49" s="28">
        <v>1762390</v>
      </c>
      <c r="L49" s="28">
        <v>1761028</v>
      </c>
      <c r="M49" s="22">
        <v>1761028</v>
      </c>
      <c r="N49" s="28">
        <v>1761028</v>
      </c>
      <c r="O49" s="28">
        <v>1761028</v>
      </c>
      <c r="P49" s="28">
        <v>1761028</v>
      </c>
      <c r="Q49" s="22">
        <v>1761028</v>
      </c>
      <c r="R49" s="28">
        <v>1761028</v>
      </c>
      <c r="S49" s="28">
        <v>1761028</v>
      </c>
      <c r="T49" s="28">
        <v>1761028</v>
      </c>
      <c r="U49" s="22">
        <v>1761028</v>
      </c>
      <c r="V49" s="28">
        <v>1709756</v>
      </c>
      <c r="W49" s="28">
        <v>1594256</v>
      </c>
      <c r="X49" s="28">
        <v>1594256</v>
      </c>
      <c r="Y49" s="22">
        <v>1594256</v>
      </c>
    </row>
    <row r="50" spans="1:25" ht="13.5">
      <c r="A50" s="2" t="s">
        <v>129</v>
      </c>
      <c r="B50" s="28">
        <v>1361</v>
      </c>
      <c r="C50" s="28">
        <v>1361</v>
      </c>
      <c r="D50" s="28">
        <v>1361</v>
      </c>
      <c r="E50" s="22">
        <v>1361</v>
      </c>
      <c r="F50" s="28">
        <v>1361</v>
      </c>
      <c r="G50" s="28">
        <v>1361</v>
      </c>
      <c r="H50" s="28">
        <v>1361</v>
      </c>
      <c r="I50" s="22">
        <v>1361</v>
      </c>
      <c r="J50" s="28">
        <v>1361</v>
      </c>
      <c r="K50" s="28">
        <v>1361</v>
      </c>
      <c r="L50" s="28"/>
      <c r="M50" s="22"/>
      <c r="N50" s="28"/>
      <c r="O50" s="28"/>
      <c r="P50" s="28"/>
      <c r="Q50" s="22"/>
      <c r="R50" s="28"/>
      <c r="S50" s="28"/>
      <c r="T50" s="28"/>
      <c r="U50" s="22">
        <v>165786</v>
      </c>
      <c r="V50" s="28">
        <v>115500</v>
      </c>
      <c r="W50" s="28"/>
      <c r="X50" s="28"/>
      <c r="Y50" s="22">
        <v>1862176</v>
      </c>
    </row>
    <row r="51" spans="1:25" ht="13.5">
      <c r="A51" s="2" t="s">
        <v>131</v>
      </c>
      <c r="B51" s="28">
        <v>-1066281</v>
      </c>
      <c r="C51" s="28">
        <v>-972202</v>
      </c>
      <c r="D51" s="28">
        <v>-788784</v>
      </c>
      <c r="E51" s="22">
        <v>-787498</v>
      </c>
      <c r="F51" s="28">
        <v>-561592</v>
      </c>
      <c r="G51" s="28">
        <v>-511419</v>
      </c>
      <c r="H51" s="28">
        <v>-504013</v>
      </c>
      <c r="I51" s="22">
        <v>-476307</v>
      </c>
      <c r="J51" s="28">
        <v>-363819</v>
      </c>
      <c r="K51" s="28">
        <v>-387527</v>
      </c>
      <c r="L51" s="28">
        <v>-793817</v>
      </c>
      <c r="M51" s="22">
        <v>-861690</v>
      </c>
      <c r="N51" s="28">
        <v>-980533</v>
      </c>
      <c r="O51" s="28">
        <v>-1137894</v>
      </c>
      <c r="P51" s="28">
        <v>-1347421</v>
      </c>
      <c r="Q51" s="22">
        <v>-1584800</v>
      </c>
      <c r="R51" s="28">
        <v>-1697816</v>
      </c>
      <c r="S51" s="28">
        <v>-1793817</v>
      </c>
      <c r="T51" s="28">
        <v>-1781154</v>
      </c>
      <c r="U51" s="22">
        <v>-2013156</v>
      </c>
      <c r="V51" s="28">
        <v>-1377690</v>
      </c>
      <c r="W51" s="28">
        <v>-696468</v>
      </c>
      <c r="X51" s="28">
        <v>-627025</v>
      </c>
      <c r="Y51" s="22">
        <v>-2342996</v>
      </c>
    </row>
    <row r="52" spans="1:25" ht="13.5">
      <c r="A52" s="2" t="s">
        <v>132</v>
      </c>
      <c r="B52" s="28">
        <v>-391</v>
      </c>
      <c r="C52" s="28">
        <v>-391</v>
      </c>
      <c r="D52" s="28">
        <v>-380</v>
      </c>
      <c r="E52" s="22">
        <v>-380</v>
      </c>
      <c r="F52" s="28">
        <v>-380</v>
      </c>
      <c r="G52" s="28">
        <v>-369</v>
      </c>
      <c r="H52" s="28">
        <v>-369</v>
      </c>
      <c r="I52" s="22">
        <v>-369</v>
      </c>
      <c r="J52" s="28">
        <v>-369</v>
      </c>
      <c r="K52" s="28">
        <v>-369</v>
      </c>
      <c r="L52" s="28">
        <v>-355</v>
      </c>
      <c r="M52" s="22">
        <v>-355</v>
      </c>
      <c r="N52" s="28">
        <v>-355</v>
      </c>
      <c r="O52" s="28">
        <v>-355</v>
      </c>
      <c r="P52" s="28">
        <v>-355</v>
      </c>
      <c r="Q52" s="22">
        <v>-355</v>
      </c>
      <c r="R52" s="28">
        <v>-355</v>
      </c>
      <c r="S52" s="28">
        <v>-355</v>
      </c>
      <c r="T52" s="28">
        <v>-355</v>
      </c>
      <c r="U52" s="22">
        <v>-355</v>
      </c>
      <c r="V52" s="28">
        <v>-355</v>
      </c>
      <c r="W52" s="28">
        <v>-355</v>
      </c>
      <c r="X52" s="28">
        <v>-355</v>
      </c>
      <c r="Y52" s="22">
        <v>-355</v>
      </c>
    </row>
    <row r="53" spans="1:25" ht="13.5">
      <c r="A53" s="2" t="s">
        <v>133</v>
      </c>
      <c r="B53" s="28">
        <v>697078</v>
      </c>
      <c r="C53" s="28">
        <v>791158</v>
      </c>
      <c r="D53" s="28">
        <v>974587</v>
      </c>
      <c r="E53" s="22">
        <v>975873</v>
      </c>
      <c r="F53" s="28">
        <v>1201779</v>
      </c>
      <c r="G53" s="28">
        <v>1251963</v>
      </c>
      <c r="H53" s="28">
        <v>1259369</v>
      </c>
      <c r="I53" s="22">
        <v>1287075</v>
      </c>
      <c r="J53" s="28">
        <v>1399563</v>
      </c>
      <c r="K53" s="28">
        <v>1375855</v>
      </c>
      <c r="L53" s="28">
        <v>966855</v>
      </c>
      <c r="M53" s="22">
        <v>898983</v>
      </c>
      <c r="N53" s="28">
        <v>780140</v>
      </c>
      <c r="O53" s="28">
        <v>622778</v>
      </c>
      <c r="P53" s="28">
        <v>413252</v>
      </c>
      <c r="Q53" s="22">
        <v>175873</v>
      </c>
      <c r="R53" s="28">
        <v>62856</v>
      </c>
      <c r="S53" s="28">
        <v>-33144</v>
      </c>
      <c r="T53" s="28">
        <v>-20480</v>
      </c>
      <c r="U53" s="22">
        <v>-86697</v>
      </c>
      <c r="V53" s="28">
        <v>447211</v>
      </c>
      <c r="W53" s="28">
        <v>897432</v>
      </c>
      <c r="X53" s="28">
        <v>966875</v>
      </c>
      <c r="Y53" s="22">
        <v>1113081</v>
      </c>
    </row>
    <row r="54" spans="1:25" ht="13.5">
      <c r="A54" s="2" t="s">
        <v>134</v>
      </c>
      <c r="B54" s="28">
        <v>45418</v>
      </c>
      <c r="C54" s="28">
        <v>37357</v>
      </c>
      <c r="D54" s="28">
        <v>30648</v>
      </c>
      <c r="E54" s="22">
        <v>26938</v>
      </c>
      <c r="F54" s="28">
        <v>3984</v>
      </c>
      <c r="G54" s="28">
        <v>-12538</v>
      </c>
      <c r="H54" s="28">
        <v>-4649</v>
      </c>
      <c r="I54" s="22">
        <v>-1785</v>
      </c>
      <c r="J54" s="28">
        <v>-16526</v>
      </c>
      <c r="K54" s="28">
        <v>-11616</v>
      </c>
      <c r="L54" s="28">
        <v>125</v>
      </c>
      <c r="M54" s="22">
        <v>-1510</v>
      </c>
      <c r="N54" s="28">
        <v>-2171</v>
      </c>
      <c r="O54" s="28">
        <v>-2695</v>
      </c>
      <c r="P54" s="28">
        <v>-1779</v>
      </c>
      <c r="Q54" s="22">
        <v>-1687</v>
      </c>
      <c r="R54" s="28">
        <v>-1159</v>
      </c>
      <c r="S54" s="28">
        <v>-504</v>
      </c>
      <c r="T54" s="28">
        <v>946</v>
      </c>
      <c r="U54" s="22">
        <v>-11835</v>
      </c>
      <c r="V54" s="28">
        <v>-24339</v>
      </c>
      <c r="W54" s="28">
        <v>-12554</v>
      </c>
      <c r="X54" s="28">
        <v>2633</v>
      </c>
      <c r="Y54" s="22">
        <v>-7186</v>
      </c>
    </row>
    <row r="55" spans="1:25" ht="13.5">
      <c r="A55" s="2" t="s">
        <v>0</v>
      </c>
      <c r="B55" s="28">
        <v>25960</v>
      </c>
      <c r="C55" s="28">
        <v>17133</v>
      </c>
      <c r="D55" s="28">
        <v>14066</v>
      </c>
      <c r="E55" s="22">
        <v>8245</v>
      </c>
      <c r="F55" s="28">
        <v>1060</v>
      </c>
      <c r="G55" s="28">
        <v>-14439</v>
      </c>
      <c r="H55" s="28">
        <v>-13971</v>
      </c>
      <c r="I55" s="22">
        <v>-9994</v>
      </c>
      <c r="J55" s="28">
        <v>-20156</v>
      </c>
      <c r="K55" s="28">
        <v>-22261</v>
      </c>
      <c r="L55" s="28">
        <v>258976</v>
      </c>
      <c r="M55" s="22">
        <v>259051</v>
      </c>
      <c r="N55" s="28">
        <v>258561</v>
      </c>
      <c r="O55" s="28">
        <v>251850</v>
      </c>
      <c r="P55" s="28">
        <v>201093</v>
      </c>
      <c r="Q55" s="22">
        <v>213108</v>
      </c>
      <c r="R55" s="28">
        <v>225574</v>
      </c>
      <c r="S55" s="28">
        <v>181828</v>
      </c>
      <c r="T55" s="28">
        <v>171502</v>
      </c>
      <c r="U55" s="22">
        <v>227655</v>
      </c>
      <c r="V55" s="28">
        <v>99936</v>
      </c>
      <c r="W55" s="28">
        <v>139112</v>
      </c>
      <c r="X55" s="28">
        <v>191512</v>
      </c>
      <c r="Y55" s="22">
        <v>135787</v>
      </c>
    </row>
    <row r="56" spans="1:25" ht="13.5">
      <c r="A56" s="2" t="s">
        <v>135</v>
      </c>
      <c r="B56" s="28">
        <v>71379</v>
      </c>
      <c r="C56" s="28">
        <v>54490</v>
      </c>
      <c r="D56" s="28">
        <v>44714</v>
      </c>
      <c r="E56" s="22">
        <v>35184</v>
      </c>
      <c r="F56" s="28">
        <v>5045</v>
      </c>
      <c r="G56" s="28">
        <v>-26977</v>
      </c>
      <c r="H56" s="28">
        <v>-18621</v>
      </c>
      <c r="I56" s="22">
        <v>-11779</v>
      </c>
      <c r="J56" s="28">
        <v>-36683</v>
      </c>
      <c r="K56" s="28">
        <v>-33878</v>
      </c>
      <c r="L56" s="28">
        <v>259102</v>
      </c>
      <c r="M56" s="22">
        <v>257541</v>
      </c>
      <c r="N56" s="28">
        <v>256390</v>
      </c>
      <c r="O56" s="28">
        <v>249154</v>
      </c>
      <c r="P56" s="28">
        <v>199314</v>
      </c>
      <c r="Q56" s="22">
        <v>211421</v>
      </c>
      <c r="R56" s="28">
        <v>224414</v>
      </c>
      <c r="S56" s="28">
        <v>181323</v>
      </c>
      <c r="T56" s="28">
        <v>172448</v>
      </c>
      <c r="U56" s="22">
        <v>215820</v>
      </c>
      <c r="V56" s="28">
        <v>75597</v>
      </c>
      <c r="W56" s="28">
        <v>126557</v>
      </c>
      <c r="X56" s="28">
        <v>194145</v>
      </c>
      <c r="Y56" s="22">
        <v>128600</v>
      </c>
    </row>
    <row r="57" spans="1:25" ht="13.5">
      <c r="A57" s="6" t="s">
        <v>136</v>
      </c>
      <c r="B57" s="28">
        <v>29687</v>
      </c>
      <c r="C57" s="28">
        <v>24634</v>
      </c>
      <c r="D57" s="28">
        <v>19434</v>
      </c>
      <c r="E57" s="22">
        <v>27326</v>
      </c>
      <c r="F57" s="28">
        <v>27909</v>
      </c>
      <c r="G57" s="28">
        <v>27909</v>
      </c>
      <c r="H57" s="28">
        <v>28959</v>
      </c>
      <c r="I57" s="22">
        <v>25096</v>
      </c>
      <c r="J57" s="28">
        <v>21152</v>
      </c>
      <c r="K57" s="28">
        <v>16652</v>
      </c>
      <c r="L57" s="28">
        <v>12980</v>
      </c>
      <c r="M57" s="22">
        <v>13043</v>
      </c>
      <c r="N57" s="28">
        <v>11602</v>
      </c>
      <c r="O57" s="28">
        <v>10330</v>
      </c>
      <c r="P57" s="28">
        <v>9151</v>
      </c>
      <c r="Q57" s="22">
        <v>12056</v>
      </c>
      <c r="R57" s="28">
        <v>10878</v>
      </c>
      <c r="S57" s="28">
        <v>9580</v>
      </c>
      <c r="T57" s="28">
        <v>8841</v>
      </c>
      <c r="U57" s="22">
        <v>9205</v>
      </c>
      <c r="V57" s="28">
        <v>7226</v>
      </c>
      <c r="W57" s="28">
        <v>7550</v>
      </c>
      <c r="X57" s="28">
        <v>7144</v>
      </c>
      <c r="Y57" s="22">
        <v>5824</v>
      </c>
    </row>
    <row r="58" spans="1:25" ht="13.5">
      <c r="A58" s="6" t="s">
        <v>1</v>
      </c>
      <c r="B58" s="28">
        <v>50283</v>
      </c>
      <c r="C58" s="28">
        <v>47641</v>
      </c>
      <c r="D58" s="28">
        <v>48515</v>
      </c>
      <c r="E58" s="22">
        <v>46455</v>
      </c>
      <c r="F58" s="28">
        <v>45179</v>
      </c>
      <c r="G58" s="28">
        <v>40300</v>
      </c>
      <c r="H58" s="28">
        <v>41005</v>
      </c>
      <c r="I58" s="22">
        <v>43360</v>
      </c>
      <c r="J58" s="28">
        <v>40037</v>
      </c>
      <c r="K58" s="28">
        <v>41347</v>
      </c>
      <c r="L58" s="28">
        <v>46603</v>
      </c>
      <c r="M58" s="22">
        <v>45930</v>
      </c>
      <c r="N58" s="28">
        <v>44026</v>
      </c>
      <c r="O58" s="28">
        <v>44043</v>
      </c>
      <c r="P58" s="28">
        <v>41225</v>
      </c>
      <c r="Q58" s="22">
        <v>39086</v>
      </c>
      <c r="R58" s="28">
        <v>29234</v>
      </c>
      <c r="S58" s="28">
        <v>26560</v>
      </c>
      <c r="T58" s="28">
        <v>25173</v>
      </c>
      <c r="U58" s="22">
        <v>23282</v>
      </c>
      <c r="V58" s="28">
        <v>25744</v>
      </c>
      <c r="W58" s="28">
        <v>24068</v>
      </c>
      <c r="X58" s="28">
        <v>21432</v>
      </c>
      <c r="Y58" s="22">
        <v>13309</v>
      </c>
    </row>
    <row r="59" spans="1:25" ht="13.5">
      <c r="A59" s="6" t="s">
        <v>137</v>
      </c>
      <c r="B59" s="28">
        <v>848429</v>
      </c>
      <c r="C59" s="28">
        <v>917923</v>
      </c>
      <c r="D59" s="28">
        <v>1087251</v>
      </c>
      <c r="E59" s="22">
        <v>1084840</v>
      </c>
      <c r="F59" s="28">
        <v>1279913</v>
      </c>
      <c r="G59" s="28">
        <v>1293194</v>
      </c>
      <c r="H59" s="28">
        <v>1310713</v>
      </c>
      <c r="I59" s="22">
        <v>1343753</v>
      </c>
      <c r="J59" s="28">
        <v>1424069</v>
      </c>
      <c r="K59" s="28">
        <v>1399976</v>
      </c>
      <c r="L59" s="28">
        <v>1285542</v>
      </c>
      <c r="M59" s="22">
        <v>1215498</v>
      </c>
      <c r="N59" s="28">
        <v>1092158</v>
      </c>
      <c r="O59" s="28">
        <v>926307</v>
      </c>
      <c r="P59" s="28">
        <v>662943</v>
      </c>
      <c r="Q59" s="22">
        <v>438437</v>
      </c>
      <c r="R59" s="28">
        <v>327383</v>
      </c>
      <c r="S59" s="28">
        <v>184320</v>
      </c>
      <c r="T59" s="28">
        <v>185982</v>
      </c>
      <c r="U59" s="22">
        <v>161611</v>
      </c>
      <c r="V59" s="28">
        <v>555780</v>
      </c>
      <c r="W59" s="28">
        <v>1055609</v>
      </c>
      <c r="X59" s="28">
        <v>1189599</v>
      </c>
      <c r="Y59" s="22">
        <v>1260815</v>
      </c>
    </row>
    <row r="60" spans="1:25" ht="14.25" thickBot="1">
      <c r="A60" s="7" t="s">
        <v>138</v>
      </c>
      <c r="B60" s="28">
        <v>6469093</v>
      </c>
      <c r="C60" s="28">
        <v>6622690</v>
      </c>
      <c r="D60" s="28">
        <v>6934773</v>
      </c>
      <c r="E60" s="22">
        <v>6982659</v>
      </c>
      <c r="F60" s="28">
        <v>7563242</v>
      </c>
      <c r="G60" s="28">
        <v>7092018</v>
      </c>
      <c r="H60" s="28">
        <v>7203451</v>
      </c>
      <c r="I60" s="22">
        <v>6901746</v>
      </c>
      <c r="J60" s="28">
        <v>7015015</v>
      </c>
      <c r="K60" s="28">
        <v>7381857</v>
      </c>
      <c r="L60" s="28">
        <v>7607735</v>
      </c>
      <c r="M60" s="22">
        <v>7239557</v>
      </c>
      <c r="N60" s="28">
        <v>7091575</v>
      </c>
      <c r="O60" s="28">
        <v>6942521</v>
      </c>
      <c r="P60" s="28">
        <v>6784494</v>
      </c>
      <c r="Q60" s="22">
        <v>6867464</v>
      </c>
      <c r="R60" s="28">
        <v>6999356</v>
      </c>
      <c r="S60" s="28">
        <v>6821634</v>
      </c>
      <c r="T60" s="28">
        <v>6813156</v>
      </c>
      <c r="U60" s="22">
        <v>6843555</v>
      </c>
      <c r="V60" s="28">
        <v>7746858</v>
      </c>
      <c r="W60" s="28">
        <v>9204842</v>
      </c>
      <c r="X60" s="28">
        <v>9108269</v>
      </c>
      <c r="Y60" s="22">
        <v>8970322</v>
      </c>
    </row>
    <row r="61" spans="1:25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3" ht="13.5">
      <c r="A63" s="20" t="s">
        <v>143</v>
      </c>
    </row>
    <row r="64" ht="13.5">
      <c r="A64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139</v>
      </c>
      <c r="B2" s="14">
        <v>7746</v>
      </c>
      <c r="C2" s="14"/>
      <c r="D2" s="14"/>
      <c r="E2" s="14"/>
      <c r="F2" s="14"/>
      <c r="G2" s="14"/>
    </row>
    <row r="3" spans="1:7" ht="14.25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4.25" thickTop="1">
      <c r="A4" s="10" t="s">
        <v>47</v>
      </c>
      <c r="B4" s="15" t="str">
        <f>HYPERLINK("http://www.kabupro.jp/mark/20130701/S000DT1J.htm","有価証券報告書")</f>
        <v>有価証券報告書</v>
      </c>
      <c r="C4" s="15" t="str">
        <f>HYPERLINK("http://www.kabupro.jp/mark/20130701/S000DT1J.htm","有価証券報告書")</f>
        <v>有価証券報告書</v>
      </c>
      <c r="D4" s="15" t="str">
        <f>HYPERLINK("http://www.kabupro.jp/mark/20120626/S000B3I5.htm","有価証券報告書")</f>
        <v>有価証券報告書</v>
      </c>
      <c r="E4" s="15" t="str">
        <f>HYPERLINK("http://www.kabupro.jp/mark/20110627/S0008JDZ.htm","有価証券報告書")</f>
        <v>有価証券報告書</v>
      </c>
      <c r="F4" s="15" t="str">
        <f>HYPERLINK("http://www.kabupro.jp/mark/20100628/S0005Y13.htm","有価証券報告書")</f>
        <v>有価証券報告書</v>
      </c>
      <c r="G4" s="15" t="str">
        <f>HYPERLINK("http://www.kabupro.jp/mark/20090629/S0003CC9.htm","有価証券報告書")</f>
        <v>有価証券報告書</v>
      </c>
    </row>
    <row r="5" spans="1:7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5" thickBot="1" thickTop="1">
      <c r="A6" s="10" t="s">
        <v>49</v>
      </c>
      <c r="B6" s="18" t="s">
        <v>209</v>
      </c>
      <c r="C6" s="19"/>
      <c r="D6" s="19"/>
      <c r="E6" s="19"/>
      <c r="F6" s="19"/>
      <c r="G6" s="19"/>
    </row>
    <row r="7" spans="1:7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3.5">
      <c r="A8" s="13" t="s">
        <v>51</v>
      </c>
      <c r="B8" s="17" t="s">
        <v>145</v>
      </c>
      <c r="C8" s="17" t="s">
        <v>146</v>
      </c>
      <c r="D8" s="17" t="s">
        <v>147</v>
      </c>
      <c r="E8" s="17" t="s">
        <v>148</v>
      </c>
      <c r="F8" s="17" t="s">
        <v>149</v>
      </c>
      <c r="G8" s="17" t="s">
        <v>150</v>
      </c>
    </row>
    <row r="9" spans="1:7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4.25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26" t="s">
        <v>151</v>
      </c>
      <c r="B11" s="21">
        <v>4479114</v>
      </c>
      <c r="C11" s="21">
        <v>4986434</v>
      </c>
      <c r="D11" s="21">
        <v>5659742</v>
      </c>
      <c r="E11" s="21">
        <v>4908044</v>
      </c>
      <c r="F11" s="21">
        <v>5022322</v>
      </c>
      <c r="G11" s="21">
        <v>5493949</v>
      </c>
    </row>
    <row r="12" spans="1:7" ht="13.5">
      <c r="A12" s="6" t="s">
        <v>152</v>
      </c>
      <c r="B12" s="22">
        <v>627466</v>
      </c>
      <c r="C12" s="22">
        <v>546546</v>
      </c>
      <c r="D12" s="22">
        <v>626559</v>
      </c>
      <c r="E12" s="22">
        <v>606943</v>
      </c>
      <c r="F12" s="22">
        <v>716575</v>
      </c>
      <c r="G12" s="22">
        <v>755461</v>
      </c>
    </row>
    <row r="13" spans="1:7" ht="13.5">
      <c r="A13" s="6" t="s">
        <v>153</v>
      </c>
      <c r="B13" s="22">
        <v>5106581</v>
      </c>
      <c r="C13" s="22">
        <v>5532981</v>
      </c>
      <c r="D13" s="22">
        <v>6286302</v>
      </c>
      <c r="E13" s="22">
        <v>5514988</v>
      </c>
      <c r="F13" s="22">
        <v>5738897</v>
      </c>
      <c r="G13" s="22">
        <v>6249411</v>
      </c>
    </row>
    <row r="14" spans="1:7" ht="13.5">
      <c r="A14" s="6" t="s">
        <v>154</v>
      </c>
      <c r="B14" s="22">
        <v>52698</v>
      </c>
      <c r="C14" s="22">
        <v>57107</v>
      </c>
      <c r="D14" s="22">
        <v>55722</v>
      </c>
      <c r="E14" s="22">
        <v>69597</v>
      </c>
      <c r="F14" s="22">
        <v>89971</v>
      </c>
      <c r="G14" s="22">
        <v>98608</v>
      </c>
    </row>
    <row r="15" spans="1:7" ht="13.5">
      <c r="A15" s="6" t="s">
        <v>155</v>
      </c>
      <c r="B15" s="22">
        <v>291953</v>
      </c>
      <c r="C15" s="22">
        <v>329326</v>
      </c>
      <c r="D15" s="22">
        <v>278711</v>
      </c>
      <c r="E15" s="22">
        <v>334420</v>
      </c>
      <c r="F15" s="22">
        <v>387590</v>
      </c>
      <c r="G15" s="22">
        <v>329694</v>
      </c>
    </row>
    <row r="16" spans="1:7" ht="13.5">
      <c r="A16" s="6" t="s">
        <v>156</v>
      </c>
      <c r="B16" s="22">
        <v>522308</v>
      </c>
      <c r="C16" s="22">
        <v>478702</v>
      </c>
      <c r="D16" s="22">
        <v>613741</v>
      </c>
      <c r="E16" s="22">
        <v>525787</v>
      </c>
      <c r="F16" s="22">
        <v>779415</v>
      </c>
      <c r="G16" s="22">
        <v>830296</v>
      </c>
    </row>
    <row r="17" spans="1:7" ht="13.5">
      <c r="A17" s="6" t="s">
        <v>157</v>
      </c>
      <c r="B17" s="22">
        <v>4252345</v>
      </c>
      <c r="C17" s="22">
        <v>4243270</v>
      </c>
      <c r="D17" s="22">
        <v>4309949</v>
      </c>
      <c r="E17" s="22">
        <v>4122809</v>
      </c>
      <c r="F17" s="22">
        <v>4436814</v>
      </c>
      <c r="G17" s="22">
        <v>4700804</v>
      </c>
    </row>
    <row r="18" spans="1:7" ht="13.5">
      <c r="A18" s="6" t="s">
        <v>158</v>
      </c>
      <c r="B18" s="22">
        <v>5119305</v>
      </c>
      <c r="C18" s="22">
        <v>5108406</v>
      </c>
      <c r="D18" s="22">
        <v>5258123</v>
      </c>
      <c r="E18" s="22">
        <v>5052615</v>
      </c>
      <c r="F18" s="22">
        <v>5693792</v>
      </c>
      <c r="G18" s="22"/>
    </row>
    <row r="19" spans="1:7" ht="13.5">
      <c r="A19" s="6" t="s">
        <v>159</v>
      </c>
      <c r="B19" s="22">
        <v>83174</v>
      </c>
      <c r="C19" s="22">
        <v>52698</v>
      </c>
      <c r="D19" s="22">
        <v>57107</v>
      </c>
      <c r="E19" s="22">
        <v>55722</v>
      </c>
      <c r="F19" s="22">
        <v>69597</v>
      </c>
      <c r="G19" s="22">
        <v>89971</v>
      </c>
    </row>
    <row r="20" spans="1:7" ht="13.5">
      <c r="A20" s="6" t="s">
        <v>160</v>
      </c>
      <c r="B20" s="22">
        <v>301044</v>
      </c>
      <c r="C20" s="22">
        <v>291953</v>
      </c>
      <c r="D20" s="22">
        <v>329326</v>
      </c>
      <c r="E20" s="22">
        <v>278711</v>
      </c>
      <c r="F20" s="22">
        <v>334420</v>
      </c>
      <c r="G20" s="22">
        <v>387590</v>
      </c>
    </row>
    <row r="21" spans="1:7" ht="13.5">
      <c r="A21" s="6" t="s">
        <v>161</v>
      </c>
      <c r="B21" s="22">
        <v>4735086</v>
      </c>
      <c r="C21" s="22">
        <v>4763755</v>
      </c>
      <c r="D21" s="22">
        <v>4871689</v>
      </c>
      <c r="E21" s="22">
        <v>4718181</v>
      </c>
      <c r="F21" s="22">
        <v>5289773</v>
      </c>
      <c r="G21" s="22">
        <v>5481842</v>
      </c>
    </row>
    <row r="22" spans="1:7" ht="13.5">
      <c r="A22" s="7" t="s">
        <v>162</v>
      </c>
      <c r="B22" s="22">
        <v>371495</v>
      </c>
      <c r="C22" s="22">
        <v>769225</v>
      </c>
      <c r="D22" s="22">
        <v>1414612</v>
      </c>
      <c r="E22" s="22">
        <v>796807</v>
      </c>
      <c r="F22" s="22">
        <v>449123</v>
      </c>
      <c r="G22" s="22">
        <v>767568</v>
      </c>
    </row>
    <row r="23" spans="1:7" ht="13.5">
      <c r="A23" s="6" t="s">
        <v>163</v>
      </c>
      <c r="B23" s="22">
        <v>61755</v>
      </c>
      <c r="C23" s="22">
        <v>63846</v>
      </c>
      <c r="D23" s="22">
        <v>78159</v>
      </c>
      <c r="E23" s="22"/>
      <c r="F23" s="22"/>
      <c r="G23" s="22"/>
    </row>
    <row r="24" spans="1:7" ht="13.5">
      <c r="A24" s="6" t="s">
        <v>164</v>
      </c>
      <c r="B24" s="22">
        <v>229861</v>
      </c>
      <c r="C24" s="22">
        <v>229833</v>
      </c>
      <c r="D24" s="22">
        <v>213922</v>
      </c>
      <c r="E24" s="22">
        <v>236239</v>
      </c>
      <c r="F24" s="22">
        <v>212433</v>
      </c>
      <c r="G24" s="22">
        <v>208306</v>
      </c>
    </row>
    <row r="25" spans="1:7" ht="13.5">
      <c r="A25" s="6" t="s">
        <v>165</v>
      </c>
      <c r="B25" s="22">
        <v>4603</v>
      </c>
      <c r="C25" s="22">
        <v>19156</v>
      </c>
      <c r="D25" s="22">
        <v>21664</v>
      </c>
      <c r="E25" s="22">
        <v>20323</v>
      </c>
      <c r="F25" s="22">
        <v>21647</v>
      </c>
      <c r="G25" s="22">
        <v>30263</v>
      </c>
    </row>
    <row r="26" spans="1:7" ht="13.5">
      <c r="A26" s="6" t="s">
        <v>166</v>
      </c>
      <c r="B26" s="22">
        <v>10084</v>
      </c>
      <c r="C26" s="22">
        <v>7585</v>
      </c>
      <c r="D26" s="22">
        <v>25175</v>
      </c>
      <c r="E26" s="22">
        <v>16126</v>
      </c>
      <c r="F26" s="22"/>
      <c r="G26" s="22"/>
    </row>
    <row r="27" spans="1:7" ht="13.5">
      <c r="A27" s="6" t="s">
        <v>167</v>
      </c>
      <c r="B27" s="22">
        <v>9001</v>
      </c>
      <c r="C27" s="22">
        <v>7966</v>
      </c>
      <c r="D27" s="22">
        <v>7542</v>
      </c>
      <c r="E27" s="22">
        <v>9978</v>
      </c>
      <c r="F27" s="22">
        <v>10419</v>
      </c>
      <c r="G27" s="22">
        <v>12066</v>
      </c>
    </row>
    <row r="28" spans="1:7" ht="13.5">
      <c r="A28" s="6" t="s">
        <v>168</v>
      </c>
      <c r="B28" s="22">
        <v>42653</v>
      </c>
      <c r="C28" s="22">
        <v>44768</v>
      </c>
      <c r="D28" s="22">
        <v>39118</v>
      </c>
      <c r="E28" s="22">
        <v>43100</v>
      </c>
      <c r="F28" s="22">
        <v>45588</v>
      </c>
      <c r="G28" s="22">
        <v>47489</v>
      </c>
    </row>
    <row r="29" spans="1:7" ht="13.5">
      <c r="A29" s="6" t="s">
        <v>169</v>
      </c>
      <c r="B29" s="22">
        <v>34577</v>
      </c>
      <c r="C29" s="22">
        <v>34615</v>
      </c>
      <c r="D29" s="22">
        <v>29618</v>
      </c>
      <c r="E29" s="22">
        <v>32918</v>
      </c>
      <c r="F29" s="22">
        <v>43723</v>
      </c>
      <c r="G29" s="22">
        <v>46687</v>
      </c>
    </row>
    <row r="30" spans="1:7" ht="13.5">
      <c r="A30" s="6" t="s">
        <v>170</v>
      </c>
      <c r="B30" s="22">
        <v>28987</v>
      </c>
      <c r="C30" s="22">
        <v>32743</v>
      </c>
      <c r="D30" s="22">
        <v>47673</v>
      </c>
      <c r="E30" s="22">
        <v>40900</v>
      </c>
      <c r="F30" s="22">
        <v>49447</v>
      </c>
      <c r="G30" s="22">
        <v>56984</v>
      </c>
    </row>
    <row r="31" spans="1:7" ht="13.5">
      <c r="A31" s="6" t="s">
        <v>171</v>
      </c>
      <c r="B31" s="22">
        <v>22381</v>
      </c>
      <c r="C31" s="22">
        <v>27453</v>
      </c>
      <c r="D31" s="22">
        <v>32229</v>
      </c>
      <c r="E31" s="22">
        <v>37167</v>
      </c>
      <c r="F31" s="22">
        <v>36539</v>
      </c>
      <c r="G31" s="22">
        <v>29566</v>
      </c>
    </row>
    <row r="32" spans="1:7" ht="13.5">
      <c r="A32" s="6" t="s">
        <v>172</v>
      </c>
      <c r="B32" s="22">
        <v>6139</v>
      </c>
      <c r="C32" s="22">
        <v>6543</v>
      </c>
      <c r="D32" s="22">
        <v>8713</v>
      </c>
      <c r="E32" s="22">
        <v>7451</v>
      </c>
      <c r="F32" s="22">
        <v>11508</v>
      </c>
      <c r="G32" s="22">
        <v>13880</v>
      </c>
    </row>
    <row r="33" spans="1:7" ht="13.5">
      <c r="A33" s="6" t="s">
        <v>173</v>
      </c>
      <c r="B33" s="22">
        <v>26051</v>
      </c>
      <c r="C33" s="22">
        <v>25696</v>
      </c>
      <c r="D33" s="22">
        <v>28463</v>
      </c>
      <c r="E33" s="22">
        <v>31067</v>
      </c>
      <c r="F33" s="22">
        <v>30644</v>
      </c>
      <c r="G33" s="22">
        <v>33772</v>
      </c>
    </row>
    <row r="34" spans="1:7" ht="13.5">
      <c r="A34" s="6" t="s">
        <v>174</v>
      </c>
      <c r="B34" s="22">
        <v>93701</v>
      </c>
      <c r="C34" s="22">
        <v>78575</v>
      </c>
      <c r="D34" s="22">
        <v>114793</v>
      </c>
      <c r="E34" s="22">
        <v>96877</v>
      </c>
      <c r="F34" s="22">
        <v>121449</v>
      </c>
      <c r="G34" s="22">
        <v>134959</v>
      </c>
    </row>
    <row r="35" spans="1:7" ht="13.5">
      <c r="A35" s="6" t="s">
        <v>175</v>
      </c>
      <c r="B35" s="22">
        <v>74208</v>
      </c>
      <c r="C35" s="22">
        <v>69597</v>
      </c>
      <c r="D35" s="22">
        <v>71905</v>
      </c>
      <c r="E35" s="22">
        <v>66890</v>
      </c>
      <c r="F35" s="22">
        <v>67557</v>
      </c>
      <c r="G35" s="22">
        <v>103437</v>
      </c>
    </row>
    <row r="36" spans="1:7" ht="13.5">
      <c r="A36" s="6" t="s">
        <v>176</v>
      </c>
      <c r="B36" s="22">
        <v>143420</v>
      </c>
      <c r="C36" s="22">
        <v>135294</v>
      </c>
      <c r="D36" s="22">
        <v>84424</v>
      </c>
      <c r="E36" s="22">
        <v>59631</v>
      </c>
      <c r="F36" s="22">
        <v>76049</v>
      </c>
      <c r="G36" s="22">
        <v>89923</v>
      </c>
    </row>
    <row r="37" spans="1:7" ht="13.5">
      <c r="A37" s="6" t="s">
        <v>77</v>
      </c>
      <c r="B37" s="22">
        <v>131107</v>
      </c>
      <c r="C37" s="22">
        <v>147898</v>
      </c>
      <c r="D37" s="22">
        <v>123131</v>
      </c>
      <c r="E37" s="22">
        <v>149646</v>
      </c>
      <c r="F37" s="22">
        <v>194408</v>
      </c>
      <c r="G37" s="22">
        <v>226442</v>
      </c>
    </row>
    <row r="38" spans="1:7" ht="13.5">
      <c r="A38" s="6" t="s">
        <v>177</v>
      </c>
      <c r="B38" s="22">
        <v>918535</v>
      </c>
      <c r="C38" s="22">
        <v>931574</v>
      </c>
      <c r="D38" s="22">
        <v>926536</v>
      </c>
      <c r="E38" s="22">
        <v>848318</v>
      </c>
      <c r="F38" s="22">
        <v>928282</v>
      </c>
      <c r="G38" s="22">
        <v>1043411</v>
      </c>
    </row>
    <row r="39" spans="1:7" ht="14.25" thickBot="1">
      <c r="A39" s="25" t="s">
        <v>178</v>
      </c>
      <c r="B39" s="23">
        <v>-547040</v>
      </c>
      <c r="C39" s="23">
        <v>-162348</v>
      </c>
      <c r="D39" s="23">
        <v>488075</v>
      </c>
      <c r="E39" s="23">
        <v>-51511</v>
      </c>
      <c r="F39" s="23">
        <v>-479158</v>
      </c>
      <c r="G39" s="23">
        <v>-275842</v>
      </c>
    </row>
    <row r="40" spans="1:7" ht="14.25" thickTop="1">
      <c r="A40" s="6" t="s">
        <v>179</v>
      </c>
      <c r="B40" s="22">
        <v>41564</v>
      </c>
      <c r="C40" s="22">
        <v>29175</v>
      </c>
      <c r="D40" s="22">
        <v>30080</v>
      </c>
      <c r="E40" s="22">
        <v>35209</v>
      </c>
      <c r="F40" s="22">
        <v>35374</v>
      </c>
      <c r="G40" s="22">
        <v>17155</v>
      </c>
    </row>
    <row r="41" spans="1:7" ht="13.5">
      <c r="A41" s="6" t="s">
        <v>180</v>
      </c>
      <c r="B41" s="22">
        <v>4576</v>
      </c>
      <c r="C41" s="22">
        <v>5393</v>
      </c>
      <c r="D41" s="22">
        <v>4370</v>
      </c>
      <c r="E41" s="22">
        <v>4442</v>
      </c>
      <c r="F41" s="22">
        <v>28020</v>
      </c>
      <c r="G41" s="22">
        <v>6700</v>
      </c>
    </row>
    <row r="42" spans="1:7" ht="13.5">
      <c r="A42" s="6" t="s">
        <v>181</v>
      </c>
      <c r="B42" s="22">
        <v>240</v>
      </c>
      <c r="C42" s="22">
        <v>360</v>
      </c>
      <c r="D42" s="22">
        <v>1220</v>
      </c>
      <c r="E42" s="22">
        <v>7806</v>
      </c>
      <c r="F42" s="22">
        <v>24588</v>
      </c>
      <c r="G42" s="22">
        <v>40683</v>
      </c>
    </row>
    <row r="43" spans="1:7" ht="13.5">
      <c r="A43" s="6" t="s">
        <v>182</v>
      </c>
      <c r="B43" s="22"/>
      <c r="C43" s="22">
        <v>12959</v>
      </c>
      <c r="D43" s="22">
        <v>31102</v>
      </c>
      <c r="E43" s="22">
        <v>31102</v>
      </c>
      <c r="F43" s="22">
        <v>31102</v>
      </c>
      <c r="G43" s="22">
        <v>31102</v>
      </c>
    </row>
    <row r="44" spans="1:7" ht="13.5">
      <c r="A44" s="6" t="s">
        <v>183</v>
      </c>
      <c r="B44" s="22">
        <v>15600</v>
      </c>
      <c r="C44" s="22">
        <v>15600</v>
      </c>
      <c r="D44" s="22">
        <v>15655</v>
      </c>
      <c r="E44" s="22">
        <v>15600</v>
      </c>
      <c r="F44" s="22">
        <v>15900</v>
      </c>
      <c r="G44" s="22">
        <v>25141</v>
      </c>
    </row>
    <row r="45" spans="1:7" ht="13.5">
      <c r="A45" s="6" t="s">
        <v>184</v>
      </c>
      <c r="B45" s="22">
        <v>1127</v>
      </c>
      <c r="C45" s="22">
        <v>6086</v>
      </c>
      <c r="D45" s="22">
        <v>14041</v>
      </c>
      <c r="E45" s="22">
        <v>58133</v>
      </c>
      <c r="F45" s="22"/>
      <c r="G45" s="22"/>
    </row>
    <row r="46" spans="1:7" ht="13.5">
      <c r="A46" s="6" t="s">
        <v>185</v>
      </c>
      <c r="B46" s="22">
        <v>45274</v>
      </c>
      <c r="C46" s="22">
        <v>4905</v>
      </c>
      <c r="D46" s="22"/>
      <c r="E46" s="22"/>
      <c r="F46" s="22"/>
      <c r="G46" s="22"/>
    </row>
    <row r="47" spans="1:7" ht="13.5">
      <c r="A47" s="6" t="s">
        <v>77</v>
      </c>
      <c r="B47" s="22">
        <v>24493</v>
      </c>
      <c r="C47" s="22">
        <v>16256</v>
      </c>
      <c r="D47" s="22">
        <v>24646</v>
      </c>
      <c r="E47" s="22">
        <v>25543</v>
      </c>
      <c r="F47" s="22">
        <v>27911</v>
      </c>
      <c r="G47" s="22">
        <v>23830</v>
      </c>
    </row>
    <row r="48" spans="1:7" ht="13.5">
      <c r="A48" s="6" t="s">
        <v>186</v>
      </c>
      <c r="B48" s="22">
        <v>132875</v>
      </c>
      <c r="C48" s="22">
        <v>90736</v>
      </c>
      <c r="D48" s="22">
        <v>121116</v>
      </c>
      <c r="E48" s="22">
        <v>199886</v>
      </c>
      <c r="F48" s="22">
        <v>162896</v>
      </c>
      <c r="G48" s="22">
        <v>144612</v>
      </c>
    </row>
    <row r="49" spans="1:7" ht="13.5">
      <c r="A49" s="6" t="s">
        <v>187</v>
      </c>
      <c r="B49" s="22">
        <v>68891</v>
      </c>
      <c r="C49" s="22">
        <v>73175</v>
      </c>
      <c r="D49" s="22">
        <v>77356</v>
      </c>
      <c r="E49" s="22">
        <v>86707</v>
      </c>
      <c r="F49" s="22">
        <v>77687</v>
      </c>
      <c r="G49" s="22">
        <v>53431</v>
      </c>
    </row>
    <row r="50" spans="1:7" ht="13.5">
      <c r="A50" s="6" t="s">
        <v>188</v>
      </c>
      <c r="B50" s="22">
        <v>20667</v>
      </c>
      <c r="C50" s="22">
        <v>43429</v>
      </c>
      <c r="D50" s="22"/>
      <c r="E50" s="22"/>
      <c r="F50" s="22"/>
      <c r="G50" s="22"/>
    </row>
    <row r="51" spans="1:7" ht="13.5">
      <c r="A51" s="6" t="s">
        <v>77</v>
      </c>
      <c r="B51" s="22">
        <v>7365</v>
      </c>
      <c r="C51" s="22">
        <v>8536</v>
      </c>
      <c r="D51" s="22">
        <v>8004</v>
      </c>
      <c r="E51" s="22">
        <v>13591</v>
      </c>
      <c r="F51" s="22">
        <v>30002</v>
      </c>
      <c r="G51" s="22">
        <v>13653</v>
      </c>
    </row>
    <row r="52" spans="1:7" ht="13.5">
      <c r="A52" s="6" t="s">
        <v>189</v>
      </c>
      <c r="B52" s="22">
        <v>96923</v>
      </c>
      <c r="C52" s="22">
        <v>125141</v>
      </c>
      <c r="D52" s="22">
        <v>134938</v>
      </c>
      <c r="E52" s="22">
        <v>112255</v>
      </c>
      <c r="F52" s="22">
        <v>148745</v>
      </c>
      <c r="G52" s="22">
        <v>143281</v>
      </c>
    </row>
    <row r="53" spans="1:7" ht="14.25" thickBot="1">
      <c r="A53" s="25" t="s">
        <v>190</v>
      </c>
      <c r="B53" s="23">
        <v>-511088</v>
      </c>
      <c r="C53" s="23">
        <v>-196753</v>
      </c>
      <c r="D53" s="23">
        <v>474253</v>
      </c>
      <c r="E53" s="23">
        <v>36118</v>
      </c>
      <c r="F53" s="23">
        <v>-465007</v>
      </c>
      <c r="G53" s="23">
        <v>-274511</v>
      </c>
    </row>
    <row r="54" spans="1:7" ht="14.25" thickTop="1">
      <c r="A54" s="6" t="s">
        <v>191</v>
      </c>
      <c r="B54" s="22">
        <v>1985</v>
      </c>
      <c r="C54" s="22">
        <v>148702</v>
      </c>
      <c r="D54" s="22">
        <v>187</v>
      </c>
      <c r="E54" s="22">
        <v>2966</v>
      </c>
      <c r="F54" s="22">
        <v>36200</v>
      </c>
      <c r="G54" s="22">
        <v>75865</v>
      </c>
    </row>
    <row r="55" spans="1:7" ht="13.5">
      <c r="A55" s="6" t="s">
        <v>192</v>
      </c>
      <c r="B55" s="22">
        <v>198044</v>
      </c>
      <c r="C55" s="22"/>
      <c r="D55" s="22"/>
      <c r="E55" s="22"/>
      <c r="F55" s="22"/>
      <c r="G55" s="22"/>
    </row>
    <row r="56" spans="1:7" ht="13.5">
      <c r="A56" s="6" t="s">
        <v>193</v>
      </c>
      <c r="B56" s="22">
        <v>1911</v>
      </c>
      <c r="C56" s="22">
        <v>4722</v>
      </c>
      <c r="D56" s="22">
        <v>4203</v>
      </c>
      <c r="E56" s="22"/>
      <c r="F56" s="22"/>
      <c r="G56" s="22"/>
    </row>
    <row r="57" spans="1:7" ht="13.5">
      <c r="A57" s="6" t="s">
        <v>194</v>
      </c>
      <c r="B57" s="22"/>
      <c r="C57" s="22">
        <v>999</v>
      </c>
      <c r="D57" s="22"/>
      <c r="E57" s="22"/>
      <c r="F57" s="22"/>
      <c r="G57" s="22"/>
    </row>
    <row r="58" spans="1:7" ht="13.5">
      <c r="A58" s="6" t="s">
        <v>195</v>
      </c>
      <c r="B58" s="22">
        <v>8550</v>
      </c>
      <c r="C58" s="22"/>
      <c r="D58" s="22"/>
      <c r="E58" s="22"/>
      <c r="F58" s="22"/>
      <c r="G58" s="22"/>
    </row>
    <row r="59" spans="1:7" ht="13.5">
      <c r="A59" s="6" t="s">
        <v>196</v>
      </c>
      <c r="B59" s="22">
        <v>195000</v>
      </c>
      <c r="C59" s="22">
        <v>123000</v>
      </c>
      <c r="D59" s="22"/>
      <c r="E59" s="22"/>
      <c r="F59" s="22"/>
      <c r="G59" s="22"/>
    </row>
    <row r="60" spans="1:7" ht="13.5">
      <c r="A60" s="6" t="s">
        <v>197</v>
      </c>
      <c r="B60" s="22"/>
      <c r="C60" s="22">
        <v>111000</v>
      </c>
      <c r="D60" s="22">
        <v>380000</v>
      </c>
      <c r="E60" s="22">
        <v>327000</v>
      </c>
      <c r="F60" s="22"/>
      <c r="G60" s="22"/>
    </row>
    <row r="61" spans="1:7" ht="13.5">
      <c r="A61" s="6" t="s">
        <v>77</v>
      </c>
      <c r="B61" s="22"/>
      <c r="C61" s="22">
        <v>13</v>
      </c>
      <c r="D61" s="22"/>
      <c r="E61" s="22"/>
      <c r="F61" s="22"/>
      <c r="G61" s="22"/>
    </row>
    <row r="62" spans="1:7" ht="13.5">
      <c r="A62" s="6" t="s">
        <v>198</v>
      </c>
      <c r="B62" s="22">
        <v>405491</v>
      </c>
      <c r="C62" s="22">
        <v>388438</v>
      </c>
      <c r="D62" s="22">
        <v>384680</v>
      </c>
      <c r="E62" s="22">
        <v>329966</v>
      </c>
      <c r="F62" s="22">
        <v>36200</v>
      </c>
      <c r="G62" s="22">
        <v>127134</v>
      </c>
    </row>
    <row r="63" spans="1:7" ht="13.5">
      <c r="A63" s="6" t="s">
        <v>199</v>
      </c>
      <c r="B63" s="22">
        <v>11214</v>
      </c>
      <c r="C63" s="22">
        <v>2669</v>
      </c>
      <c r="D63" s="22">
        <v>8701</v>
      </c>
      <c r="E63" s="22">
        <v>18226</v>
      </c>
      <c r="F63" s="22">
        <v>28381</v>
      </c>
      <c r="G63" s="22">
        <v>4971</v>
      </c>
    </row>
    <row r="64" spans="1:7" ht="13.5">
      <c r="A64" s="6" t="s">
        <v>200</v>
      </c>
      <c r="B64" s="22">
        <v>900</v>
      </c>
      <c r="C64" s="22"/>
      <c r="D64" s="22">
        <v>2</v>
      </c>
      <c r="E64" s="22"/>
      <c r="F64" s="22">
        <v>25277</v>
      </c>
      <c r="G64" s="22"/>
    </row>
    <row r="65" spans="1:7" ht="13.5">
      <c r="A65" s="6" t="s">
        <v>201</v>
      </c>
      <c r="B65" s="22">
        <v>8766</v>
      </c>
      <c r="C65" s="22">
        <v>78630</v>
      </c>
      <c r="D65" s="22"/>
      <c r="E65" s="22">
        <v>11548</v>
      </c>
      <c r="F65" s="22">
        <v>30217</v>
      </c>
      <c r="G65" s="22">
        <v>409862</v>
      </c>
    </row>
    <row r="66" spans="1:7" ht="13.5">
      <c r="A66" s="6" t="s">
        <v>202</v>
      </c>
      <c r="B66" s="22">
        <v>174654</v>
      </c>
      <c r="C66" s="22"/>
      <c r="D66" s="22"/>
      <c r="E66" s="22"/>
      <c r="F66" s="22"/>
      <c r="G66" s="22"/>
    </row>
    <row r="67" spans="1:7" ht="13.5">
      <c r="A67" s="6" t="s">
        <v>203</v>
      </c>
      <c r="B67" s="22"/>
      <c r="C67" s="22">
        <v>48</v>
      </c>
      <c r="D67" s="22">
        <v>54418</v>
      </c>
      <c r="E67" s="22"/>
      <c r="F67" s="22">
        <v>12611</v>
      </c>
      <c r="G67" s="22"/>
    </row>
    <row r="68" spans="1:7" ht="13.5">
      <c r="A68" s="6" t="s">
        <v>204</v>
      </c>
      <c r="B68" s="22">
        <v>195535</v>
      </c>
      <c r="C68" s="22">
        <v>81348</v>
      </c>
      <c r="D68" s="22">
        <v>74164</v>
      </c>
      <c r="E68" s="22">
        <v>141411</v>
      </c>
      <c r="F68" s="22">
        <v>1048394</v>
      </c>
      <c r="G68" s="22">
        <v>2060107</v>
      </c>
    </row>
    <row r="69" spans="1:7" ht="13.5">
      <c r="A69" s="7" t="s">
        <v>205</v>
      </c>
      <c r="B69" s="22">
        <v>-301132</v>
      </c>
      <c r="C69" s="22">
        <v>110336</v>
      </c>
      <c r="D69" s="22">
        <v>784769</v>
      </c>
      <c r="E69" s="22">
        <v>224673</v>
      </c>
      <c r="F69" s="22">
        <v>-1477202</v>
      </c>
      <c r="G69" s="22">
        <v>-2207484</v>
      </c>
    </row>
    <row r="70" spans="1:7" ht="13.5">
      <c r="A70" s="7" t="s">
        <v>206</v>
      </c>
      <c r="B70" s="22">
        <v>6565</v>
      </c>
      <c r="C70" s="22">
        <v>7149</v>
      </c>
      <c r="D70" s="22">
        <v>6375</v>
      </c>
      <c r="E70" s="22">
        <v>8879</v>
      </c>
      <c r="F70" s="22">
        <v>4374</v>
      </c>
      <c r="G70" s="22">
        <v>4809</v>
      </c>
    </row>
    <row r="71" spans="1:7" ht="13.5">
      <c r="A71" s="7" t="s">
        <v>207</v>
      </c>
      <c r="B71" s="22">
        <v>6565</v>
      </c>
      <c r="C71" s="22">
        <v>7149</v>
      </c>
      <c r="D71" s="22">
        <v>6375</v>
      </c>
      <c r="E71" s="22">
        <v>8879</v>
      </c>
      <c r="F71" s="22">
        <v>3090</v>
      </c>
      <c r="G71" s="22">
        <v>-10629</v>
      </c>
    </row>
    <row r="72" spans="1:7" ht="14.25" thickBot="1">
      <c r="A72" s="7" t="s">
        <v>208</v>
      </c>
      <c r="B72" s="22">
        <v>-307697</v>
      </c>
      <c r="C72" s="22">
        <v>103187</v>
      </c>
      <c r="D72" s="22">
        <v>778394</v>
      </c>
      <c r="E72" s="22">
        <v>215794</v>
      </c>
      <c r="F72" s="22">
        <v>-1480292</v>
      </c>
      <c r="G72" s="22">
        <v>-2196855</v>
      </c>
    </row>
    <row r="73" spans="1:7" ht="14.25" thickTop="1">
      <c r="A73" s="8"/>
      <c r="B73" s="24"/>
      <c r="C73" s="24"/>
      <c r="D73" s="24"/>
      <c r="E73" s="24"/>
      <c r="F73" s="24"/>
      <c r="G73" s="24"/>
    </row>
    <row r="75" ht="13.5">
      <c r="A75" s="20" t="s">
        <v>143</v>
      </c>
    </row>
    <row r="76" ht="13.5">
      <c r="A76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139</v>
      </c>
      <c r="B2" s="14">
        <v>7746</v>
      </c>
      <c r="C2" s="14"/>
      <c r="D2" s="14"/>
      <c r="E2" s="14"/>
      <c r="F2" s="14"/>
      <c r="G2" s="14"/>
    </row>
    <row r="3" spans="1:7" ht="14.25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4.25" thickTop="1">
      <c r="A4" s="10" t="s">
        <v>47</v>
      </c>
      <c r="B4" s="15" t="str">
        <f>HYPERLINK("http://www.kabupro.jp/mark/20130701/S000DT1J.htm","有価証券報告書")</f>
        <v>有価証券報告書</v>
      </c>
      <c r="C4" s="15" t="str">
        <f>HYPERLINK("http://www.kabupro.jp/mark/20130701/S000DT1J.htm","有価証券報告書")</f>
        <v>有価証券報告書</v>
      </c>
      <c r="D4" s="15" t="str">
        <f>HYPERLINK("http://www.kabupro.jp/mark/20120626/S000B3I5.htm","有価証券報告書")</f>
        <v>有価証券報告書</v>
      </c>
      <c r="E4" s="15" t="str">
        <f>HYPERLINK("http://www.kabupro.jp/mark/20110627/S0008JDZ.htm","有価証券報告書")</f>
        <v>有価証券報告書</v>
      </c>
      <c r="F4" s="15" t="str">
        <f>HYPERLINK("http://www.kabupro.jp/mark/20100628/S0005Y13.htm","有価証券報告書")</f>
        <v>有価証券報告書</v>
      </c>
      <c r="G4" s="15" t="str">
        <f>HYPERLINK("http://www.kabupro.jp/mark/20090629/S0003CC9.htm","有価証券報告書")</f>
        <v>有価証券報告書</v>
      </c>
    </row>
    <row r="5" spans="1:7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5" thickBot="1" thickTop="1">
      <c r="A6" s="10" t="s">
        <v>49</v>
      </c>
      <c r="B6" s="18" t="s">
        <v>142</v>
      </c>
      <c r="C6" s="19"/>
      <c r="D6" s="19"/>
      <c r="E6" s="19"/>
      <c r="F6" s="19"/>
      <c r="G6" s="19"/>
    </row>
    <row r="7" spans="1:7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3.5">
      <c r="A8" s="13" t="s">
        <v>51</v>
      </c>
      <c r="B8" s="17"/>
      <c r="C8" s="17"/>
      <c r="D8" s="17"/>
      <c r="E8" s="17"/>
      <c r="F8" s="17"/>
      <c r="G8" s="17"/>
    </row>
    <row r="9" spans="1:7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4.25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9" t="s">
        <v>66</v>
      </c>
      <c r="B11" s="21">
        <v>144678</v>
      </c>
      <c r="C11" s="21">
        <v>448943</v>
      </c>
      <c r="D11" s="21">
        <v>596438</v>
      </c>
      <c r="E11" s="21">
        <v>465955</v>
      </c>
      <c r="F11" s="21">
        <v>326518</v>
      </c>
      <c r="G11" s="21">
        <v>661134</v>
      </c>
    </row>
    <row r="12" spans="1:7" ht="13.5">
      <c r="A12" s="2" t="s">
        <v>68</v>
      </c>
      <c r="B12" s="22">
        <v>35994</v>
      </c>
      <c r="C12" s="22">
        <v>61250</v>
      </c>
      <c r="D12" s="22">
        <v>137200</v>
      </c>
      <c r="E12" s="22">
        <v>14494</v>
      </c>
      <c r="F12" s="22">
        <v>5460</v>
      </c>
      <c r="G12" s="22">
        <v>5743</v>
      </c>
    </row>
    <row r="13" spans="1:7" ht="13.5">
      <c r="A13" s="2" t="s">
        <v>69</v>
      </c>
      <c r="B13" s="22">
        <v>744754</v>
      </c>
      <c r="C13" s="22">
        <v>860625</v>
      </c>
      <c r="D13" s="22">
        <v>1007771</v>
      </c>
      <c r="E13" s="22">
        <v>1035848</v>
      </c>
      <c r="F13" s="22">
        <v>626282</v>
      </c>
      <c r="G13" s="22">
        <v>925697</v>
      </c>
    </row>
    <row r="14" spans="1:7" ht="13.5">
      <c r="A14" s="2" t="s">
        <v>70</v>
      </c>
      <c r="B14" s="22">
        <v>384218</v>
      </c>
      <c r="C14" s="22">
        <v>344651</v>
      </c>
      <c r="D14" s="22">
        <v>386433</v>
      </c>
      <c r="E14" s="22">
        <v>334433</v>
      </c>
      <c r="F14" s="22">
        <v>405739</v>
      </c>
      <c r="G14" s="22"/>
    </row>
    <row r="15" spans="1:7" ht="13.5">
      <c r="A15" s="2" t="s">
        <v>71</v>
      </c>
      <c r="B15" s="22">
        <v>258498</v>
      </c>
      <c r="C15" s="22">
        <v>252700</v>
      </c>
      <c r="D15" s="22">
        <v>140650</v>
      </c>
      <c r="E15" s="22">
        <v>130099</v>
      </c>
      <c r="F15" s="22">
        <v>167232</v>
      </c>
      <c r="G15" s="22">
        <v>228568</v>
      </c>
    </row>
    <row r="16" spans="1:7" ht="13.5">
      <c r="A16" s="2" t="s">
        <v>72</v>
      </c>
      <c r="B16" s="22">
        <v>48177</v>
      </c>
      <c r="C16" s="22">
        <v>48000</v>
      </c>
      <c r="D16" s="22">
        <v>40288</v>
      </c>
      <c r="E16" s="22">
        <v>41342</v>
      </c>
      <c r="F16" s="22">
        <v>40996</v>
      </c>
      <c r="G16" s="22"/>
    </row>
    <row r="17" spans="1:7" ht="13.5">
      <c r="A17" s="2" t="s">
        <v>73</v>
      </c>
      <c r="B17" s="22">
        <v>17610</v>
      </c>
      <c r="C17" s="22">
        <v>14570</v>
      </c>
      <c r="D17" s="22">
        <v>12845</v>
      </c>
      <c r="E17" s="22">
        <v>12479</v>
      </c>
      <c r="F17" s="22">
        <v>12101</v>
      </c>
      <c r="G17" s="22">
        <v>12912</v>
      </c>
    </row>
    <row r="18" spans="1:7" ht="13.5">
      <c r="A18" s="2" t="s">
        <v>74</v>
      </c>
      <c r="B18" s="22">
        <v>126319</v>
      </c>
      <c r="C18" s="22">
        <v>76533</v>
      </c>
      <c r="D18" s="22">
        <v>20175</v>
      </c>
      <c r="E18" s="22">
        <v>29599</v>
      </c>
      <c r="F18" s="22">
        <v>44151</v>
      </c>
      <c r="G18" s="22"/>
    </row>
    <row r="19" spans="1:7" ht="13.5">
      <c r="A19" s="2" t="s">
        <v>75</v>
      </c>
      <c r="B19" s="22">
        <v>220000</v>
      </c>
      <c r="C19" s="22">
        <v>150000</v>
      </c>
      <c r="D19" s="22">
        <v>133000</v>
      </c>
      <c r="E19" s="22">
        <v>438358</v>
      </c>
      <c r="F19" s="22">
        <v>340900</v>
      </c>
      <c r="G19" s="22">
        <v>417900</v>
      </c>
    </row>
    <row r="20" spans="1:7" ht="13.5">
      <c r="A20" s="2" t="s">
        <v>76</v>
      </c>
      <c r="B20" s="22">
        <v>46057</v>
      </c>
      <c r="C20" s="22">
        <v>27102</v>
      </c>
      <c r="D20" s="22">
        <v>40726</v>
      </c>
      <c r="E20" s="22">
        <v>250532</v>
      </c>
      <c r="F20" s="22">
        <v>199231</v>
      </c>
      <c r="G20" s="22">
        <v>203743</v>
      </c>
    </row>
    <row r="21" spans="1:7" ht="13.5">
      <c r="A21" s="2" t="s">
        <v>77</v>
      </c>
      <c r="B21" s="22">
        <v>8510</v>
      </c>
      <c r="C21" s="22">
        <v>24297</v>
      </c>
      <c r="D21" s="22">
        <v>8700</v>
      </c>
      <c r="E21" s="22">
        <v>3460</v>
      </c>
      <c r="F21" s="22">
        <v>6700</v>
      </c>
      <c r="G21" s="22">
        <v>3912</v>
      </c>
    </row>
    <row r="22" spans="1:7" ht="13.5">
      <c r="A22" s="2" t="s">
        <v>78</v>
      </c>
      <c r="B22" s="22">
        <v>-5020</v>
      </c>
      <c r="C22" s="22">
        <v>-5221</v>
      </c>
      <c r="D22" s="22">
        <v>-138432</v>
      </c>
      <c r="E22" s="22">
        <v>-659687</v>
      </c>
      <c r="F22" s="22">
        <v>-178503</v>
      </c>
      <c r="G22" s="22">
        <v>-159489</v>
      </c>
    </row>
    <row r="23" spans="1:7" ht="13.5">
      <c r="A23" s="2" t="s">
        <v>79</v>
      </c>
      <c r="B23" s="22">
        <v>2029799</v>
      </c>
      <c r="C23" s="22">
        <v>2303454</v>
      </c>
      <c r="D23" s="22">
        <v>2385800</v>
      </c>
      <c r="E23" s="22">
        <v>2096917</v>
      </c>
      <c r="F23" s="22">
        <v>1996812</v>
      </c>
      <c r="G23" s="22">
        <v>2819985</v>
      </c>
    </row>
    <row r="24" spans="1:7" ht="13.5">
      <c r="A24" s="3" t="s">
        <v>80</v>
      </c>
      <c r="B24" s="22">
        <v>2859129</v>
      </c>
      <c r="C24" s="22">
        <v>2754105</v>
      </c>
      <c r="D24" s="22">
        <v>2747867</v>
      </c>
      <c r="E24" s="22">
        <v>2743471</v>
      </c>
      <c r="F24" s="22">
        <v>2754137</v>
      </c>
      <c r="G24" s="22">
        <v>2746467</v>
      </c>
    </row>
    <row r="25" spans="1:7" ht="13.5">
      <c r="A25" s="4" t="s">
        <v>81</v>
      </c>
      <c r="B25" s="22">
        <v>-1555046</v>
      </c>
      <c r="C25" s="22">
        <v>-1460454</v>
      </c>
      <c r="D25" s="22">
        <v>-1373413</v>
      </c>
      <c r="E25" s="22">
        <v>-1271279</v>
      </c>
      <c r="F25" s="22">
        <v>-1172049</v>
      </c>
      <c r="G25" s="22">
        <v>-1052948</v>
      </c>
    </row>
    <row r="26" spans="1:7" ht="13.5">
      <c r="A26" s="4" t="s">
        <v>82</v>
      </c>
      <c r="B26" s="22">
        <v>1304082</v>
      </c>
      <c r="C26" s="22">
        <v>1293650</v>
      </c>
      <c r="D26" s="22">
        <v>1374453</v>
      </c>
      <c r="E26" s="22">
        <v>1472192</v>
      </c>
      <c r="F26" s="22">
        <v>1582087</v>
      </c>
      <c r="G26" s="22">
        <v>1693518</v>
      </c>
    </row>
    <row r="27" spans="1:7" ht="13.5">
      <c r="A27" s="3" t="s">
        <v>83</v>
      </c>
      <c r="B27" s="22">
        <v>102548</v>
      </c>
      <c r="C27" s="22">
        <v>102548</v>
      </c>
      <c r="D27" s="22">
        <v>102814</v>
      </c>
      <c r="E27" s="22">
        <v>102814</v>
      </c>
      <c r="F27" s="22">
        <v>102814</v>
      </c>
      <c r="G27" s="22">
        <v>104284</v>
      </c>
    </row>
    <row r="28" spans="1:7" ht="13.5">
      <c r="A28" s="4" t="s">
        <v>81</v>
      </c>
      <c r="B28" s="22">
        <v>-94562</v>
      </c>
      <c r="C28" s="22">
        <v>-93174</v>
      </c>
      <c r="D28" s="22">
        <v>-91841</v>
      </c>
      <c r="E28" s="22">
        <v>-89613</v>
      </c>
      <c r="F28" s="22">
        <v>-86950</v>
      </c>
      <c r="G28" s="22">
        <v>-85002</v>
      </c>
    </row>
    <row r="29" spans="1:7" ht="13.5">
      <c r="A29" s="4" t="s">
        <v>84</v>
      </c>
      <c r="B29" s="22">
        <v>7986</v>
      </c>
      <c r="C29" s="22">
        <v>9374</v>
      </c>
      <c r="D29" s="22">
        <v>10972</v>
      </c>
      <c r="E29" s="22">
        <v>13201</v>
      </c>
      <c r="F29" s="22">
        <v>15864</v>
      </c>
      <c r="G29" s="22">
        <v>19282</v>
      </c>
    </row>
    <row r="30" spans="1:7" ht="13.5">
      <c r="A30" s="3" t="s">
        <v>85</v>
      </c>
      <c r="B30" s="22">
        <v>3893065</v>
      </c>
      <c r="C30" s="22">
        <v>4149075</v>
      </c>
      <c r="D30" s="22">
        <v>3957206</v>
      </c>
      <c r="E30" s="22">
        <v>4652471</v>
      </c>
      <c r="F30" s="22">
        <v>4784173</v>
      </c>
      <c r="G30" s="22">
        <v>4897156</v>
      </c>
    </row>
    <row r="31" spans="1:7" ht="13.5">
      <c r="A31" s="4" t="s">
        <v>81</v>
      </c>
      <c r="B31" s="22">
        <v>-2924417</v>
      </c>
      <c r="C31" s="22">
        <v>-3252894</v>
      </c>
      <c r="D31" s="22">
        <v>-3121142</v>
      </c>
      <c r="E31" s="22">
        <v>-3662246</v>
      </c>
      <c r="F31" s="22">
        <v>-3559284</v>
      </c>
      <c r="G31" s="22">
        <v>-3713687</v>
      </c>
    </row>
    <row r="32" spans="1:7" ht="13.5">
      <c r="A32" s="4" t="s">
        <v>86</v>
      </c>
      <c r="B32" s="22">
        <v>968648</v>
      </c>
      <c r="C32" s="22">
        <v>896180</v>
      </c>
      <c r="D32" s="22">
        <v>836063</v>
      </c>
      <c r="E32" s="22">
        <v>990224</v>
      </c>
      <c r="F32" s="22">
        <v>1224888</v>
      </c>
      <c r="G32" s="22">
        <v>1183469</v>
      </c>
    </row>
    <row r="33" spans="1:7" ht="13.5">
      <c r="A33" s="3" t="s">
        <v>87</v>
      </c>
      <c r="B33" s="22">
        <v>25483</v>
      </c>
      <c r="C33" s="22">
        <v>15520</v>
      </c>
      <c r="D33" s="22">
        <v>11702</v>
      </c>
      <c r="E33" s="22">
        <v>12067</v>
      </c>
      <c r="F33" s="22">
        <v>11103</v>
      </c>
      <c r="G33" s="22">
        <v>19938</v>
      </c>
    </row>
    <row r="34" spans="1:7" ht="13.5">
      <c r="A34" s="4" t="s">
        <v>81</v>
      </c>
      <c r="B34" s="22">
        <v>-11664</v>
      </c>
      <c r="C34" s="22">
        <v>-10913</v>
      </c>
      <c r="D34" s="22">
        <v>-9100</v>
      </c>
      <c r="E34" s="22">
        <v>-9238</v>
      </c>
      <c r="F34" s="22">
        <v>-10545</v>
      </c>
      <c r="G34" s="22">
        <v>-18580</v>
      </c>
    </row>
    <row r="35" spans="1:7" ht="13.5">
      <c r="A35" s="4" t="s">
        <v>88</v>
      </c>
      <c r="B35" s="22">
        <v>13819</v>
      </c>
      <c r="C35" s="22">
        <v>4607</v>
      </c>
      <c r="D35" s="22">
        <v>2602</v>
      </c>
      <c r="E35" s="22">
        <v>2829</v>
      </c>
      <c r="F35" s="22">
        <v>557</v>
      </c>
      <c r="G35" s="22">
        <v>1358</v>
      </c>
    </row>
    <row r="36" spans="1:7" ht="13.5">
      <c r="A36" s="3" t="s">
        <v>89</v>
      </c>
      <c r="B36" s="22">
        <v>961054</v>
      </c>
      <c r="C36" s="22">
        <v>909318</v>
      </c>
      <c r="D36" s="22">
        <v>901766</v>
      </c>
      <c r="E36" s="22">
        <v>938119</v>
      </c>
      <c r="F36" s="22">
        <v>847518</v>
      </c>
      <c r="G36" s="22">
        <v>779959</v>
      </c>
    </row>
    <row r="37" spans="1:7" ht="13.5">
      <c r="A37" s="4" t="s">
        <v>81</v>
      </c>
      <c r="B37" s="22">
        <v>-899540</v>
      </c>
      <c r="C37" s="22">
        <v>-861985</v>
      </c>
      <c r="D37" s="22">
        <v>-833218</v>
      </c>
      <c r="E37" s="22">
        <v>-845463</v>
      </c>
      <c r="F37" s="22">
        <v>-776582</v>
      </c>
      <c r="G37" s="22">
        <v>-665063</v>
      </c>
    </row>
    <row r="38" spans="1:7" ht="13.5">
      <c r="A38" s="4" t="s">
        <v>90</v>
      </c>
      <c r="B38" s="22">
        <v>61513</v>
      </c>
      <c r="C38" s="22">
        <v>47332</v>
      </c>
      <c r="D38" s="22">
        <v>68548</v>
      </c>
      <c r="E38" s="22">
        <v>92656</v>
      </c>
      <c r="F38" s="22">
        <v>70935</v>
      </c>
      <c r="G38" s="22">
        <v>114895</v>
      </c>
    </row>
    <row r="39" spans="1:7" ht="13.5">
      <c r="A39" s="3" t="s">
        <v>91</v>
      </c>
      <c r="B39" s="22">
        <v>703014</v>
      </c>
      <c r="C39" s="22">
        <v>703014</v>
      </c>
      <c r="D39" s="22">
        <v>703014</v>
      </c>
      <c r="E39" s="22">
        <v>703014</v>
      </c>
      <c r="F39" s="22">
        <v>703014</v>
      </c>
      <c r="G39" s="22">
        <v>703014</v>
      </c>
    </row>
    <row r="40" spans="1:7" ht="13.5">
      <c r="A40" s="3" t="s">
        <v>92</v>
      </c>
      <c r="B40" s="22">
        <v>293389</v>
      </c>
      <c r="C40" s="22">
        <v>68735</v>
      </c>
      <c r="D40" s="22">
        <v>26716</v>
      </c>
      <c r="E40" s="22">
        <v>26716</v>
      </c>
      <c r="F40" s="22">
        <v>26716</v>
      </c>
      <c r="G40" s="22"/>
    </row>
    <row r="41" spans="1:7" ht="13.5">
      <c r="A41" s="4" t="s">
        <v>81</v>
      </c>
      <c r="B41" s="22">
        <v>-90290</v>
      </c>
      <c r="C41" s="22">
        <v>-19348</v>
      </c>
      <c r="D41" s="22">
        <v>-8996</v>
      </c>
      <c r="E41" s="22">
        <v>-5995</v>
      </c>
      <c r="F41" s="22">
        <v>-2994</v>
      </c>
      <c r="G41" s="22"/>
    </row>
    <row r="42" spans="1:7" ht="13.5">
      <c r="A42" s="4" t="s">
        <v>92</v>
      </c>
      <c r="B42" s="22">
        <v>203098</v>
      </c>
      <c r="C42" s="22">
        <v>49387</v>
      </c>
      <c r="D42" s="22">
        <v>17720</v>
      </c>
      <c r="E42" s="22">
        <v>20720</v>
      </c>
      <c r="F42" s="22">
        <v>23721</v>
      </c>
      <c r="G42" s="22"/>
    </row>
    <row r="43" spans="1:7" ht="13.5">
      <c r="A43" s="3" t="s">
        <v>93</v>
      </c>
      <c r="B43" s="22">
        <v>404260</v>
      </c>
      <c r="C43" s="22">
        <v>501989</v>
      </c>
      <c r="D43" s="22">
        <v>160734</v>
      </c>
      <c r="E43" s="22">
        <v>57678</v>
      </c>
      <c r="F43" s="22">
        <v>42219</v>
      </c>
      <c r="G43" s="22">
        <v>361810</v>
      </c>
    </row>
    <row r="44" spans="1:7" ht="13.5">
      <c r="A44" s="3" t="s">
        <v>94</v>
      </c>
      <c r="B44" s="22">
        <v>3666424</v>
      </c>
      <c r="C44" s="22">
        <v>3505536</v>
      </c>
      <c r="D44" s="22">
        <v>3174110</v>
      </c>
      <c r="E44" s="22">
        <v>3352516</v>
      </c>
      <c r="F44" s="22">
        <v>3663291</v>
      </c>
      <c r="G44" s="22">
        <v>4077348</v>
      </c>
    </row>
    <row r="45" spans="1:7" ht="13.5">
      <c r="A45" s="3" t="s">
        <v>95</v>
      </c>
      <c r="B45" s="22">
        <v>8513</v>
      </c>
      <c r="C45" s="22">
        <v>5405</v>
      </c>
      <c r="D45" s="22">
        <v>7929</v>
      </c>
      <c r="E45" s="22">
        <v>6563</v>
      </c>
      <c r="F45" s="22">
        <v>9162</v>
      </c>
      <c r="G45" s="22">
        <v>14812</v>
      </c>
    </row>
    <row r="46" spans="1:7" ht="13.5">
      <c r="A46" s="3" t="s">
        <v>96</v>
      </c>
      <c r="B46" s="22">
        <v>829</v>
      </c>
      <c r="C46" s="22">
        <v>829</v>
      </c>
      <c r="D46" s="22">
        <v>829</v>
      </c>
      <c r="E46" s="22">
        <v>829</v>
      </c>
      <c r="F46" s="22">
        <v>829</v>
      </c>
      <c r="G46" s="22">
        <v>829</v>
      </c>
    </row>
    <row r="47" spans="1:7" ht="13.5">
      <c r="A47" s="3" t="s">
        <v>97</v>
      </c>
      <c r="B47" s="22">
        <v>9342</v>
      </c>
      <c r="C47" s="22">
        <v>6235</v>
      </c>
      <c r="D47" s="22">
        <v>27558</v>
      </c>
      <c r="E47" s="22">
        <v>26193</v>
      </c>
      <c r="F47" s="22">
        <v>28792</v>
      </c>
      <c r="G47" s="22">
        <v>34441</v>
      </c>
    </row>
    <row r="48" spans="1:7" ht="13.5">
      <c r="A48" s="3" t="s">
        <v>98</v>
      </c>
      <c r="B48" s="22">
        <v>131392</v>
      </c>
      <c r="C48" s="22">
        <v>95472</v>
      </c>
      <c r="D48" s="22">
        <v>89795</v>
      </c>
      <c r="E48" s="22">
        <v>138491</v>
      </c>
      <c r="F48" s="22">
        <v>143603</v>
      </c>
      <c r="G48" s="22">
        <v>193107</v>
      </c>
    </row>
    <row r="49" spans="1:7" ht="13.5">
      <c r="A49" s="3" t="s">
        <v>99</v>
      </c>
      <c r="B49" s="22">
        <v>32078</v>
      </c>
      <c r="C49" s="22">
        <v>32078</v>
      </c>
      <c r="D49" s="22">
        <v>32078</v>
      </c>
      <c r="E49" s="22">
        <v>32078</v>
      </c>
      <c r="F49" s="22">
        <v>32078</v>
      </c>
      <c r="G49" s="22">
        <v>35078</v>
      </c>
    </row>
    <row r="50" spans="1:7" ht="13.5">
      <c r="A50" s="3" t="s">
        <v>100</v>
      </c>
      <c r="B50" s="22">
        <v>50340</v>
      </c>
      <c r="C50" s="22">
        <v>50340</v>
      </c>
      <c r="D50" s="22">
        <v>50340</v>
      </c>
      <c r="E50" s="22">
        <v>50340</v>
      </c>
      <c r="F50" s="22">
        <v>50340</v>
      </c>
      <c r="G50" s="22">
        <v>50340</v>
      </c>
    </row>
    <row r="51" spans="1:7" ht="13.5">
      <c r="A51" s="3" t="s">
        <v>101</v>
      </c>
      <c r="B51" s="22">
        <v>22149</v>
      </c>
      <c r="C51" s="22">
        <v>22149</v>
      </c>
      <c r="D51" s="22">
        <v>22149</v>
      </c>
      <c r="E51" s="22">
        <v>22149</v>
      </c>
      <c r="F51" s="22"/>
      <c r="G51" s="22"/>
    </row>
    <row r="52" spans="1:7" ht="13.5">
      <c r="A52" s="3" t="s">
        <v>102</v>
      </c>
      <c r="B52" s="22"/>
      <c r="C52" s="22">
        <v>224</v>
      </c>
      <c r="D52" s="22">
        <v>1424</v>
      </c>
      <c r="E52" s="22">
        <v>3305</v>
      </c>
      <c r="F52" s="22">
        <v>54567</v>
      </c>
      <c r="G52" s="22">
        <v>66938</v>
      </c>
    </row>
    <row r="53" spans="1:7" ht="13.5">
      <c r="A53" s="3" t="s">
        <v>103</v>
      </c>
      <c r="B53" s="22">
        <v>1090000</v>
      </c>
      <c r="C53" s="22">
        <v>1270000</v>
      </c>
      <c r="D53" s="22">
        <v>1023000</v>
      </c>
      <c r="E53" s="22">
        <v>1223000</v>
      </c>
      <c r="F53" s="22">
        <v>1545000</v>
      </c>
      <c r="G53" s="22">
        <v>807000</v>
      </c>
    </row>
    <row r="54" spans="1:7" ht="13.5">
      <c r="A54" s="3" t="s">
        <v>104</v>
      </c>
      <c r="B54" s="22">
        <v>15152</v>
      </c>
      <c r="C54" s="22">
        <v>11796</v>
      </c>
      <c r="D54" s="22">
        <v>8439</v>
      </c>
      <c r="E54" s="22">
        <v>5084</v>
      </c>
      <c r="F54" s="22">
        <v>6074</v>
      </c>
      <c r="G54" s="22">
        <v>31412</v>
      </c>
    </row>
    <row r="55" spans="1:7" ht="13.5">
      <c r="A55" s="3" t="s">
        <v>105</v>
      </c>
      <c r="B55" s="22">
        <v>8890</v>
      </c>
      <c r="C55" s="22">
        <v>17901</v>
      </c>
      <c r="D55" s="22"/>
      <c r="E55" s="22">
        <v>1387</v>
      </c>
      <c r="F55" s="22">
        <v>2901</v>
      </c>
      <c r="G55" s="22"/>
    </row>
    <row r="56" spans="1:7" ht="13.5">
      <c r="A56" s="3" t="s">
        <v>77</v>
      </c>
      <c r="B56" s="22">
        <v>10535</v>
      </c>
      <c r="C56" s="22">
        <v>13049</v>
      </c>
      <c r="D56" s="22">
        <v>13428</v>
      </c>
      <c r="E56" s="22">
        <v>11048</v>
      </c>
      <c r="F56" s="22">
        <v>12409</v>
      </c>
      <c r="G56" s="22">
        <v>24876</v>
      </c>
    </row>
    <row r="57" spans="1:7" ht="13.5">
      <c r="A57" s="3" t="s">
        <v>78</v>
      </c>
      <c r="B57" s="22">
        <v>-838000</v>
      </c>
      <c r="C57" s="22">
        <v>-1033000</v>
      </c>
      <c r="D57" s="22">
        <v>-1023927</v>
      </c>
      <c r="E57" s="22">
        <v>-1223501</v>
      </c>
      <c r="F57" s="22">
        <v>-1547622</v>
      </c>
      <c r="G57" s="22">
        <v>-777770</v>
      </c>
    </row>
    <row r="58" spans="1:7" ht="13.5">
      <c r="A58" s="3" t="s">
        <v>106</v>
      </c>
      <c r="B58" s="22">
        <v>-16652</v>
      </c>
      <c r="C58" s="22">
        <v>-16652</v>
      </c>
      <c r="D58" s="22">
        <v>-16652</v>
      </c>
      <c r="E58" s="22">
        <v>-16652</v>
      </c>
      <c r="F58" s="22"/>
      <c r="G58" s="22"/>
    </row>
    <row r="59" spans="1:7" ht="13.5">
      <c r="A59" s="3" t="s">
        <v>107</v>
      </c>
      <c r="B59" s="22">
        <v>505885</v>
      </c>
      <c r="C59" s="22">
        <v>463360</v>
      </c>
      <c r="D59" s="22">
        <v>200619</v>
      </c>
      <c r="E59" s="22">
        <v>246732</v>
      </c>
      <c r="F59" s="22">
        <v>301370</v>
      </c>
      <c r="G59" s="22">
        <v>431573</v>
      </c>
    </row>
    <row r="60" spans="1:7" ht="13.5">
      <c r="A60" s="2" t="s">
        <v>108</v>
      </c>
      <c r="B60" s="22">
        <v>4181653</v>
      </c>
      <c r="C60" s="22">
        <v>3975132</v>
      </c>
      <c r="D60" s="22">
        <v>3402289</v>
      </c>
      <c r="E60" s="22">
        <v>3625442</v>
      </c>
      <c r="F60" s="22">
        <v>3993454</v>
      </c>
      <c r="G60" s="22">
        <v>4543364</v>
      </c>
    </row>
    <row r="61" spans="1:7" ht="14.25" thickBot="1">
      <c r="A61" s="5" t="s">
        <v>109</v>
      </c>
      <c r="B61" s="23">
        <v>6211452</v>
      </c>
      <c r="C61" s="23">
        <v>6278587</v>
      </c>
      <c r="D61" s="23">
        <v>5788089</v>
      </c>
      <c r="E61" s="23">
        <v>5722360</v>
      </c>
      <c r="F61" s="23">
        <v>5990267</v>
      </c>
      <c r="G61" s="23">
        <v>7363349</v>
      </c>
    </row>
    <row r="62" spans="1:7" ht="14.25" thickTop="1">
      <c r="A62" s="2" t="s">
        <v>110</v>
      </c>
      <c r="B62" s="22">
        <v>209769</v>
      </c>
      <c r="C62" s="22">
        <v>262893</v>
      </c>
      <c r="D62" s="22">
        <v>229599</v>
      </c>
      <c r="E62" s="22">
        <v>248419</v>
      </c>
      <c r="F62" s="22">
        <v>257882</v>
      </c>
      <c r="G62" s="22">
        <v>469164</v>
      </c>
    </row>
    <row r="63" spans="1:7" ht="13.5">
      <c r="A63" s="2" t="s">
        <v>111</v>
      </c>
      <c r="B63" s="22">
        <v>221178</v>
      </c>
      <c r="C63" s="22">
        <v>232288</v>
      </c>
      <c r="D63" s="22">
        <v>231427</v>
      </c>
      <c r="E63" s="22">
        <v>314769</v>
      </c>
      <c r="F63" s="22">
        <v>133335</v>
      </c>
      <c r="G63" s="22">
        <v>325915</v>
      </c>
    </row>
    <row r="64" spans="1:7" ht="13.5">
      <c r="A64" s="2" t="s">
        <v>112</v>
      </c>
      <c r="B64" s="22">
        <v>273686</v>
      </c>
      <c r="C64" s="22">
        <v>160313</v>
      </c>
      <c r="D64" s="22">
        <v>10462</v>
      </c>
      <c r="E64" s="22">
        <v>10870</v>
      </c>
      <c r="F64" s="22">
        <v>2206306</v>
      </c>
      <c r="G64" s="22">
        <v>620000</v>
      </c>
    </row>
    <row r="65" spans="1:7" ht="13.5">
      <c r="A65" s="2" t="s">
        <v>113</v>
      </c>
      <c r="B65" s="22">
        <v>428669</v>
      </c>
      <c r="C65" s="22">
        <v>357535</v>
      </c>
      <c r="D65" s="22">
        <v>173136</v>
      </c>
      <c r="E65" s="22">
        <v>163443</v>
      </c>
      <c r="F65" s="22">
        <v>345600</v>
      </c>
      <c r="G65" s="22">
        <v>906660</v>
      </c>
    </row>
    <row r="66" spans="1:7" ht="13.5">
      <c r="A66" s="2" t="s">
        <v>114</v>
      </c>
      <c r="B66" s="22">
        <v>55725</v>
      </c>
      <c r="C66" s="22">
        <v>17201</v>
      </c>
      <c r="D66" s="22">
        <v>3151</v>
      </c>
      <c r="E66" s="22">
        <v>3151</v>
      </c>
      <c r="F66" s="22">
        <v>3151</v>
      </c>
      <c r="G66" s="22"/>
    </row>
    <row r="67" spans="1:7" ht="13.5">
      <c r="A67" s="2" t="s">
        <v>115</v>
      </c>
      <c r="B67" s="22">
        <v>256376</v>
      </c>
      <c r="C67" s="22">
        <v>236573</v>
      </c>
      <c r="D67" s="22">
        <v>169359</v>
      </c>
      <c r="E67" s="22">
        <v>235134</v>
      </c>
      <c r="F67" s="22">
        <v>144219</v>
      </c>
      <c r="G67" s="22">
        <v>204781</v>
      </c>
    </row>
    <row r="68" spans="1:7" ht="13.5">
      <c r="A68" s="2" t="s">
        <v>116</v>
      </c>
      <c r="B68" s="22">
        <v>25900</v>
      </c>
      <c r="C68" s="22">
        <v>27087</v>
      </c>
      <c r="D68" s="22">
        <v>63445</v>
      </c>
      <c r="E68" s="22">
        <v>82548</v>
      </c>
      <c r="F68" s="22">
        <v>27408</v>
      </c>
      <c r="G68" s="22">
        <v>27019</v>
      </c>
    </row>
    <row r="69" spans="1:7" ht="13.5">
      <c r="A69" s="2" t="s">
        <v>117</v>
      </c>
      <c r="B69" s="22">
        <v>8050</v>
      </c>
      <c r="C69" s="22">
        <v>4650</v>
      </c>
      <c r="D69" s="22">
        <v>6732</v>
      </c>
      <c r="E69" s="22">
        <v>9400</v>
      </c>
      <c r="F69" s="22">
        <v>5400</v>
      </c>
      <c r="G69" s="22">
        <v>11000</v>
      </c>
    </row>
    <row r="70" spans="1:7" ht="13.5">
      <c r="A70" s="2" t="s">
        <v>118</v>
      </c>
      <c r="B70" s="22">
        <v>23484</v>
      </c>
      <c r="C70" s="22">
        <v>21349</v>
      </c>
      <c r="D70" s="22">
        <v>19943</v>
      </c>
      <c r="E70" s="22">
        <v>19277</v>
      </c>
      <c r="F70" s="22">
        <v>19432</v>
      </c>
      <c r="G70" s="22">
        <v>18837</v>
      </c>
    </row>
    <row r="71" spans="1:7" ht="13.5">
      <c r="A71" s="2" t="s">
        <v>119</v>
      </c>
      <c r="B71" s="22">
        <v>36134</v>
      </c>
      <c r="C71" s="22">
        <v>36352</v>
      </c>
      <c r="D71" s="22">
        <v>108506</v>
      </c>
      <c r="E71" s="22">
        <v>71238</v>
      </c>
      <c r="F71" s="22"/>
      <c r="G71" s="22"/>
    </row>
    <row r="72" spans="1:7" ht="13.5">
      <c r="A72" s="2" t="s">
        <v>120</v>
      </c>
      <c r="B72" s="22">
        <v>40780</v>
      </c>
      <c r="C72" s="22">
        <v>32757</v>
      </c>
      <c r="D72" s="22">
        <v>6684</v>
      </c>
      <c r="E72" s="22">
        <v>8975</v>
      </c>
      <c r="F72" s="22">
        <v>47692</v>
      </c>
      <c r="G72" s="22">
        <v>31201</v>
      </c>
    </row>
    <row r="73" spans="1:7" ht="13.5">
      <c r="A73" s="2" t="s">
        <v>77</v>
      </c>
      <c r="B73" s="22">
        <v>3370</v>
      </c>
      <c r="C73" s="22">
        <v>63</v>
      </c>
      <c r="D73" s="22">
        <v>5879</v>
      </c>
      <c r="E73" s="22">
        <v>1049</v>
      </c>
      <c r="F73" s="22">
        <v>9656</v>
      </c>
      <c r="G73" s="22">
        <v>19635</v>
      </c>
    </row>
    <row r="74" spans="1:7" ht="13.5">
      <c r="A74" s="2" t="s">
        <v>121</v>
      </c>
      <c r="B74" s="22">
        <v>1583125</v>
      </c>
      <c r="C74" s="22">
        <v>1389066</v>
      </c>
      <c r="D74" s="22">
        <v>1028325</v>
      </c>
      <c r="E74" s="22">
        <v>1168277</v>
      </c>
      <c r="F74" s="22">
        <v>3200085</v>
      </c>
      <c r="G74" s="22">
        <v>2641251</v>
      </c>
    </row>
    <row r="75" spans="1:7" ht="13.5">
      <c r="A75" s="2" t="s">
        <v>122</v>
      </c>
      <c r="B75" s="22">
        <v>3319675</v>
      </c>
      <c r="C75" s="22">
        <v>3441344</v>
      </c>
      <c r="D75" s="22">
        <v>3340800</v>
      </c>
      <c r="E75" s="22">
        <v>3513936</v>
      </c>
      <c r="F75" s="22">
        <v>1532890</v>
      </c>
      <c r="G75" s="22">
        <v>2441365</v>
      </c>
    </row>
    <row r="76" spans="1:7" ht="13.5">
      <c r="A76" s="2" t="s">
        <v>114</v>
      </c>
      <c r="B76" s="22">
        <v>206410</v>
      </c>
      <c r="C76" s="22">
        <v>56765</v>
      </c>
      <c r="D76" s="22">
        <v>15454</v>
      </c>
      <c r="E76" s="22">
        <v>18606</v>
      </c>
      <c r="F76" s="22">
        <v>21757</v>
      </c>
      <c r="G76" s="22"/>
    </row>
    <row r="77" spans="1:7" ht="13.5">
      <c r="A77" s="2" t="s">
        <v>123</v>
      </c>
      <c r="B77" s="22">
        <v>1991</v>
      </c>
      <c r="C77" s="22">
        <v>954</v>
      </c>
      <c r="D77" s="22">
        <v>1086</v>
      </c>
      <c r="E77" s="22">
        <v>1568</v>
      </c>
      <c r="F77" s="22">
        <v>149</v>
      </c>
      <c r="G77" s="22">
        <v>2468</v>
      </c>
    </row>
    <row r="78" spans="1:7" ht="13.5">
      <c r="A78" s="2" t="s">
        <v>124</v>
      </c>
      <c r="B78" s="22">
        <v>194501</v>
      </c>
      <c r="C78" s="22">
        <v>208453</v>
      </c>
      <c r="D78" s="22">
        <v>195713</v>
      </c>
      <c r="E78" s="22">
        <v>180250</v>
      </c>
      <c r="F78" s="22">
        <v>170995</v>
      </c>
      <c r="G78" s="22">
        <v>153030</v>
      </c>
    </row>
    <row r="79" spans="1:7" ht="13.5">
      <c r="A79" s="2" t="s">
        <v>77</v>
      </c>
      <c r="B79" s="22">
        <v>500</v>
      </c>
      <c r="C79" s="22"/>
      <c r="D79" s="22"/>
      <c r="E79" s="22"/>
      <c r="F79" s="22"/>
      <c r="G79" s="22"/>
    </row>
    <row r="80" spans="1:7" ht="13.5">
      <c r="A80" s="2" t="s">
        <v>125</v>
      </c>
      <c r="B80" s="22">
        <v>3723078</v>
      </c>
      <c r="C80" s="22">
        <v>3707518</v>
      </c>
      <c r="D80" s="22">
        <v>3695435</v>
      </c>
      <c r="E80" s="22">
        <v>4269313</v>
      </c>
      <c r="F80" s="22">
        <v>2734205</v>
      </c>
      <c r="G80" s="22">
        <v>3517121</v>
      </c>
    </row>
    <row r="81" spans="1:7" ht="14.25" thickBot="1">
      <c r="A81" s="5" t="s">
        <v>126</v>
      </c>
      <c r="B81" s="23">
        <v>5306204</v>
      </c>
      <c r="C81" s="23">
        <v>5096584</v>
      </c>
      <c r="D81" s="23">
        <v>4723761</v>
      </c>
      <c r="E81" s="23">
        <v>5437591</v>
      </c>
      <c r="F81" s="23">
        <v>5934291</v>
      </c>
      <c r="G81" s="23">
        <v>6158372</v>
      </c>
    </row>
    <row r="82" spans="1:7" ht="14.25" thickTop="1">
      <c r="A82" s="2" t="s">
        <v>127</v>
      </c>
      <c r="B82" s="22">
        <v>1762390</v>
      </c>
      <c r="C82" s="22">
        <v>1762390</v>
      </c>
      <c r="D82" s="22">
        <v>1761028</v>
      </c>
      <c r="E82" s="22">
        <v>1761028</v>
      </c>
      <c r="F82" s="22">
        <v>1761028</v>
      </c>
      <c r="G82" s="22">
        <v>1594256</v>
      </c>
    </row>
    <row r="83" spans="1:7" ht="13.5">
      <c r="A83" s="3" t="s">
        <v>128</v>
      </c>
      <c r="B83" s="22">
        <v>1361</v>
      </c>
      <c r="C83" s="22">
        <v>1361</v>
      </c>
      <c r="D83" s="22"/>
      <c r="E83" s="22"/>
      <c r="F83" s="22">
        <v>165786</v>
      </c>
      <c r="G83" s="22">
        <v>1862176</v>
      </c>
    </row>
    <row r="84" spans="1:7" ht="13.5">
      <c r="A84" s="3" t="s">
        <v>129</v>
      </c>
      <c r="B84" s="22">
        <v>1361</v>
      </c>
      <c r="C84" s="22">
        <v>1361</v>
      </c>
      <c r="D84" s="22"/>
      <c r="E84" s="22"/>
      <c r="F84" s="22">
        <v>165786</v>
      </c>
      <c r="G84" s="22">
        <v>1862176</v>
      </c>
    </row>
    <row r="85" spans="1:7" ht="13.5">
      <c r="A85" s="4" t="s">
        <v>130</v>
      </c>
      <c r="B85" s="22">
        <v>-912389</v>
      </c>
      <c r="C85" s="22">
        <v>-604691</v>
      </c>
      <c r="D85" s="22">
        <v>-707879</v>
      </c>
      <c r="E85" s="22">
        <v>-1486273</v>
      </c>
      <c r="F85" s="22">
        <v>-2248604</v>
      </c>
      <c r="G85" s="22">
        <v>-3659129</v>
      </c>
    </row>
    <row r="86" spans="1:7" ht="13.5">
      <c r="A86" s="3" t="s">
        <v>131</v>
      </c>
      <c r="B86" s="22">
        <v>-912389</v>
      </c>
      <c r="C86" s="22">
        <v>-604691</v>
      </c>
      <c r="D86" s="22">
        <v>-707879</v>
      </c>
      <c r="E86" s="22">
        <v>-1486273</v>
      </c>
      <c r="F86" s="22">
        <v>-1867854</v>
      </c>
      <c r="G86" s="22">
        <v>-2249738</v>
      </c>
    </row>
    <row r="87" spans="1:7" ht="13.5">
      <c r="A87" s="2" t="s">
        <v>132</v>
      </c>
      <c r="B87" s="22">
        <v>-380</v>
      </c>
      <c r="C87" s="22">
        <v>-369</v>
      </c>
      <c r="D87" s="22">
        <v>-355</v>
      </c>
      <c r="E87" s="22">
        <v>-355</v>
      </c>
      <c r="F87" s="22">
        <v>-355</v>
      </c>
      <c r="G87" s="22">
        <v>-355</v>
      </c>
    </row>
    <row r="88" spans="1:7" ht="13.5">
      <c r="A88" s="2" t="s">
        <v>133</v>
      </c>
      <c r="B88" s="22">
        <v>850982</v>
      </c>
      <c r="C88" s="22">
        <v>1158690</v>
      </c>
      <c r="D88" s="22">
        <v>1052794</v>
      </c>
      <c r="E88" s="22">
        <v>274400</v>
      </c>
      <c r="F88" s="22">
        <v>58605</v>
      </c>
      <c r="G88" s="22">
        <v>1206339</v>
      </c>
    </row>
    <row r="89" spans="1:7" ht="13.5">
      <c r="A89" s="2" t="s">
        <v>134</v>
      </c>
      <c r="B89" s="22">
        <v>26938</v>
      </c>
      <c r="C89" s="22">
        <v>-1785</v>
      </c>
      <c r="D89" s="22">
        <v>-1510</v>
      </c>
      <c r="E89" s="22">
        <v>-1687</v>
      </c>
      <c r="F89" s="22">
        <v>-11835</v>
      </c>
      <c r="G89" s="22">
        <v>-7186</v>
      </c>
    </row>
    <row r="90" spans="1:7" ht="13.5">
      <c r="A90" s="2" t="s">
        <v>135</v>
      </c>
      <c r="B90" s="22">
        <v>26938</v>
      </c>
      <c r="C90" s="22">
        <v>-1785</v>
      </c>
      <c r="D90" s="22">
        <v>-1510</v>
      </c>
      <c r="E90" s="22">
        <v>-1687</v>
      </c>
      <c r="F90" s="22">
        <v>-11835</v>
      </c>
      <c r="G90" s="22">
        <v>-7186</v>
      </c>
    </row>
    <row r="91" spans="1:7" ht="13.5">
      <c r="A91" s="6" t="s">
        <v>136</v>
      </c>
      <c r="B91" s="22">
        <v>27326</v>
      </c>
      <c r="C91" s="22">
        <v>25096</v>
      </c>
      <c r="D91" s="22">
        <v>13043</v>
      </c>
      <c r="E91" s="22">
        <v>12056</v>
      </c>
      <c r="F91" s="22">
        <v>9205</v>
      </c>
      <c r="G91" s="22">
        <v>5824</v>
      </c>
    </row>
    <row r="92" spans="1:7" ht="13.5">
      <c r="A92" s="6" t="s">
        <v>137</v>
      </c>
      <c r="B92" s="22">
        <v>905248</v>
      </c>
      <c r="C92" s="22">
        <v>1182002</v>
      </c>
      <c r="D92" s="22">
        <v>1064327</v>
      </c>
      <c r="E92" s="22">
        <v>284769</v>
      </c>
      <c r="F92" s="22">
        <v>55975</v>
      </c>
      <c r="G92" s="22">
        <v>1204977</v>
      </c>
    </row>
    <row r="93" spans="1:7" ht="14.25" thickBot="1">
      <c r="A93" s="7" t="s">
        <v>138</v>
      </c>
      <c r="B93" s="22">
        <v>6211452</v>
      </c>
      <c r="C93" s="22">
        <v>6278587</v>
      </c>
      <c r="D93" s="22">
        <v>5788089</v>
      </c>
      <c r="E93" s="22">
        <v>5722360</v>
      </c>
      <c r="F93" s="22">
        <v>5990267</v>
      </c>
      <c r="G93" s="22">
        <v>7363349</v>
      </c>
    </row>
    <row r="94" spans="1:7" ht="14.25" thickTop="1">
      <c r="A94" s="8"/>
      <c r="B94" s="24"/>
      <c r="C94" s="24"/>
      <c r="D94" s="24"/>
      <c r="E94" s="24"/>
      <c r="F94" s="24"/>
      <c r="G94" s="24"/>
    </row>
    <row r="96" ht="13.5">
      <c r="A96" s="20" t="s">
        <v>143</v>
      </c>
    </row>
    <row r="97" ht="13.5">
      <c r="A97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2014-02-13T09:00:53Z</dcterms:created>
  <dcterms:modified xsi:type="dcterms:W3CDTF">2014-02-13T09:01:06Z</dcterms:modified>
  <cp:category/>
  <cp:version/>
  <cp:contentType/>
  <cp:contentStatus/>
</cp:coreProperties>
</file>