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260" windowHeight="13500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<sst xmlns="http://schemas.openxmlformats.org/spreadsheetml/2006/main" count="698" uniqueCount="289">
  <si>
    <t>特別利益</t>
  </si>
  <si>
    <t>少数株主損益調整前四半期純利益</t>
  </si>
  <si>
    <t>賃貸事業等売上高</t>
  </si>
  <si>
    <t>連結・損益計算書</t>
  </si>
  <si>
    <t>建物及び構築物（純額）</t>
  </si>
  <si>
    <t>機械装置及び運搬具（純額）</t>
  </si>
  <si>
    <t>支払手形及び買掛金</t>
  </si>
  <si>
    <t>為替換算調整勘定</t>
  </si>
  <si>
    <t>少数株主持分</t>
  </si>
  <si>
    <t>連結・貸借対照表</t>
  </si>
  <si>
    <t>累積四半期</t>
  </si>
  <si>
    <t>のれん償却額</t>
  </si>
  <si>
    <t>退職給付引当金の増減額（△は減少）</t>
  </si>
  <si>
    <t>過年度退職費用戻入益</t>
  </si>
  <si>
    <t>長期未払金（役員退職慰労金）の増減額（△は減少）</t>
  </si>
  <si>
    <t>賞与引当金の増減額（△は減少）</t>
  </si>
  <si>
    <t>役員賞与引当金の増減額（△は減少）</t>
  </si>
  <si>
    <t>貸倒引当金の増減額（△は減少）</t>
  </si>
  <si>
    <t>受取利息及び受取配当金</t>
  </si>
  <si>
    <t>為替差損益（△は益）</t>
  </si>
  <si>
    <t>投資有価証券評価損益（△は益）</t>
  </si>
  <si>
    <t>固定資産売却益</t>
  </si>
  <si>
    <t>有形固定資産除売却損</t>
  </si>
  <si>
    <t>投資有価証券売却損益（△は益）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</si>
  <si>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</si>
  <si>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</si>
  <si>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</si>
  <si>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</si>
  <si>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</si>
  <si>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</si>
  <si>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保険金の受取額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</si>
  <si>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</si>
  <si>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</si>
  <si>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</si>
  <si>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</si>
  <si>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抵当証券の償還による収入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</si>
  <si>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</si>
  <si>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</si>
  <si>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</si>
  <si>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</si>
  <si>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投資有価証券の取得による支出</t>
  </si>
  <si>
    <t>投資有価証券の売却による収入</t>
  </si>
  <si>
    <t>投資有価証券の償還による収入</t>
  </si>
  <si>
    <t>子会社株式の取得による支出</t>
  </si>
  <si>
    <t>出資金の払込による支出</t>
  </si>
  <si>
    <t>差入敷金保証金の支払による支出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</si>
  <si>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</si>
  <si>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</si>
  <si>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</si>
  <si>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</si>
  <si>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ファイナンス・リース債務の返済による支出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</si>
  <si>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</si>
  <si>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</si>
  <si>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</si>
  <si>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</si>
  <si>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</si>
  <si>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</si>
  <si>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</si>
  <si>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新規連結にともなう現金及び現金同等物の増加額</t>
  </si>
  <si>
    <t>連結・キャッシュフロー計算書</t>
  </si>
  <si>
    <t>2013/06/01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</si>
  <si>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</si>
  <si>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</si>
  <si>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</si>
  <si>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</si>
  <si>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</si>
  <si>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</si>
  <si>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</si>
  <si>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2013/08/30</t>
  </si>
  <si>
    <t>通期</t>
  </si>
  <si>
    <t>2013/05/31</t>
  </si>
  <si>
    <t>2012/05/31</t>
  </si>
  <si>
    <t>2012/08/31</t>
  </si>
  <si>
    <t>2011/05/31</t>
  </si>
  <si>
    <t>2011/08/31</t>
  </si>
  <si>
    <t>2010/05/31</t>
  </si>
  <si>
    <t>2010/08/30</t>
  </si>
  <si>
    <t>2009/05/31</t>
  </si>
  <si>
    <t>2009/08/31</t>
  </si>
  <si>
    <t>2008/05/31</t>
  </si>
  <si>
    <t>現金及び預金</t>
  </si>
  <si>
    <t>千円</t>
  </si>
  <si>
    <t>受取手形</t>
  </si>
  <si>
    <t>売掛金</t>
  </si>
  <si>
    <t>商品</t>
  </si>
  <si>
    <t>製品</t>
  </si>
  <si>
    <t>半製品</t>
  </si>
  <si>
    <t>原材料</t>
  </si>
  <si>
    <t>商品及び製品</t>
  </si>
  <si>
    <t>仕掛品</t>
  </si>
  <si>
    <t>貯蔵品</t>
  </si>
  <si>
    <t>原材料及び貯蔵品</t>
  </si>
  <si>
    <t>前渡金</t>
  </si>
  <si>
    <t>前払費用</t>
  </si>
  <si>
    <t>繰延税金資産</t>
  </si>
  <si>
    <t>未収還付法人税等</t>
  </si>
  <si>
    <t>未収消費税等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</si>
  <si>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</si>
  <si>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</si>
  <si>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</si>
  <si>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</si>
  <si>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</si>
  <si>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</si>
  <si>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</si>
  <si>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</si>
  <si>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</si>
  <si>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</si>
  <si>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</si>
  <si>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</si>
  <si>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</si>
  <si>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</si>
  <si>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</si>
  <si>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</si>
  <si>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</si>
  <si>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</si>
  <si>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</si>
  <si>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</si>
  <si>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</si>
  <si>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特許権</t>
  </si>
  <si>
    <t>借地権</t>
  </si>
  <si>
    <t>商標権</t>
  </si>
  <si>
    <t>電気供給施設利用権</t>
  </si>
  <si>
    <t>ソフトウエア</t>
  </si>
  <si>
    <t>ソフトウエア仮勘定</t>
  </si>
  <si>
    <t>無形固定資産</t>
  </si>
  <si>
    <t>投資有価証券</t>
  </si>
  <si>
    <t>関係会社株式</t>
  </si>
  <si>
    <t>関係会社出資金</t>
  </si>
  <si>
    <t>関係会社長期貸付金</t>
  </si>
  <si>
    <t>破産更生債権等</t>
  </si>
  <si>
    <t>長期前払費用</t>
  </si>
  <si>
    <t>繰延税金資産</t>
  </si>
  <si>
    <t>差入保証金</t>
  </si>
  <si>
    <t>会員権</t>
  </si>
  <si>
    <t>生命保険積立金</t>
  </si>
  <si>
    <t>長期性預金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</si>
  <si>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</si>
  <si>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</si>
  <si>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</si>
  <si>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</si>
  <si>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</si>
  <si>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</si>
  <si>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</si>
  <si>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</si>
  <si>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</si>
  <si>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</si>
  <si>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</si>
  <si>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</si>
  <si>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</si>
  <si>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</si>
  <si>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賞与引当金</t>
  </si>
  <si>
    <t>未払役員賞与</t>
  </si>
  <si>
    <t>設備関係支払手形</t>
  </si>
  <si>
    <t>資産除去債務</t>
  </si>
  <si>
    <t>資産除去債務</t>
  </si>
  <si>
    <t>その他</t>
  </si>
  <si>
    <t>流動負債</t>
  </si>
  <si>
    <t>長期借入金</t>
  </si>
  <si>
    <t>長期借入金</t>
  </si>
  <si>
    <t>リース債務</t>
  </si>
  <si>
    <t>退職給付引当金</t>
  </si>
  <si>
    <t>退職給付引当金</t>
  </si>
  <si>
    <t>役員長期未払金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</si>
  <si>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</si>
  <si>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</si>
  <si>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</si>
  <si>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</si>
  <si>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</si>
  <si>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</si>
  <si>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</si>
  <si>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</si>
  <si>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特別償却準備金</t>
  </si>
  <si>
    <t>圧縮積立金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</si>
  <si>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</si>
  <si>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</si>
  <si>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</si>
  <si>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</si>
  <si>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</si>
  <si>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</si>
  <si>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</si>
  <si>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</si>
  <si>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</si>
  <si>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</si>
  <si>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</si>
  <si>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</si>
  <si>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</si>
  <si>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</si>
  <si>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</si>
  <si>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東洋炭素株式会社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</si>
  <si>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</si>
  <si>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</si>
  <si>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</si>
  <si>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2012/06/01</t>
  </si>
  <si>
    <t>2011/06/01</t>
  </si>
  <si>
    <t>2010/06/01</t>
  </si>
  <si>
    <t>2009/06/01</t>
  </si>
  <si>
    <t>2008/06/01</t>
  </si>
  <si>
    <t>2007/06/01</t>
  </si>
  <si>
    <t>製品売上高</t>
  </si>
  <si>
    <t>製品売上高</t>
  </si>
  <si>
    <t>半製品売上高</t>
  </si>
  <si>
    <t>商品売上高</t>
  </si>
  <si>
    <t>売上高</t>
  </si>
  <si>
    <t>売上高</t>
  </si>
  <si>
    <t>製品期首たな卸高</t>
  </si>
  <si>
    <t>当期製品製造原価</t>
  </si>
  <si>
    <t>当期製品仕入高</t>
  </si>
  <si>
    <t>合計</t>
  </si>
  <si>
    <t>製品期末たな卸高</t>
  </si>
  <si>
    <t>製品売上原価</t>
  </si>
  <si>
    <t>商品期首たな卸高</t>
  </si>
  <si>
    <t>当期商品仕入高</t>
  </si>
  <si>
    <t>商品期末たな卸高</t>
  </si>
  <si>
    <t>商品売上原価合計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</si>
  <si>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</si>
  <si>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</si>
  <si>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</si>
  <si>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</si>
  <si>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</si>
  <si>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</si>
  <si>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有価証券利息</t>
  </si>
  <si>
    <t>為替差益</t>
  </si>
  <si>
    <t>為替差益</t>
  </si>
  <si>
    <t>通貨オプション益</t>
  </si>
  <si>
    <t>受取ロイヤリティー</t>
  </si>
  <si>
    <t>営業外収益</t>
  </si>
  <si>
    <t>営業外収益</t>
  </si>
  <si>
    <t>支払利息</t>
  </si>
  <si>
    <t>手形売却損</t>
  </si>
  <si>
    <t>投資有価証券評価損</t>
  </si>
  <si>
    <t>投資有価証券評価損</t>
  </si>
  <si>
    <t>為替差損</t>
  </si>
  <si>
    <t>通貨オプション損失</t>
  </si>
  <si>
    <t>原油価格スワップ評価損</t>
  </si>
  <si>
    <t>減価償却費</t>
  </si>
  <si>
    <t>営業外費用</t>
  </si>
  <si>
    <t>営業外費用</t>
  </si>
  <si>
    <t>経常利益</t>
  </si>
  <si>
    <t>固定資産売却益</t>
  </si>
  <si>
    <t>投資有価証券売却益</t>
  </si>
  <si>
    <t>貸倒引当金戻入額</t>
  </si>
  <si>
    <t>受取保険金</t>
  </si>
  <si>
    <t>受入助成金</t>
  </si>
  <si>
    <t>事業譲渡益</t>
  </si>
  <si>
    <t>特別利益</t>
  </si>
  <si>
    <t>固定資産売却損</t>
  </si>
  <si>
    <t>固定資産除却損</t>
  </si>
  <si>
    <t>減損損失</t>
  </si>
  <si>
    <t>災害による損失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</si>
  <si>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</si>
  <si>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</si>
  <si>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</si>
  <si>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</si>
  <si>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</si>
  <si>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</si>
  <si>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</si>
  <si>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</si>
  <si>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2013/10/11</t>
  </si>
  <si>
    <t>四半期</t>
  </si>
  <si>
    <t>2013/08/31</t>
  </si>
  <si>
    <t>2013/04/11</t>
  </si>
  <si>
    <t>2013/02/28</t>
  </si>
  <si>
    <t>2013/01/15</t>
  </si>
  <si>
    <t>2012/11/30</t>
  </si>
  <si>
    <t>2012/10/12</t>
  </si>
  <si>
    <t>2012/04/13</t>
  </si>
  <si>
    <t>2012/02/29</t>
  </si>
  <si>
    <t>2012/01/13</t>
  </si>
  <si>
    <t>2011/11/30</t>
  </si>
  <si>
    <t>2011/10/14</t>
  </si>
  <si>
    <t>2011/04/14</t>
  </si>
  <si>
    <t>2011/02/28</t>
  </si>
  <si>
    <t>2011/01/14</t>
  </si>
  <si>
    <t>2010/11/30</t>
  </si>
  <si>
    <t>2010/10/15</t>
  </si>
  <si>
    <t>2010/08/31</t>
  </si>
  <si>
    <t>2010/04/14</t>
  </si>
  <si>
    <t>2010/02/28</t>
  </si>
  <si>
    <t>2010/01/14</t>
  </si>
  <si>
    <t>2009/11/30</t>
  </si>
  <si>
    <t>2009/10/15</t>
  </si>
  <si>
    <t>2009/04/14</t>
  </si>
  <si>
    <t>2009/02/28</t>
  </si>
  <si>
    <t>2009/01/14</t>
  </si>
  <si>
    <t>2008/11/30</t>
  </si>
  <si>
    <t>2009/01/13</t>
  </si>
  <si>
    <t>2008/08/31</t>
  </si>
  <si>
    <t>受取手形及び営業未収入金</t>
  </si>
  <si>
    <t>商品及び製品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</si>
</sst>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W4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3" width="17.83203125" style="0" customWidth="1"/>
  </cols>
  <sheetData>
    <row r="1" ht="12" thickBot="1"/>
    <row r="2" spans="1:23" ht="12" thickTop="1">
      <c r="A2" s="10" t="s">
        <v>186</v>
      </c>
      <c r="B2" s="14">
        <v>5310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" thickBot="1">
      <c r="A3" s="11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" thickTop="1">
      <c r="A4" s="10" t="s">
        <v>61</v>
      </c>
      <c r="B4" s="15" t="str">
        <f>HYPERLINK("http://www.kabupro.jp/mark/20131011/S10006GJ.htm","四半期報告書")</f>
        <v>四半期報告書</v>
      </c>
      <c r="C4" s="15" t="str">
        <f>HYPERLINK("http://www.kabupro.jp/mark/20130830/S000EDS3.htm","有価証券報告書")</f>
        <v>有価証券報告書</v>
      </c>
      <c r="D4" s="15" t="str">
        <f>HYPERLINK("http://www.kabupro.jp/mark/20130411/S000D7XZ.htm","四半期報告書")</f>
        <v>四半期報告書</v>
      </c>
      <c r="E4" s="15" t="str">
        <f>HYPERLINK("http://www.kabupro.jp/mark/20130115/S000CMFH.htm","四半期報告書")</f>
        <v>四半期報告書</v>
      </c>
      <c r="F4" s="15" t="str">
        <f>HYPERLINK("http://www.kabupro.jp/mark/20131011/S10006GJ.htm","四半期報告書")</f>
        <v>四半期報告書</v>
      </c>
      <c r="G4" s="15" t="str">
        <f>HYPERLINK("http://www.kabupro.jp/mark/20130830/S000EDS3.htm","有価証券報告書")</f>
        <v>有価証券報告書</v>
      </c>
      <c r="H4" s="15" t="str">
        <f>HYPERLINK("http://www.kabupro.jp/mark/20130411/S000D7XZ.htm","四半期報告書")</f>
        <v>四半期報告書</v>
      </c>
      <c r="I4" s="15" t="str">
        <f>HYPERLINK("http://www.kabupro.jp/mark/20130115/S000CMFH.htm","四半期報告書")</f>
        <v>四半期報告書</v>
      </c>
      <c r="J4" s="15" t="str">
        <f>HYPERLINK("http://www.kabupro.jp/mark/20121012/S000C1MI.htm","四半期報告書")</f>
        <v>四半期報告書</v>
      </c>
      <c r="K4" s="15" t="str">
        <f>HYPERLINK("http://www.kabupro.jp/mark/20120831/S000BU4Y.htm","有価証券報告書")</f>
        <v>有価証券報告書</v>
      </c>
      <c r="L4" s="15" t="str">
        <f>HYPERLINK("http://www.kabupro.jp/mark/20120413/S000AOME.htm","四半期報告書")</f>
        <v>四半期報告書</v>
      </c>
      <c r="M4" s="15" t="str">
        <f>HYPERLINK("http://www.kabupro.jp/mark/20120113/S000A2AA.htm","四半期報告書")</f>
        <v>四半期報告書</v>
      </c>
      <c r="N4" s="15" t="str">
        <f>HYPERLINK("http://www.kabupro.jp/mark/20111014/S0009HWG.htm","四半期報告書")</f>
        <v>四半期報告書</v>
      </c>
      <c r="O4" s="15" t="str">
        <f>HYPERLINK("http://www.kabupro.jp/mark/20110831/S00099HJ.htm","有価証券報告書")</f>
        <v>有価証券報告書</v>
      </c>
      <c r="P4" s="15" t="str">
        <f>HYPERLINK("http://www.kabupro.jp/mark/20110414/S00085F5.htm","四半期報告書")</f>
        <v>四半期報告書</v>
      </c>
      <c r="Q4" s="15" t="str">
        <f>HYPERLINK("http://www.kabupro.jp/mark/20110114/S0007JE9.htm","四半期報告書")</f>
        <v>四半期報告書</v>
      </c>
      <c r="R4" s="15" t="str">
        <f>HYPERLINK("http://www.kabupro.jp/mark/20101015/S0006XVD.htm","四半期報告書")</f>
        <v>四半期報告書</v>
      </c>
      <c r="S4" s="15" t="str">
        <f>HYPERLINK("http://www.kabupro.jp/mark/20100830/S0006PAU.htm","有価証券報告書")</f>
        <v>有価証券報告書</v>
      </c>
      <c r="T4" s="15" t="str">
        <f>HYPERLINK("http://www.kabupro.jp/mark/20100414/S0005JFX.htm","四半期報告書")</f>
        <v>四半期報告書</v>
      </c>
      <c r="U4" s="15" t="str">
        <f>HYPERLINK("http://www.kabupro.jp/mark/20100114/S0004XOV.htm","四半期報告書")</f>
        <v>四半期報告書</v>
      </c>
      <c r="V4" s="15" t="str">
        <f>HYPERLINK("http://www.kabupro.jp/mark/20091015/S0004CI0.htm","四半期報告書")</f>
        <v>四半期報告書</v>
      </c>
      <c r="W4" s="15" t="str">
        <f>HYPERLINK("http://www.kabupro.jp/mark/20090831/S0004367.htm","有価証券報告書")</f>
        <v>有価証券報告書</v>
      </c>
    </row>
    <row r="5" spans="1:23" ht="12" thickBot="1">
      <c r="A5" s="11" t="s">
        <v>62</v>
      </c>
      <c r="B5" s="1" t="s">
        <v>257</v>
      </c>
      <c r="C5" s="1" t="s">
        <v>68</v>
      </c>
      <c r="D5" s="1" t="s">
        <v>260</v>
      </c>
      <c r="E5" s="1" t="s">
        <v>262</v>
      </c>
      <c r="F5" s="1" t="s">
        <v>257</v>
      </c>
      <c r="G5" s="1" t="s">
        <v>68</v>
      </c>
      <c r="H5" s="1" t="s">
        <v>260</v>
      </c>
      <c r="I5" s="1" t="s">
        <v>262</v>
      </c>
      <c r="J5" s="1" t="s">
        <v>264</v>
      </c>
      <c r="K5" s="1" t="s">
        <v>72</v>
      </c>
      <c r="L5" s="1" t="s">
        <v>265</v>
      </c>
      <c r="M5" s="1" t="s">
        <v>267</v>
      </c>
      <c r="N5" s="1" t="s">
        <v>269</v>
      </c>
      <c r="O5" s="1" t="s">
        <v>74</v>
      </c>
      <c r="P5" s="1" t="s">
        <v>270</v>
      </c>
      <c r="Q5" s="1" t="s">
        <v>272</v>
      </c>
      <c r="R5" s="1" t="s">
        <v>274</v>
      </c>
      <c r="S5" s="1" t="s">
        <v>76</v>
      </c>
      <c r="T5" s="1" t="s">
        <v>276</v>
      </c>
      <c r="U5" s="1" t="s">
        <v>278</v>
      </c>
      <c r="V5" s="1" t="s">
        <v>280</v>
      </c>
      <c r="W5" s="1" t="s">
        <v>78</v>
      </c>
    </row>
    <row r="6" spans="1:23" ht="12.75" thickBot="1" thickTop="1">
      <c r="A6" s="10" t="s">
        <v>63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" thickTop="1">
      <c r="A7" s="12" t="s">
        <v>64</v>
      </c>
      <c r="B7" s="14" t="s">
        <v>10</v>
      </c>
      <c r="C7" s="16" t="s">
        <v>69</v>
      </c>
      <c r="D7" s="14" t="s">
        <v>10</v>
      </c>
      <c r="E7" s="14" t="s">
        <v>10</v>
      </c>
      <c r="F7" s="14" t="s">
        <v>10</v>
      </c>
      <c r="G7" s="16" t="s">
        <v>69</v>
      </c>
      <c r="H7" s="14" t="s">
        <v>10</v>
      </c>
      <c r="I7" s="14" t="s">
        <v>10</v>
      </c>
      <c r="J7" s="14" t="s">
        <v>10</v>
      </c>
      <c r="K7" s="16" t="s">
        <v>69</v>
      </c>
      <c r="L7" s="14" t="s">
        <v>10</v>
      </c>
      <c r="M7" s="14" t="s">
        <v>10</v>
      </c>
      <c r="N7" s="14" t="s">
        <v>10</v>
      </c>
      <c r="O7" s="16" t="s">
        <v>69</v>
      </c>
      <c r="P7" s="14" t="s">
        <v>10</v>
      </c>
      <c r="Q7" s="14" t="s">
        <v>10</v>
      </c>
      <c r="R7" s="14" t="s">
        <v>10</v>
      </c>
      <c r="S7" s="16" t="s">
        <v>69</v>
      </c>
      <c r="T7" s="14" t="s">
        <v>10</v>
      </c>
      <c r="U7" s="14" t="s">
        <v>10</v>
      </c>
      <c r="V7" s="14" t="s">
        <v>10</v>
      </c>
      <c r="W7" s="16" t="s">
        <v>69</v>
      </c>
    </row>
    <row r="8" spans="1:23" ht="11.25">
      <c r="A8" s="13" t="s">
        <v>65</v>
      </c>
      <c r="B8" s="1" t="s">
        <v>60</v>
      </c>
      <c r="C8" s="17" t="s">
        <v>192</v>
      </c>
      <c r="D8" s="1" t="s">
        <v>192</v>
      </c>
      <c r="E8" s="1" t="s">
        <v>192</v>
      </c>
      <c r="F8" s="1" t="s">
        <v>192</v>
      </c>
      <c r="G8" s="17" t="s">
        <v>193</v>
      </c>
      <c r="H8" s="1" t="s">
        <v>193</v>
      </c>
      <c r="I8" s="1" t="s">
        <v>193</v>
      </c>
      <c r="J8" s="1" t="s">
        <v>193</v>
      </c>
      <c r="K8" s="17" t="s">
        <v>194</v>
      </c>
      <c r="L8" s="1" t="s">
        <v>194</v>
      </c>
      <c r="M8" s="1" t="s">
        <v>194</v>
      </c>
      <c r="N8" s="1" t="s">
        <v>194</v>
      </c>
      <c r="O8" s="17" t="s">
        <v>195</v>
      </c>
      <c r="P8" s="1" t="s">
        <v>195</v>
      </c>
      <c r="Q8" s="1" t="s">
        <v>195</v>
      </c>
      <c r="R8" s="1" t="s">
        <v>195</v>
      </c>
      <c r="S8" s="17" t="s">
        <v>196</v>
      </c>
      <c r="T8" s="1" t="s">
        <v>196</v>
      </c>
      <c r="U8" s="1" t="s">
        <v>196</v>
      </c>
      <c r="V8" s="1" t="s">
        <v>196</v>
      </c>
      <c r="W8" s="17" t="s">
        <v>197</v>
      </c>
    </row>
    <row r="9" spans="1:23" ht="11.25">
      <c r="A9" s="13" t="s">
        <v>66</v>
      </c>
      <c r="B9" s="1" t="s">
        <v>259</v>
      </c>
      <c r="C9" s="17" t="s">
        <v>70</v>
      </c>
      <c r="D9" s="1" t="s">
        <v>261</v>
      </c>
      <c r="E9" s="1" t="s">
        <v>263</v>
      </c>
      <c r="F9" s="1" t="s">
        <v>72</v>
      </c>
      <c r="G9" s="17" t="s">
        <v>71</v>
      </c>
      <c r="H9" s="1" t="s">
        <v>266</v>
      </c>
      <c r="I9" s="1" t="s">
        <v>268</v>
      </c>
      <c r="J9" s="1" t="s">
        <v>74</v>
      </c>
      <c r="K9" s="17" t="s">
        <v>73</v>
      </c>
      <c r="L9" s="1" t="s">
        <v>271</v>
      </c>
      <c r="M9" s="1" t="s">
        <v>273</v>
      </c>
      <c r="N9" s="1" t="s">
        <v>275</v>
      </c>
      <c r="O9" s="17" t="s">
        <v>75</v>
      </c>
      <c r="P9" s="1" t="s">
        <v>277</v>
      </c>
      <c r="Q9" s="1" t="s">
        <v>279</v>
      </c>
      <c r="R9" s="1" t="s">
        <v>78</v>
      </c>
      <c r="S9" s="17" t="s">
        <v>77</v>
      </c>
      <c r="T9" s="1" t="s">
        <v>282</v>
      </c>
      <c r="U9" s="1" t="s">
        <v>284</v>
      </c>
      <c r="V9" s="1" t="s">
        <v>286</v>
      </c>
      <c r="W9" s="17" t="s">
        <v>79</v>
      </c>
    </row>
    <row r="10" spans="1:23" ht="12" thickBot="1">
      <c r="A10" s="13" t="s">
        <v>67</v>
      </c>
      <c r="B10" s="1" t="s">
        <v>81</v>
      </c>
      <c r="C10" s="17" t="s">
        <v>81</v>
      </c>
      <c r="D10" s="1" t="s">
        <v>81</v>
      </c>
      <c r="E10" s="1" t="s">
        <v>81</v>
      </c>
      <c r="F10" s="1" t="s">
        <v>81</v>
      </c>
      <c r="G10" s="17" t="s">
        <v>81</v>
      </c>
      <c r="H10" s="1" t="s">
        <v>81</v>
      </c>
      <c r="I10" s="1" t="s">
        <v>81</v>
      </c>
      <c r="J10" s="1" t="s">
        <v>81</v>
      </c>
      <c r="K10" s="17" t="s">
        <v>81</v>
      </c>
      <c r="L10" s="1" t="s">
        <v>81</v>
      </c>
      <c r="M10" s="1" t="s">
        <v>81</v>
      </c>
      <c r="N10" s="1" t="s">
        <v>81</v>
      </c>
      <c r="O10" s="17" t="s">
        <v>81</v>
      </c>
      <c r="P10" s="1" t="s">
        <v>81</v>
      </c>
      <c r="Q10" s="1" t="s">
        <v>81</v>
      </c>
      <c r="R10" s="1" t="s">
        <v>81</v>
      </c>
      <c r="S10" s="17" t="s">
        <v>81</v>
      </c>
      <c r="T10" s="1" t="s">
        <v>81</v>
      </c>
      <c r="U10" s="1" t="s">
        <v>81</v>
      </c>
      <c r="V10" s="1" t="s">
        <v>81</v>
      </c>
      <c r="W10" s="17" t="s">
        <v>81</v>
      </c>
    </row>
    <row r="11" spans="1:23" ht="12" thickTop="1">
      <c r="A11" s="30" t="s">
        <v>202</v>
      </c>
      <c r="B11" s="26">
        <v>7673344</v>
      </c>
      <c r="C11" s="21">
        <v>28409548</v>
      </c>
      <c r="D11" s="26">
        <v>20879087</v>
      </c>
      <c r="E11" s="26">
        <v>14138570</v>
      </c>
      <c r="F11" s="26">
        <v>7509940</v>
      </c>
      <c r="G11" s="21">
        <v>38714106</v>
      </c>
      <c r="H11" s="26">
        <v>30073497</v>
      </c>
      <c r="I11" s="26">
        <v>21535432</v>
      </c>
      <c r="J11" s="26">
        <v>10976093</v>
      </c>
      <c r="K11" s="21">
        <v>37557801</v>
      </c>
      <c r="L11" s="26">
        <v>27589092</v>
      </c>
      <c r="M11" s="26">
        <v>18413312</v>
      </c>
      <c r="N11" s="26">
        <v>9054523</v>
      </c>
      <c r="O11" s="21">
        <v>27924853</v>
      </c>
      <c r="P11" s="26">
        <v>19370002</v>
      </c>
      <c r="Q11" s="26">
        <v>12646065</v>
      </c>
      <c r="R11" s="26">
        <v>5986362</v>
      </c>
      <c r="S11" s="21">
        <v>30974306</v>
      </c>
      <c r="T11" s="26">
        <v>24554417</v>
      </c>
      <c r="U11" s="26">
        <v>17979844</v>
      </c>
      <c r="V11" s="26">
        <v>8762088</v>
      </c>
      <c r="W11" s="21">
        <v>34531125</v>
      </c>
    </row>
    <row r="12" spans="1:23" ht="11.25">
      <c r="A12" s="7" t="s">
        <v>214</v>
      </c>
      <c r="B12" s="27">
        <v>5677030</v>
      </c>
      <c r="C12" s="22">
        <v>21345566</v>
      </c>
      <c r="D12" s="27">
        <v>15489893</v>
      </c>
      <c r="E12" s="27">
        <v>10192988</v>
      </c>
      <c r="F12" s="27">
        <v>5236635</v>
      </c>
      <c r="G12" s="22">
        <v>25872301</v>
      </c>
      <c r="H12" s="27">
        <v>19854260</v>
      </c>
      <c r="I12" s="27">
        <v>13781900</v>
      </c>
      <c r="J12" s="27">
        <v>6888301</v>
      </c>
      <c r="K12" s="22">
        <v>25445901</v>
      </c>
      <c r="L12" s="27">
        <v>18726356</v>
      </c>
      <c r="M12" s="27">
        <v>12399169</v>
      </c>
      <c r="N12" s="27">
        <v>5932104</v>
      </c>
      <c r="O12" s="22">
        <v>19931546</v>
      </c>
      <c r="P12" s="27">
        <v>14056401</v>
      </c>
      <c r="Q12" s="27">
        <v>9079843</v>
      </c>
      <c r="R12" s="27">
        <v>4176204</v>
      </c>
      <c r="S12" s="22">
        <v>20057671</v>
      </c>
      <c r="T12" s="27">
        <v>15435547</v>
      </c>
      <c r="U12" s="27">
        <v>10683472</v>
      </c>
      <c r="V12" s="27">
        <v>5394052</v>
      </c>
      <c r="W12" s="22">
        <v>20315595</v>
      </c>
    </row>
    <row r="13" spans="1:23" ht="11.25">
      <c r="A13" s="7" t="s">
        <v>215</v>
      </c>
      <c r="B13" s="27">
        <v>1996313</v>
      </c>
      <c r="C13" s="22">
        <v>7063982</v>
      </c>
      <c r="D13" s="27">
        <v>5389194</v>
      </c>
      <c r="E13" s="27">
        <v>3945581</v>
      </c>
      <c r="F13" s="27">
        <v>2273304</v>
      </c>
      <c r="G13" s="22">
        <v>12841804</v>
      </c>
      <c r="H13" s="27">
        <v>10219237</v>
      </c>
      <c r="I13" s="27">
        <v>7753531</v>
      </c>
      <c r="J13" s="27">
        <v>4087792</v>
      </c>
      <c r="K13" s="22">
        <v>12111899</v>
      </c>
      <c r="L13" s="27">
        <v>8862736</v>
      </c>
      <c r="M13" s="27">
        <v>6014142</v>
      </c>
      <c r="N13" s="27">
        <v>3122418</v>
      </c>
      <c r="O13" s="22">
        <v>7993307</v>
      </c>
      <c r="P13" s="27">
        <v>5313600</v>
      </c>
      <c r="Q13" s="27">
        <v>3566222</v>
      </c>
      <c r="R13" s="27">
        <v>1810158</v>
      </c>
      <c r="S13" s="22">
        <v>10916634</v>
      </c>
      <c r="T13" s="27">
        <v>9118869</v>
      </c>
      <c r="U13" s="27">
        <v>7296372</v>
      </c>
      <c r="V13" s="27">
        <v>3368036</v>
      </c>
      <c r="W13" s="22">
        <v>14215530</v>
      </c>
    </row>
    <row r="14" spans="1:23" ht="11.25">
      <c r="A14" s="7" t="s">
        <v>216</v>
      </c>
      <c r="B14" s="27">
        <v>1565538</v>
      </c>
      <c r="C14" s="22">
        <v>6546356</v>
      </c>
      <c r="D14" s="27">
        <v>4734691</v>
      </c>
      <c r="E14" s="27">
        <v>3126553</v>
      </c>
      <c r="F14" s="27">
        <v>1522281</v>
      </c>
      <c r="G14" s="22">
        <v>6786382</v>
      </c>
      <c r="H14" s="27">
        <v>4929010</v>
      </c>
      <c r="I14" s="27">
        <v>3341882</v>
      </c>
      <c r="J14" s="27">
        <v>1503935</v>
      </c>
      <c r="K14" s="22">
        <v>6243670</v>
      </c>
      <c r="L14" s="27">
        <v>4512976</v>
      </c>
      <c r="M14" s="27">
        <v>2994351</v>
      </c>
      <c r="N14" s="27">
        <v>1465846</v>
      </c>
      <c r="O14" s="22">
        <v>5740166</v>
      </c>
      <c r="P14" s="27">
        <v>4158951</v>
      </c>
      <c r="Q14" s="27">
        <v>2749186</v>
      </c>
      <c r="R14" s="27">
        <v>1328527</v>
      </c>
      <c r="S14" s="22">
        <v>6175405</v>
      </c>
      <c r="T14" s="27">
        <v>4640124</v>
      </c>
      <c r="U14" s="27">
        <v>3142243</v>
      </c>
      <c r="V14" s="27">
        <v>1555945</v>
      </c>
      <c r="W14" s="22">
        <v>6183597</v>
      </c>
    </row>
    <row r="15" spans="1:23" ht="12" thickBot="1">
      <c r="A15" s="25" t="s">
        <v>217</v>
      </c>
      <c r="B15" s="28">
        <v>430774</v>
      </c>
      <c r="C15" s="23">
        <v>517625</v>
      </c>
      <c r="D15" s="28">
        <v>654503</v>
      </c>
      <c r="E15" s="28">
        <v>819028</v>
      </c>
      <c r="F15" s="28">
        <v>751022</v>
      </c>
      <c r="G15" s="23">
        <v>6055421</v>
      </c>
      <c r="H15" s="28">
        <v>5290226</v>
      </c>
      <c r="I15" s="28">
        <v>4411649</v>
      </c>
      <c r="J15" s="28">
        <v>2583856</v>
      </c>
      <c r="K15" s="23">
        <v>5868229</v>
      </c>
      <c r="L15" s="28">
        <v>4349760</v>
      </c>
      <c r="M15" s="28">
        <v>3019791</v>
      </c>
      <c r="N15" s="28">
        <v>1656572</v>
      </c>
      <c r="O15" s="23">
        <v>2253140</v>
      </c>
      <c r="P15" s="28">
        <v>1154649</v>
      </c>
      <c r="Q15" s="28">
        <v>817035</v>
      </c>
      <c r="R15" s="28">
        <v>481630</v>
      </c>
      <c r="S15" s="23">
        <v>4741228</v>
      </c>
      <c r="T15" s="28">
        <v>4478745</v>
      </c>
      <c r="U15" s="28">
        <v>4154128</v>
      </c>
      <c r="V15" s="28">
        <v>1812090</v>
      </c>
      <c r="W15" s="23">
        <v>8031932</v>
      </c>
    </row>
    <row r="16" spans="1:23" ht="12" thickTop="1">
      <c r="A16" s="6" t="s">
        <v>218</v>
      </c>
      <c r="B16" s="27">
        <v>9014</v>
      </c>
      <c r="C16" s="22">
        <v>38142</v>
      </c>
      <c r="D16" s="27">
        <v>25053</v>
      </c>
      <c r="E16" s="27">
        <v>17648</v>
      </c>
      <c r="F16" s="27">
        <v>8282</v>
      </c>
      <c r="G16" s="22">
        <v>44221</v>
      </c>
      <c r="H16" s="27">
        <v>30819</v>
      </c>
      <c r="I16" s="27">
        <v>19486</v>
      </c>
      <c r="J16" s="27">
        <v>8819</v>
      </c>
      <c r="K16" s="22">
        <v>31599</v>
      </c>
      <c r="L16" s="27">
        <v>21191</v>
      </c>
      <c r="M16" s="27">
        <v>13576</v>
      </c>
      <c r="N16" s="27">
        <v>6336</v>
      </c>
      <c r="O16" s="22">
        <v>45682</v>
      </c>
      <c r="P16" s="27">
        <v>37416</v>
      </c>
      <c r="Q16" s="27">
        <v>28220</v>
      </c>
      <c r="R16" s="27">
        <v>14982</v>
      </c>
      <c r="S16" s="22">
        <v>99755</v>
      </c>
      <c r="T16" s="27">
        <v>74029</v>
      </c>
      <c r="U16" s="27">
        <v>37610</v>
      </c>
      <c r="V16" s="27">
        <v>34384</v>
      </c>
      <c r="W16" s="22">
        <v>86211</v>
      </c>
    </row>
    <row r="17" spans="1:23" ht="11.25">
      <c r="A17" s="6" t="s">
        <v>219</v>
      </c>
      <c r="B17" s="27">
        <v>4403</v>
      </c>
      <c r="C17" s="22">
        <v>6031</v>
      </c>
      <c r="D17" s="27">
        <v>6020</v>
      </c>
      <c r="E17" s="27">
        <v>4136</v>
      </c>
      <c r="F17" s="27">
        <v>4139</v>
      </c>
      <c r="G17" s="22">
        <v>11146</v>
      </c>
      <c r="H17" s="27">
        <v>11149</v>
      </c>
      <c r="I17" s="27">
        <v>4790</v>
      </c>
      <c r="J17" s="27"/>
      <c r="K17" s="22">
        <v>5941</v>
      </c>
      <c r="L17" s="27">
        <v>5941</v>
      </c>
      <c r="M17" s="27">
        <v>5184</v>
      </c>
      <c r="N17" s="27">
        <v>5184</v>
      </c>
      <c r="O17" s="22">
        <v>53737</v>
      </c>
      <c r="P17" s="27">
        <v>53737</v>
      </c>
      <c r="Q17" s="27">
        <v>15052</v>
      </c>
      <c r="R17" s="27">
        <v>15052</v>
      </c>
      <c r="S17" s="22">
        <v>7852</v>
      </c>
      <c r="T17" s="27">
        <v>7847</v>
      </c>
      <c r="U17" s="27">
        <v>6081</v>
      </c>
      <c r="V17" s="27">
        <v>5947</v>
      </c>
      <c r="W17" s="22">
        <v>9747</v>
      </c>
    </row>
    <row r="18" spans="1:23" ht="11.25">
      <c r="A18" s="6" t="s">
        <v>221</v>
      </c>
      <c r="B18" s="27"/>
      <c r="C18" s="22">
        <v>665168</v>
      </c>
      <c r="D18" s="27">
        <v>426618</v>
      </c>
      <c r="E18" s="27">
        <v>80909</v>
      </c>
      <c r="F18" s="27"/>
      <c r="G18" s="22"/>
      <c r="H18" s="27"/>
      <c r="I18" s="27"/>
      <c r="J18" s="27"/>
      <c r="K18" s="22"/>
      <c r="L18" s="27"/>
      <c r="M18" s="27"/>
      <c r="N18" s="27"/>
      <c r="O18" s="22"/>
      <c r="P18" s="27"/>
      <c r="Q18" s="27"/>
      <c r="R18" s="27"/>
      <c r="S18" s="22"/>
      <c r="T18" s="27"/>
      <c r="U18" s="27"/>
      <c r="V18" s="27">
        <v>79744</v>
      </c>
      <c r="W18" s="22"/>
    </row>
    <row r="19" spans="1:23" ht="11.25">
      <c r="A19" s="6" t="s">
        <v>223</v>
      </c>
      <c r="B19" s="27">
        <v>52504</v>
      </c>
      <c r="C19" s="22"/>
      <c r="D19" s="27"/>
      <c r="E19" s="27"/>
      <c r="F19" s="27">
        <v>2881</v>
      </c>
      <c r="G19" s="22"/>
      <c r="H19" s="27">
        <v>32152</v>
      </c>
      <c r="I19" s="27"/>
      <c r="J19" s="27"/>
      <c r="K19" s="22"/>
      <c r="L19" s="27">
        <v>73070</v>
      </c>
      <c r="M19" s="27"/>
      <c r="N19" s="27">
        <v>47361</v>
      </c>
      <c r="O19" s="22"/>
      <c r="P19" s="27"/>
      <c r="Q19" s="27"/>
      <c r="R19" s="27">
        <v>25073</v>
      </c>
      <c r="S19" s="22"/>
      <c r="T19" s="27"/>
      <c r="U19" s="27"/>
      <c r="V19" s="27"/>
      <c r="W19" s="22"/>
    </row>
    <row r="20" spans="1:23" ht="11.25">
      <c r="A20" s="6" t="s">
        <v>97</v>
      </c>
      <c r="B20" s="27">
        <v>17397</v>
      </c>
      <c r="C20" s="22"/>
      <c r="D20" s="27">
        <v>40165</v>
      </c>
      <c r="E20" s="27">
        <v>22597</v>
      </c>
      <c r="F20" s="27">
        <v>11938</v>
      </c>
      <c r="G20" s="22"/>
      <c r="H20" s="27">
        <v>52808</v>
      </c>
      <c r="I20" s="27">
        <v>25193</v>
      </c>
      <c r="J20" s="27">
        <v>118013</v>
      </c>
      <c r="K20" s="22"/>
      <c r="L20" s="27">
        <v>40597</v>
      </c>
      <c r="M20" s="27">
        <v>25278</v>
      </c>
      <c r="N20" s="27">
        <v>12986</v>
      </c>
      <c r="O20" s="22"/>
      <c r="P20" s="27">
        <v>59412</v>
      </c>
      <c r="Q20" s="27">
        <v>47504</v>
      </c>
      <c r="R20" s="27">
        <v>15387</v>
      </c>
      <c r="S20" s="22"/>
      <c r="T20" s="27">
        <v>30508</v>
      </c>
      <c r="U20" s="27">
        <v>25603</v>
      </c>
      <c r="V20" s="27">
        <v>15302</v>
      </c>
      <c r="W20" s="22"/>
    </row>
    <row r="21" spans="1:23" ht="11.25">
      <c r="A21" s="6" t="s">
        <v>225</v>
      </c>
      <c r="B21" s="27">
        <v>83320</v>
      </c>
      <c r="C21" s="22">
        <v>774926</v>
      </c>
      <c r="D21" s="27">
        <v>497857</v>
      </c>
      <c r="E21" s="27">
        <v>125291</v>
      </c>
      <c r="F21" s="27">
        <v>27241</v>
      </c>
      <c r="G21" s="22">
        <v>247803</v>
      </c>
      <c r="H21" s="27">
        <v>183669</v>
      </c>
      <c r="I21" s="27">
        <v>139485</v>
      </c>
      <c r="J21" s="27">
        <v>126833</v>
      </c>
      <c r="K21" s="22">
        <v>164467</v>
      </c>
      <c r="L21" s="27">
        <v>140800</v>
      </c>
      <c r="M21" s="27">
        <v>76077</v>
      </c>
      <c r="N21" s="27">
        <v>71868</v>
      </c>
      <c r="O21" s="22">
        <v>272359</v>
      </c>
      <c r="P21" s="27">
        <v>206530</v>
      </c>
      <c r="Q21" s="27">
        <v>154415</v>
      </c>
      <c r="R21" s="27">
        <v>70496</v>
      </c>
      <c r="S21" s="22">
        <v>267684</v>
      </c>
      <c r="T21" s="27">
        <v>220864</v>
      </c>
      <c r="U21" s="27">
        <v>172957</v>
      </c>
      <c r="V21" s="27">
        <v>135379</v>
      </c>
      <c r="W21" s="22">
        <v>249456</v>
      </c>
    </row>
    <row r="22" spans="1:23" ht="11.25">
      <c r="A22" s="6" t="s">
        <v>227</v>
      </c>
      <c r="B22" s="27">
        <v>17669</v>
      </c>
      <c r="C22" s="22">
        <v>50743</v>
      </c>
      <c r="D22" s="27">
        <v>33812</v>
      </c>
      <c r="E22" s="27">
        <v>20974</v>
      </c>
      <c r="F22" s="27">
        <v>10281</v>
      </c>
      <c r="G22" s="22">
        <v>32434</v>
      </c>
      <c r="H22" s="27">
        <v>24960</v>
      </c>
      <c r="I22" s="27">
        <v>15737</v>
      </c>
      <c r="J22" s="27"/>
      <c r="K22" s="22">
        <v>47596</v>
      </c>
      <c r="L22" s="27">
        <v>36352</v>
      </c>
      <c r="M22" s="27">
        <v>25352</v>
      </c>
      <c r="N22" s="27">
        <v>12478</v>
      </c>
      <c r="O22" s="22">
        <v>38137</v>
      </c>
      <c r="P22" s="27">
        <v>27352</v>
      </c>
      <c r="Q22" s="27">
        <v>16724</v>
      </c>
      <c r="R22" s="27">
        <v>5337</v>
      </c>
      <c r="S22" s="22">
        <v>33193</v>
      </c>
      <c r="T22" s="27">
        <v>26801</v>
      </c>
      <c r="U22" s="27">
        <v>20524</v>
      </c>
      <c r="V22" s="27">
        <v>10249</v>
      </c>
      <c r="W22" s="22">
        <v>69594</v>
      </c>
    </row>
    <row r="23" spans="1:23" ht="11.25">
      <c r="A23" s="6" t="s">
        <v>231</v>
      </c>
      <c r="B23" s="27">
        <v>48369</v>
      </c>
      <c r="C23" s="22"/>
      <c r="D23" s="27"/>
      <c r="E23" s="27"/>
      <c r="F23" s="27">
        <v>33766</v>
      </c>
      <c r="G23" s="22">
        <v>138281</v>
      </c>
      <c r="H23" s="27">
        <v>46978</v>
      </c>
      <c r="I23" s="27">
        <v>155445</v>
      </c>
      <c r="J23" s="27">
        <v>198429</v>
      </c>
      <c r="K23" s="22">
        <v>289986</v>
      </c>
      <c r="L23" s="27">
        <v>288626</v>
      </c>
      <c r="M23" s="27">
        <v>250600</v>
      </c>
      <c r="N23" s="27">
        <v>259490</v>
      </c>
      <c r="O23" s="22">
        <v>294533</v>
      </c>
      <c r="P23" s="27">
        <v>286201</v>
      </c>
      <c r="Q23" s="27">
        <v>257753</v>
      </c>
      <c r="R23" s="27">
        <v>95665</v>
      </c>
      <c r="S23" s="22">
        <v>347811</v>
      </c>
      <c r="T23" s="27">
        <v>412402</v>
      </c>
      <c r="U23" s="27">
        <v>437350</v>
      </c>
      <c r="V23" s="27"/>
      <c r="W23" s="22">
        <v>254897</v>
      </c>
    </row>
    <row r="24" spans="1:23" ht="11.25">
      <c r="A24" s="6" t="s">
        <v>229</v>
      </c>
      <c r="B24" s="27"/>
      <c r="C24" s="22">
        <v>3726</v>
      </c>
      <c r="D24" s="27"/>
      <c r="E24" s="27"/>
      <c r="F24" s="27"/>
      <c r="G24" s="22">
        <v>12897</v>
      </c>
      <c r="H24" s="27"/>
      <c r="I24" s="27"/>
      <c r="J24" s="27"/>
      <c r="K24" s="22">
        <v>24032</v>
      </c>
      <c r="L24" s="27"/>
      <c r="M24" s="27">
        <v>17600</v>
      </c>
      <c r="N24" s="27">
        <v>27448</v>
      </c>
      <c r="O24" s="22">
        <v>63612</v>
      </c>
      <c r="P24" s="27">
        <v>31600</v>
      </c>
      <c r="Q24" s="27">
        <v>13479</v>
      </c>
      <c r="R24" s="27">
        <v>3933</v>
      </c>
      <c r="S24" s="22">
        <v>129621</v>
      </c>
      <c r="T24" s="27">
        <v>141872</v>
      </c>
      <c r="U24" s="27">
        <v>106636</v>
      </c>
      <c r="V24" s="27">
        <v>39214</v>
      </c>
      <c r="W24" s="22">
        <v>65782</v>
      </c>
    </row>
    <row r="25" spans="1:23" ht="11.25">
      <c r="A25" s="6" t="s">
        <v>234</v>
      </c>
      <c r="B25" s="27"/>
      <c r="C25" s="22">
        <v>84924</v>
      </c>
      <c r="D25" s="27">
        <v>69076</v>
      </c>
      <c r="E25" s="27">
        <v>39052</v>
      </c>
      <c r="F25" s="27"/>
      <c r="G25" s="22">
        <v>36709</v>
      </c>
      <c r="H25" s="27">
        <v>7791</v>
      </c>
      <c r="I25" s="27"/>
      <c r="J25" s="27"/>
      <c r="K25" s="22"/>
      <c r="L25" s="27"/>
      <c r="M25" s="27"/>
      <c r="N25" s="27"/>
      <c r="O25" s="22"/>
      <c r="P25" s="27"/>
      <c r="Q25" s="27"/>
      <c r="R25" s="27"/>
      <c r="S25" s="22"/>
      <c r="T25" s="27"/>
      <c r="U25" s="27"/>
      <c r="V25" s="27"/>
      <c r="W25" s="22"/>
    </row>
    <row r="26" spans="1:23" ht="11.25">
      <c r="A26" s="6" t="s">
        <v>232</v>
      </c>
      <c r="B26" s="27"/>
      <c r="C26" s="22"/>
      <c r="D26" s="27">
        <v>317450</v>
      </c>
      <c r="E26" s="27"/>
      <c r="F26" s="27"/>
      <c r="G26" s="22"/>
      <c r="H26" s="27"/>
      <c r="I26" s="27"/>
      <c r="J26" s="27"/>
      <c r="K26" s="22"/>
      <c r="L26" s="27"/>
      <c r="M26" s="27"/>
      <c r="N26" s="27"/>
      <c r="O26" s="22"/>
      <c r="P26" s="27"/>
      <c r="Q26" s="27"/>
      <c r="R26" s="27"/>
      <c r="S26" s="22"/>
      <c r="T26" s="27"/>
      <c r="U26" s="27"/>
      <c r="V26" s="27">
        <v>22749</v>
      </c>
      <c r="W26" s="22"/>
    </row>
    <row r="27" spans="1:23" ht="11.25">
      <c r="A27" s="6" t="s">
        <v>97</v>
      </c>
      <c r="B27" s="27">
        <v>12868</v>
      </c>
      <c r="C27" s="22"/>
      <c r="D27" s="27">
        <v>43454</v>
      </c>
      <c r="E27" s="27">
        <v>37400</v>
      </c>
      <c r="F27" s="27">
        <v>43937</v>
      </c>
      <c r="G27" s="22"/>
      <c r="H27" s="27">
        <v>14032</v>
      </c>
      <c r="I27" s="27">
        <v>16923</v>
      </c>
      <c r="J27" s="27">
        <v>18862</v>
      </c>
      <c r="K27" s="22"/>
      <c r="L27" s="27">
        <v>10799</v>
      </c>
      <c r="M27" s="27">
        <v>5794</v>
      </c>
      <c r="N27" s="27">
        <v>2359</v>
      </c>
      <c r="O27" s="22"/>
      <c r="P27" s="27">
        <v>24332</v>
      </c>
      <c r="Q27" s="27">
        <v>22179</v>
      </c>
      <c r="R27" s="27">
        <v>17270</v>
      </c>
      <c r="S27" s="22"/>
      <c r="T27" s="27">
        <v>12489</v>
      </c>
      <c r="U27" s="27">
        <v>8281</v>
      </c>
      <c r="V27" s="27">
        <v>4011</v>
      </c>
      <c r="W27" s="22"/>
    </row>
    <row r="28" spans="1:23" ht="11.25">
      <c r="A28" s="6" t="s">
        <v>235</v>
      </c>
      <c r="B28" s="27">
        <v>78907</v>
      </c>
      <c r="C28" s="22">
        <v>619428</v>
      </c>
      <c r="D28" s="27">
        <v>463794</v>
      </c>
      <c r="E28" s="27">
        <v>181730</v>
      </c>
      <c r="F28" s="27">
        <v>87986</v>
      </c>
      <c r="G28" s="22">
        <v>241165</v>
      </c>
      <c r="H28" s="27">
        <v>93762</v>
      </c>
      <c r="I28" s="27">
        <v>188105</v>
      </c>
      <c r="J28" s="27">
        <v>217291</v>
      </c>
      <c r="K28" s="22">
        <v>417979</v>
      </c>
      <c r="L28" s="27">
        <v>335778</v>
      </c>
      <c r="M28" s="27">
        <v>299348</v>
      </c>
      <c r="N28" s="27">
        <v>301777</v>
      </c>
      <c r="O28" s="22">
        <v>455206</v>
      </c>
      <c r="P28" s="27">
        <v>369487</v>
      </c>
      <c r="Q28" s="27">
        <v>310137</v>
      </c>
      <c r="R28" s="27">
        <v>122207</v>
      </c>
      <c r="S28" s="22">
        <v>525515</v>
      </c>
      <c r="T28" s="27">
        <v>593565</v>
      </c>
      <c r="U28" s="27">
        <v>572793</v>
      </c>
      <c r="V28" s="27">
        <v>76224</v>
      </c>
      <c r="W28" s="22">
        <v>485729</v>
      </c>
    </row>
    <row r="29" spans="1:23" ht="12" thickBot="1">
      <c r="A29" s="25" t="s">
        <v>237</v>
      </c>
      <c r="B29" s="28">
        <v>435187</v>
      </c>
      <c r="C29" s="23">
        <v>673123</v>
      </c>
      <c r="D29" s="28">
        <v>688566</v>
      </c>
      <c r="E29" s="28">
        <v>762589</v>
      </c>
      <c r="F29" s="28">
        <v>690278</v>
      </c>
      <c r="G29" s="23">
        <v>6062059</v>
      </c>
      <c r="H29" s="28">
        <v>5380134</v>
      </c>
      <c r="I29" s="28">
        <v>4363029</v>
      </c>
      <c r="J29" s="28">
        <v>2493398</v>
      </c>
      <c r="K29" s="23">
        <v>5614718</v>
      </c>
      <c r="L29" s="28">
        <v>4154781</v>
      </c>
      <c r="M29" s="28">
        <v>2796520</v>
      </c>
      <c r="N29" s="28">
        <v>1426664</v>
      </c>
      <c r="O29" s="23">
        <v>2070293</v>
      </c>
      <c r="P29" s="28">
        <v>991692</v>
      </c>
      <c r="Q29" s="28">
        <v>661313</v>
      </c>
      <c r="R29" s="28">
        <v>429919</v>
      </c>
      <c r="S29" s="23">
        <v>4483397</v>
      </c>
      <c r="T29" s="28">
        <v>4106044</v>
      </c>
      <c r="U29" s="28">
        <v>3754292</v>
      </c>
      <c r="V29" s="28">
        <v>1871244</v>
      </c>
      <c r="W29" s="23">
        <v>7795659</v>
      </c>
    </row>
    <row r="30" spans="1:23" ht="12" thickTop="1">
      <c r="A30" s="6" t="s">
        <v>238</v>
      </c>
      <c r="B30" s="27">
        <v>13470</v>
      </c>
      <c r="C30" s="22">
        <v>17437</v>
      </c>
      <c r="D30" s="27">
        <v>3728</v>
      </c>
      <c r="E30" s="27"/>
      <c r="F30" s="27"/>
      <c r="G30" s="22">
        <v>62532</v>
      </c>
      <c r="H30" s="27">
        <v>63466</v>
      </c>
      <c r="I30" s="27">
        <v>65274</v>
      </c>
      <c r="J30" s="27">
        <v>67050</v>
      </c>
      <c r="K30" s="22">
        <v>88317</v>
      </c>
      <c r="L30" s="27">
        <v>87702</v>
      </c>
      <c r="M30" s="27">
        <v>724</v>
      </c>
      <c r="N30" s="27"/>
      <c r="O30" s="22">
        <v>34061</v>
      </c>
      <c r="P30" s="27">
        <v>33916</v>
      </c>
      <c r="Q30" s="27">
        <v>33727</v>
      </c>
      <c r="R30" s="27">
        <v>689</v>
      </c>
      <c r="S30" s="22">
        <v>1051</v>
      </c>
      <c r="T30" s="27">
        <v>1033</v>
      </c>
      <c r="U30" s="27">
        <v>770</v>
      </c>
      <c r="V30" s="27">
        <v>680</v>
      </c>
      <c r="W30" s="22">
        <v>1226</v>
      </c>
    </row>
    <row r="31" spans="1:23" ht="11.25">
      <c r="A31" s="6" t="s">
        <v>240</v>
      </c>
      <c r="B31" s="27"/>
      <c r="C31" s="22"/>
      <c r="D31" s="27"/>
      <c r="E31" s="27"/>
      <c r="F31" s="27"/>
      <c r="G31" s="22"/>
      <c r="H31" s="27"/>
      <c r="I31" s="27"/>
      <c r="J31" s="27"/>
      <c r="K31" s="22"/>
      <c r="L31" s="27"/>
      <c r="M31" s="27"/>
      <c r="N31" s="27"/>
      <c r="O31" s="22">
        <v>64160</v>
      </c>
      <c r="P31" s="27">
        <v>63916</v>
      </c>
      <c r="Q31" s="27">
        <v>45526</v>
      </c>
      <c r="R31" s="27">
        <v>45396</v>
      </c>
      <c r="S31" s="22"/>
      <c r="T31" s="27"/>
      <c r="U31" s="27">
        <v>7240</v>
      </c>
      <c r="V31" s="27"/>
      <c r="W31" s="22"/>
    </row>
    <row r="32" spans="1:23" ht="11.25">
      <c r="A32" s="6" t="s">
        <v>242</v>
      </c>
      <c r="B32" s="27"/>
      <c r="C32" s="22"/>
      <c r="D32" s="27">
        <v>500</v>
      </c>
      <c r="E32" s="27"/>
      <c r="F32" s="27"/>
      <c r="G32" s="22"/>
      <c r="H32" s="27"/>
      <c r="I32" s="27"/>
      <c r="J32" s="27"/>
      <c r="K32" s="22"/>
      <c r="L32" s="27">
        <v>400</v>
      </c>
      <c r="M32" s="27"/>
      <c r="N32" s="27"/>
      <c r="O32" s="22"/>
      <c r="P32" s="27"/>
      <c r="Q32" s="27"/>
      <c r="R32" s="27">
        <v>18930</v>
      </c>
      <c r="S32" s="22"/>
      <c r="T32" s="27"/>
      <c r="U32" s="27"/>
      <c r="V32" s="27"/>
      <c r="W32" s="22"/>
    </row>
    <row r="33" spans="1:23" ht="11.25">
      <c r="A33" s="6" t="s">
        <v>97</v>
      </c>
      <c r="B33" s="27"/>
      <c r="C33" s="22"/>
      <c r="D33" s="27"/>
      <c r="E33" s="27"/>
      <c r="F33" s="27"/>
      <c r="G33" s="22"/>
      <c r="H33" s="27"/>
      <c r="I33" s="27"/>
      <c r="J33" s="27"/>
      <c r="K33" s="22"/>
      <c r="L33" s="27"/>
      <c r="M33" s="27"/>
      <c r="N33" s="27"/>
      <c r="O33" s="22"/>
      <c r="P33" s="27"/>
      <c r="Q33" s="27"/>
      <c r="R33" s="27"/>
      <c r="S33" s="22">
        <v>100</v>
      </c>
      <c r="T33" s="27"/>
      <c r="U33" s="27"/>
      <c r="V33" s="27"/>
      <c r="W33" s="22">
        <v>13500</v>
      </c>
    </row>
    <row r="34" spans="1:23" ht="11.25">
      <c r="A34" s="6" t="s">
        <v>0</v>
      </c>
      <c r="B34" s="27">
        <v>13470</v>
      </c>
      <c r="C34" s="22">
        <v>73388</v>
      </c>
      <c r="D34" s="27">
        <v>4228</v>
      </c>
      <c r="E34" s="27">
        <v>400</v>
      </c>
      <c r="F34" s="27"/>
      <c r="G34" s="22">
        <v>255764</v>
      </c>
      <c r="H34" s="27">
        <v>64666</v>
      </c>
      <c r="I34" s="27">
        <v>65274</v>
      </c>
      <c r="J34" s="27">
        <v>67050</v>
      </c>
      <c r="K34" s="22">
        <v>89767</v>
      </c>
      <c r="L34" s="27">
        <v>88102</v>
      </c>
      <c r="M34" s="27">
        <v>1024</v>
      </c>
      <c r="N34" s="27"/>
      <c r="O34" s="22">
        <v>191027</v>
      </c>
      <c r="P34" s="27">
        <v>146265</v>
      </c>
      <c r="Q34" s="27">
        <v>127043</v>
      </c>
      <c r="R34" s="27">
        <v>65016</v>
      </c>
      <c r="S34" s="22">
        <v>182773</v>
      </c>
      <c r="T34" s="27">
        <v>140760</v>
      </c>
      <c r="U34" s="27">
        <v>8110</v>
      </c>
      <c r="V34" s="27">
        <v>680</v>
      </c>
      <c r="W34" s="22">
        <v>442701</v>
      </c>
    </row>
    <row r="35" spans="1:23" ht="11.25">
      <c r="A35" s="6" t="s">
        <v>245</v>
      </c>
      <c r="B35" s="27">
        <v>321</v>
      </c>
      <c r="C35" s="22">
        <v>7792</v>
      </c>
      <c r="D35" s="27">
        <v>25</v>
      </c>
      <c r="E35" s="27">
        <v>25</v>
      </c>
      <c r="F35" s="27"/>
      <c r="G35" s="22">
        <v>1347</v>
      </c>
      <c r="H35" s="27">
        <v>894</v>
      </c>
      <c r="I35" s="27">
        <v>740</v>
      </c>
      <c r="J35" s="27">
        <v>748</v>
      </c>
      <c r="K35" s="22">
        <v>4433</v>
      </c>
      <c r="L35" s="27">
        <v>4016</v>
      </c>
      <c r="M35" s="27"/>
      <c r="N35" s="27"/>
      <c r="O35" s="22">
        <v>273</v>
      </c>
      <c r="P35" s="27">
        <v>273</v>
      </c>
      <c r="Q35" s="27">
        <v>275</v>
      </c>
      <c r="R35" s="27">
        <v>283</v>
      </c>
      <c r="S35" s="22">
        <v>1851</v>
      </c>
      <c r="T35" s="27">
        <v>1118</v>
      </c>
      <c r="U35" s="27">
        <v>1210</v>
      </c>
      <c r="V35" s="27">
        <v>1213</v>
      </c>
      <c r="W35" s="22">
        <v>3052</v>
      </c>
    </row>
    <row r="36" spans="1:23" ht="11.25">
      <c r="A36" s="6" t="s">
        <v>246</v>
      </c>
      <c r="B36" s="27">
        <v>18098</v>
      </c>
      <c r="C36" s="22">
        <v>58272</v>
      </c>
      <c r="D36" s="27">
        <v>35163</v>
      </c>
      <c r="E36" s="27">
        <v>15044</v>
      </c>
      <c r="F36" s="27">
        <v>2149</v>
      </c>
      <c r="G36" s="22">
        <v>65833</v>
      </c>
      <c r="H36" s="27">
        <v>51790</v>
      </c>
      <c r="I36" s="27">
        <v>38440</v>
      </c>
      <c r="J36" s="27">
        <v>4818</v>
      </c>
      <c r="K36" s="22">
        <v>55431</v>
      </c>
      <c r="L36" s="27">
        <v>16679</v>
      </c>
      <c r="M36" s="27">
        <v>12676</v>
      </c>
      <c r="N36" s="27">
        <v>8024</v>
      </c>
      <c r="O36" s="22">
        <v>35956</v>
      </c>
      <c r="P36" s="27">
        <v>10418</v>
      </c>
      <c r="Q36" s="27">
        <v>5973</v>
      </c>
      <c r="R36" s="27">
        <v>2260</v>
      </c>
      <c r="S36" s="22">
        <v>48579</v>
      </c>
      <c r="T36" s="27">
        <v>27051</v>
      </c>
      <c r="U36" s="27">
        <v>11903</v>
      </c>
      <c r="V36" s="27">
        <v>2565</v>
      </c>
      <c r="W36" s="22">
        <v>72066</v>
      </c>
    </row>
    <row r="37" spans="1:23" ht="11.25">
      <c r="A37" s="6" t="s">
        <v>247</v>
      </c>
      <c r="B37" s="27"/>
      <c r="C37" s="22">
        <v>604221</v>
      </c>
      <c r="D37" s="27"/>
      <c r="E37" s="27"/>
      <c r="F37" s="27"/>
      <c r="G37" s="22"/>
      <c r="H37" s="27"/>
      <c r="I37" s="27"/>
      <c r="J37" s="27"/>
      <c r="K37" s="22"/>
      <c r="L37" s="27"/>
      <c r="M37" s="27"/>
      <c r="N37" s="27"/>
      <c r="O37" s="22"/>
      <c r="P37" s="27"/>
      <c r="Q37" s="27"/>
      <c r="R37" s="27"/>
      <c r="S37" s="22"/>
      <c r="T37" s="27"/>
      <c r="U37" s="27"/>
      <c r="V37" s="27"/>
      <c r="W37" s="22"/>
    </row>
    <row r="38" spans="1:23" ht="11.25">
      <c r="A38" s="6" t="s">
        <v>248</v>
      </c>
      <c r="B38" s="27"/>
      <c r="C38" s="22"/>
      <c r="D38" s="27"/>
      <c r="E38" s="27"/>
      <c r="F38" s="27"/>
      <c r="G38" s="22"/>
      <c r="H38" s="27"/>
      <c r="I38" s="27"/>
      <c r="J38" s="27"/>
      <c r="K38" s="22">
        <v>14826</v>
      </c>
      <c r="L38" s="27"/>
      <c r="M38" s="27"/>
      <c r="N38" s="27"/>
      <c r="O38" s="22"/>
      <c r="P38" s="27"/>
      <c r="Q38" s="27"/>
      <c r="R38" s="27"/>
      <c r="S38" s="22"/>
      <c r="T38" s="27"/>
      <c r="U38" s="27"/>
      <c r="V38" s="27"/>
      <c r="W38" s="22"/>
    </row>
    <row r="39" spans="1:23" ht="11.25">
      <c r="A39" s="6" t="s">
        <v>249</v>
      </c>
      <c r="B39" s="27">
        <v>18419</v>
      </c>
      <c r="C39" s="22">
        <v>670286</v>
      </c>
      <c r="D39" s="27">
        <v>35188</v>
      </c>
      <c r="E39" s="27">
        <v>15069</v>
      </c>
      <c r="F39" s="27">
        <v>2149</v>
      </c>
      <c r="G39" s="22">
        <v>182839</v>
      </c>
      <c r="H39" s="27">
        <v>52685</v>
      </c>
      <c r="I39" s="27">
        <v>39181</v>
      </c>
      <c r="J39" s="27">
        <v>5566</v>
      </c>
      <c r="K39" s="22">
        <v>314658</v>
      </c>
      <c r="L39" s="27">
        <v>260829</v>
      </c>
      <c r="M39" s="27">
        <v>228916</v>
      </c>
      <c r="N39" s="27">
        <v>224265</v>
      </c>
      <c r="O39" s="22">
        <v>36230</v>
      </c>
      <c r="P39" s="27">
        <v>10691</v>
      </c>
      <c r="Q39" s="27">
        <v>6248</v>
      </c>
      <c r="R39" s="27">
        <v>2543</v>
      </c>
      <c r="S39" s="22">
        <v>50430</v>
      </c>
      <c r="T39" s="27">
        <v>29967</v>
      </c>
      <c r="U39" s="27">
        <v>14818</v>
      </c>
      <c r="V39" s="27">
        <v>3779</v>
      </c>
      <c r="W39" s="22">
        <v>75898</v>
      </c>
    </row>
    <row r="40" spans="1:23" ht="11.25">
      <c r="A40" s="7" t="s">
        <v>250</v>
      </c>
      <c r="B40" s="27">
        <v>430237</v>
      </c>
      <c r="C40" s="22">
        <v>76226</v>
      </c>
      <c r="D40" s="27">
        <v>657605</v>
      </c>
      <c r="E40" s="27">
        <v>747920</v>
      </c>
      <c r="F40" s="27">
        <v>688128</v>
      </c>
      <c r="G40" s="22">
        <v>6134984</v>
      </c>
      <c r="H40" s="27">
        <v>5392116</v>
      </c>
      <c r="I40" s="27">
        <v>4389122</v>
      </c>
      <c r="J40" s="27">
        <v>2554882</v>
      </c>
      <c r="K40" s="22">
        <v>5389826</v>
      </c>
      <c r="L40" s="27">
        <v>3982054</v>
      </c>
      <c r="M40" s="27">
        <v>2568628</v>
      </c>
      <c r="N40" s="27">
        <v>1202399</v>
      </c>
      <c r="O40" s="22">
        <v>2225091</v>
      </c>
      <c r="P40" s="27">
        <v>1127266</v>
      </c>
      <c r="Q40" s="27">
        <v>782107</v>
      </c>
      <c r="R40" s="27">
        <v>492392</v>
      </c>
      <c r="S40" s="22">
        <v>4615740</v>
      </c>
      <c r="T40" s="27">
        <v>4216836</v>
      </c>
      <c r="U40" s="27">
        <v>3747585</v>
      </c>
      <c r="V40" s="27">
        <v>1868146</v>
      </c>
      <c r="W40" s="22">
        <v>8162461</v>
      </c>
    </row>
    <row r="41" spans="1:23" ht="11.25">
      <c r="A41" s="7" t="s">
        <v>254</v>
      </c>
      <c r="B41" s="27">
        <v>291650</v>
      </c>
      <c r="C41" s="22">
        <v>340793</v>
      </c>
      <c r="D41" s="27">
        <v>276034</v>
      </c>
      <c r="E41" s="27">
        <v>263696</v>
      </c>
      <c r="F41" s="27">
        <v>258680</v>
      </c>
      <c r="G41" s="22">
        <v>2300533</v>
      </c>
      <c r="H41" s="27">
        <v>1483296</v>
      </c>
      <c r="I41" s="27">
        <v>1162090</v>
      </c>
      <c r="J41" s="27">
        <v>703582</v>
      </c>
      <c r="K41" s="22">
        <v>1360057</v>
      </c>
      <c r="L41" s="27">
        <v>900800</v>
      </c>
      <c r="M41" s="27">
        <v>514352</v>
      </c>
      <c r="N41" s="27">
        <v>43159</v>
      </c>
      <c r="O41" s="22">
        <v>732436</v>
      </c>
      <c r="P41" s="27">
        <v>539386</v>
      </c>
      <c r="Q41" s="27">
        <v>368431</v>
      </c>
      <c r="R41" s="27">
        <v>314329</v>
      </c>
      <c r="S41" s="22">
        <v>1694632</v>
      </c>
      <c r="T41" s="27">
        <v>1455840</v>
      </c>
      <c r="U41" s="27">
        <v>1097866</v>
      </c>
      <c r="V41" s="27">
        <v>547056</v>
      </c>
      <c r="W41" s="22">
        <v>2662573</v>
      </c>
    </row>
    <row r="42" spans="1:23" ht="11.25">
      <c r="A42" s="7" t="s">
        <v>1</v>
      </c>
      <c r="B42" s="27">
        <v>138587</v>
      </c>
      <c r="C42" s="22">
        <v>-264567</v>
      </c>
      <c r="D42" s="27">
        <v>381571</v>
      </c>
      <c r="E42" s="27">
        <v>484223</v>
      </c>
      <c r="F42" s="27">
        <v>429447</v>
      </c>
      <c r="G42" s="22">
        <v>3834450</v>
      </c>
      <c r="H42" s="27">
        <v>3368588</v>
      </c>
      <c r="I42" s="27">
        <v>2686800</v>
      </c>
      <c r="J42" s="27">
        <v>1851300</v>
      </c>
      <c r="K42" s="22">
        <v>4029769</v>
      </c>
      <c r="L42" s="27">
        <v>3081254</v>
      </c>
      <c r="M42" s="27">
        <v>2054275</v>
      </c>
      <c r="N42" s="27">
        <v>1159239</v>
      </c>
      <c r="O42" s="22"/>
      <c r="P42" s="27"/>
      <c r="Q42" s="27"/>
      <c r="R42" s="27"/>
      <c r="S42" s="22"/>
      <c r="T42" s="27"/>
      <c r="U42" s="27"/>
      <c r="V42" s="27"/>
      <c r="W42" s="22"/>
    </row>
    <row r="43" spans="1:23" ht="11.25">
      <c r="A43" s="7" t="s">
        <v>2</v>
      </c>
      <c r="B43" s="27">
        <v>6375</v>
      </c>
      <c r="C43" s="22">
        <v>-53698</v>
      </c>
      <c r="D43" s="27">
        <v>-32542</v>
      </c>
      <c r="E43" s="27">
        <v>12837</v>
      </c>
      <c r="F43" s="27">
        <v>26125</v>
      </c>
      <c r="G43" s="22">
        <v>367621</v>
      </c>
      <c r="H43" s="27">
        <v>333021</v>
      </c>
      <c r="I43" s="27">
        <v>302824</v>
      </c>
      <c r="J43" s="27">
        <v>138588</v>
      </c>
      <c r="K43" s="22">
        <v>330197</v>
      </c>
      <c r="L43" s="27">
        <v>214953</v>
      </c>
      <c r="M43" s="27">
        <v>137292</v>
      </c>
      <c r="N43" s="27">
        <v>85621</v>
      </c>
      <c r="O43" s="22">
        <v>50414</v>
      </c>
      <c r="P43" s="27">
        <v>27290</v>
      </c>
      <c r="Q43" s="27">
        <v>43763</v>
      </c>
      <c r="R43" s="27">
        <v>27105</v>
      </c>
      <c r="S43" s="22">
        <v>354221</v>
      </c>
      <c r="T43" s="27">
        <v>344418</v>
      </c>
      <c r="U43" s="27">
        <v>270169</v>
      </c>
      <c r="V43" s="27">
        <v>108146</v>
      </c>
      <c r="W43" s="22">
        <v>356231</v>
      </c>
    </row>
    <row r="44" spans="1:23" ht="12" thickBot="1">
      <c r="A44" s="7" t="s">
        <v>255</v>
      </c>
      <c r="B44" s="27">
        <v>132211</v>
      </c>
      <c r="C44" s="22">
        <v>-210868</v>
      </c>
      <c r="D44" s="27">
        <v>414113</v>
      </c>
      <c r="E44" s="27">
        <v>471385</v>
      </c>
      <c r="F44" s="27">
        <v>403322</v>
      </c>
      <c r="G44" s="22">
        <v>3466829</v>
      </c>
      <c r="H44" s="27">
        <v>3035566</v>
      </c>
      <c r="I44" s="27">
        <v>2383975</v>
      </c>
      <c r="J44" s="27">
        <v>1712712</v>
      </c>
      <c r="K44" s="22">
        <v>3699571</v>
      </c>
      <c r="L44" s="27">
        <v>2866300</v>
      </c>
      <c r="M44" s="27">
        <v>1916983</v>
      </c>
      <c r="N44" s="27">
        <v>1073617</v>
      </c>
      <c r="O44" s="22">
        <v>1442240</v>
      </c>
      <c r="P44" s="27">
        <v>589132</v>
      </c>
      <c r="Q44" s="27">
        <v>369912</v>
      </c>
      <c r="R44" s="27">
        <v>150957</v>
      </c>
      <c r="S44" s="22">
        <v>2566886</v>
      </c>
      <c r="T44" s="27">
        <v>2416577</v>
      </c>
      <c r="U44" s="27">
        <v>2379549</v>
      </c>
      <c r="V44" s="27">
        <v>1212942</v>
      </c>
      <c r="W44" s="22">
        <v>5143656</v>
      </c>
    </row>
    <row r="45" spans="1:23" ht="12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7" ht="11.25">
      <c r="A47" s="20" t="s">
        <v>190</v>
      </c>
    </row>
    <row r="48" ht="11.25">
      <c r="A48" s="20" t="s">
        <v>191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R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8" width="17.83203125" style="0" customWidth="1"/>
  </cols>
  <sheetData>
    <row r="1" ht="12" thickBot="1"/>
    <row r="2" spans="1:18" ht="12" thickTop="1">
      <c r="A2" s="10" t="s">
        <v>186</v>
      </c>
      <c r="B2" s="14">
        <v>5310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" thickBot="1">
      <c r="A3" s="11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thickTop="1">
      <c r="A4" s="10" t="s">
        <v>61</v>
      </c>
      <c r="B4" s="15" t="str">
        <f>HYPERLINK("http://www.kabupro.jp/mark/20130830/S000EDS3.htm","有価証券報告書")</f>
        <v>有価証券報告書</v>
      </c>
      <c r="C4" s="15" t="str">
        <f>HYPERLINK("http://www.kabupro.jp/mark/20130115/S000CMFH.htm","四半期報告書")</f>
        <v>四半期報告書</v>
      </c>
      <c r="D4" s="15" t="str">
        <f>HYPERLINK("http://www.kabupro.jp/mark/20130830/S000EDS3.htm","有価証券報告書")</f>
        <v>有価証券報告書</v>
      </c>
      <c r="E4" s="15" t="str">
        <f>HYPERLINK("http://www.kabupro.jp/mark/20130115/S000CMFH.htm","四半期報告書")</f>
        <v>四半期報告書</v>
      </c>
      <c r="F4" s="15" t="str">
        <f>HYPERLINK("http://www.kabupro.jp/mark/20120831/S000BU4Y.htm","有価証券報告書")</f>
        <v>有価証券報告書</v>
      </c>
      <c r="G4" s="15" t="str">
        <f>HYPERLINK("http://www.kabupro.jp/mark/20110414/S00085F5.htm","四半期報告書")</f>
        <v>四半期報告書</v>
      </c>
      <c r="H4" s="15" t="str">
        <f>HYPERLINK("http://www.kabupro.jp/mark/20120113/S000A2AA.htm","四半期報告書")</f>
        <v>四半期報告書</v>
      </c>
      <c r="I4" s="15" t="str">
        <f>HYPERLINK("http://www.kabupro.jp/mark/20101015/S0006XVD.htm","四半期報告書")</f>
        <v>四半期報告書</v>
      </c>
      <c r="J4" s="15" t="str">
        <f>HYPERLINK("http://www.kabupro.jp/mark/20110831/S00099HJ.htm","有価証券報告書")</f>
        <v>有価証券報告書</v>
      </c>
      <c r="K4" s="15" t="str">
        <f>HYPERLINK("http://www.kabupro.jp/mark/20110414/S00085F5.htm","四半期報告書")</f>
        <v>四半期報告書</v>
      </c>
      <c r="L4" s="15" t="str">
        <f>HYPERLINK("http://www.kabupro.jp/mark/20110114/S0007JE9.htm","四半期報告書")</f>
        <v>四半期報告書</v>
      </c>
      <c r="M4" s="15" t="str">
        <f>HYPERLINK("http://www.kabupro.jp/mark/20101015/S0006XVD.htm","四半期報告書")</f>
        <v>四半期報告書</v>
      </c>
      <c r="N4" s="15" t="str">
        <f>HYPERLINK("http://www.kabupro.jp/mark/20100830/S0006PAU.htm","有価証券報告書")</f>
        <v>有価証券報告書</v>
      </c>
      <c r="O4" s="15" t="str">
        <f>HYPERLINK("http://www.kabupro.jp/mark/20100414/S0005JFX.htm","四半期報告書")</f>
        <v>四半期報告書</v>
      </c>
      <c r="P4" s="15" t="str">
        <f>HYPERLINK("http://www.kabupro.jp/mark/20100114/S0004XOV.htm","四半期報告書")</f>
        <v>四半期報告書</v>
      </c>
      <c r="Q4" s="15" t="str">
        <f>HYPERLINK("http://www.kabupro.jp/mark/20091015/S0004CI0.htm","四半期報告書")</f>
        <v>四半期報告書</v>
      </c>
      <c r="R4" s="15" t="str">
        <f>HYPERLINK("http://www.kabupro.jp/mark/20090831/S0004367.htm","有価証券報告書")</f>
        <v>有価証券報告書</v>
      </c>
    </row>
    <row r="5" spans="1:18" ht="12" thickBot="1">
      <c r="A5" s="11" t="s">
        <v>62</v>
      </c>
      <c r="B5" s="1" t="s">
        <v>68</v>
      </c>
      <c r="C5" s="1" t="s">
        <v>262</v>
      </c>
      <c r="D5" s="1" t="s">
        <v>68</v>
      </c>
      <c r="E5" s="1" t="s">
        <v>262</v>
      </c>
      <c r="F5" s="1" t="s">
        <v>72</v>
      </c>
      <c r="G5" s="1" t="s">
        <v>270</v>
      </c>
      <c r="H5" s="1" t="s">
        <v>267</v>
      </c>
      <c r="I5" s="1" t="s">
        <v>274</v>
      </c>
      <c r="J5" s="1" t="s">
        <v>74</v>
      </c>
      <c r="K5" s="1" t="s">
        <v>270</v>
      </c>
      <c r="L5" s="1" t="s">
        <v>272</v>
      </c>
      <c r="M5" s="1" t="s">
        <v>274</v>
      </c>
      <c r="N5" s="1" t="s">
        <v>76</v>
      </c>
      <c r="O5" s="1" t="s">
        <v>276</v>
      </c>
      <c r="P5" s="1" t="s">
        <v>278</v>
      </c>
      <c r="Q5" s="1" t="s">
        <v>280</v>
      </c>
      <c r="R5" s="1" t="s">
        <v>78</v>
      </c>
    </row>
    <row r="6" spans="1:18" ht="12.75" thickBot="1" thickTop="1">
      <c r="A6" s="10" t="s">
        <v>63</v>
      </c>
      <c r="B6" s="18" t="s">
        <v>59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" thickTop="1">
      <c r="A7" s="12" t="s">
        <v>64</v>
      </c>
      <c r="B7" s="16" t="s">
        <v>69</v>
      </c>
      <c r="C7" s="14" t="s">
        <v>10</v>
      </c>
      <c r="D7" s="16" t="s">
        <v>69</v>
      </c>
      <c r="E7" s="14" t="s">
        <v>10</v>
      </c>
      <c r="F7" s="16" t="s">
        <v>69</v>
      </c>
      <c r="G7" s="14" t="s">
        <v>10</v>
      </c>
      <c r="H7" s="14" t="s">
        <v>10</v>
      </c>
      <c r="I7" s="14" t="s">
        <v>10</v>
      </c>
      <c r="J7" s="16" t="s">
        <v>69</v>
      </c>
      <c r="K7" s="14" t="s">
        <v>10</v>
      </c>
      <c r="L7" s="14" t="s">
        <v>10</v>
      </c>
      <c r="M7" s="14" t="s">
        <v>10</v>
      </c>
      <c r="N7" s="16" t="s">
        <v>69</v>
      </c>
      <c r="O7" s="14" t="s">
        <v>10</v>
      </c>
      <c r="P7" s="14" t="s">
        <v>10</v>
      </c>
      <c r="Q7" s="14" t="s">
        <v>10</v>
      </c>
      <c r="R7" s="16" t="s">
        <v>69</v>
      </c>
    </row>
    <row r="8" spans="1:18" ht="11.25">
      <c r="A8" s="13" t="s">
        <v>65</v>
      </c>
      <c r="B8" s="17" t="s">
        <v>192</v>
      </c>
      <c r="C8" s="1" t="s">
        <v>192</v>
      </c>
      <c r="D8" s="17" t="s">
        <v>193</v>
      </c>
      <c r="E8" s="1" t="s">
        <v>193</v>
      </c>
      <c r="F8" s="17" t="s">
        <v>194</v>
      </c>
      <c r="G8" s="1" t="s">
        <v>194</v>
      </c>
      <c r="H8" s="1" t="s">
        <v>194</v>
      </c>
      <c r="I8" s="1" t="s">
        <v>194</v>
      </c>
      <c r="J8" s="17" t="s">
        <v>195</v>
      </c>
      <c r="K8" s="1" t="s">
        <v>195</v>
      </c>
      <c r="L8" s="1" t="s">
        <v>195</v>
      </c>
      <c r="M8" s="1" t="s">
        <v>195</v>
      </c>
      <c r="N8" s="17" t="s">
        <v>196</v>
      </c>
      <c r="O8" s="1" t="s">
        <v>196</v>
      </c>
      <c r="P8" s="1" t="s">
        <v>196</v>
      </c>
      <c r="Q8" s="1" t="s">
        <v>196</v>
      </c>
      <c r="R8" s="17" t="s">
        <v>197</v>
      </c>
    </row>
    <row r="9" spans="1:18" ht="11.25">
      <c r="A9" s="13" t="s">
        <v>66</v>
      </c>
      <c r="B9" s="17" t="s">
        <v>70</v>
      </c>
      <c r="C9" s="1" t="s">
        <v>263</v>
      </c>
      <c r="D9" s="17" t="s">
        <v>71</v>
      </c>
      <c r="E9" s="1" t="s">
        <v>268</v>
      </c>
      <c r="F9" s="17" t="s">
        <v>73</v>
      </c>
      <c r="G9" s="1" t="s">
        <v>271</v>
      </c>
      <c r="H9" s="1" t="s">
        <v>273</v>
      </c>
      <c r="I9" s="1" t="s">
        <v>275</v>
      </c>
      <c r="J9" s="17" t="s">
        <v>75</v>
      </c>
      <c r="K9" s="1" t="s">
        <v>277</v>
      </c>
      <c r="L9" s="1" t="s">
        <v>279</v>
      </c>
      <c r="M9" s="1" t="s">
        <v>78</v>
      </c>
      <c r="N9" s="17" t="s">
        <v>77</v>
      </c>
      <c r="O9" s="1" t="s">
        <v>282</v>
      </c>
      <c r="P9" s="1" t="s">
        <v>284</v>
      </c>
      <c r="Q9" s="1" t="s">
        <v>286</v>
      </c>
      <c r="R9" s="17" t="s">
        <v>79</v>
      </c>
    </row>
    <row r="10" spans="1:18" ht="12" thickBot="1">
      <c r="A10" s="13" t="s">
        <v>67</v>
      </c>
      <c r="B10" s="17" t="s">
        <v>81</v>
      </c>
      <c r="C10" s="1" t="s">
        <v>81</v>
      </c>
      <c r="D10" s="17" t="s">
        <v>81</v>
      </c>
      <c r="E10" s="1" t="s">
        <v>81</v>
      </c>
      <c r="F10" s="17" t="s">
        <v>81</v>
      </c>
      <c r="G10" s="1" t="s">
        <v>81</v>
      </c>
      <c r="H10" s="1" t="s">
        <v>81</v>
      </c>
      <c r="I10" s="1" t="s">
        <v>81</v>
      </c>
      <c r="J10" s="17" t="s">
        <v>81</v>
      </c>
      <c r="K10" s="1" t="s">
        <v>81</v>
      </c>
      <c r="L10" s="1" t="s">
        <v>81</v>
      </c>
      <c r="M10" s="1" t="s">
        <v>81</v>
      </c>
      <c r="N10" s="17" t="s">
        <v>81</v>
      </c>
      <c r="O10" s="1" t="s">
        <v>81</v>
      </c>
      <c r="P10" s="1" t="s">
        <v>81</v>
      </c>
      <c r="Q10" s="1" t="s">
        <v>81</v>
      </c>
      <c r="R10" s="17" t="s">
        <v>81</v>
      </c>
    </row>
    <row r="11" spans="1:18" ht="12" thickTop="1">
      <c r="A11" s="29" t="s">
        <v>250</v>
      </c>
      <c r="B11" s="21">
        <v>76226</v>
      </c>
      <c r="C11" s="26">
        <v>747920</v>
      </c>
      <c r="D11" s="21">
        <v>6134984</v>
      </c>
      <c r="E11" s="26">
        <v>4389122</v>
      </c>
      <c r="F11" s="21">
        <v>5389826</v>
      </c>
      <c r="G11" s="26">
        <v>3982054</v>
      </c>
      <c r="H11" s="26">
        <v>2568628</v>
      </c>
      <c r="I11" s="26">
        <v>1202399</v>
      </c>
      <c r="J11" s="21">
        <v>2225091</v>
      </c>
      <c r="K11" s="26">
        <v>1127266</v>
      </c>
      <c r="L11" s="26">
        <v>782107</v>
      </c>
      <c r="M11" s="26">
        <v>492392</v>
      </c>
      <c r="N11" s="21">
        <v>4615740</v>
      </c>
      <c r="O11" s="26">
        <v>4216836</v>
      </c>
      <c r="P11" s="26">
        <v>3747585</v>
      </c>
      <c r="Q11" s="26">
        <v>1868146</v>
      </c>
      <c r="R11" s="21">
        <v>8162461</v>
      </c>
    </row>
    <row r="12" spans="1:18" ht="11.25">
      <c r="A12" s="6" t="s">
        <v>234</v>
      </c>
      <c r="B12" s="22">
        <v>3319299</v>
      </c>
      <c r="C12" s="27">
        <v>1546654</v>
      </c>
      <c r="D12" s="22">
        <v>4709038</v>
      </c>
      <c r="E12" s="27">
        <v>2178293</v>
      </c>
      <c r="F12" s="22">
        <v>4999532</v>
      </c>
      <c r="G12" s="27">
        <v>3643927</v>
      </c>
      <c r="H12" s="27">
        <v>2372148</v>
      </c>
      <c r="I12" s="27">
        <v>1164946</v>
      </c>
      <c r="J12" s="22">
        <v>3753073</v>
      </c>
      <c r="K12" s="27">
        <v>2503757</v>
      </c>
      <c r="L12" s="27">
        <v>1615551</v>
      </c>
      <c r="M12" s="27">
        <v>773363</v>
      </c>
      <c r="N12" s="22">
        <v>3291319</v>
      </c>
      <c r="O12" s="27">
        <v>2402109</v>
      </c>
      <c r="P12" s="27">
        <v>1561562</v>
      </c>
      <c r="Q12" s="27">
        <v>753234</v>
      </c>
      <c r="R12" s="22">
        <v>2755975</v>
      </c>
    </row>
    <row r="13" spans="1:18" ht="11.25">
      <c r="A13" s="6" t="s">
        <v>247</v>
      </c>
      <c r="B13" s="22">
        <v>604221</v>
      </c>
      <c r="C13" s="27"/>
      <c r="D13" s="22"/>
      <c r="E13" s="27"/>
      <c r="F13" s="22"/>
      <c r="G13" s="27"/>
      <c r="H13" s="27"/>
      <c r="I13" s="27"/>
      <c r="J13" s="22"/>
      <c r="K13" s="27"/>
      <c r="L13" s="27"/>
      <c r="M13" s="27"/>
      <c r="N13" s="22"/>
      <c r="O13" s="27"/>
      <c r="P13" s="27"/>
      <c r="Q13" s="27"/>
      <c r="R13" s="22"/>
    </row>
    <row r="14" spans="1:18" ht="11.25">
      <c r="A14" s="6" t="s">
        <v>11</v>
      </c>
      <c r="B14" s="22"/>
      <c r="C14" s="27"/>
      <c r="D14" s="22">
        <v>10906</v>
      </c>
      <c r="E14" s="27">
        <v>5453</v>
      </c>
      <c r="F14" s="22">
        <v>10906</v>
      </c>
      <c r="G14" s="27">
        <v>8179</v>
      </c>
      <c r="H14" s="27">
        <v>5453</v>
      </c>
      <c r="I14" s="27">
        <v>2726</v>
      </c>
      <c r="J14" s="22">
        <v>10906</v>
      </c>
      <c r="K14" s="27">
        <v>8179</v>
      </c>
      <c r="L14" s="27">
        <v>5453</v>
      </c>
      <c r="M14" s="27">
        <v>2726</v>
      </c>
      <c r="N14" s="22">
        <v>10906</v>
      </c>
      <c r="O14" s="27">
        <v>8179</v>
      </c>
      <c r="P14" s="27">
        <v>5453</v>
      </c>
      <c r="Q14" s="27">
        <v>2726</v>
      </c>
      <c r="R14" s="22">
        <v>10620</v>
      </c>
    </row>
    <row r="15" spans="1:18" ht="11.25">
      <c r="A15" s="6" t="s">
        <v>12</v>
      </c>
      <c r="B15" s="22">
        <v>60516</v>
      </c>
      <c r="C15" s="27">
        <v>74904</v>
      </c>
      <c r="D15" s="22">
        <v>-51367</v>
      </c>
      <c r="E15" s="27">
        <v>-18740</v>
      </c>
      <c r="F15" s="22">
        <v>70429</v>
      </c>
      <c r="G15" s="27">
        <v>92426</v>
      </c>
      <c r="H15" s="27">
        <v>53594</v>
      </c>
      <c r="I15" s="27">
        <v>28411</v>
      </c>
      <c r="J15" s="22">
        <v>265921</v>
      </c>
      <c r="K15" s="27">
        <v>236214</v>
      </c>
      <c r="L15" s="27">
        <v>148577</v>
      </c>
      <c r="M15" s="27">
        <v>60768</v>
      </c>
      <c r="N15" s="22">
        <v>178414</v>
      </c>
      <c r="O15" s="27">
        <v>148155</v>
      </c>
      <c r="P15" s="27">
        <v>94306</v>
      </c>
      <c r="Q15" s="27">
        <v>36510</v>
      </c>
      <c r="R15" s="22">
        <v>-48731</v>
      </c>
    </row>
    <row r="16" spans="1:18" ht="11.25">
      <c r="A16" s="6" t="s">
        <v>241</v>
      </c>
      <c r="B16" s="22"/>
      <c r="C16" s="27"/>
      <c r="D16" s="22"/>
      <c r="E16" s="27"/>
      <c r="F16" s="22"/>
      <c r="G16" s="27"/>
      <c r="H16" s="27"/>
      <c r="I16" s="27"/>
      <c r="J16" s="22"/>
      <c r="K16" s="27"/>
      <c r="L16" s="27"/>
      <c r="M16" s="27"/>
      <c r="N16" s="22">
        <v>-138641</v>
      </c>
      <c r="O16" s="27">
        <v>-134001</v>
      </c>
      <c r="P16" s="27"/>
      <c r="Q16" s="27"/>
      <c r="R16" s="22"/>
    </row>
    <row r="17" spans="1:18" ht="11.25">
      <c r="A17" s="6" t="s">
        <v>13</v>
      </c>
      <c r="B17" s="22"/>
      <c r="C17" s="27"/>
      <c r="D17" s="22"/>
      <c r="E17" s="27"/>
      <c r="F17" s="22"/>
      <c r="G17" s="27"/>
      <c r="H17" s="27"/>
      <c r="I17" s="27"/>
      <c r="J17" s="22">
        <v>-21016</v>
      </c>
      <c r="K17" s="27">
        <v>-21028</v>
      </c>
      <c r="L17" s="27">
        <v>-21053</v>
      </c>
      <c r="M17" s="27"/>
      <c r="N17" s="22"/>
      <c r="O17" s="27"/>
      <c r="P17" s="27"/>
      <c r="Q17" s="27"/>
      <c r="R17" s="22"/>
    </row>
    <row r="18" spans="1:18" ht="11.25">
      <c r="A18" s="6" t="s">
        <v>14</v>
      </c>
      <c r="B18" s="22">
        <v>200</v>
      </c>
      <c r="C18" s="27"/>
      <c r="D18" s="22">
        <v>-18700</v>
      </c>
      <c r="E18" s="27"/>
      <c r="F18" s="22"/>
      <c r="G18" s="27"/>
      <c r="H18" s="27"/>
      <c r="I18" s="27"/>
      <c r="J18" s="22"/>
      <c r="K18" s="27"/>
      <c r="L18" s="27"/>
      <c r="M18" s="27"/>
      <c r="N18" s="22"/>
      <c r="O18" s="27"/>
      <c r="P18" s="27"/>
      <c r="Q18" s="27"/>
      <c r="R18" s="22"/>
    </row>
    <row r="19" spans="1:18" ht="11.25">
      <c r="A19" s="6" t="s">
        <v>15</v>
      </c>
      <c r="B19" s="22">
        <v>-183959</v>
      </c>
      <c r="C19" s="27">
        <v>-27919</v>
      </c>
      <c r="D19" s="22">
        <v>97470</v>
      </c>
      <c r="E19" s="27">
        <v>145299</v>
      </c>
      <c r="F19" s="22">
        <v>112261</v>
      </c>
      <c r="G19" s="27">
        <v>-200995</v>
      </c>
      <c r="H19" s="27">
        <v>128571</v>
      </c>
      <c r="I19" s="27">
        <v>-263196</v>
      </c>
      <c r="J19" s="22">
        <v>-41658</v>
      </c>
      <c r="K19" s="27">
        <v>-307185</v>
      </c>
      <c r="L19" s="27">
        <v>-34904</v>
      </c>
      <c r="M19" s="27">
        <v>-352882</v>
      </c>
      <c r="N19" s="22">
        <v>-70296</v>
      </c>
      <c r="O19" s="27">
        <v>-315118</v>
      </c>
      <c r="P19" s="27">
        <v>-15433</v>
      </c>
      <c r="Q19" s="27">
        <v>-336412</v>
      </c>
      <c r="R19" s="22">
        <v>70473</v>
      </c>
    </row>
    <row r="20" spans="1:18" ht="11.25">
      <c r="A20" s="6" t="s">
        <v>16</v>
      </c>
      <c r="B20" s="22">
        <v>-67420</v>
      </c>
      <c r="C20" s="27"/>
      <c r="D20" s="22">
        <v>-11060</v>
      </c>
      <c r="E20" s="27"/>
      <c r="F20" s="22">
        <v>78480</v>
      </c>
      <c r="G20" s="27"/>
      <c r="H20" s="27"/>
      <c r="I20" s="27"/>
      <c r="J20" s="22">
        <v>-35840</v>
      </c>
      <c r="K20" s="27">
        <v>-35840</v>
      </c>
      <c r="L20" s="27">
        <v>-35840</v>
      </c>
      <c r="M20" s="27">
        <v>-35840</v>
      </c>
      <c r="N20" s="22">
        <v>-16002</v>
      </c>
      <c r="O20" s="27">
        <v>-12962</v>
      </c>
      <c r="P20" s="27">
        <v>25920</v>
      </c>
      <c r="Q20" s="27">
        <v>-38882</v>
      </c>
      <c r="R20" s="22">
        <v>-2710</v>
      </c>
    </row>
    <row r="21" spans="1:18" ht="11.25">
      <c r="A21" s="6" t="s">
        <v>17</v>
      </c>
      <c r="B21" s="22">
        <v>305995</v>
      </c>
      <c r="C21" s="27">
        <v>50627</v>
      </c>
      <c r="D21" s="22">
        <v>23722</v>
      </c>
      <c r="E21" s="27">
        <v>-2696</v>
      </c>
      <c r="F21" s="22">
        <v>10801</v>
      </c>
      <c r="G21" s="27">
        <v>44861</v>
      </c>
      <c r="H21" s="27">
        <v>38508</v>
      </c>
      <c r="I21" s="27">
        <v>14407</v>
      </c>
      <c r="J21" s="22">
        <v>-103232</v>
      </c>
      <c r="K21" s="27">
        <v>-103003</v>
      </c>
      <c r="L21" s="27">
        <v>-72704</v>
      </c>
      <c r="M21" s="27">
        <v>-71950</v>
      </c>
      <c r="N21" s="22">
        <v>69714</v>
      </c>
      <c r="O21" s="27">
        <v>-3342</v>
      </c>
      <c r="P21" s="27">
        <v>-15694</v>
      </c>
      <c r="Q21" s="27">
        <v>-9512</v>
      </c>
      <c r="R21" s="22">
        <v>13710</v>
      </c>
    </row>
    <row r="22" spans="1:18" ht="11.25">
      <c r="A22" s="6" t="s">
        <v>18</v>
      </c>
      <c r="B22" s="22">
        <v>-44174</v>
      </c>
      <c r="C22" s="27">
        <v>-21784</v>
      </c>
      <c r="D22" s="22">
        <v>-55368</v>
      </c>
      <c r="E22" s="27">
        <v>-24277</v>
      </c>
      <c r="F22" s="22">
        <v>-37540</v>
      </c>
      <c r="G22" s="27">
        <v>-27132</v>
      </c>
      <c r="H22" s="27">
        <v>-18761</v>
      </c>
      <c r="I22" s="27">
        <v>-11520</v>
      </c>
      <c r="J22" s="22">
        <v>-99419</v>
      </c>
      <c r="K22" s="27">
        <v>-91154</v>
      </c>
      <c r="L22" s="27">
        <v>-43272</v>
      </c>
      <c r="M22" s="27">
        <v>-30034</v>
      </c>
      <c r="N22" s="22">
        <v>-107607</v>
      </c>
      <c r="O22" s="27">
        <v>-81877</v>
      </c>
      <c r="P22" s="27">
        <v>-43691</v>
      </c>
      <c r="Q22" s="27">
        <v>-40332</v>
      </c>
      <c r="R22" s="22">
        <v>-95958</v>
      </c>
    </row>
    <row r="23" spans="1:18" ht="11.25">
      <c r="A23" s="6" t="s">
        <v>227</v>
      </c>
      <c r="B23" s="22">
        <v>50743</v>
      </c>
      <c r="C23" s="27">
        <v>20974</v>
      </c>
      <c r="D23" s="22">
        <v>32434</v>
      </c>
      <c r="E23" s="27">
        <v>15737</v>
      </c>
      <c r="F23" s="22">
        <v>47596</v>
      </c>
      <c r="G23" s="27">
        <v>36352</v>
      </c>
      <c r="H23" s="27">
        <v>25352</v>
      </c>
      <c r="I23" s="27">
        <v>12478</v>
      </c>
      <c r="J23" s="22">
        <v>38137</v>
      </c>
      <c r="K23" s="27">
        <v>27352</v>
      </c>
      <c r="L23" s="27">
        <v>16724</v>
      </c>
      <c r="M23" s="27">
        <v>5337</v>
      </c>
      <c r="N23" s="22">
        <v>33193</v>
      </c>
      <c r="O23" s="27">
        <v>26801</v>
      </c>
      <c r="P23" s="27">
        <v>20524</v>
      </c>
      <c r="Q23" s="27">
        <v>10249</v>
      </c>
      <c r="R23" s="22">
        <v>69594</v>
      </c>
    </row>
    <row r="24" spans="1:18" ht="11.25">
      <c r="A24" s="6" t="s">
        <v>19</v>
      </c>
      <c r="B24" s="22">
        <v>-665168</v>
      </c>
      <c r="C24" s="27">
        <v>-80909</v>
      </c>
      <c r="D24" s="22">
        <v>138281</v>
      </c>
      <c r="E24" s="27">
        <v>155445</v>
      </c>
      <c r="F24" s="22">
        <v>289986</v>
      </c>
      <c r="G24" s="27">
        <v>288626</v>
      </c>
      <c r="H24" s="27">
        <v>250600</v>
      </c>
      <c r="I24" s="27">
        <v>259490</v>
      </c>
      <c r="J24" s="22">
        <v>294533</v>
      </c>
      <c r="K24" s="27">
        <v>286201</v>
      </c>
      <c r="L24" s="27">
        <v>257753</v>
      </c>
      <c r="M24" s="27">
        <v>95665</v>
      </c>
      <c r="N24" s="22">
        <v>347811</v>
      </c>
      <c r="O24" s="27">
        <v>412402</v>
      </c>
      <c r="P24" s="27">
        <v>437350</v>
      </c>
      <c r="Q24" s="27">
        <v>-79744</v>
      </c>
      <c r="R24" s="22">
        <v>254897</v>
      </c>
    </row>
    <row r="25" spans="1:18" ht="11.25">
      <c r="A25" s="6" t="s">
        <v>20</v>
      </c>
      <c r="B25" s="22">
        <v>3726</v>
      </c>
      <c r="C25" s="27">
        <v>291</v>
      </c>
      <c r="D25" s="22">
        <v>12897</v>
      </c>
      <c r="E25" s="27">
        <v>5664</v>
      </c>
      <c r="F25" s="22">
        <v>24032</v>
      </c>
      <c r="G25" s="27">
        <v>-2074</v>
      </c>
      <c r="H25" s="27">
        <v>17600</v>
      </c>
      <c r="I25" s="27">
        <v>27448</v>
      </c>
      <c r="J25" s="22">
        <v>63612</v>
      </c>
      <c r="K25" s="27">
        <v>31600</v>
      </c>
      <c r="L25" s="27">
        <v>13479</v>
      </c>
      <c r="M25" s="27">
        <v>3933</v>
      </c>
      <c r="N25" s="22">
        <v>129621</v>
      </c>
      <c r="O25" s="27">
        <v>143670</v>
      </c>
      <c r="P25" s="27">
        <v>108339</v>
      </c>
      <c r="Q25" s="27">
        <v>39214</v>
      </c>
      <c r="R25" s="22">
        <v>66561</v>
      </c>
    </row>
    <row r="26" spans="1:18" ht="11.25">
      <c r="A26" s="6" t="s">
        <v>21</v>
      </c>
      <c r="B26" s="22">
        <v>-17437</v>
      </c>
      <c r="C26" s="27"/>
      <c r="D26" s="22">
        <v>-62532</v>
      </c>
      <c r="E26" s="27"/>
      <c r="F26" s="22">
        <v>-88317</v>
      </c>
      <c r="G26" s="27"/>
      <c r="H26" s="27"/>
      <c r="I26" s="27"/>
      <c r="J26" s="22">
        <v>-34061</v>
      </c>
      <c r="K26" s="27"/>
      <c r="L26" s="27"/>
      <c r="M26" s="27"/>
      <c r="N26" s="22"/>
      <c r="O26" s="27"/>
      <c r="P26" s="27"/>
      <c r="Q26" s="27"/>
      <c r="R26" s="22"/>
    </row>
    <row r="27" spans="1:18" ht="11.25">
      <c r="A27" s="6" t="s">
        <v>22</v>
      </c>
      <c r="B27" s="22">
        <v>66064</v>
      </c>
      <c r="C27" s="27"/>
      <c r="D27" s="22">
        <v>67180</v>
      </c>
      <c r="E27" s="27"/>
      <c r="F27" s="22">
        <v>59865</v>
      </c>
      <c r="G27" s="27"/>
      <c r="H27" s="27"/>
      <c r="I27" s="27"/>
      <c r="J27" s="22">
        <v>36230</v>
      </c>
      <c r="K27" s="27"/>
      <c r="L27" s="27"/>
      <c r="M27" s="27"/>
      <c r="N27" s="22">
        <v>50430</v>
      </c>
      <c r="O27" s="27"/>
      <c r="P27" s="27"/>
      <c r="Q27" s="27"/>
      <c r="R27" s="22">
        <v>75119</v>
      </c>
    </row>
    <row r="28" spans="1:18" ht="11.25">
      <c r="A28" s="6" t="s">
        <v>23</v>
      </c>
      <c r="B28" s="22"/>
      <c r="C28" s="27"/>
      <c r="D28" s="22">
        <v>-1200</v>
      </c>
      <c r="E28" s="27"/>
      <c r="F28" s="22"/>
      <c r="G28" s="27"/>
      <c r="H28" s="27"/>
      <c r="I28" s="27"/>
      <c r="J28" s="22"/>
      <c r="K28" s="27"/>
      <c r="L28" s="27"/>
      <c r="M28" s="27"/>
      <c r="N28" s="22">
        <v>-100</v>
      </c>
      <c r="O28" s="27"/>
      <c r="P28" s="27"/>
      <c r="Q28" s="27"/>
      <c r="R28" s="22">
        <v>-13500</v>
      </c>
    </row>
    <row r="29" spans="1:18" ht="11.25">
      <c r="A29" s="6" t="s">
        <v>24</v>
      </c>
      <c r="B29" s="22">
        <v>2795157</v>
      </c>
      <c r="C29" s="27">
        <v>2170295</v>
      </c>
      <c r="D29" s="22">
        <v>-9620</v>
      </c>
      <c r="E29" s="27">
        <v>-1758375</v>
      </c>
      <c r="F29" s="22">
        <v>-2718394</v>
      </c>
      <c r="G29" s="27">
        <v>-2018466</v>
      </c>
      <c r="H29" s="27">
        <v>-1962304</v>
      </c>
      <c r="I29" s="27">
        <v>-1091640</v>
      </c>
      <c r="J29" s="22">
        <v>-2597843</v>
      </c>
      <c r="K29" s="27">
        <v>-1171070</v>
      </c>
      <c r="L29" s="27">
        <v>-525992</v>
      </c>
      <c r="M29" s="27">
        <v>352916</v>
      </c>
      <c r="N29" s="22">
        <v>2771573</v>
      </c>
      <c r="O29" s="27">
        <v>1634895</v>
      </c>
      <c r="P29" s="27">
        <v>225489</v>
      </c>
      <c r="Q29" s="27">
        <v>186373</v>
      </c>
      <c r="R29" s="22">
        <v>-941331</v>
      </c>
    </row>
    <row r="30" spans="1:18" ht="11.25">
      <c r="A30" s="6" t="s">
        <v>25</v>
      </c>
      <c r="B30" s="22">
        <v>-1972508</v>
      </c>
      <c r="C30" s="27">
        <v>-1924467</v>
      </c>
      <c r="D30" s="22">
        <v>-3257399</v>
      </c>
      <c r="E30" s="27">
        <v>-1382932</v>
      </c>
      <c r="F30" s="22">
        <v>-1745793</v>
      </c>
      <c r="G30" s="27">
        <v>-1391780</v>
      </c>
      <c r="H30" s="27">
        <v>-651918</v>
      </c>
      <c r="I30" s="27">
        <v>-543658</v>
      </c>
      <c r="J30" s="22">
        <v>-1643423</v>
      </c>
      <c r="K30" s="27">
        <v>-1406199</v>
      </c>
      <c r="L30" s="27">
        <v>-1022594</v>
      </c>
      <c r="M30" s="27">
        <v>-1054085</v>
      </c>
      <c r="N30" s="22">
        <v>-2680205</v>
      </c>
      <c r="O30" s="27">
        <v>-2593968</v>
      </c>
      <c r="P30" s="27">
        <v>-1388831</v>
      </c>
      <c r="Q30" s="27">
        <v>-879793</v>
      </c>
      <c r="R30" s="22">
        <v>-691603</v>
      </c>
    </row>
    <row r="31" spans="1:18" ht="11.25">
      <c r="A31" s="6" t="s">
        <v>26</v>
      </c>
      <c r="B31" s="22">
        <v>-1239074</v>
      </c>
      <c r="C31" s="27">
        <v>-431942</v>
      </c>
      <c r="D31" s="22">
        <v>-529362</v>
      </c>
      <c r="E31" s="27">
        <v>742233</v>
      </c>
      <c r="F31" s="22">
        <v>784253</v>
      </c>
      <c r="G31" s="27">
        <v>654582</v>
      </c>
      <c r="H31" s="27">
        <v>557675</v>
      </c>
      <c r="I31" s="27">
        <v>138600</v>
      </c>
      <c r="J31" s="22">
        <v>826525</v>
      </c>
      <c r="K31" s="27">
        <v>623043</v>
      </c>
      <c r="L31" s="27">
        <v>432875</v>
      </c>
      <c r="M31" s="27">
        <v>442931</v>
      </c>
      <c r="N31" s="22">
        <v>-381308</v>
      </c>
      <c r="O31" s="27">
        <v>769471</v>
      </c>
      <c r="P31" s="27">
        <v>556163</v>
      </c>
      <c r="Q31" s="27">
        <v>476138</v>
      </c>
      <c r="R31" s="22">
        <v>-153772</v>
      </c>
    </row>
    <row r="32" spans="1:18" ht="11.25">
      <c r="A32" s="6" t="s">
        <v>97</v>
      </c>
      <c r="B32" s="22">
        <v>260390</v>
      </c>
      <c r="C32" s="27">
        <v>-67608</v>
      </c>
      <c r="D32" s="22">
        <v>-119180</v>
      </c>
      <c r="E32" s="27">
        <v>-304080</v>
      </c>
      <c r="F32" s="22">
        <v>326010</v>
      </c>
      <c r="G32" s="27">
        <v>32591</v>
      </c>
      <c r="H32" s="27">
        <v>279393</v>
      </c>
      <c r="I32" s="27">
        <v>174307</v>
      </c>
      <c r="J32" s="22">
        <v>472812</v>
      </c>
      <c r="K32" s="27">
        <v>277825</v>
      </c>
      <c r="L32" s="27">
        <v>-110334</v>
      </c>
      <c r="M32" s="27">
        <v>-165376</v>
      </c>
      <c r="N32" s="22">
        <v>-572414</v>
      </c>
      <c r="O32" s="27">
        <v>-140988</v>
      </c>
      <c r="P32" s="27">
        <v>191419</v>
      </c>
      <c r="Q32" s="27">
        <v>315475</v>
      </c>
      <c r="R32" s="22">
        <v>398084</v>
      </c>
    </row>
    <row r="33" spans="1:18" ht="11.25">
      <c r="A33" s="6" t="s">
        <v>27</v>
      </c>
      <c r="B33" s="22">
        <v>3352798</v>
      </c>
      <c r="C33" s="27">
        <v>2072104</v>
      </c>
      <c r="D33" s="22">
        <v>7111124</v>
      </c>
      <c r="E33" s="27">
        <v>4120052</v>
      </c>
      <c r="F33" s="22">
        <v>7830177</v>
      </c>
      <c r="G33" s="27">
        <v>5292386</v>
      </c>
      <c r="H33" s="27">
        <v>3892735</v>
      </c>
      <c r="I33" s="27">
        <v>1339464</v>
      </c>
      <c r="J33" s="22">
        <v>3407647</v>
      </c>
      <c r="K33" s="27">
        <v>1960036</v>
      </c>
      <c r="L33" s="27">
        <v>1378347</v>
      </c>
      <c r="M33" s="27">
        <v>521719</v>
      </c>
      <c r="N33" s="22">
        <v>6832097</v>
      </c>
      <c r="O33" s="27">
        <v>5808399</v>
      </c>
      <c r="P33" s="27">
        <v>5522809</v>
      </c>
      <c r="Q33" s="27">
        <v>2306488</v>
      </c>
      <c r="R33" s="22">
        <v>9926364</v>
      </c>
    </row>
    <row r="34" spans="1:18" ht="11.25">
      <c r="A34" s="6" t="s">
        <v>28</v>
      </c>
      <c r="B34" s="22">
        <v>44244</v>
      </c>
      <c r="C34" s="27">
        <v>21329</v>
      </c>
      <c r="D34" s="22">
        <v>55929</v>
      </c>
      <c r="E34" s="27">
        <v>23557</v>
      </c>
      <c r="F34" s="22">
        <v>37192</v>
      </c>
      <c r="G34" s="27">
        <v>25530</v>
      </c>
      <c r="H34" s="27">
        <v>17997</v>
      </c>
      <c r="I34" s="27">
        <v>11311</v>
      </c>
      <c r="J34" s="22">
        <v>112887</v>
      </c>
      <c r="K34" s="27">
        <v>101135</v>
      </c>
      <c r="L34" s="27">
        <v>45816</v>
      </c>
      <c r="M34" s="27">
        <v>37928</v>
      </c>
      <c r="N34" s="22">
        <v>94682</v>
      </c>
      <c r="O34" s="27">
        <v>81741</v>
      </c>
      <c r="P34" s="27">
        <v>43556</v>
      </c>
      <c r="Q34" s="27">
        <v>40332</v>
      </c>
      <c r="R34" s="22">
        <v>94969</v>
      </c>
    </row>
    <row r="35" spans="1:18" ht="11.25">
      <c r="A35" s="6" t="s">
        <v>29</v>
      </c>
      <c r="B35" s="22">
        <v>-52985</v>
      </c>
      <c r="C35" s="27">
        <v>-21928</v>
      </c>
      <c r="D35" s="22">
        <v>-33009</v>
      </c>
      <c r="E35" s="27">
        <v>-16344</v>
      </c>
      <c r="F35" s="22">
        <v>-48042</v>
      </c>
      <c r="G35" s="27">
        <v>-33436</v>
      </c>
      <c r="H35" s="27">
        <v>-24507</v>
      </c>
      <c r="I35" s="27">
        <v>-11920</v>
      </c>
      <c r="J35" s="22">
        <v>-36689</v>
      </c>
      <c r="K35" s="27">
        <v>-25079</v>
      </c>
      <c r="L35" s="27">
        <v>-13574</v>
      </c>
      <c r="M35" s="27">
        <v>-3331</v>
      </c>
      <c r="N35" s="22">
        <v>-31590</v>
      </c>
      <c r="O35" s="27">
        <v>-22728</v>
      </c>
      <c r="P35" s="27">
        <v>-17774</v>
      </c>
      <c r="Q35" s="27">
        <v>-8839</v>
      </c>
      <c r="R35" s="22">
        <v>-73263</v>
      </c>
    </row>
    <row r="36" spans="1:18" ht="11.25">
      <c r="A36" s="6" t="s">
        <v>30</v>
      </c>
      <c r="B36" s="22"/>
      <c r="C36" s="27"/>
      <c r="D36" s="22"/>
      <c r="E36" s="27"/>
      <c r="F36" s="22"/>
      <c r="G36" s="27"/>
      <c r="H36" s="27"/>
      <c r="I36" s="27"/>
      <c r="J36" s="22"/>
      <c r="K36" s="27"/>
      <c r="L36" s="27"/>
      <c r="M36" s="27"/>
      <c r="N36" s="22">
        <v>608509</v>
      </c>
      <c r="O36" s="27">
        <v>603869</v>
      </c>
      <c r="P36" s="27"/>
      <c r="Q36" s="27"/>
      <c r="R36" s="22"/>
    </row>
    <row r="37" spans="1:18" ht="11.25">
      <c r="A37" s="6" t="s">
        <v>31</v>
      </c>
      <c r="B37" s="22">
        <v>-1592641</v>
      </c>
      <c r="C37" s="27">
        <v>-857190</v>
      </c>
      <c r="D37" s="22">
        <v>-3169447</v>
      </c>
      <c r="E37" s="27">
        <v>-1642485</v>
      </c>
      <c r="F37" s="22">
        <v>-517782</v>
      </c>
      <c r="G37" s="27">
        <v>-351893</v>
      </c>
      <c r="H37" s="27">
        <v>-183679</v>
      </c>
      <c r="I37" s="27">
        <v>-143542</v>
      </c>
      <c r="J37" s="22">
        <v>-106602</v>
      </c>
      <c r="K37" s="27">
        <v>-22539</v>
      </c>
      <c r="L37" s="27"/>
      <c r="M37" s="27">
        <v>-299560</v>
      </c>
      <c r="N37" s="22">
        <v>-2398245</v>
      </c>
      <c r="O37" s="27">
        <v>-2300593</v>
      </c>
      <c r="P37" s="27"/>
      <c r="Q37" s="27">
        <v>-962858</v>
      </c>
      <c r="R37" s="22">
        <v>-3312827</v>
      </c>
    </row>
    <row r="38" spans="1:18" ht="12" thickBot="1">
      <c r="A38" s="5" t="s">
        <v>32</v>
      </c>
      <c r="B38" s="23">
        <v>1751415</v>
      </c>
      <c r="C38" s="28">
        <v>1214314</v>
      </c>
      <c r="D38" s="23">
        <v>3964596</v>
      </c>
      <c r="E38" s="28">
        <v>2484779</v>
      </c>
      <c r="F38" s="23">
        <v>7301545</v>
      </c>
      <c r="G38" s="28">
        <v>4932586</v>
      </c>
      <c r="H38" s="28">
        <v>3702546</v>
      </c>
      <c r="I38" s="28">
        <v>1195312</v>
      </c>
      <c r="J38" s="23">
        <v>3377242</v>
      </c>
      <c r="K38" s="28">
        <v>2013551</v>
      </c>
      <c r="L38" s="28">
        <v>1703142</v>
      </c>
      <c r="M38" s="28">
        <v>256756</v>
      </c>
      <c r="N38" s="23">
        <v>5105453</v>
      </c>
      <c r="O38" s="28">
        <v>4170688</v>
      </c>
      <c r="P38" s="28">
        <v>4384727</v>
      </c>
      <c r="Q38" s="28">
        <v>1375122</v>
      </c>
      <c r="R38" s="23">
        <v>6635243</v>
      </c>
    </row>
    <row r="39" spans="1:18" ht="12" thickTop="1">
      <c r="A39" s="6" t="s">
        <v>33</v>
      </c>
      <c r="B39" s="22">
        <v>-1788427</v>
      </c>
      <c r="C39" s="27">
        <v>-228400</v>
      </c>
      <c r="D39" s="22">
        <v>-2283485</v>
      </c>
      <c r="E39" s="27">
        <v>-462547</v>
      </c>
      <c r="F39" s="22">
        <v>-2649741</v>
      </c>
      <c r="G39" s="27">
        <v>-1156576</v>
      </c>
      <c r="H39" s="27">
        <v>-608032</v>
      </c>
      <c r="I39" s="27">
        <v>-144132</v>
      </c>
      <c r="J39" s="22">
        <v>-6325902</v>
      </c>
      <c r="K39" s="27">
        <v>-4454774</v>
      </c>
      <c r="L39" s="27">
        <v>-4379156</v>
      </c>
      <c r="M39" s="27">
        <v>-3737507</v>
      </c>
      <c r="N39" s="22">
        <v>-8054331</v>
      </c>
      <c r="O39" s="27">
        <v>-5362645</v>
      </c>
      <c r="P39" s="27">
        <v>-4665505</v>
      </c>
      <c r="Q39" s="27">
        <v>-4333661</v>
      </c>
      <c r="R39" s="22">
        <v>-9539120</v>
      </c>
    </row>
    <row r="40" spans="1:18" ht="11.25">
      <c r="A40" s="6" t="s">
        <v>34</v>
      </c>
      <c r="B40" s="22">
        <v>2375938</v>
      </c>
      <c r="C40" s="27">
        <v>227312</v>
      </c>
      <c r="D40" s="22">
        <v>2538768</v>
      </c>
      <c r="E40" s="27">
        <v>684755</v>
      </c>
      <c r="F40" s="22">
        <v>2549927</v>
      </c>
      <c r="G40" s="27">
        <v>1184343</v>
      </c>
      <c r="H40" s="27">
        <v>676563</v>
      </c>
      <c r="I40" s="27">
        <v>147973</v>
      </c>
      <c r="J40" s="22">
        <v>11822295</v>
      </c>
      <c r="K40" s="27">
        <v>9602234</v>
      </c>
      <c r="L40" s="27">
        <v>5361700</v>
      </c>
      <c r="M40" s="27">
        <v>4391203</v>
      </c>
      <c r="N40" s="22">
        <v>3558326</v>
      </c>
      <c r="O40" s="27">
        <v>2353719</v>
      </c>
      <c r="P40" s="27">
        <v>830419</v>
      </c>
      <c r="Q40" s="27">
        <v>830058</v>
      </c>
      <c r="R40" s="22">
        <v>8703570</v>
      </c>
    </row>
    <row r="41" spans="1:18" ht="11.25">
      <c r="A41" s="6" t="s">
        <v>35</v>
      </c>
      <c r="B41" s="22"/>
      <c r="C41" s="27"/>
      <c r="D41" s="22"/>
      <c r="E41" s="27"/>
      <c r="F41" s="22"/>
      <c r="G41" s="27"/>
      <c r="H41" s="27"/>
      <c r="I41" s="27"/>
      <c r="J41" s="22"/>
      <c r="K41" s="27"/>
      <c r="L41" s="27"/>
      <c r="M41" s="27"/>
      <c r="N41" s="22"/>
      <c r="O41" s="27"/>
      <c r="P41" s="27"/>
      <c r="Q41" s="27"/>
      <c r="R41" s="22">
        <v>500000</v>
      </c>
    </row>
    <row r="42" spans="1:18" ht="11.25">
      <c r="A42" s="6" t="s">
        <v>36</v>
      </c>
      <c r="B42" s="22">
        <v>-8866884</v>
      </c>
      <c r="C42" s="27">
        <v>-5408213</v>
      </c>
      <c r="D42" s="22">
        <v>-4171176</v>
      </c>
      <c r="E42" s="27">
        <v>-2145346</v>
      </c>
      <c r="F42" s="22">
        <v>-5264400</v>
      </c>
      <c r="G42" s="27">
        <v>-4528526</v>
      </c>
      <c r="H42" s="27">
        <v>-3937730</v>
      </c>
      <c r="I42" s="27">
        <v>-2529648</v>
      </c>
      <c r="J42" s="22">
        <v>-9223112</v>
      </c>
      <c r="K42" s="27">
        <v>-5192799</v>
      </c>
      <c r="L42" s="27">
        <v>-3955719</v>
      </c>
      <c r="M42" s="27">
        <v>-1127493</v>
      </c>
      <c r="N42" s="22">
        <v>-4379292</v>
      </c>
      <c r="O42" s="27">
        <v>-3313762</v>
      </c>
      <c r="P42" s="27">
        <v>-2834153</v>
      </c>
      <c r="Q42" s="27">
        <v>-592075</v>
      </c>
      <c r="R42" s="22">
        <v>-4712423</v>
      </c>
    </row>
    <row r="43" spans="1:18" ht="11.25">
      <c r="A43" s="6" t="s">
        <v>37</v>
      </c>
      <c r="B43" s="22">
        <v>18543</v>
      </c>
      <c r="C43" s="27">
        <v>12</v>
      </c>
      <c r="D43" s="22">
        <v>83992</v>
      </c>
      <c r="E43" s="27">
        <v>89610</v>
      </c>
      <c r="F43" s="22">
        <v>167942</v>
      </c>
      <c r="G43" s="27">
        <v>166681</v>
      </c>
      <c r="H43" s="27">
        <v>1371</v>
      </c>
      <c r="I43" s="27"/>
      <c r="J43" s="22">
        <v>147857</v>
      </c>
      <c r="K43" s="27">
        <v>133728</v>
      </c>
      <c r="L43" s="27">
        <v>134721</v>
      </c>
      <c r="M43" s="27">
        <v>780</v>
      </c>
      <c r="N43" s="22">
        <v>5285</v>
      </c>
      <c r="O43" s="27">
        <v>2470</v>
      </c>
      <c r="P43" s="27">
        <v>974</v>
      </c>
      <c r="Q43" s="27">
        <v>1001</v>
      </c>
      <c r="R43" s="22">
        <v>4353</v>
      </c>
    </row>
    <row r="44" spans="1:18" ht="11.25">
      <c r="A44" s="6" t="s">
        <v>38</v>
      </c>
      <c r="B44" s="22">
        <v>-126844</v>
      </c>
      <c r="C44" s="27">
        <v>-105983</v>
      </c>
      <c r="D44" s="22">
        <v>-192431</v>
      </c>
      <c r="E44" s="27">
        <v>-44221</v>
      </c>
      <c r="F44" s="22">
        <v>-30872</v>
      </c>
      <c r="G44" s="27">
        <v>-27915</v>
      </c>
      <c r="H44" s="27">
        <v>-25883</v>
      </c>
      <c r="I44" s="27">
        <v>-21643</v>
      </c>
      <c r="J44" s="22">
        <v>-533324</v>
      </c>
      <c r="K44" s="27">
        <v>-517302</v>
      </c>
      <c r="L44" s="27">
        <v>-521831</v>
      </c>
      <c r="M44" s="27">
        <v>-472600</v>
      </c>
      <c r="N44" s="22">
        <v>-54186</v>
      </c>
      <c r="O44" s="27">
        <v>-36682</v>
      </c>
      <c r="P44" s="27">
        <v>-32441</v>
      </c>
      <c r="Q44" s="27">
        <v>-19001</v>
      </c>
      <c r="R44" s="22">
        <v>-62386</v>
      </c>
    </row>
    <row r="45" spans="1:18" ht="11.25">
      <c r="A45" s="6" t="s">
        <v>39</v>
      </c>
      <c r="B45" s="22"/>
      <c r="C45" s="27"/>
      <c r="D45" s="22"/>
      <c r="E45" s="27"/>
      <c r="F45" s="22">
        <v>53157</v>
      </c>
      <c r="G45" s="27"/>
      <c r="H45" s="27"/>
      <c r="I45" s="27"/>
      <c r="J45" s="22"/>
      <c r="K45" s="27"/>
      <c r="L45" s="27"/>
      <c r="M45" s="27"/>
      <c r="N45" s="22"/>
      <c r="O45" s="27"/>
      <c r="P45" s="27"/>
      <c r="Q45" s="27"/>
      <c r="R45" s="22"/>
    </row>
    <row r="46" spans="1:18" ht="11.25">
      <c r="A46" s="6" t="s">
        <v>40</v>
      </c>
      <c r="B46" s="22">
        <v>-1209</v>
      </c>
      <c r="C46" s="27"/>
      <c r="D46" s="22">
        <v>-1199</v>
      </c>
      <c r="E46" s="27"/>
      <c r="F46" s="22">
        <v>-1199</v>
      </c>
      <c r="G46" s="27"/>
      <c r="H46" s="27"/>
      <c r="I46" s="27"/>
      <c r="J46" s="22">
        <v>-1199</v>
      </c>
      <c r="K46" s="27"/>
      <c r="L46" s="27"/>
      <c r="M46" s="27"/>
      <c r="N46" s="22">
        <v>-99</v>
      </c>
      <c r="O46" s="27"/>
      <c r="P46" s="27"/>
      <c r="Q46" s="27"/>
      <c r="R46" s="22">
        <v>-718825</v>
      </c>
    </row>
    <row r="47" spans="1:18" ht="11.25">
      <c r="A47" s="6" t="s">
        <v>41</v>
      </c>
      <c r="B47" s="22"/>
      <c r="C47" s="27"/>
      <c r="D47" s="22">
        <v>2400</v>
      </c>
      <c r="E47" s="27"/>
      <c r="F47" s="22"/>
      <c r="G47" s="27"/>
      <c r="H47" s="27"/>
      <c r="I47" s="27"/>
      <c r="J47" s="22"/>
      <c r="K47" s="27"/>
      <c r="L47" s="27"/>
      <c r="M47" s="27"/>
      <c r="N47" s="22"/>
      <c r="O47" s="27"/>
      <c r="P47" s="27"/>
      <c r="Q47" s="27"/>
      <c r="R47" s="22">
        <v>113500</v>
      </c>
    </row>
    <row r="48" spans="1:18" ht="11.25">
      <c r="A48" s="6" t="s">
        <v>42</v>
      </c>
      <c r="B48" s="22"/>
      <c r="C48" s="27"/>
      <c r="D48" s="22"/>
      <c r="E48" s="27"/>
      <c r="F48" s="22"/>
      <c r="G48" s="27"/>
      <c r="H48" s="27"/>
      <c r="I48" s="27"/>
      <c r="J48" s="22"/>
      <c r="K48" s="27"/>
      <c r="L48" s="27"/>
      <c r="M48" s="27"/>
      <c r="N48" s="22">
        <v>500000</v>
      </c>
      <c r="O48" s="27">
        <v>500000</v>
      </c>
      <c r="P48" s="27"/>
      <c r="Q48" s="27"/>
      <c r="R48" s="22"/>
    </row>
    <row r="49" spans="1:18" ht="11.25">
      <c r="A49" s="6" t="s">
        <v>43</v>
      </c>
      <c r="B49" s="22"/>
      <c r="C49" s="27"/>
      <c r="D49" s="22"/>
      <c r="E49" s="27"/>
      <c r="F49" s="22">
        <v>-50502</v>
      </c>
      <c r="G49" s="27"/>
      <c r="H49" s="27"/>
      <c r="I49" s="27"/>
      <c r="J49" s="22"/>
      <c r="K49" s="27"/>
      <c r="L49" s="27"/>
      <c r="M49" s="27"/>
      <c r="N49" s="22"/>
      <c r="O49" s="27"/>
      <c r="P49" s="27"/>
      <c r="Q49" s="27"/>
      <c r="R49" s="22"/>
    </row>
    <row r="50" spans="1:18" ht="11.25">
      <c r="A50" s="6" t="s">
        <v>44</v>
      </c>
      <c r="B50" s="22"/>
      <c r="C50" s="27"/>
      <c r="D50" s="22"/>
      <c r="E50" s="27"/>
      <c r="F50" s="22"/>
      <c r="G50" s="27"/>
      <c r="H50" s="27"/>
      <c r="I50" s="27"/>
      <c r="J50" s="22"/>
      <c r="K50" s="27"/>
      <c r="L50" s="27"/>
      <c r="M50" s="27"/>
      <c r="N50" s="22"/>
      <c r="O50" s="27"/>
      <c r="P50" s="27"/>
      <c r="Q50" s="27"/>
      <c r="R50" s="22">
        <v>-10</v>
      </c>
    </row>
    <row r="51" spans="1:18" ht="11.25">
      <c r="A51" s="6" t="s">
        <v>45</v>
      </c>
      <c r="B51" s="22"/>
      <c r="C51" s="27"/>
      <c r="D51" s="22"/>
      <c r="E51" s="27"/>
      <c r="F51" s="22"/>
      <c r="G51" s="27"/>
      <c r="H51" s="27"/>
      <c r="I51" s="27"/>
      <c r="J51" s="22"/>
      <c r="K51" s="27"/>
      <c r="L51" s="27"/>
      <c r="M51" s="27"/>
      <c r="N51" s="22"/>
      <c r="O51" s="27"/>
      <c r="P51" s="27"/>
      <c r="Q51" s="27"/>
      <c r="R51" s="22"/>
    </row>
    <row r="52" spans="1:18" ht="11.25">
      <c r="A52" s="6" t="s">
        <v>155</v>
      </c>
      <c r="B52" s="22">
        <v>7118</v>
      </c>
      <c r="C52" s="27">
        <v>7268</v>
      </c>
      <c r="D52" s="22">
        <v>102742</v>
      </c>
      <c r="E52" s="27">
        <v>123723</v>
      </c>
      <c r="F52" s="22">
        <v>-154934</v>
      </c>
      <c r="G52" s="27">
        <v>-119372</v>
      </c>
      <c r="H52" s="27">
        <v>-22227</v>
      </c>
      <c r="I52" s="27">
        <v>-3522</v>
      </c>
      <c r="J52" s="22">
        <v>9694</v>
      </c>
      <c r="K52" s="27">
        <v>8613</v>
      </c>
      <c r="L52" s="27">
        <v>10773</v>
      </c>
      <c r="M52" s="27">
        <v>11365</v>
      </c>
      <c r="N52" s="22">
        <v>4281</v>
      </c>
      <c r="O52" s="27">
        <v>11599</v>
      </c>
      <c r="P52" s="27">
        <v>12969</v>
      </c>
      <c r="Q52" s="27">
        <v>15950</v>
      </c>
      <c r="R52" s="22">
        <v>-88298</v>
      </c>
    </row>
    <row r="53" spans="1:18" ht="12" thickBot="1">
      <c r="A53" s="5" t="s">
        <v>46</v>
      </c>
      <c r="B53" s="23">
        <v>-8381766</v>
      </c>
      <c r="C53" s="28">
        <v>-5508004</v>
      </c>
      <c r="D53" s="23">
        <v>-3920389</v>
      </c>
      <c r="E53" s="28">
        <v>-1754024</v>
      </c>
      <c r="F53" s="23">
        <v>-5380622</v>
      </c>
      <c r="G53" s="28">
        <v>-4481366</v>
      </c>
      <c r="H53" s="28">
        <v>-3915938</v>
      </c>
      <c r="I53" s="28">
        <v>-2550973</v>
      </c>
      <c r="J53" s="23">
        <v>-4103690</v>
      </c>
      <c r="K53" s="28">
        <v>-420298</v>
      </c>
      <c r="L53" s="28">
        <v>-3349511</v>
      </c>
      <c r="M53" s="28">
        <v>-934252</v>
      </c>
      <c r="N53" s="23">
        <v>-8420016</v>
      </c>
      <c r="O53" s="28">
        <v>-5845300</v>
      </c>
      <c r="P53" s="28">
        <v>-6687737</v>
      </c>
      <c r="Q53" s="28">
        <v>-4097728</v>
      </c>
      <c r="R53" s="23">
        <v>-5924101</v>
      </c>
    </row>
    <row r="54" spans="1:18" ht="12" thickTop="1">
      <c r="A54" s="6" t="s">
        <v>47</v>
      </c>
      <c r="B54" s="22">
        <v>985385</v>
      </c>
      <c r="C54" s="27">
        <v>254478</v>
      </c>
      <c r="D54" s="22">
        <v>939817</v>
      </c>
      <c r="E54" s="27">
        <v>141509</v>
      </c>
      <c r="F54" s="22">
        <v>-697419</v>
      </c>
      <c r="G54" s="27">
        <v>-316910</v>
      </c>
      <c r="H54" s="27">
        <v>-211066</v>
      </c>
      <c r="I54" s="27">
        <v>1039191</v>
      </c>
      <c r="J54" s="22">
        <v>382089</v>
      </c>
      <c r="K54" s="27">
        <v>-328363</v>
      </c>
      <c r="L54" s="27">
        <v>97915</v>
      </c>
      <c r="M54" s="27">
        <v>-385354</v>
      </c>
      <c r="N54" s="22">
        <v>302011</v>
      </c>
      <c r="O54" s="27">
        <v>-70945</v>
      </c>
      <c r="P54" s="27">
        <v>322646</v>
      </c>
      <c r="Q54" s="27">
        <v>276954</v>
      </c>
      <c r="R54" s="22">
        <v>-327297</v>
      </c>
    </row>
    <row r="55" spans="1:18" ht="11.25">
      <c r="A55" s="6" t="s">
        <v>48</v>
      </c>
      <c r="B55" s="22">
        <v>5778075</v>
      </c>
      <c r="C55" s="27">
        <v>2000000</v>
      </c>
      <c r="D55" s="22">
        <v>400000</v>
      </c>
      <c r="E55" s="27"/>
      <c r="F55" s="22">
        <v>1187169</v>
      </c>
      <c r="G55" s="27">
        <v>1187783</v>
      </c>
      <c r="H55" s="27">
        <v>1189285</v>
      </c>
      <c r="I55" s="27">
        <v>1091541</v>
      </c>
      <c r="J55" s="22">
        <v>553594</v>
      </c>
      <c r="K55" s="27">
        <v>559714</v>
      </c>
      <c r="L55" s="27">
        <v>553350</v>
      </c>
      <c r="M55" s="27">
        <v>427500</v>
      </c>
      <c r="N55" s="22"/>
      <c r="O55" s="27"/>
      <c r="P55" s="27"/>
      <c r="Q55" s="27"/>
      <c r="R55" s="22">
        <v>50000</v>
      </c>
    </row>
    <row r="56" spans="1:18" ht="11.25">
      <c r="A56" s="6" t="s">
        <v>49</v>
      </c>
      <c r="B56" s="22">
        <v>-1394250</v>
      </c>
      <c r="C56" s="27">
        <v>-582024</v>
      </c>
      <c r="D56" s="22">
        <v>-654166</v>
      </c>
      <c r="E56" s="27">
        <v>-367000</v>
      </c>
      <c r="F56" s="22">
        <v>-465740</v>
      </c>
      <c r="G56" s="27">
        <v>-314674</v>
      </c>
      <c r="H56" s="27">
        <v>-161192</v>
      </c>
      <c r="I56" s="27">
        <v>-14937</v>
      </c>
      <c r="J56" s="22">
        <v>-177305</v>
      </c>
      <c r="K56" s="27">
        <v>-150670</v>
      </c>
      <c r="L56" s="27">
        <v>-104214</v>
      </c>
      <c r="M56" s="27">
        <v>-56461</v>
      </c>
      <c r="N56" s="22">
        <v>-530825</v>
      </c>
      <c r="O56" s="27">
        <v>-444718</v>
      </c>
      <c r="P56" s="27">
        <v>-354710</v>
      </c>
      <c r="Q56" s="27">
        <v>-119517</v>
      </c>
      <c r="R56" s="22">
        <v>-1242173</v>
      </c>
    </row>
    <row r="57" spans="1:18" ht="11.25">
      <c r="A57" s="6" t="s">
        <v>50</v>
      </c>
      <c r="B57" s="22">
        <v>-50083</v>
      </c>
      <c r="C57" s="27">
        <v>-24778</v>
      </c>
      <c r="D57" s="22">
        <v>-36330</v>
      </c>
      <c r="E57" s="27">
        <v>-15050</v>
      </c>
      <c r="F57" s="22">
        <v>-23369</v>
      </c>
      <c r="G57" s="27">
        <v>-15841</v>
      </c>
      <c r="H57" s="27">
        <v>-8306</v>
      </c>
      <c r="I57" s="27">
        <v>-3558</v>
      </c>
      <c r="J57" s="22">
        <v>-7516</v>
      </c>
      <c r="K57" s="27">
        <v>-3930</v>
      </c>
      <c r="L57" s="27">
        <v>-1517</v>
      </c>
      <c r="M57" s="27">
        <v>-554</v>
      </c>
      <c r="N57" s="22">
        <v>-2870</v>
      </c>
      <c r="O57" s="27">
        <v>-1883</v>
      </c>
      <c r="P57" s="27">
        <v>-1177</v>
      </c>
      <c r="Q57" s="27">
        <v>-1259</v>
      </c>
      <c r="R57" s="22"/>
    </row>
    <row r="58" spans="1:18" ht="11.25">
      <c r="A58" s="6" t="s">
        <v>51</v>
      </c>
      <c r="B58" s="22">
        <v>-283</v>
      </c>
      <c r="C58" s="27">
        <v>-77</v>
      </c>
      <c r="D58" s="22">
        <v>-303</v>
      </c>
      <c r="E58" s="27"/>
      <c r="F58" s="22">
        <v>-222</v>
      </c>
      <c r="G58" s="27"/>
      <c r="H58" s="27"/>
      <c r="I58" s="27"/>
      <c r="J58" s="22">
        <v>-410</v>
      </c>
      <c r="K58" s="27">
        <v>-410</v>
      </c>
      <c r="L58" s="27">
        <v>-410</v>
      </c>
      <c r="M58" s="27">
        <v>-175</v>
      </c>
      <c r="N58" s="22">
        <v>-3397</v>
      </c>
      <c r="O58" s="27">
        <v>-3221</v>
      </c>
      <c r="P58" s="27">
        <v>-2577</v>
      </c>
      <c r="Q58" s="27">
        <v>-1914</v>
      </c>
      <c r="R58" s="22">
        <v>-44284</v>
      </c>
    </row>
    <row r="59" spans="1:18" ht="11.25">
      <c r="A59" s="6" t="s">
        <v>52</v>
      </c>
      <c r="B59" s="22">
        <v>-518266</v>
      </c>
      <c r="C59" s="27">
        <v>-516990</v>
      </c>
      <c r="D59" s="22">
        <v>-455869</v>
      </c>
      <c r="E59" s="27">
        <v>-455044</v>
      </c>
      <c r="F59" s="22">
        <v>-414544</v>
      </c>
      <c r="G59" s="27">
        <v>-413685</v>
      </c>
      <c r="H59" s="27">
        <v>-413024</v>
      </c>
      <c r="I59" s="27">
        <v>-383345</v>
      </c>
      <c r="J59" s="22">
        <v>-414091</v>
      </c>
      <c r="K59" s="27">
        <v>-413759</v>
      </c>
      <c r="L59" s="27">
        <v>-412996</v>
      </c>
      <c r="M59" s="27">
        <v>-327969</v>
      </c>
      <c r="N59" s="22">
        <v>-311028</v>
      </c>
      <c r="O59" s="27">
        <v>-311028</v>
      </c>
      <c r="P59" s="27">
        <v>-311028</v>
      </c>
      <c r="Q59" s="27">
        <v>-311028</v>
      </c>
      <c r="R59" s="22">
        <v>-165918</v>
      </c>
    </row>
    <row r="60" spans="1:18" ht="11.25">
      <c r="A60" s="6" t="s">
        <v>53</v>
      </c>
      <c r="B60" s="22">
        <v>-104040</v>
      </c>
      <c r="C60" s="27">
        <v>-86480</v>
      </c>
      <c r="D60" s="22">
        <v>-34969</v>
      </c>
      <c r="E60" s="27">
        <v>-33962</v>
      </c>
      <c r="F60" s="22">
        <v>-135923</v>
      </c>
      <c r="G60" s="27">
        <v>-86740</v>
      </c>
      <c r="H60" s="27">
        <v>-86740</v>
      </c>
      <c r="I60" s="27"/>
      <c r="J60" s="22">
        <v>-83468</v>
      </c>
      <c r="K60" s="27">
        <v>-83468</v>
      </c>
      <c r="L60" s="27">
        <v>-83468</v>
      </c>
      <c r="M60" s="27">
        <v>-83468</v>
      </c>
      <c r="N60" s="22">
        <v>-22196</v>
      </c>
      <c r="O60" s="27">
        <v>-22196</v>
      </c>
      <c r="P60" s="27">
        <v>-22196</v>
      </c>
      <c r="Q60" s="27">
        <v>-22196</v>
      </c>
      <c r="R60" s="22">
        <v>-23899</v>
      </c>
    </row>
    <row r="61" spans="1:18" ht="12" thickBot="1">
      <c r="A61" s="5" t="s">
        <v>54</v>
      </c>
      <c r="B61" s="23">
        <v>4696535</v>
      </c>
      <c r="C61" s="28">
        <v>1044127</v>
      </c>
      <c r="D61" s="23">
        <v>158178</v>
      </c>
      <c r="E61" s="28">
        <v>-729547</v>
      </c>
      <c r="F61" s="23">
        <v>-550050</v>
      </c>
      <c r="G61" s="28">
        <v>39931</v>
      </c>
      <c r="H61" s="28">
        <v>308954</v>
      </c>
      <c r="I61" s="28">
        <v>1728891</v>
      </c>
      <c r="J61" s="23">
        <v>252891</v>
      </c>
      <c r="K61" s="28">
        <v>-420889</v>
      </c>
      <c r="L61" s="28">
        <v>48657</v>
      </c>
      <c r="M61" s="28">
        <v>-426483</v>
      </c>
      <c r="N61" s="23">
        <v>-568307</v>
      </c>
      <c r="O61" s="28">
        <v>-853994</v>
      </c>
      <c r="P61" s="28">
        <v>-369043</v>
      </c>
      <c r="Q61" s="28">
        <v>-178963</v>
      </c>
      <c r="R61" s="23">
        <v>-1753573</v>
      </c>
    </row>
    <row r="62" spans="1:18" ht="12" thickTop="1">
      <c r="A62" s="7" t="s">
        <v>55</v>
      </c>
      <c r="B62" s="22">
        <v>551899</v>
      </c>
      <c r="C62" s="27">
        <v>-44668</v>
      </c>
      <c r="D62" s="22">
        <v>-87498</v>
      </c>
      <c r="E62" s="27">
        <v>-182493</v>
      </c>
      <c r="F62" s="22">
        <v>-82306</v>
      </c>
      <c r="G62" s="27">
        <v>-167853</v>
      </c>
      <c r="H62" s="27">
        <v>-152511</v>
      </c>
      <c r="I62" s="27">
        <v>-115774</v>
      </c>
      <c r="J62" s="22">
        <v>-136395</v>
      </c>
      <c r="K62" s="27">
        <v>-135029</v>
      </c>
      <c r="L62" s="27">
        <v>-136511</v>
      </c>
      <c r="M62" s="27">
        <v>-50100</v>
      </c>
      <c r="N62" s="22">
        <v>-196656</v>
      </c>
      <c r="O62" s="27">
        <v>-371838</v>
      </c>
      <c r="P62" s="27">
        <v>-49706</v>
      </c>
      <c r="Q62" s="27">
        <v>146892</v>
      </c>
      <c r="R62" s="22">
        <v>-101182</v>
      </c>
    </row>
    <row r="63" spans="1:18" ht="11.25">
      <c r="A63" s="7" t="s">
        <v>56</v>
      </c>
      <c r="B63" s="22">
        <v>-1381915</v>
      </c>
      <c r="C63" s="27">
        <v>-3294231</v>
      </c>
      <c r="D63" s="22">
        <v>114886</v>
      </c>
      <c r="E63" s="27">
        <v>-181286</v>
      </c>
      <c r="F63" s="22">
        <v>1288565</v>
      </c>
      <c r="G63" s="27">
        <v>323297</v>
      </c>
      <c r="H63" s="27">
        <v>-56949</v>
      </c>
      <c r="I63" s="27">
        <v>257455</v>
      </c>
      <c r="J63" s="22">
        <v>-609951</v>
      </c>
      <c r="K63" s="27">
        <v>1037334</v>
      </c>
      <c r="L63" s="27">
        <v>-1734222</v>
      </c>
      <c r="M63" s="27">
        <v>-1154080</v>
      </c>
      <c r="N63" s="22">
        <v>-4079525</v>
      </c>
      <c r="O63" s="27">
        <v>-2900444</v>
      </c>
      <c r="P63" s="27">
        <v>-2721759</v>
      </c>
      <c r="Q63" s="27">
        <v>-2754675</v>
      </c>
      <c r="R63" s="22">
        <v>-1143613</v>
      </c>
    </row>
    <row r="64" spans="1:18" ht="11.25">
      <c r="A64" s="7" t="s">
        <v>57</v>
      </c>
      <c r="B64" s="22">
        <v>7205865</v>
      </c>
      <c r="C64" s="27">
        <v>7205865</v>
      </c>
      <c r="D64" s="22">
        <v>7090978</v>
      </c>
      <c r="E64" s="27">
        <v>7090978</v>
      </c>
      <c r="F64" s="22">
        <v>5802412</v>
      </c>
      <c r="G64" s="27">
        <v>5802412</v>
      </c>
      <c r="H64" s="27">
        <v>5802412</v>
      </c>
      <c r="I64" s="27">
        <v>5802412</v>
      </c>
      <c r="J64" s="22">
        <v>6412364</v>
      </c>
      <c r="K64" s="27">
        <v>6412364</v>
      </c>
      <c r="L64" s="27">
        <v>6412364</v>
      </c>
      <c r="M64" s="27">
        <v>6412364</v>
      </c>
      <c r="N64" s="22">
        <v>10491890</v>
      </c>
      <c r="O64" s="27">
        <v>10491890</v>
      </c>
      <c r="P64" s="27">
        <v>10491890</v>
      </c>
      <c r="Q64" s="27">
        <v>10491890</v>
      </c>
      <c r="R64" s="22">
        <v>11558559</v>
      </c>
    </row>
    <row r="65" spans="1:18" ht="11.25">
      <c r="A65" s="7" t="s">
        <v>58</v>
      </c>
      <c r="B65" s="22"/>
      <c r="C65" s="27"/>
      <c r="D65" s="22"/>
      <c r="E65" s="27"/>
      <c r="F65" s="22"/>
      <c r="G65" s="27"/>
      <c r="H65" s="27"/>
      <c r="I65" s="27"/>
      <c r="J65" s="22"/>
      <c r="K65" s="27"/>
      <c r="L65" s="27"/>
      <c r="M65" s="27"/>
      <c r="N65" s="22"/>
      <c r="O65" s="27"/>
      <c r="P65" s="27"/>
      <c r="Q65" s="27"/>
      <c r="R65" s="22">
        <v>76943</v>
      </c>
    </row>
    <row r="66" spans="1:18" ht="12" thickBot="1">
      <c r="A66" s="7" t="s">
        <v>57</v>
      </c>
      <c r="B66" s="22">
        <v>5823949</v>
      </c>
      <c r="C66" s="27">
        <v>3911633</v>
      </c>
      <c r="D66" s="22">
        <v>7205865</v>
      </c>
      <c r="E66" s="27">
        <v>6909692</v>
      </c>
      <c r="F66" s="22">
        <v>7090978</v>
      </c>
      <c r="G66" s="27">
        <v>6125710</v>
      </c>
      <c r="H66" s="27">
        <v>5745463</v>
      </c>
      <c r="I66" s="27">
        <v>6059868</v>
      </c>
      <c r="J66" s="22">
        <v>5802412</v>
      </c>
      <c r="K66" s="27">
        <v>7449698</v>
      </c>
      <c r="L66" s="27">
        <v>4678142</v>
      </c>
      <c r="M66" s="27">
        <v>5258283</v>
      </c>
      <c r="N66" s="22">
        <v>6412364</v>
      </c>
      <c r="O66" s="27">
        <v>7591445</v>
      </c>
      <c r="P66" s="27">
        <v>7770130</v>
      </c>
      <c r="Q66" s="27">
        <v>7737214</v>
      </c>
      <c r="R66" s="22">
        <v>10491890</v>
      </c>
    </row>
    <row r="67" spans="1:18" ht="12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9" ht="11.25">
      <c r="A69" s="20" t="s">
        <v>190</v>
      </c>
    </row>
    <row r="70" ht="11.25">
      <c r="A70" s="20" t="s">
        <v>191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W5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3" width="17.83203125" style="0" customWidth="1"/>
  </cols>
  <sheetData>
    <row r="1" ht="12" thickBot="1"/>
    <row r="2" spans="1:23" ht="12" thickTop="1">
      <c r="A2" s="10" t="s">
        <v>186</v>
      </c>
      <c r="B2" s="14">
        <v>5310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" thickBot="1">
      <c r="A3" s="11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" thickTop="1">
      <c r="A4" s="10" t="s">
        <v>61</v>
      </c>
      <c r="B4" s="15" t="str">
        <f>HYPERLINK("http://www.kabupro.jp/mark/20131011/S10006GJ.htm","四半期報告書")</f>
        <v>四半期報告書</v>
      </c>
      <c r="C4" s="15" t="str">
        <f>HYPERLINK("http://www.kabupro.jp/mark/20131011/S10006GJ.htm","四半期報告書")</f>
        <v>四半期報告書</v>
      </c>
      <c r="D4" s="15" t="str">
        <f>HYPERLINK("http://www.kabupro.jp/mark/20130411/S000D7XZ.htm","四半期報告書")</f>
        <v>四半期報告書</v>
      </c>
      <c r="E4" s="15" t="str">
        <f>HYPERLINK("http://www.kabupro.jp/mark/20130115/S000CMFH.htm","四半期報告書")</f>
        <v>四半期報告書</v>
      </c>
      <c r="F4" s="15" t="str">
        <f>HYPERLINK("http://www.kabupro.jp/mark/20121012/S000C1MI.htm","四半期報告書")</f>
        <v>四半期報告書</v>
      </c>
      <c r="G4" s="15" t="str">
        <f>HYPERLINK("http://www.kabupro.jp/mark/20130830/S000EDS3.htm","有価証券報告書")</f>
        <v>有価証券報告書</v>
      </c>
      <c r="H4" s="15" t="str">
        <f>HYPERLINK("http://www.kabupro.jp/mark/20120413/S000AOME.htm","四半期報告書")</f>
        <v>四半期報告書</v>
      </c>
      <c r="I4" s="15" t="str">
        <f>HYPERLINK("http://www.kabupro.jp/mark/20120113/S000A2AA.htm","四半期報告書")</f>
        <v>四半期報告書</v>
      </c>
      <c r="J4" s="15" t="str">
        <f>HYPERLINK("http://www.kabupro.jp/mark/20111014/S0009HWG.htm","四半期報告書")</f>
        <v>四半期報告書</v>
      </c>
      <c r="K4" s="15" t="str">
        <f>HYPERLINK("http://www.kabupro.jp/mark/20120831/S000BU4Y.htm","有価証券報告書")</f>
        <v>有価証券報告書</v>
      </c>
      <c r="L4" s="15" t="str">
        <f>HYPERLINK("http://www.kabupro.jp/mark/20110414/S00085F5.htm","四半期報告書")</f>
        <v>四半期報告書</v>
      </c>
      <c r="M4" s="15" t="str">
        <f>HYPERLINK("http://www.kabupro.jp/mark/20110114/S0007JE9.htm","四半期報告書")</f>
        <v>四半期報告書</v>
      </c>
      <c r="N4" s="15" t="str">
        <f>HYPERLINK("http://www.kabupro.jp/mark/20101015/S0006XVD.htm","四半期報告書")</f>
        <v>四半期報告書</v>
      </c>
      <c r="O4" s="15" t="str">
        <f>HYPERLINK("http://www.kabupro.jp/mark/20110831/S00099HJ.htm","有価証券報告書")</f>
        <v>有価証券報告書</v>
      </c>
      <c r="P4" s="15" t="str">
        <f>HYPERLINK("http://www.kabupro.jp/mark/20100414/S0005JFX.htm","四半期報告書")</f>
        <v>四半期報告書</v>
      </c>
      <c r="Q4" s="15" t="str">
        <f>HYPERLINK("http://www.kabupro.jp/mark/20100114/S0004XOV.htm","四半期報告書")</f>
        <v>四半期報告書</v>
      </c>
      <c r="R4" s="15" t="str">
        <f>HYPERLINK("http://www.kabupro.jp/mark/20091015/S0004CI0.htm","四半期報告書")</f>
        <v>四半期報告書</v>
      </c>
      <c r="S4" s="15" t="str">
        <f>HYPERLINK("http://www.kabupro.jp/mark/20100830/S0006PAU.htm","有価証券報告書")</f>
        <v>有価証券報告書</v>
      </c>
      <c r="T4" s="15" t="str">
        <f>HYPERLINK("http://www.kabupro.jp/mark/20090414/S0002X1G.htm","四半期報告書")</f>
        <v>四半期報告書</v>
      </c>
      <c r="U4" s="15" t="str">
        <f>HYPERLINK("http://www.kabupro.jp/mark/20090114/S00028OI.htm","四半期報告書")</f>
        <v>四半期報告書</v>
      </c>
      <c r="V4" s="15" t="str">
        <f>HYPERLINK("http://www.kabupro.jp/mark/20090113/S00028DN.htm","訂正四半期報告書")</f>
        <v>訂正四半期報告書</v>
      </c>
      <c r="W4" s="15" t="str">
        <f>HYPERLINK("http://www.kabupro.jp/mark/20090831/S0004367.htm","有価証券報告書")</f>
        <v>有価証券報告書</v>
      </c>
    </row>
    <row r="5" spans="1:23" ht="12" thickBot="1">
      <c r="A5" s="11" t="s">
        <v>62</v>
      </c>
      <c r="B5" s="1" t="s">
        <v>257</v>
      </c>
      <c r="C5" s="1" t="s">
        <v>257</v>
      </c>
      <c r="D5" s="1" t="s">
        <v>260</v>
      </c>
      <c r="E5" s="1" t="s">
        <v>262</v>
      </c>
      <c r="F5" s="1" t="s">
        <v>264</v>
      </c>
      <c r="G5" s="1" t="s">
        <v>68</v>
      </c>
      <c r="H5" s="1" t="s">
        <v>265</v>
      </c>
      <c r="I5" s="1" t="s">
        <v>267</v>
      </c>
      <c r="J5" s="1" t="s">
        <v>269</v>
      </c>
      <c r="K5" s="1" t="s">
        <v>72</v>
      </c>
      <c r="L5" s="1" t="s">
        <v>270</v>
      </c>
      <c r="M5" s="1" t="s">
        <v>272</v>
      </c>
      <c r="N5" s="1" t="s">
        <v>274</v>
      </c>
      <c r="O5" s="1" t="s">
        <v>74</v>
      </c>
      <c r="P5" s="1" t="s">
        <v>276</v>
      </c>
      <c r="Q5" s="1" t="s">
        <v>278</v>
      </c>
      <c r="R5" s="1" t="s">
        <v>280</v>
      </c>
      <c r="S5" s="1" t="s">
        <v>76</v>
      </c>
      <c r="T5" s="1" t="s">
        <v>281</v>
      </c>
      <c r="U5" s="1" t="s">
        <v>283</v>
      </c>
      <c r="V5" s="1" t="s">
        <v>285</v>
      </c>
      <c r="W5" s="1" t="s">
        <v>78</v>
      </c>
    </row>
    <row r="6" spans="1:23" ht="12.75" thickBot="1" thickTop="1">
      <c r="A6" s="10" t="s">
        <v>63</v>
      </c>
      <c r="B6" s="18" t="s">
        <v>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" thickTop="1">
      <c r="A7" s="12" t="s">
        <v>64</v>
      </c>
      <c r="B7" s="14" t="s">
        <v>258</v>
      </c>
      <c r="C7" s="16" t="s">
        <v>69</v>
      </c>
      <c r="D7" s="14" t="s">
        <v>258</v>
      </c>
      <c r="E7" s="14" t="s">
        <v>258</v>
      </c>
      <c r="F7" s="14" t="s">
        <v>258</v>
      </c>
      <c r="G7" s="16" t="s">
        <v>69</v>
      </c>
      <c r="H7" s="14" t="s">
        <v>258</v>
      </c>
      <c r="I7" s="14" t="s">
        <v>258</v>
      </c>
      <c r="J7" s="14" t="s">
        <v>258</v>
      </c>
      <c r="K7" s="16" t="s">
        <v>69</v>
      </c>
      <c r="L7" s="14" t="s">
        <v>258</v>
      </c>
      <c r="M7" s="14" t="s">
        <v>258</v>
      </c>
      <c r="N7" s="14" t="s">
        <v>258</v>
      </c>
      <c r="O7" s="16" t="s">
        <v>69</v>
      </c>
      <c r="P7" s="14" t="s">
        <v>258</v>
      </c>
      <c r="Q7" s="14" t="s">
        <v>258</v>
      </c>
      <c r="R7" s="14" t="s">
        <v>258</v>
      </c>
      <c r="S7" s="16" t="s">
        <v>69</v>
      </c>
      <c r="T7" s="14" t="s">
        <v>258</v>
      </c>
      <c r="U7" s="14" t="s">
        <v>258</v>
      </c>
      <c r="V7" s="14" t="s">
        <v>258</v>
      </c>
      <c r="W7" s="16" t="s">
        <v>69</v>
      </c>
    </row>
    <row r="8" spans="1:23" ht="11.25">
      <c r="A8" s="13" t="s">
        <v>65</v>
      </c>
      <c r="B8" s="1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1.25">
      <c r="A9" s="13" t="s">
        <v>66</v>
      </c>
      <c r="B9" s="1" t="s">
        <v>259</v>
      </c>
      <c r="C9" s="17" t="s">
        <v>70</v>
      </c>
      <c r="D9" s="1" t="s">
        <v>261</v>
      </c>
      <c r="E9" s="1" t="s">
        <v>263</v>
      </c>
      <c r="F9" s="1" t="s">
        <v>72</v>
      </c>
      <c r="G9" s="17" t="s">
        <v>71</v>
      </c>
      <c r="H9" s="1" t="s">
        <v>266</v>
      </c>
      <c r="I9" s="1" t="s">
        <v>268</v>
      </c>
      <c r="J9" s="1" t="s">
        <v>74</v>
      </c>
      <c r="K9" s="17" t="s">
        <v>73</v>
      </c>
      <c r="L9" s="1" t="s">
        <v>271</v>
      </c>
      <c r="M9" s="1" t="s">
        <v>273</v>
      </c>
      <c r="N9" s="1" t="s">
        <v>275</v>
      </c>
      <c r="O9" s="17" t="s">
        <v>75</v>
      </c>
      <c r="P9" s="1" t="s">
        <v>277</v>
      </c>
      <c r="Q9" s="1" t="s">
        <v>279</v>
      </c>
      <c r="R9" s="1" t="s">
        <v>78</v>
      </c>
      <c r="S9" s="17" t="s">
        <v>77</v>
      </c>
      <c r="T9" s="1" t="s">
        <v>282</v>
      </c>
      <c r="U9" s="1" t="s">
        <v>284</v>
      </c>
      <c r="V9" s="1" t="s">
        <v>286</v>
      </c>
      <c r="W9" s="17" t="s">
        <v>79</v>
      </c>
    </row>
    <row r="10" spans="1:23" ht="12" thickBot="1">
      <c r="A10" s="13" t="s">
        <v>67</v>
      </c>
      <c r="B10" s="1" t="s">
        <v>81</v>
      </c>
      <c r="C10" s="17" t="s">
        <v>81</v>
      </c>
      <c r="D10" s="1" t="s">
        <v>81</v>
      </c>
      <c r="E10" s="1" t="s">
        <v>81</v>
      </c>
      <c r="F10" s="1" t="s">
        <v>81</v>
      </c>
      <c r="G10" s="17" t="s">
        <v>81</v>
      </c>
      <c r="H10" s="1" t="s">
        <v>81</v>
      </c>
      <c r="I10" s="1" t="s">
        <v>81</v>
      </c>
      <c r="J10" s="1" t="s">
        <v>81</v>
      </c>
      <c r="K10" s="17" t="s">
        <v>81</v>
      </c>
      <c r="L10" s="1" t="s">
        <v>81</v>
      </c>
      <c r="M10" s="1" t="s">
        <v>81</v>
      </c>
      <c r="N10" s="1" t="s">
        <v>81</v>
      </c>
      <c r="O10" s="17" t="s">
        <v>81</v>
      </c>
      <c r="P10" s="1" t="s">
        <v>81</v>
      </c>
      <c r="Q10" s="1" t="s">
        <v>81</v>
      </c>
      <c r="R10" s="1" t="s">
        <v>81</v>
      </c>
      <c r="S10" s="17" t="s">
        <v>81</v>
      </c>
      <c r="T10" s="1" t="s">
        <v>81</v>
      </c>
      <c r="U10" s="1" t="s">
        <v>81</v>
      </c>
      <c r="V10" s="1" t="s">
        <v>81</v>
      </c>
      <c r="W10" s="17" t="s">
        <v>81</v>
      </c>
    </row>
    <row r="11" spans="1:23" ht="12" thickTop="1">
      <c r="A11" s="9" t="s">
        <v>80</v>
      </c>
      <c r="B11" s="26">
        <v>7467442</v>
      </c>
      <c r="C11" s="21">
        <v>7209187</v>
      </c>
      <c r="D11" s="26">
        <v>6532096</v>
      </c>
      <c r="E11" s="26">
        <v>5832812</v>
      </c>
      <c r="F11" s="26">
        <v>7716105</v>
      </c>
      <c r="G11" s="21">
        <v>9136958</v>
      </c>
      <c r="H11" s="26">
        <v>8157963</v>
      </c>
      <c r="I11" s="26">
        <v>8860128</v>
      </c>
      <c r="J11" s="26">
        <v>7791176</v>
      </c>
      <c r="K11" s="21">
        <v>9283891</v>
      </c>
      <c r="L11" s="26">
        <v>8183161</v>
      </c>
      <c r="M11" s="26">
        <v>7762444</v>
      </c>
      <c r="N11" s="26">
        <v>8152704</v>
      </c>
      <c r="O11" s="21">
        <v>7921993</v>
      </c>
      <c r="P11" s="26">
        <v>9910466</v>
      </c>
      <c r="Q11" s="26">
        <v>11296831</v>
      </c>
      <c r="R11" s="26">
        <v>12225114</v>
      </c>
      <c r="S11" s="21">
        <v>14035952</v>
      </c>
      <c r="T11" s="26">
        <v>13595056</v>
      </c>
      <c r="U11" s="26">
        <v>14704083</v>
      </c>
      <c r="V11" s="26">
        <v>14401508</v>
      </c>
      <c r="W11" s="21">
        <v>13642899</v>
      </c>
    </row>
    <row r="12" spans="1:23" ht="11.25">
      <c r="A12" s="2" t="s">
        <v>287</v>
      </c>
      <c r="B12" s="27">
        <v>11559486</v>
      </c>
      <c r="C12" s="22">
        <v>11256956</v>
      </c>
      <c r="D12" s="27">
        <v>10724380</v>
      </c>
      <c r="E12" s="27">
        <v>10670429</v>
      </c>
      <c r="F12" s="27">
        <v>11818623</v>
      </c>
      <c r="G12" s="22">
        <v>13124833</v>
      </c>
      <c r="H12" s="27">
        <v>13415588</v>
      </c>
      <c r="I12" s="27">
        <v>14393788</v>
      </c>
      <c r="J12" s="27">
        <v>13838713</v>
      </c>
      <c r="K12" s="22">
        <v>13047069</v>
      </c>
      <c r="L12" s="27">
        <v>12184738</v>
      </c>
      <c r="M12" s="27">
        <v>12214331</v>
      </c>
      <c r="N12" s="27">
        <v>11479456</v>
      </c>
      <c r="O12" s="22">
        <v>10656152</v>
      </c>
      <c r="P12" s="27">
        <v>9224984</v>
      </c>
      <c r="Q12" s="27">
        <v>8519001</v>
      </c>
      <c r="R12" s="27">
        <v>7867160</v>
      </c>
      <c r="S12" s="22">
        <v>8257709</v>
      </c>
      <c r="T12" s="27">
        <v>8995668</v>
      </c>
      <c r="U12" s="27">
        <v>10731019</v>
      </c>
      <c r="V12" s="27">
        <v>11069216</v>
      </c>
      <c r="W12" s="22">
        <v>10992382</v>
      </c>
    </row>
    <row r="13" spans="1:23" ht="11.25">
      <c r="A13" s="2" t="s">
        <v>288</v>
      </c>
      <c r="B13" s="27">
        <v>9617480</v>
      </c>
      <c r="C13" s="22">
        <v>9607170</v>
      </c>
      <c r="D13" s="27">
        <v>9837332</v>
      </c>
      <c r="E13" s="27">
        <v>9278168</v>
      </c>
      <c r="F13" s="27">
        <v>7809886</v>
      </c>
      <c r="G13" s="22">
        <v>7315218</v>
      </c>
      <c r="H13" s="27">
        <v>6699607</v>
      </c>
      <c r="I13" s="27">
        <v>5317156</v>
      </c>
      <c r="J13" s="27">
        <v>5240682</v>
      </c>
      <c r="K13" s="22">
        <v>4761418</v>
      </c>
      <c r="L13" s="27">
        <v>4679325</v>
      </c>
      <c r="M13" s="27">
        <v>4359694</v>
      </c>
      <c r="N13" s="27">
        <v>4336707</v>
      </c>
      <c r="O13" s="22">
        <v>4218778</v>
      </c>
      <c r="P13" s="27">
        <v>4515174</v>
      </c>
      <c r="Q13" s="27">
        <v>4706032</v>
      </c>
      <c r="R13" s="27">
        <v>5405765</v>
      </c>
      <c r="S13" s="22">
        <v>4747244</v>
      </c>
      <c r="T13" s="27">
        <v>4134890</v>
      </c>
      <c r="U13" s="27">
        <v>3322789</v>
      </c>
      <c r="V13" s="27">
        <v>3218863</v>
      </c>
      <c r="W13" s="22"/>
    </row>
    <row r="14" spans="1:23" ht="11.25">
      <c r="A14" s="2" t="s">
        <v>89</v>
      </c>
      <c r="B14" s="27">
        <v>6731715</v>
      </c>
      <c r="C14" s="22">
        <v>6754201</v>
      </c>
      <c r="D14" s="27">
        <v>6692890</v>
      </c>
      <c r="E14" s="27">
        <v>6297383</v>
      </c>
      <c r="F14" s="27">
        <v>6453798</v>
      </c>
      <c r="G14" s="22">
        <v>6351260</v>
      </c>
      <c r="H14" s="27">
        <v>6336472</v>
      </c>
      <c r="I14" s="27">
        <v>6335457</v>
      </c>
      <c r="J14" s="27">
        <v>6218405</v>
      </c>
      <c r="K14" s="22">
        <v>6182218</v>
      </c>
      <c r="L14" s="27">
        <v>6052287</v>
      </c>
      <c r="M14" s="27">
        <v>5789156</v>
      </c>
      <c r="N14" s="27">
        <v>5798564</v>
      </c>
      <c r="O14" s="22">
        <v>5603781</v>
      </c>
      <c r="P14" s="27">
        <v>4921931</v>
      </c>
      <c r="Q14" s="27">
        <v>4326723</v>
      </c>
      <c r="R14" s="27">
        <v>3858974</v>
      </c>
      <c r="S14" s="22">
        <v>3476873</v>
      </c>
      <c r="T14" s="27">
        <v>4088255</v>
      </c>
      <c r="U14" s="27">
        <v>3737786</v>
      </c>
      <c r="V14" s="27">
        <v>3638208</v>
      </c>
      <c r="W14" s="22"/>
    </row>
    <row r="15" spans="1:23" ht="11.25">
      <c r="A15" s="2" t="s">
        <v>91</v>
      </c>
      <c r="B15" s="27">
        <v>2120871</v>
      </c>
      <c r="C15" s="22">
        <v>2185992</v>
      </c>
      <c r="D15" s="27">
        <v>2050342</v>
      </c>
      <c r="E15" s="27">
        <v>1951118</v>
      </c>
      <c r="F15" s="27">
        <v>1976075</v>
      </c>
      <c r="G15" s="22">
        <v>2022085</v>
      </c>
      <c r="H15" s="27">
        <v>1897684</v>
      </c>
      <c r="I15" s="27">
        <v>1985297</v>
      </c>
      <c r="J15" s="27">
        <v>1642658</v>
      </c>
      <c r="K15" s="22">
        <v>1511288</v>
      </c>
      <c r="L15" s="27">
        <v>1296513</v>
      </c>
      <c r="M15" s="27">
        <v>1191011</v>
      </c>
      <c r="N15" s="27">
        <v>1159345</v>
      </c>
      <c r="O15" s="22">
        <v>1088051</v>
      </c>
      <c r="P15" s="27">
        <v>1253672</v>
      </c>
      <c r="Q15" s="27">
        <v>1257114</v>
      </c>
      <c r="R15" s="27">
        <v>1235169</v>
      </c>
      <c r="S15" s="22">
        <v>1296308</v>
      </c>
      <c r="T15" s="27">
        <v>1167026</v>
      </c>
      <c r="U15" s="27">
        <v>1435959</v>
      </c>
      <c r="V15" s="27">
        <v>1402160</v>
      </c>
      <c r="W15" s="22"/>
    </row>
    <row r="16" spans="1:23" ht="11.25">
      <c r="A16" s="2" t="s">
        <v>97</v>
      </c>
      <c r="B16" s="27">
        <v>1600281</v>
      </c>
      <c r="C16" s="22">
        <v>1942209</v>
      </c>
      <c r="D16" s="27">
        <v>2288532</v>
      </c>
      <c r="E16" s="27">
        <v>1752702</v>
      </c>
      <c r="F16" s="27">
        <v>1513990</v>
      </c>
      <c r="G16" s="22">
        <v>839792</v>
      </c>
      <c r="H16" s="27">
        <v>1759178</v>
      </c>
      <c r="I16" s="27">
        <v>1511452</v>
      </c>
      <c r="J16" s="27">
        <v>1501768</v>
      </c>
      <c r="K16" s="22">
        <v>883757</v>
      </c>
      <c r="L16" s="27">
        <v>1433024</v>
      </c>
      <c r="M16" s="27">
        <v>1101563</v>
      </c>
      <c r="N16" s="27">
        <v>1215478</v>
      </c>
      <c r="O16" s="22">
        <v>973993</v>
      </c>
      <c r="P16" s="27">
        <v>1447837</v>
      </c>
      <c r="Q16" s="27">
        <v>1386612</v>
      </c>
      <c r="R16" s="27">
        <v>2039375</v>
      </c>
      <c r="S16" s="22">
        <v>1160496</v>
      </c>
      <c r="T16" s="27">
        <v>1811269</v>
      </c>
      <c r="U16" s="27">
        <v>1442412</v>
      </c>
      <c r="V16" s="27">
        <v>1268723</v>
      </c>
      <c r="W16" s="22">
        <v>345618</v>
      </c>
    </row>
    <row r="17" spans="1:23" ht="11.25">
      <c r="A17" s="2" t="s">
        <v>99</v>
      </c>
      <c r="B17" s="27">
        <v>-493422</v>
      </c>
      <c r="C17" s="22">
        <v>-506809</v>
      </c>
      <c r="D17" s="27">
        <v>-303290</v>
      </c>
      <c r="E17" s="27">
        <v>-181228</v>
      </c>
      <c r="F17" s="27">
        <v>-109721</v>
      </c>
      <c r="G17" s="22">
        <v>-133107</v>
      </c>
      <c r="H17" s="27">
        <v>-107137</v>
      </c>
      <c r="I17" s="27">
        <v>-103813</v>
      </c>
      <c r="J17" s="27">
        <v>-99475</v>
      </c>
      <c r="K17" s="22">
        <v>-111741</v>
      </c>
      <c r="L17" s="27">
        <v>-145606</v>
      </c>
      <c r="M17" s="27">
        <v>-140066</v>
      </c>
      <c r="N17" s="27">
        <v>-114898</v>
      </c>
      <c r="O17" s="22">
        <v>-106033</v>
      </c>
      <c r="P17" s="27">
        <v>-107942</v>
      </c>
      <c r="Q17" s="27">
        <v>-140248</v>
      </c>
      <c r="R17" s="27">
        <v>-136987</v>
      </c>
      <c r="S17" s="22">
        <v>-185780</v>
      </c>
      <c r="T17" s="27">
        <v>-115014</v>
      </c>
      <c r="U17" s="27">
        <v>-110384</v>
      </c>
      <c r="V17" s="27">
        <v>-133864</v>
      </c>
      <c r="W17" s="22">
        <v>-139261</v>
      </c>
    </row>
    <row r="18" spans="1:23" ht="11.25">
      <c r="A18" s="2" t="s">
        <v>100</v>
      </c>
      <c r="B18" s="27">
        <v>38603854</v>
      </c>
      <c r="C18" s="22">
        <v>38448908</v>
      </c>
      <c r="D18" s="27">
        <v>37822284</v>
      </c>
      <c r="E18" s="27">
        <v>35601386</v>
      </c>
      <c r="F18" s="27">
        <v>37178757</v>
      </c>
      <c r="G18" s="22">
        <v>39558803</v>
      </c>
      <c r="H18" s="27">
        <v>38159357</v>
      </c>
      <c r="I18" s="27">
        <v>38299466</v>
      </c>
      <c r="J18" s="27">
        <v>36133930</v>
      </c>
      <c r="K18" s="22">
        <v>36265565</v>
      </c>
      <c r="L18" s="27">
        <v>33683443</v>
      </c>
      <c r="M18" s="27">
        <v>32278135</v>
      </c>
      <c r="N18" s="27">
        <v>32027358</v>
      </c>
      <c r="O18" s="22">
        <v>31000331</v>
      </c>
      <c r="P18" s="27">
        <v>31166124</v>
      </c>
      <c r="Q18" s="27">
        <v>31352067</v>
      </c>
      <c r="R18" s="27">
        <v>32494574</v>
      </c>
      <c r="S18" s="22">
        <v>33608646</v>
      </c>
      <c r="T18" s="27">
        <v>33677152</v>
      </c>
      <c r="U18" s="27">
        <v>35263667</v>
      </c>
      <c r="V18" s="27">
        <v>34864817</v>
      </c>
      <c r="W18" s="22">
        <v>32982561</v>
      </c>
    </row>
    <row r="19" spans="1:23" ht="11.25">
      <c r="A19" s="3" t="s">
        <v>4</v>
      </c>
      <c r="B19" s="27">
        <v>9019490</v>
      </c>
      <c r="C19" s="22">
        <v>9056566</v>
      </c>
      <c r="D19" s="27">
        <v>9000874</v>
      </c>
      <c r="E19" s="27">
        <v>8607900</v>
      </c>
      <c r="F19" s="27">
        <v>8573914</v>
      </c>
      <c r="G19" s="22">
        <v>8692597</v>
      </c>
      <c r="H19" s="27">
        <v>7304791</v>
      </c>
      <c r="I19" s="27">
        <v>7306369</v>
      </c>
      <c r="J19" s="27">
        <v>7186664</v>
      </c>
      <c r="K19" s="22">
        <v>7373417</v>
      </c>
      <c r="L19" s="27">
        <v>7376528</v>
      </c>
      <c r="M19" s="27">
        <v>7601969</v>
      </c>
      <c r="N19" s="27">
        <v>7087662</v>
      </c>
      <c r="O19" s="22">
        <v>7258700</v>
      </c>
      <c r="P19" s="27">
        <v>6249433</v>
      </c>
      <c r="Q19" s="27">
        <v>6358201</v>
      </c>
      <c r="R19" s="27">
        <v>6000778</v>
      </c>
      <c r="S19" s="22">
        <v>6126730</v>
      </c>
      <c r="T19" s="27"/>
      <c r="U19" s="27"/>
      <c r="V19" s="27"/>
      <c r="W19" s="22">
        <v>6176874</v>
      </c>
    </row>
    <row r="20" spans="1:23" ht="11.25">
      <c r="A20" s="3" t="s">
        <v>5</v>
      </c>
      <c r="B20" s="27">
        <v>14292346</v>
      </c>
      <c r="C20" s="22">
        <v>14696713</v>
      </c>
      <c r="D20" s="27">
        <v>14946987</v>
      </c>
      <c r="E20" s="27">
        <v>14592678</v>
      </c>
      <c r="F20" s="27">
        <v>12755592</v>
      </c>
      <c r="G20" s="22">
        <v>11833591</v>
      </c>
      <c r="H20" s="27">
        <v>11817529</v>
      </c>
      <c r="I20" s="27">
        <v>11348169</v>
      </c>
      <c r="J20" s="27">
        <v>11619800</v>
      </c>
      <c r="K20" s="22">
        <v>12096129</v>
      </c>
      <c r="L20" s="27">
        <v>12481072</v>
      </c>
      <c r="M20" s="27">
        <v>12996042</v>
      </c>
      <c r="N20" s="27">
        <v>13248270</v>
      </c>
      <c r="O20" s="22">
        <v>13628077</v>
      </c>
      <c r="P20" s="27">
        <v>8797845</v>
      </c>
      <c r="Q20" s="27">
        <v>9012396</v>
      </c>
      <c r="R20" s="27">
        <v>8880831</v>
      </c>
      <c r="S20" s="22">
        <v>8589139</v>
      </c>
      <c r="T20" s="27"/>
      <c r="U20" s="27"/>
      <c r="V20" s="27"/>
      <c r="W20" s="22">
        <v>8755666</v>
      </c>
    </row>
    <row r="21" spans="1:23" ht="11.25">
      <c r="A21" s="3" t="s">
        <v>112</v>
      </c>
      <c r="B21" s="27">
        <v>5839812</v>
      </c>
      <c r="C21" s="22">
        <v>5824094</v>
      </c>
      <c r="D21" s="27">
        <v>5791521</v>
      </c>
      <c r="E21" s="27">
        <v>5731053</v>
      </c>
      <c r="F21" s="27">
        <v>5723362</v>
      </c>
      <c r="G21" s="22">
        <v>5739970</v>
      </c>
      <c r="H21" s="27">
        <v>5721485</v>
      </c>
      <c r="I21" s="27">
        <v>5590237</v>
      </c>
      <c r="J21" s="27">
        <v>5290396</v>
      </c>
      <c r="K21" s="22">
        <v>5296473</v>
      </c>
      <c r="L21" s="27">
        <v>5293554</v>
      </c>
      <c r="M21" s="27">
        <v>5301815</v>
      </c>
      <c r="N21" s="27">
        <v>5299792</v>
      </c>
      <c r="O21" s="22">
        <v>5308552</v>
      </c>
      <c r="P21" s="27">
        <v>5313524</v>
      </c>
      <c r="Q21" s="27">
        <v>5317175</v>
      </c>
      <c r="R21" s="27">
        <v>5350075</v>
      </c>
      <c r="S21" s="22">
        <v>5353520</v>
      </c>
      <c r="T21" s="27">
        <v>5343390</v>
      </c>
      <c r="U21" s="27">
        <v>5341094</v>
      </c>
      <c r="V21" s="27">
        <v>5382093</v>
      </c>
      <c r="W21" s="22">
        <v>5380948</v>
      </c>
    </row>
    <row r="22" spans="1:23" ht="11.25">
      <c r="A22" s="3" t="s">
        <v>114</v>
      </c>
      <c r="B22" s="27">
        <v>944833</v>
      </c>
      <c r="C22" s="22">
        <v>925999</v>
      </c>
      <c r="D22" s="27">
        <v>974883</v>
      </c>
      <c r="E22" s="27">
        <v>1433516</v>
      </c>
      <c r="F22" s="27">
        <v>2281031</v>
      </c>
      <c r="G22" s="22">
        <v>2162921</v>
      </c>
      <c r="H22" s="27">
        <v>1461114</v>
      </c>
      <c r="I22" s="27">
        <v>1164070</v>
      </c>
      <c r="J22" s="27">
        <v>1109357</v>
      </c>
      <c r="K22" s="22">
        <v>655395</v>
      </c>
      <c r="L22" s="27">
        <v>585266</v>
      </c>
      <c r="M22" s="27">
        <v>440632</v>
      </c>
      <c r="N22" s="27">
        <v>1359580</v>
      </c>
      <c r="O22" s="22">
        <v>1526421</v>
      </c>
      <c r="P22" s="27">
        <v>7772007</v>
      </c>
      <c r="Q22" s="27">
        <v>4702043</v>
      </c>
      <c r="R22" s="27">
        <v>3059905</v>
      </c>
      <c r="S22" s="22">
        <v>2699487</v>
      </c>
      <c r="T22" s="27">
        <v>794483</v>
      </c>
      <c r="U22" s="27">
        <v>886036</v>
      </c>
      <c r="V22" s="27">
        <v>674062</v>
      </c>
      <c r="W22" s="22">
        <v>475397</v>
      </c>
    </row>
    <row r="23" spans="1:23" ht="11.25">
      <c r="A23" s="3" t="s">
        <v>115</v>
      </c>
      <c r="B23" s="27">
        <v>836395</v>
      </c>
      <c r="C23" s="22">
        <v>903480</v>
      </c>
      <c r="D23" s="27">
        <v>945454</v>
      </c>
      <c r="E23" s="27">
        <v>912074</v>
      </c>
      <c r="F23" s="27">
        <v>834849</v>
      </c>
      <c r="G23" s="22">
        <v>781248</v>
      </c>
      <c r="H23" s="27">
        <v>783286</v>
      </c>
      <c r="I23" s="27">
        <v>749637</v>
      </c>
      <c r="J23" s="27">
        <v>764073</v>
      </c>
      <c r="K23" s="22">
        <v>740800</v>
      </c>
      <c r="L23" s="27">
        <v>650602</v>
      </c>
      <c r="M23" s="27">
        <v>639433</v>
      </c>
      <c r="N23" s="27">
        <v>595204</v>
      </c>
      <c r="O23" s="22">
        <v>569023</v>
      </c>
      <c r="P23" s="27">
        <v>393669</v>
      </c>
      <c r="Q23" s="27">
        <v>417724</v>
      </c>
      <c r="R23" s="27">
        <v>466134</v>
      </c>
      <c r="S23" s="22">
        <v>439463</v>
      </c>
      <c r="T23" s="27"/>
      <c r="U23" s="27"/>
      <c r="V23" s="27"/>
      <c r="W23" s="22">
        <v>480917</v>
      </c>
    </row>
    <row r="24" spans="1:23" ht="11.25">
      <c r="A24" s="3" t="s">
        <v>116</v>
      </c>
      <c r="B24" s="27">
        <v>30932878</v>
      </c>
      <c r="C24" s="22">
        <v>31406855</v>
      </c>
      <c r="D24" s="27">
        <v>31659721</v>
      </c>
      <c r="E24" s="27">
        <v>31277223</v>
      </c>
      <c r="F24" s="27">
        <v>30168750</v>
      </c>
      <c r="G24" s="22">
        <v>29210330</v>
      </c>
      <c r="H24" s="27">
        <v>27088207</v>
      </c>
      <c r="I24" s="27">
        <v>26158484</v>
      </c>
      <c r="J24" s="27">
        <v>25970293</v>
      </c>
      <c r="K24" s="22">
        <v>26162216</v>
      </c>
      <c r="L24" s="27">
        <v>26387024</v>
      </c>
      <c r="M24" s="27">
        <v>26979892</v>
      </c>
      <c r="N24" s="27">
        <v>27590510</v>
      </c>
      <c r="O24" s="22">
        <v>28290775</v>
      </c>
      <c r="P24" s="27">
        <v>28526481</v>
      </c>
      <c r="Q24" s="27">
        <v>25807541</v>
      </c>
      <c r="R24" s="27">
        <v>23757725</v>
      </c>
      <c r="S24" s="22">
        <v>23208341</v>
      </c>
      <c r="T24" s="27">
        <v>21189851</v>
      </c>
      <c r="U24" s="27">
        <v>21547177</v>
      </c>
      <c r="V24" s="27">
        <v>21441646</v>
      </c>
      <c r="W24" s="22">
        <v>21269806</v>
      </c>
    </row>
    <row r="25" spans="1:23" ht="11.25">
      <c r="A25" s="2" t="s">
        <v>124</v>
      </c>
      <c r="B25" s="27">
        <v>1085968</v>
      </c>
      <c r="C25" s="22">
        <v>1055821</v>
      </c>
      <c r="D25" s="27">
        <v>996151</v>
      </c>
      <c r="E25" s="27">
        <v>943409</v>
      </c>
      <c r="F25" s="27">
        <v>949921</v>
      </c>
      <c r="G25" s="22">
        <v>894851</v>
      </c>
      <c r="H25" s="27">
        <v>857875</v>
      </c>
      <c r="I25" s="27">
        <v>751875</v>
      </c>
      <c r="J25" s="27">
        <v>789713</v>
      </c>
      <c r="K25" s="22">
        <v>785261</v>
      </c>
      <c r="L25" s="27">
        <v>790776</v>
      </c>
      <c r="M25" s="27">
        <v>848207</v>
      </c>
      <c r="N25" s="27">
        <v>890211</v>
      </c>
      <c r="O25" s="22">
        <v>921714</v>
      </c>
      <c r="P25" s="27">
        <v>938094</v>
      </c>
      <c r="Q25" s="27">
        <v>860755</v>
      </c>
      <c r="R25" s="27">
        <v>822876</v>
      </c>
      <c r="S25" s="22">
        <v>379167</v>
      </c>
      <c r="T25" s="27">
        <v>357806</v>
      </c>
      <c r="U25" s="27">
        <v>390144</v>
      </c>
      <c r="V25" s="27">
        <v>399639</v>
      </c>
      <c r="W25" s="22">
        <v>376647</v>
      </c>
    </row>
    <row r="26" spans="1:23" ht="11.25">
      <c r="A26" s="2" t="s">
        <v>136</v>
      </c>
      <c r="B26" s="27">
        <v>2538198</v>
      </c>
      <c r="C26" s="22">
        <v>2597386</v>
      </c>
      <c r="D26" s="27">
        <v>2389939</v>
      </c>
      <c r="E26" s="27">
        <v>2236484</v>
      </c>
      <c r="F26" s="27">
        <v>2233358</v>
      </c>
      <c r="G26" s="22">
        <v>2236733</v>
      </c>
      <c r="H26" s="27">
        <v>2079826</v>
      </c>
      <c r="I26" s="27">
        <v>2023725</v>
      </c>
      <c r="J26" s="27">
        <v>2030497</v>
      </c>
      <c r="K26" s="22">
        <v>1978597</v>
      </c>
      <c r="L26" s="27">
        <v>1829719</v>
      </c>
      <c r="M26" s="27">
        <v>1788430</v>
      </c>
      <c r="N26" s="27">
        <v>1726649</v>
      </c>
      <c r="O26" s="22">
        <v>1573408</v>
      </c>
      <c r="P26" s="27">
        <v>1608599</v>
      </c>
      <c r="Q26" s="27">
        <v>1604424</v>
      </c>
      <c r="R26" s="27">
        <v>1614273</v>
      </c>
      <c r="S26" s="22">
        <v>1624906</v>
      </c>
      <c r="T26" s="27">
        <v>1990865</v>
      </c>
      <c r="U26" s="27">
        <v>2896011</v>
      </c>
      <c r="V26" s="27">
        <v>3001597</v>
      </c>
      <c r="W26" s="22">
        <v>3077541</v>
      </c>
    </row>
    <row r="27" spans="1:23" ht="11.25">
      <c r="A27" s="2" t="s">
        <v>137</v>
      </c>
      <c r="B27" s="27">
        <v>34557046</v>
      </c>
      <c r="C27" s="22">
        <v>35060062</v>
      </c>
      <c r="D27" s="27">
        <v>35045812</v>
      </c>
      <c r="E27" s="27">
        <v>34457116</v>
      </c>
      <c r="F27" s="27">
        <v>33352029</v>
      </c>
      <c r="G27" s="22">
        <v>32341914</v>
      </c>
      <c r="H27" s="27">
        <v>30025910</v>
      </c>
      <c r="I27" s="27">
        <v>28934086</v>
      </c>
      <c r="J27" s="27">
        <v>28790503</v>
      </c>
      <c r="K27" s="22">
        <v>28926075</v>
      </c>
      <c r="L27" s="27">
        <v>29007521</v>
      </c>
      <c r="M27" s="27">
        <v>29616530</v>
      </c>
      <c r="N27" s="27">
        <v>30207371</v>
      </c>
      <c r="O27" s="22">
        <v>30785898</v>
      </c>
      <c r="P27" s="27">
        <v>31073175</v>
      </c>
      <c r="Q27" s="27">
        <v>28272721</v>
      </c>
      <c r="R27" s="27">
        <v>26194875</v>
      </c>
      <c r="S27" s="22">
        <v>25212415</v>
      </c>
      <c r="T27" s="27">
        <v>23538523</v>
      </c>
      <c r="U27" s="27">
        <v>24833333</v>
      </c>
      <c r="V27" s="27">
        <v>24842883</v>
      </c>
      <c r="W27" s="22">
        <v>24723995</v>
      </c>
    </row>
    <row r="28" spans="1:23" ht="12" thickBot="1">
      <c r="A28" s="5" t="s">
        <v>138</v>
      </c>
      <c r="B28" s="28">
        <v>73160901</v>
      </c>
      <c r="C28" s="23">
        <v>73508971</v>
      </c>
      <c r="D28" s="28">
        <v>72868096</v>
      </c>
      <c r="E28" s="28">
        <v>70058503</v>
      </c>
      <c r="F28" s="28">
        <v>70530787</v>
      </c>
      <c r="G28" s="23">
        <v>71900718</v>
      </c>
      <c r="H28" s="28">
        <v>68185267</v>
      </c>
      <c r="I28" s="28">
        <v>67233553</v>
      </c>
      <c r="J28" s="28">
        <v>64924433</v>
      </c>
      <c r="K28" s="23">
        <v>65191641</v>
      </c>
      <c r="L28" s="28">
        <v>62690965</v>
      </c>
      <c r="M28" s="28">
        <v>61894666</v>
      </c>
      <c r="N28" s="28">
        <v>62234729</v>
      </c>
      <c r="O28" s="23">
        <v>61786229</v>
      </c>
      <c r="P28" s="28">
        <v>62239300</v>
      </c>
      <c r="Q28" s="28">
        <v>59624788</v>
      </c>
      <c r="R28" s="28">
        <v>58689449</v>
      </c>
      <c r="S28" s="23">
        <v>58821061</v>
      </c>
      <c r="T28" s="28">
        <v>57215675</v>
      </c>
      <c r="U28" s="28">
        <v>60097001</v>
      </c>
      <c r="V28" s="28">
        <v>59707701</v>
      </c>
      <c r="W28" s="23">
        <v>57706556</v>
      </c>
    </row>
    <row r="29" spans="1:23" ht="12" thickTop="1">
      <c r="A29" s="2" t="s">
        <v>6</v>
      </c>
      <c r="B29" s="27">
        <v>1415052</v>
      </c>
      <c r="C29" s="22">
        <v>1538134</v>
      </c>
      <c r="D29" s="27">
        <v>1753353</v>
      </c>
      <c r="E29" s="27">
        <v>1845593</v>
      </c>
      <c r="F29" s="27">
        <v>2069837</v>
      </c>
      <c r="G29" s="22">
        <v>2328985</v>
      </c>
      <c r="H29" s="27">
        <v>3417547</v>
      </c>
      <c r="I29" s="27">
        <v>3439004</v>
      </c>
      <c r="J29" s="27">
        <v>3341391</v>
      </c>
      <c r="K29" s="22">
        <v>2950193</v>
      </c>
      <c r="L29" s="27">
        <v>2720557</v>
      </c>
      <c r="M29" s="27">
        <v>2683903</v>
      </c>
      <c r="N29" s="27">
        <v>2337906</v>
      </c>
      <c r="O29" s="22">
        <v>2362097</v>
      </c>
      <c r="P29" s="27">
        <v>2177908</v>
      </c>
      <c r="Q29" s="27">
        <v>1988959</v>
      </c>
      <c r="R29" s="27">
        <v>2117432</v>
      </c>
      <c r="S29" s="22">
        <v>1725878</v>
      </c>
      <c r="T29" s="27">
        <v>2807060</v>
      </c>
      <c r="U29" s="27">
        <v>2795699</v>
      </c>
      <c r="V29" s="27">
        <v>2965957</v>
      </c>
      <c r="W29" s="22">
        <v>2309322</v>
      </c>
    </row>
    <row r="30" spans="1:23" ht="11.25">
      <c r="A30" s="2" t="s">
        <v>142</v>
      </c>
      <c r="B30" s="27">
        <v>4846995</v>
      </c>
      <c r="C30" s="22">
        <v>4527795</v>
      </c>
      <c r="D30" s="27">
        <v>3292161</v>
      </c>
      <c r="E30" s="27">
        <v>3018119</v>
      </c>
      <c r="F30" s="27">
        <v>1906123</v>
      </c>
      <c r="G30" s="22">
        <v>2267846</v>
      </c>
      <c r="H30" s="27">
        <v>1404493</v>
      </c>
      <c r="I30" s="27">
        <v>1382897</v>
      </c>
      <c r="J30" s="27">
        <v>1070769</v>
      </c>
      <c r="K30" s="22">
        <v>1406013</v>
      </c>
      <c r="L30" s="27">
        <v>1769687</v>
      </c>
      <c r="M30" s="27">
        <v>1901016</v>
      </c>
      <c r="N30" s="27">
        <v>3051872</v>
      </c>
      <c r="O30" s="22">
        <v>1682140</v>
      </c>
      <c r="P30" s="27">
        <v>842061</v>
      </c>
      <c r="Q30" s="27">
        <v>1350128</v>
      </c>
      <c r="R30" s="27">
        <v>900050</v>
      </c>
      <c r="S30" s="22">
        <v>1323950</v>
      </c>
      <c r="T30" s="27">
        <v>1009707</v>
      </c>
      <c r="U30" s="27">
        <v>1426519</v>
      </c>
      <c r="V30" s="27">
        <v>1504271</v>
      </c>
      <c r="W30" s="22">
        <v>1277401</v>
      </c>
    </row>
    <row r="31" spans="1:23" ht="11.25">
      <c r="A31" s="2" t="s">
        <v>145</v>
      </c>
      <c r="B31" s="27">
        <v>2299943</v>
      </c>
      <c r="C31" s="22">
        <v>2536584</v>
      </c>
      <c r="D31" s="27">
        <v>2497967</v>
      </c>
      <c r="E31" s="27">
        <v>3489948</v>
      </c>
      <c r="F31" s="27">
        <v>6274298</v>
      </c>
      <c r="G31" s="22">
        <v>6159317</v>
      </c>
      <c r="H31" s="27">
        <v>3573607</v>
      </c>
      <c r="I31" s="27">
        <v>3066085</v>
      </c>
      <c r="J31" s="27">
        <v>2544472</v>
      </c>
      <c r="K31" s="22">
        <v>2538873</v>
      </c>
      <c r="L31" s="27">
        <v>2406201</v>
      </c>
      <c r="M31" s="27">
        <v>2399677</v>
      </c>
      <c r="N31" s="27">
        <v>2535226</v>
      </c>
      <c r="O31" s="22">
        <v>3348215</v>
      </c>
      <c r="P31" s="27">
        <v>5400613</v>
      </c>
      <c r="Q31" s="27">
        <v>3923562</v>
      </c>
      <c r="R31" s="27">
        <v>3331389</v>
      </c>
      <c r="S31" s="22">
        <v>3420334</v>
      </c>
      <c r="T31" s="27">
        <v>2446840</v>
      </c>
      <c r="U31" s="27">
        <v>2509487</v>
      </c>
      <c r="V31" s="27">
        <v>2556307</v>
      </c>
      <c r="W31" s="22">
        <v>2694254</v>
      </c>
    </row>
    <row r="32" spans="1:23" ht="11.25">
      <c r="A32" s="2" t="s">
        <v>147</v>
      </c>
      <c r="B32" s="27">
        <v>201990</v>
      </c>
      <c r="C32" s="22">
        <v>147232</v>
      </c>
      <c r="D32" s="27">
        <v>149226</v>
      </c>
      <c r="E32" s="27">
        <v>271936</v>
      </c>
      <c r="F32" s="27">
        <v>342064</v>
      </c>
      <c r="G32" s="22">
        <v>867101</v>
      </c>
      <c r="H32" s="27">
        <v>739413</v>
      </c>
      <c r="I32" s="27">
        <v>1494062</v>
      </c>
      <c r="J32" s="27">
        <v>803865</v>
      </c>
      <c r="K32" s="22">
        <v>1495600</v>
      </c>
      <c r="L32" s="27">
        <v>864942</v>
      </c>
      <c r="M32" s="27">
        <v>606937</v>
      </c>
      <c r="N32" s="27">
        <v>279598</v>
      </c>
      <c r="O32" s="22">
        <v>180746</v>
      </c>
      <c r="P32" s="27">
        <v>137739</v>
      </c>
      <c r="Q32" s="27">
        <v>204999</v>
      </c>
      <c r="R32" s="27">
        <v>178064</v>
      </c>
      <c r="S32" s="22">
        <v>290192</v>
      </c>
      <c r="T32" s="27">
        <v>288801</v>
      </c>
      <c r="U32" s="27">
        <v>761954</v>
      </c>
      <c r="V32" s="27">
        <v>577673</v>
      </c>
      <c r="W32" s="22">
        <v>969107</v>
      </c>
    </row>
    <row r="33" spans="1:23" ht="11.25">
      <c r="A33" s="2" t="s">
        <v>150</v>
      </c>
      <c r="B33" s="27">
        <v>482726</v>
      </c>
      <c r="C33" s="22">
        <v>746193</v>
      </c>
      <c r="D33" s="27">
        <v>556940</v>
      </c>
      <c r="E33" s="27">
        <v>890853</v>
      </c>
      <c r="F33" s="27">
        <v>533714</v>
      </c>
      <c r="G33" s="22">
        <v>921492</v>
      </c>
      <c r="H33" s="27">
        <v>518984</v>
      </c>
      <c r="I33" s="27">
        <v>965728</v>
      </c>
      <c r="J33" s="27">
        <v>480718</v>
      </c>
      <c r="K33" s="22">
        <v>825271</v>
      </c>
      <c r="L33" s="27">
        <v>508986</v>
      </c>
      <c r="M33" s="27">
        <v>838975</v>
      </c>
      <c r="N33" s="27">
        <v>448201</v>
      </c>
      <c r="O33" s="22">
        <v>713946</v>
      </c>
      <c r="P33" s="27">
        <v>447978</v>
      </c>
      <c r="Q33" s="27">
        <v>720443</v>
      </c>
      <c r="R33" s="27">
        <v>403155</v>
      </c>
      <c r="S33" s="22">
        <v>756470</v>
      </c>
      <c r="T33" s="27">
        <v>503225</v>
      </c>
      <c r="U33" s="27">
        <v>862315</v>
      </c>
      <c r="V33" s="27">
        <v>546359</v>
      </c>
      <c r="W33" s="22">
        <v>880309</v>
      </c>
    </row>
    <row r="34" spans="1:23" ht="11.25">
      <c r="A34" s="2" t="s">
        <v>151</v>
      </c>
      <c r="B34" s="27"/>
      <c r="C34" s="22"/>
      <c r="D34" s="27"/>
      <c r="E34" s="27"/>
      <c r="F34" s="27"/>
      <c r="G34" s="22">
        <v>67420</v>
      </c>
      <c r="H34" s="27"/>
      <c r="I34" s="27"/>
      <c r="J34" s="27"/>
      <c r="K34" s="22">
        <v>78480</v>
      </c>
      <c r="L34" s="27"/>
      <c r="M34" s="27"/>
      <c r="N34" s="27"/>
      <c r="O34" s="22"/>
      <c r="P34" s="27"/>
      <c r="Q34" s="27"/>
      <c r="R34" s="27"/>
      <c r="S34" s="22">
        <v>35840</v>
      </c>
      <c r="T34" s="27">
        <v>38880</v>
      </c>
      <c r="U34" s="27">
        <v>25920</v>
      </c>
      <c r="V34" s="27">
        <v>12960</v>
      </c>
      <c r="W34" s="22">
        <v>51842</v>
      </c>
    </row>
    <row r="35" spans="1:23" ht="11.25">
      <c r="A35" s="2" t="s">
        <v>155</v>
      </c>
      <c r="B35" s="27">
        <v>1709409</v>
      </c>
      <c r="C35" s="22">
        <v>1587577</v>
      </c>
      <c r="D35" s="27">
        <v>2634305</v>
      </c>
      <c r="E35" s="27">
        <v>2868806</v>
      </c>
      <c r="F35" s="27">
        <v>1713645</v>
      </c>
      <c r="G35" s="22">
        <v>2117588</v>
      </c>
      <c r="H35" s="27">
        <v>2258046</v>
      </c>
      <c r="I35" s="27">
        <v>1596119</v>
      </c>
      <c r="J35" s="27">
        <v>1614644</v>
      </c>
      <c r="K35" s="22">
        <v>1788486</v>
      </c>
      <c r="L35" s="27">
        <v>1277788</v>
      </c>
      <c r="M35" s="27">
        <v>1125615</v>
      </c>
      <c r="N35" s="27">
        <v>1788994</v>
      </c>
      <c r="O35" s="22">
        <v>2633638</v>
      </c>
      <c r="P35" s="27">
        <v>3085668</v>
      </c>
      <c r="Q35" s="27">
        <v>1772046</v>
      </c>
      <c r="R35" s="27">
        <v>1910594</v>
      </c>
      <c r="S35" s="22">
        <v>1595887</v>
      </c>
      <c r="T35" s="27">
        <v>1452966</v>
      </c>
      <c r="U35" s="27">
        <v>1486767</v>
      </c>
      <c r="V35" s="27">
        <v>1723294</v>
      </c>
      <c r="W35" s="22">
        <v>1279782</v>
      </c>
    </row>
    <row r="36" spans="1:23" ht="11.25">
      <c r="A36" s="2" t="s">
        <v>156</v>
      </c>
      <c r="B36" s="27">
        <v>10956117</v>
      </c>
      <c r="C36" s="22">
        <v>11083517</v>
      </c>
      <c r="D36" s="27">
        <v>10883955</v>
      </c>
      <c r="E36" s="27">
        <v>12385257</v>
      </c>
      <c r="F36" s="27">
        <v>12839683</v>
      </c>
      <c r="G36" s="22">
        <v>14729751</v>
      </c>
      <c r="H36" s="27">
        <v>11912092</v>
      </c>
      <c r="I36" s="27">
        <v>11943897</v>
      </c>
      <c r="J36" s="27">
        <v>9855862</v>
      </c>
      <c r="K36" s="22">
        <v>11082920</v>
      </c>
      <c r="L36" s="27">
        <v>9548163</v>
      </c>
      <c r="M36" s="27">
        <v>9556125</v>
      </c>
      <c r="N36" s="27">
        <v>10441799</v>
      </c>
      <c r="O36" s="22">
        <v>10920785</v>
      </c>
      <c r="P36" s="27">
        <v>12091970</v>
      </c>
      <c r="Q36" s="27">
        <v>9960140</v>
      </c>
      <c r="R36" s="27">
        <v>8840686</v>
      </c>
      <c r="S36" s="22">
        <v>9148554</v>
      </c>
      <c r="T36" s="27">
        <v>8547482</v>
      </c>
      <c r="U36" s="27">
        <v>9868664</v>
      </c>
      <c r="V36" s="27">
        <v>9886825</v>
      </c>
      <c r="W36" s="22">
        <v>9462020</v>
      </c>
    </row>
    <row r="37" spans="1:23" ht="11.25">
      <c r="A37" s="2" t="s">
        <v>157</v>
      </c>
      <c r="B37" s="27">
        <v>3526608</v>
      </c>
      <c r="C37" s="22">
        <v>3910739</v>
      </c>
      <c r="D37" s="27">
        <v>3982438</v>
      </c>
      <c r="E37" s="27">
        <v>1371252</v>
      </c>
      <c r="F37" s="27">
        <v>1571422</v>
      </c>
      <c r="G37" s="22">
        <v>470349</v>
      </c>
      <c r="H37" s="27">
        <v>313164</v>
      </c>
      <c r="I37" s="27">
        <v>406660</v>
      </c>
      <c r="J37" s="27">
        <v>513885</v>
      </c>
      <c r="K37" s="22">
        <v>665014</v>
      </c>
      <c r="L37" s="27">
        <v>802842</v>
      </c>
      <c r="M37" s="27">
        <v>949367</v>
      </c>
      <c r="N37" s="27">
        <v>1112186</v>
      </c>
      <c r="O37" s="22">
        <v>431074</v>
      </c>
      <c r="P37" s="27">
        <v>606351</v>
      </c>
      <c r="Q37" s="27">
        <v>561795</v>
      </c>
      <c r="R37" s="27">
        <v>480338</v>
      </c>
      <c r="S37" s="22">
        <v>70740</v>
      </c>
      <c r="T37" s="27">
        <v>92112</v>
      </c>
      <c r="U37" s="27">
        <v>177623</v>
      </c>
      <c r="V37" s="27">
        <v>363650</v>
      </c>
      <c r="W37" s="22">
        <v>423980</v>
      </c>
    </row>
    <row r="38" spans="1:23" ht="11.25">
      <c r="A38" s="2" t="s">
        <v>160</v>
      </c>
      <c r="B38" s="27">
        <v>507206</v>
      </c>
      <c r="C38" s="22">
        <v>674299</v>
      </c>
      <c r="D38" s="27">
        <v>717425</v>
      </c>
      <c r="E38" s="27">
        <v>671520</v>
      </c>
      <c r="F38" s="27">
        <v>633086</v>
      </c>
      <c r="G38" s="22">
        <v>602502</v>
      </c>
      <c r="H38" s="27">
        <v>621136</v>
      </c>
      <c r="I38" s="27">
        <v>631516</v>
      </c>
      <c r="J38" s="27">
        <v>648490</v>
      </c>
      <c r="K38" s="22">
        <v>658878</v>
      </c>
      <c r="L38" s="27">
        <v>675332</v>
      </c>
      <c r="M38" s="27">
        <v>639473</v>
      </c>
      <c r="N38" s="27">
        <v>610952</v>
      </c>
      <c r="O38" s="22">
        <v>592593</v>
      </c>
      <c r="P38" s="27">
        <v>566770</v>
      </c>
      <c r="Q38" s="27">
        <v>479141</v>
      </c>
      <c r="R38" s="27">
        <v>393910</v>
      </c>
      <c r="S38" s="22">
        <v>329736</v>
      </c>
      <c r="T38" s="27">
        <v>308072</v>
      </c>
      <c r="U38" s="27">
        <v>272850</v>
      </c>
      <c r="V38" s="27">
        <v>233981</v>
      </c>
      <c r="W38" s="22">
        <v>147111</v>
      </c>
    </row>
    <row r="39" spans="1:23" ht="11.25">
      <c r="A39" s="2" t="s">
        <v>153</v>
      </c>
      <c r="B39" s="27">
        <v>253390</v>
      </c>
      <c r="C39" s="22">
        <v>252477</v>
      </c>
      <c r="D39" s="27">
        <v>273938</v>
      </c>
      <c r="E39" s="27">
        <v>272941</v>
      </c>
      <c r="F39" s="27">
        <v>271943</v>
      </c>
      <c r="G39" s="22">
        <v>270946</v>
      </c>
      <c r="H39" s="27">
        <v>271247</v>
      </c>
      <c r="I39" s="27">
        <v>270234</v>
      </c>
      <c r="J39" s="27">
        <v>269222</v>
      </c>
      <c r="K39" s="22">
        <v>278121</v>
      </c>
      <c r="L39" s="27">
        <v>277123</v>
      </c>
      <c r="M39" s="27">
        <v>276126</v>
      </c>
      <c r="N39" s="27">
        <v>275128</v>
      </c>
      <c r="O39" s="22"/>
      <c r="P39" s="27"/>
      <c r="Q39" s="27"/>
      <c r="R39" s="27"/>
      <c r="S39" s="22"/>
      <c r="T39" s="27"/>
      <c r="U39" s="27"/>
      <c r="V39" s="27"/>
      <c r="W39" s="22"/>
    </row>
    <row r="40" spans="1:23" ht="11.25">
      <c r="A40" s="2" t="s">
        <v>97</v>
      </c>
      <c r="B40" s="27">
        <v>607557</v>
      </c>
      <c r="C40" s="22">
        <v>621292</v>
      </c>
      <c r="D40" s="27">
        <v>676296</v>
      </c>
      <c r="E40" s="27">
        <v>742038</v>
      </c>
      <c r="F40" s="27">
        <v>752447</v>
      </c>
      <c r="G40" s="22">
        <v>475319</v>
      </c>
      <c r="H40" s="27">
        <v>807233</v>
      </c>
      <c r="I40" s="27">
        <v>756407</v>
      </c>
      <c r="J40" s="27">
        <v>767870</v>
      </c>
      <c r="K40" s="22">
        <v>491408</v>
      </c>
      <c r="L40" s="27">
        <v>785449</v>
      </c>
      <c r="M40" s="27">
        <v>762476</v>
      </c>
      <c r="N40" s="27">
        <v>728129</v>
      </c>
      <c r="O40" s="22">
        <v>496923</v>
      </c>
      <c r="P40" s="27">
        <v>926598</v>
      </c>
      <c r="Q40" s="27">
        <v>897258</v>
      </c>
      <c r="R40" s="27">
        <v>901462</v>
      </c>
      <c r="S40" s="22">
        <v>313578</v>
      </c>
      <c r="T40" s="27">
        <v>438045</v>
      </c>
      <c r="U40" s="27">
        <v>1136513</v>
      </c>
      <c r="V40" s="27">
        <v>1156676</v>
      </c>
      <c r="W40" s="22">
        <v>952766</v>
      </c>
    </row>
    <row r="41" spans="1:23" ht="11.25">
      <c r="A41" s="2" t="s">
        <v>163</v>
      </c>
      <c r="B41" s="27">
        <v>4894763</v>
      </c>
      <c r="C41" s="22">
        <v>5458808</v>
      </c>
      <c r="D41" s="27">
        <v>5650098</v>
      </c>
      <c r="E41" s="27">
        <v>3057753</v>
      </c>
      <c r="F41" s="27">
        <v>3228900</v>
      </c>
      <c r="G41" s="22">
        <v>2106018</v>
      </c>
      <c r="H41" s="27">
        <v>2012781</v>
      </c>
      <c r="I41" s="27">
        <v>2064820</v>
      </c>
      <c r="J41" s="27">
        <v>2199469</v>
      </c>
      <c r="K41" s="22">
        <v>2360356</v>
      </c>
      <c r="L41" s="27">
        <v>2540748</v>
      </c>
      <c r="M41" s="27">
        <v>2627443</v>
      </c>
      <c r="N41" s="27">
        <v>2726398</v>
      </c>
      <c r="O41" s="22">
        <v>1905188</v>
      </c>
      <c r="P41" s="27">
        <v>2099720</v>
      </c>
      <c r="Q41" s="27">
        <v>1938195</v>
      </c>
      <c r="R41" s="27">
        <v>1775711</v>
      </c>
      <c r="S41" s="22">
        <v>1065661</v>
      </c>
      <c r="T41" s="27">
        <v>838231</v>
      </c>
      <c r="U41" s="27">
        <v>1586987</v>
      </c>
      <c r="V41" s="27">
        <v>1754308</v>
      </c>
      <c r="W41" s="22">
        <v>1720938</v>
      </c>
    </row>
    <row r="42" spans="1:23" ht="12" thickBot="1">
      <c r="A42" s="5" t="s">
        <v>164</v>
      </c>
      <c r="B42" s="28">
        <v>15850880</v>
      </c>
      <c r="C42" s="23">
        <v>16542325</v>
      </c>
      <c r="D42" s="28">
        <v>16534053</v>
      </c>
      <c r="E42" s="28">
        <v>15443011</v>
      </c>
      <c r="F42" s="28">
        <v>16068583</v>
      </c>
      <c r="G42" s="23">
        <v>16835770</v>
      </c>
      <c r="H42" s="28">
        <v>13924874</v>
      </c>
      <c r="I42" s="28">
        <v>14008718</v>
      </c>
      <c r="J42" s="28">
        <v>12055331</v>
      </c>
      <c r="K42" s="23">
        <v>13443276</v>
      </c>
      <c r="L42" s="28">
        <v>12088911</v>
      </c>
      <c r="M42" s="28">
        <v>12183568</v>
      </c>
      <c r="N42" s="28">
        <v>13168197</v>
      </c>
      <c r="O42" s="23">
        <v>12825974</v>
      </c>
      <c r="P42" s="28">
        <v>14191691</v>
      </c>
      <c r="Q42" s="28">
        <v>11898336</v>
      </c>
      <c r="R42" s="28">
        <v>10616397</v>
      </c>
      <c r="S42" s="23">
        <v>10214216</v>
      </c>
      <c r="T42" s="28">
        <v>9385713</v>
      </c>
      <c r="U42" s="28">
        <v>11455652</v>
      </c>
      <c r="V42" s="28">
        <v>11641133</v>
      </c>
      <c r="W42" s="23">
        <v>11182958</v>
      </c>
    </row>
    <row r="43" spans="1:23" ht="12" thickTop="1">
      <c r="A43" s="2" t="s">
        <v>166</v>
      </c>
      <c r="B43" s="27">
        <v>7692575</v>
      </c>
      <c r="C43" s="22">
        <v>7692575</v>
      </c>
      <c r="D43" s="27">
        <v>7692575</v>
      </c>
      <c r="E43" s="27">
        <v>7692575</v>
      </c>
      <c r="F43" s="27">
        <v>7692575</v>
      </c>
      <c r="G43" s="22">
        <v>7692575</v>
      </c>
      <c r="H43" s="27">
        <v>7692575</v>
      </c>
      <c r="I43" s="27">
        <v>7692575</v>
      </c>
      <c r="J43" s="27">
        <v>7692575</v>
      </c>
      <c r="K43" s="22">
        <v>7692575</v>
      </c>
      <c r="L43" s="27">
        <v>7692575</v>
      </c>
      <c r="M43" s="27">
        <v>7692575</v>
      </c>
      <c r="N43" s="27">
        <v>7692575</v>
      </c>
      <c r="O43" s="22">
        <v>7692575</v>
      </c>
      <c r="P43" s="27">
        <v>7692575</v>
      </c>
      <c r="Q43" s="27">
        <v>7692575</v>
      </c>
      <c r="R43" s="27">
        <v>7692575</v>
      </c>
      <c r="S43" s="22">
        <v>7692575</v>
      </c>
      <c r="T43" s="27">
        <v>7692575</v>
      </c>
      <c r="U43" s="27">
        <v>7692575</v>
      </c>
      <c r="V43" s="27">
        <v>7692575</v>
      </c>
      <c r="W43" s="22">
        <v>7692575</v>
      </c>
    </row>
    <row r="44" spans="1:23" ht="11.25">
      <c r="A44" s="2" t="s">
        <v>168</v>
      </c>
      <c r="B44" s="27">
        <v>9534686</v>
      </c>
      <c r="C44" s="22">
        <v>9534686</v>
      </c>
      <c r="D44" s="27">
        <v>9534686</v>
      </c>
      <c r="E44" s="27">
        <v>9534686</v>
      </c>
      <c r="F44" s="27">
        <v>9534686</v>
      </c>
      <c r="G44" s="22">
        <v>9534686</v>
      </c>
      <c r="H44" s="27">
        <v>9534686</v>
      </c>
      <c r="I44" s="27">
        <v>9534686</v>
      </c>
      <c r="J44" s="27">
        <v>9534686</v>
      </c>
      <c r="K44" s="22">
        <v>9534686</v>
      </c>
      <c r="L44" s="27">
        <v>9534686</v>
      </c>
      <c r="M44" s="27">
        <v>9534686</v>
      </c>
      <c r="N44" s="27">
        <v>9534686</v>
      </c>
      <c r="O44" s="22">
        <v>9534686</v>
      </c>
      <c r="P44" s="27">
        <v>9534686</v>
      </c>
      <c r="Q44" s="27">
        <v>9534686</v>
      </c>
      <c r="R44" s="27">
        <v>9534686</v>
      </c>
      <c r="S44" s="22">
        <v>9534686</v>
      </c>
      <c r="T44" s="27">
        <v>9534686</v>
      </c>
      <c r="U44" s="27">
        <v>9534686</v>
      </c>
      <c r="V44" s="27">
        <v>9534686</v>
      </c>
      <c r="W44" s="22">
        <v>9534686</v>
      </c>
    </row>
    <row r="45" spans="1:23" ht="11.25">
      <c r="A45" s="2" t="s">
        <v>175</v>
      </c>
      <c r="B45" s="27">
        <v>37168195</v>
      </c>
      <c r="C45" s="22">
        <v>37450666</v>
      </c>
      <c r="D45" s="27">
        <v>38075649</v>
      </c>
      <c r="E45" s="27">
        <v>38132921</v>
      </c>
      <c r="F45" s="27">
        <v>38064858</v>
      </c>
      <c r="G45" s="22">
        <v>38179893</v>
      </c>
      <c r="H45" s="27">
        <v>37748631</v>
      </c>
      <c r="I45" s="27">
        <v>37097040</v>
      </c>
      <c r="J45" s="27">
        <v>36425777</v>
      </c>
      <c r="K45" s="22">
        <v>35169221</v>
      </c>
      <c r="L45" s="27">
        <v>34335950</v>
      </c>
      <c r="M45" s="27">
        <v>33386633</v>
      </c>
      <c r="N45" s="27">
        <v>32543268</v>
      </c>
      <c r="O45" s="22">
        <v>31884339</v>
      </c>
      <c r="P45" s="27">
        <v>31031232</v>
      </c>
      <c r="Q45" s="27">
        <v>30812011</v>
      </c>
      <c r="R45" s="27">
        <v>30593057</v>
      </c>
      <c r="S45" s="22">
        <v>30856790</v>
      </c>
      <c r="T45" s="27">
        <v>30706482</v>
      </c>
      <c r="U45" s="27">
        <v>30669454</v>
      </c>
      <c r="V45" s="27">
        <v>29502847</v>
      </c>
      <c r="W45" s="22">
        <v>28558305</v>
      </c>
    </row>
    <row r="46" spans="1:23" ht="11.25">
      <c r="A46" s="2" t="s">
        <v>176</v>
      </c>
      <c r="B46" s="27">
        <v>-58307</v>
      </c>
      <c r="C46" s="22">
        <v>-58217</v>
      </c>
      <c r="D46" s="27">
        <v>-58100</v>
      </c>
      <c r="E46" s="27">
        <v>-58011</v>
      </c>
      <c r="F46" s="27">
        <v>-57934</v>
      </c>
      <c r="G46" s="22">
        <v>-57934</v>
      </c>
      <c r="H46" s="27">
        <v>-57783</v>
      </c>
      <c r="I46" s="27">
        <v>-57630</v>
      </c>
      <c r="J46" s="27">
        <v>-57630</v>
      </c>
      <c r="K46" s="22">
        <v>-57630</v>
      </c>
      <c r="L46" s="27">
        <v>-57408</v>
      </c>
      <c r="M46" s="27">
        <v>-57408</v>
      </c>
      <c r="N46" s="27">
        <v>-57408</v>
      </c>
      <c r="O46" s="22">
        <v>-57408</v>
      </c>
      <c r="P46" s="27">
        <v>-57408</v>
      </c>
      <c r="Q46" s="27">
        <v>-57408</v>
      </c>
      <c r="R46" s="27">
        <v>-57172</v>
      </c>
      <c r="S46" s="22">
        <v>-56997</v>
      </c>
      <c r="T46" s="27">
        <v>-56820</v>
      </c>
      <c r="U46" s="27">
        <v>-56176</v>
      </c>
      <c r="V46" s="27">
        <v>-55514</v>
      </c>
      <c r="W46" s="22">
        <v>-53599</v>
      </c>
    </row>
    <row r="47" spans="1:23" ht="11.25">
      <c r="A47" s="2" t="s">
        <v>177</v>
      </c>
      <c r="B47" s="27">
        <v>54337149</v>
      </c>
      <c r="C47" s="22">
        <v>54619711</v>
      </c>
      <c r="D47" s="27">
        <v>55244811</v>
      </c>
      <c r="E47" s="27">
        <v>55302172</v>
      </c>
      <c r="F47" s="27">
        <v>55234186</v>
      </c>
      <c r="G47" s="22">
        <v>55349222</v>
      </c>
      <c r="H47" s="27">
        <v>54918110</v>
      </c>
      <c r="I47" s="27">
        <v>54266671</v>
      </c>
      <c r="J47" s="27">
        <v>53595408</v>
      </c>
      <c r="K47" s="22">
        <v>52338853</v>
      </c>
      <c r="L47" s="27">
        <v>51505805</v>
      </c>
      <c r="M47" s="27">
        <v>50556488</v>
      </c>
      <c r="N47" s="27">
        <v>49713122</v>
      </c>
      <c r="O47" s="22">
        <v>49054194</v>
      </c>
      <c r="P47" s="27">
        <v>48201086</v>
      </c>
      <c r="Q47" s="27">
        <v>47981866</v>
      </c>
      <c r="R47" s="27">
        <v>47763147</v>
      </c>
      <c r="S47" s="22">
        <v>48027055</v>
      </c>
      <c r="T47" s="27">
        <v>47876923</v>
      </c>
      <c r="U47" s="27">
        <v>47840539</v>
      </c>
      <c r="V47" s="27">
        <v>46674595</v>
      </c>
      <c r="W47" s="22">
        <v>45731968</v>
      </c>
    </row>
    <row r="48" spans="1:23" ht="11.25">
      <c r="A48" s="2" t="s">
        <v>179</v>
      </c>
      <c r="B48" s="27">
        <v>59777</v>
      </c>
      <c r="C48" s="22">
        <v>69942</v>
      </c>
      <c r="D48" s="27">
        <v>77161</v>
      </c>
      <c r="E48" s="27">
        <v>19132</v>
      </c>
      <c r="F48" s="27">
        <v>7833</v>
      </c>
      <c r="G48" s="22">
        <v>5156</v>
      </c>
      <c r="H48" s="27">
        <v>23227</v>
      </c>
      <c r="I48" s="27">
        <v>10470</v>
      </c>
      <c r="J48" s="27">
        <v>10672</v>
      </c>
      <c r="K48" s="22">
        <v>2941</v>
      </c>
      <c r="L48" s="27">
        <v>7333</v>
      </c>
      <c r="M48" s="27">
        <v>1835</v>
      </c>
      <c r="N48" s="27">
        <v>1420</v>
      </c>
      <c r="O48" s="22">
        <v>1842</v>
      </c>
      <c r="P48" s="27">
        <v>1485</v>
      </c>
      <c r="Q48" s="27">
        <v>1091</v>
      </c>
      <c r="R48" s="27">
        <v>15529</v>
      </c>
      <c r="S48" s="22">
        <v>984</v>
      </c>
      <c r="T48" s="27">
        <v>855</v>
      </c>
      <c r="U48" s="27">
        <v>603</v>
      </c>
      <c r="V48" s="27">
        <v>12622</v>
      </c>
      <c r="W48" s="22">
        <v>29684</v>
      </c>
    </row>
    <row r="49" spans="1:23" ht="11.25">
      <c r="A49" s="2" t="s">
        <v>7</v>
      </c>
      <c r="B49" s="27">
        <v>1174076</v>
      </c>
      <c r="C49" s="22">
        <v>560616</v>
      </c>
      <c r="D49" s="27">
        <v>-602867</v>
      </c>
      <c r="E49" s="27">
        <v>-2184320</v>
      </c>
      <c r="F49" s="27">
        <v>-2294884</v>
      </c>
      <c r="G49" s="22">
        <v>-1848932</v>
      </c>
      <c r="H49" s="27">
        <v>-2198092</v>
      </c>
      <c r="I49" s="27">
        <v>-2505598</v>
      </c>
      <c r="J49" s="27">
        <v>-2100010</v>
      </c>
      <c r="K49" s="22">
        <v>-1831083</v>
      </c>
      <c r="L49" s="27">
        <v>-2084824</v>
      </c>
      <c r="M49" s="27">
        <v>-1943411</v>
      </c>
      <c r="N49" s="27">
        <v>-1727233</v>
      </c>
      <c r="O49" s="22">
        <v>-1231034</v>
      </c>
      <c r="P49" s="27">
        <v>-1246200</v>
      </c>
      <c r="Q49" s="27">
        <v>-1336561</v>
      </c>
      <c r="R49" s="27">
        <v>-834684</v>
      </c>
      <c r="S49" s="22">
        <v>-623226</v>
      </c>
      <c r="T49" s="27">
        <v>-1154703</v>
      </c>
      <c r="U49" s="27">
        <v>-388510</v>
      </c>
      <c r="V49" s="27">
        <v>305895</v>
      </c>
      <c r="W49" s="22">
        <v>-155283</v>
      </c>
    </row>
    <row r="50" spans="1:23" ht="11.25">
      <c r="A50" s="2" t="s">
        <v>180</v>
      </c>
      <c r="B50" s="27">
        <v>1233854</v>
      </c>
      <c r="C50" s="22">
        <v>630558</v>
      </c>
      <c r="D50" s="27">
        <v>-525706</v>
      </c>
      <c r="E50" s="27">
        <v>-2165187</v>
      </c>
      <c r="F50" s="27">
        <v>-2287050</v>
      </c>
      <c r="G50" s="22">
        <v>-1843775</v>
      </c>
      <c r="H50" s="27">
        <v>-2174865</v>
      </c>
      <c r="I50" s="27">
        <v>-2495127</v>
      </c>
      <c r="J50" s="27">
        <v>-2089338</v>
      </c>
      <c r="K50" s="22">
        <v>-1828141</v>
      </c>
      <c r="L50" s="27">
        <v>-2077491</v>
      </c>
      <c r="M50" s="27">
        <v>-1941575</v>
      </c>
      <c r="N50" s="27">
        <v>-1725813</v>
      </c>
      <c r="O50" s="22">
        <v>-1229192</v>
      </c>
      <c r="P50" s="27">
        <v>-1244715</v>
      </c>
      <c r="Q50" s="27">
        <v>-1335470</v>
      </c>
      <c r="R50" s="27">
        <v>-819154</v>
      </c>
      <c r="S50" s="22">
        <v>-622241</v>
      </c>
      <c r="T50" s="27">
        <v>-1153848</v>
      </c>
      <c r="U50" s="27">
        <v>-387906</v>
      </c>
      <c r="V50" s="27">
        <v>318518</v>
      </c>
      <c r="W50" s="22">
        <v>-125598</v>
      </c>
    </row>
    <row r="51" spans="1:23" ht="11.25">
      <c r="A51" s="6" t="s">
        <v>182</v>
      </c>
      <c r="B51" s="27">
        <v>27900</v>
      </c>
      <c r="C51" s="22">
        <v>27900</v>
      </c>
      <c r="D51" s="27">
        <v>27900</v>
      </c>
      <c r="E51" s="27">
        <v>27900</v>
      </c>
      <c r="F51" s="27">
        <v>27900</v>
      </c>
      <c r="G51" s="22">
        <v>27900</v>
      </c>
      <c r="H51" s="27">
        <v>27900</v>
      </c>
      <c r="I51" s="27">
        <v>26784</v>
      </c>
      <c r="J51" s="27">
        <v>23436</v>
      </c>
      <c r="K51" s="22">
        <v>20088</v>
      </c>
      <c r="L51" s="27">
        <v>16740</v>
      </c>
      <c r="M51" s="27">
        <v>13392</v>
      </c>
      <c r="N51" s="27">
        <v>10044</v>
      </c>
      <c r="O51" s="22">
        <v>6696</v>
      </c>
      <c r="P51" s="27">
        <v>3348</v>
      </c>
      <c r="Q51" s="27"/>
      <c r="R51" s="27"/>
      <c r="S51" s="22"/>
      <c r="T51" s="27"/>
      <c r="U51" s="27"/>
      <c r="V51" s="27"/>
      <c r="W51" s="22"/>
    </row>
    <row r="52" spans="1:23" ht="11.25">
      <c r="A52" s="6" t="s">
        <v>8</v>
      </c>
      <c r="B52" s="27">
        <v>1711116</v>
      </c>
      <c r="C52" s="22">
        <v>1688474</v>
      </c>
      <c r="D52" s="27">
        <v>1587037</v>
      </c>
      <c r="E52" s="27">
        <v>1450607</v>
      </c>
      <c r="F52" s="27">
        <v>1487167</v>
      </c>
      <c r="G52" s="22">
        <v>1531602</v>
      </c>
      <c r="H52" s="27">
        <v>1489247</v>
      </c>
      <c r="I52" s="27">
        <v>1426507</v>
      </c>
      <c r="J52" s="27">
        <v>1339595</v>
      </c>
      <c r="K52" s="22">
        <v>1217565</v>
      </c>
      <c r="L52" s="27">
        <v>1156999</v>
      </c>
      <c r="M52" s="27">
        <v>1082793</v>
      </c>
      <c r="N52" s="27">
        <v>1069178</v>
      </c>
      <c r="O52" s="22">
        <v>1128557</v>
      </c>
      <c r="P52" s="27">
        <v>1087890</v>
      </c>
      <c r="Q52" s="27">
        <v>1080056</v>
      </c>
      <c r="R52" s="27">
        <v>1129059</v>
      </c>
      <c r="S52" s="22">
        <v>1202030</v>
      </c>
      <c r="T52" s="27">
        <v>1106885</v>
      </c>
      <c r="U52" s="27">
        <v>1188715</v>
      </c>
      <c r="V52" s="27">
        <v>1073454</v>
      </c>
      <c r="W52" s="22">
        <v>917228</v>
      </c>
    </row>
    <row r="53" spans="1:23" ht="11.25">
      <c r="A53" s="6" t="s">
        <v>183</v>
      </c>
      <c r="B53" s="27">
        <v>57310020</v>
      </c>
      <c r="C53" s="22">
        <v>56966645</v>
      </c>
      <c r="D53" s="27">
        <v>56334042</v>
      </c>
      <c r="E53" s="27">
        <v>54615492</v>
      </c>
      <c r="F53" s="27">
        <v>54462203</v>
      </c>
      <c r="G53" s="22">
        <v>55064948</v>
      </c>
      <c r="H53" s="27">
        <v>54260392</v>
      </c>
      <c r="I53" s="27">
        <v>53224834</v>
      </c>
      <c r="J53" s="27">
        <v>52869101</v>
      </c>
      <c r="K53" s="22">
        <v>51748364</v>
      </c>
      <c r="L53" s="27">
        <v>50602053</v>
      </c>
      <c r="M53" s="27">
        <v>49711097</v>
      </c>
      <c r="N53" s="27">
        <v>49066532</v>
      </c>
      <c r="O53" s="22">
        <v>48960255</v>
      </c>
      <c r="P53" s="27">
        <v>48047609</v>
      </c>
      <c r="Q53" s="27">
        <v>47726452</v>
      </c>
      <c r="R53" s="27">
        <v>48073051</v>
      </c>
      <c r="S53" s="22">
        <v>48606845</v>
      </c>
      <c r="T53" s="27">
        <v>47829961</v>
      </c>
      <c r="U53" s="27">
        <v>48641349</v>
      </c>
      <c r="V53" s="27">
        <v>48066567</v>
      </c>
      <c r="W53" s="22">
        <v>46523598</v>
      </c>
    </row>
    <row r="54" spans="1:23" ht="12" thickBot="1">
      <c r="A54" s="7" t="s">
        <v>185</v>
      </c>
      <c r="B54" s="27">
        <v>73160901</v>
      </c>
      <c r="C54" s="22">
        <v>73508971</v>
      </c>
      <c r="D54" s="27">
        <v>72868096</v>
      </c>
      <c r="E54" s="27">
        <v>70058503</v>
      </c>
      <c r="F54" s="27">
        <v>70530787</v>
      </c>
      <c r="G54" s="22">
        <v>71900718</v>
      </c>
      <c r="H54" s="27">
        <v>68185267</v>
      </c>
      <c r="I54" s="27">
        <v>67233553</v>
      </c>
      <c r="J54" s="27">
        <v>64924433</v>
      </c>
      <c r="K54" s="22">
        <v>65191641</v>
      </c>
      <c r="L54" s="27">
        <v>62690965</v>
      </c>
      <c r="M54" s="27">
        <v>61894666</v>
      </c>
      <c r="N54" s="27">
        <v>62234729</v>
      </c>
      <c r="O54" s="22">
        <v>61786229</v>
      </c>
      <c r="P54" s="27">
        <v>62239300</v>
      </c>
      <c r="Q54" s="27">
        <v>59624788</v>
      </c>
      <c r="R54" s="27">
        <v>58689449</v>
      </c>
      <c r="S54" s="22">
        <v>58821061</v>
      </c>
      <c r="T54" s="27">
        <v>57215675</v>
      </c>
      <c r="U54" s="27">
        <v>60097001</v>
      </c>
      <c r="V54" s="27">
        <v>59707701</v>
      </c>
      <c r="W54" s="22">
        <v>57706556</v>
      </c>
    </row>
    <row r="55" spans="1:23" ht="12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7" ht="11.25">
      <c r="A57" s="20" t="s">
        <v>190</v>
      </c>
    </row>
    <row r="58" ht="11.25">
      <c r="A58" s="20" t="s">
        <v>191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186</v>
      </c>
      <c r="B2" s="14">
        <v>5310</v>
      </c>
      <c r="C2" s="14"/>
      <c r="D2" s="14"/>
      <c r="E2" s="14"/>
      <c r="F2" s="14"/>
      <c r="G2" s="14"/>
    </row>
    <row r="3" spans="1:7" ht="12" thickBot="1">
      <c r="A3" s="11" t="s">
        <v>187</v>
      </c>
      <c r="B3" s="1" t="s">
        <v>188</v>
      </c>
      <c r="C3" s="1"/>
      <c r="D3" s="1"/>
      <c r="E3" s="1"/>
      <c r="F3" s="1"/>
      <c r="G3" s="1"/>
    </row>
    <row r="4" spans="1:7" ht="12" thickTop="1">
      <c r="A4" s="10" t="s">
        <v>61</v>
      </c>
      <c r="B4" s="15" t="str">
        <f>HYPERLINK("http://www.kabupro.jp/mark/20130830/S000EDS3.htm","有価証券報告書")</f>
        <v>有価証券報告書</v>
      </c>
      <c r="C4" s="15" t="str">
        <f>HYPERLINK("http://www.kabupro.jp/mark/20130830/S000EDS3.htm","有価証券報告書")</f>
        <v>有価証券報告書</v>
      </c>
      <c r="D4" s="15" t="str">
        <f>HYPERLINK("http://www.kabupro.jp/mark/20120831/S000BU4Y.htm","有価証券報告書")</f>
        <v>有価証券報告書</v>
      </c>
      <c r="E4" s="15" t="str">
        <f>HYPERLINK("http://www.kabupro.jp/mark/20110831/S00099HJ.htm","有価証券報告書")</f>
        <v>有価証券報告書</v>
      </c>
      <c r="F4" s="15" t="str">
        <f>HYPERLINK("http://www.kabupro.jp/mark/20100830/S0006PAU.htm","有価証券報告書")</f>
        <v>有価証券報告書</v>
      </c>
      <c r="G4" s="15" t="str">
        <f>HYPERLINK("http://www.kabupro.jp/mark/20090831/S0004367.htm","有価証券報告書")</f>
        <v>有価証券報告書</v>
      </c>
    </row>
    <row r="5" spans="1:7" ht="12" thickBot="1">
      <c r="A5" s="11" t="s">
        <v>62</v>
      </c>
      <c r="B5" s="1" t="s">
        <v>68</v>
      </c>
      <c r="C5" s="1" t="s">
        <v>68</v>
      </c>
      <c r="D5" s="1" t="s">
        <v>72</v>
      </c>
      <c r="E5" s="1" t="s">
        <v>74</v>
      </c>
      <c r="F5" s="1" t="s">
        <v>76</v>
      </c>
      <c r="G5" s="1" t="s">
        <v>78</v>
      </c>
    </row>
    <row r="6" spans="1:7" ht="12.75" thickBot="1" thickTop="1">
      <c r="A6" s="10" t="s">
        <v>63</v>
      </c>
      <c r="B6" s="18" t="s">
        <v>256</v>
      </c>
      <c r="C6" s="19"/>
      <c r="D6" s="19"/>
      <c r="E6" s="19"/>
      <c r="F6" s="19"/>
      <c r="G6" s="19"/>
    </row>
    <row r="7" spans="1:7" ht="12" thickTop="1">
      <c r="A7" s="12" t="s">
        <v>64</v>
      </c>
      <c r="B7" s="16" t="s">
        <v>69</v>
      </c>
      <c r="C7" s="16" t="s">
        <v>69</v>
      </c>
      <c r="D7" s="16" t="s">
        <v>69</v>
      </c>
      <c r="E7" s="16" t="s">
        <v>69</v>
      </c>
      <c r="F7" s="16" t="s">
        <v>69</v>
      </c>
      <c r="G7" s="16" t="s">
        <v>69</v>
      </c>
    </row>
    <row r="8" spans="1:7" ht="11.25">
      <c r="A8" s="13" t="s">
        <v>65</v>
      </c>
      <c r="B8" s="17" t="s">
        <v>192</v>
      </c>
      <c r="C8" s="17" t="s">
        <v>193</v>
      </c>
      <c r="D8" s="17" t="s">
        <v>194</v>
      </c>
      <c r="E8" s="17" t="s">
        <v>195</v>
      </c>
      <c r="F8" s="17" t="s">
        <v>196</v>
      </c>
      <c r="G8" s="17" t="s">
        <v>197</v>
      </c>
    </row>
    <row r="9" spans="1:7" ht="11.25">
      <c r="A9" s="13" t="s">
        <v>66</v>
      </c>
      <c r="B9" s="17" t="s">
        <v>70</v>
      </c>
      <c r="C9" s="17" t="s">
        <v>71</v>
      </c>
      <c r="D9" s="17" t="s">
        <v>73</v>
      </c>
      <c r="E9" s="17" t="s">
        <v>75</v>
      </c>
      <c r="F9" s="17" t="s">
        <v>77</v>
      </c>
      <c r="G9" s="17" t="s">
        <v>79</v>
      </c>
    </row>
    <row r="10" spans="1:7" ht="12" thickBot="1">
      <c r="A10" s="13" t="s">
        <v>67</v>
      </c>
      <c r="B10" s="17" t="s">
        <v>81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</row>
    <row r="11" spans="1:7" ht="12" thickTop="1">
      <c r="A11" s="9" t="s">
        <v>199</v>
      </c>
      <c r="B11" s="21">
        <v>15848205</v>
      </c>
      <c r="C11" s="21">
        <v>20266053</v>
      </c>
      <c r="D11" s="21">
        <v>20555950</v>
      </c>
      <c r="E11" s="21">
        <v>15636619</v>
      </c>
      <c r="F11" s="21">
        <v>16873849</v>
      </c>
      <c r="G11" s="21">
        <v>20296453</v>
      </c>
    </row>
    <row r="12" spans="1:7" ht="11.25">
      <c r="A12" s="2" t="s">
        <v>200</v>
      </c>
      <c r="B12" s="22">
        <v>4580203</v>
      </c>
      <c r="C12" s="22">
        <v>6836731</v>
      </c>
      <c r="D12" s="22">
        <v>5804624</v>
      </c>
      <c r="E12" s="22">
        <v>4475185</v>
      </c>
      <c r="F12" s="22">
        <v>4582733</v>
      </c>
      <c r="G12" s="22">
        <v>5348986</v>
      </c>
    </row>
    <row r="13" spans="1:7" ht="11.25">
      <c r="A13" s="2" t="s">
        <v>198</v>
      </c>
      <c r="B13" s="22">
        <v>20428409</v>
      </c>
      <c r="C13" s="22">
        <v>27102785</v>
      </c>
      <c r="D13" s="22">
        <v>26360575</v>
      </c>
      <c r="E13" s="22">
        <v>20111804</v>
      </c>
      <c r="F13" s="22">
        <v>21456583</v>
      </c>
      <c r="G13" s="22">
        <v>25645440</v>
      </c>
    </row>
    <row r="14" spans="1:7" ht="11.25">
      <c r="A14" s="6" t="s">
        <v>201</v>
      </c>
      <c r="B14" s="22">
        <v>319160</v>
      </c>
      <c r="C14" s="22">
        <v>1334309</v>
      </c>
      <c r="D14" s="22">
        <v>1347203</v>
      </c>
      <c r="E14" s="22">
        <v>736208</v>
      </c>
      <c r="F14" s="22">
        <v>1202391</v>
      </c>
      <c r="G14" s="22">
        <v>577026</v>
      </c>
    </row>
    <row r="15" spans="1:7" ht="11.25">
      <c r="A15" s="6" t="s">
        <v>203</v>
      </c>
      <c r="B15" s="22">
        <v>20747569</v>
      </c>
      <c r="C15" s="22">
        <v>28437094</v>
      </c>
      <c r="D15" s="22">
        <v>27707778</v>
      </c>
      <c r="E15" s="22">
        <v>20848012</v>
      </c>
      <c r="F15" s="22">
        <v>22658974</v>
      </c>
      <c r="G15" s="22">
        <v>26222467</v>
      </c>
    </row>
    <row r="16" spans="1:7" ht="11.25">
      <c r="A16" s="2" t="s">
        <v>204</v>
      </c>
      <c r="B16" s="22">
        <v>713375</v>
      </c>
      <c r="C16" s="22">
        <v>619802</v>
      </c>
      <c r="D16" s="22">
        <v>492391</v>
      </c>
      <c r="E16" s="22">
        <v>848324</v>
      </c>
      <c r="F16" s="22">
        <v>504655</v>
      </c>
      <c r="G16" s="22">
        <v>557104</v>
      </c>
    </row>
    <row r="17" spans="1:7" ht="11.25">
      <c r="A17" s="2" t="s">
        <v>205</v>
      </c>
      <c r="B17" s="22">
        <v>13326986</v>
      </c>
      <c r="C17" s="22">
        <v>16933622</v>
      </c>
      <c r="D17" s="22">
        <v>17033880</v>
      </c>
      <c r="E17" s="22">
        <v>13133963</v>
      </c>
      <c r="F17" s="22">
        <v>13608743</v>
      </c>
      <c r="G17" s="22">
        <v>13572142</v>
      </c>
    </row>
    <row r="18" spans="1:7" ht="11.25">
      <c r="A18" s="2" t="s">
        <v>206</v>
      </c>
      <c r="B18" s="22">
        <v>2392671</v>
      </c>
      <c r="C18" s="22">
        <v>3053963</v>
      </c>
      <c r="D18" s="22">
        <v>2891531</v>
      </c>
      <c r="E18" s="22">
        <v>2416070</v>
      </c>
      <c r="F18" s="22">
        <v>2688629</v>
      </c>
      <c r="G18" s="22">
        <v>3158803</v>
      </c>
    </row>
    <row r="19" spans="1:7" ht="11.25">
      <c r="A19" s="2" t="s">
        <v>207</v>
      </c>
      <c r="B19" s="22">
        <v>16433033</v>
      </c>
      <c r="C19" s="22">
        <v>20607388</v>
      </c>
      <c r="D19" s="22">
        <v>20417803</v>
      </c>
      <c r="E19" s="22">
        <v>16398358</v>
      </c>
      <c r="F19" s="22">
        <v>16802027</v>
      </c>
      <c r="G19" s="22">
        <v>17288050</v>
      </c>
    </row>
    <row r="20" spans="1:7" ht="11.25">
      <c r="A20" s="2" t="s">
        <v>208</v>
      </c>
      <c r="B20" s="22">
        <v>490649</v>
      </c>
      <c r="C20" s="22">
        <v>713375</v>
      </c>
      <c r="D20" s="22">
        <v>619802</v>
      </c>
      <c r="E20" s="22">
        <v>492391</v>
      </c>
      <c r="F20" s="22">
        <v>848324</v>
      </c>
      <c r="G20" s="22">
        <v>504655</v>
      </c>
    </row>
    <row r="21" spans="1:7" ht="11.25">
      <c r="A21" s="2" t="s">
        <v>209</v>
      </c>
      <c r="B21" s="22">
        <v>15942383</v>
      </c>
      <c r="C21" s="22">
        <v>19894013</v>
      </c>
      <c r="D21" s="22">
        <v>19798000</v>
      </c>
      <c r="E21" s="22">
        <v>15905967</v>
      </c>
      <c r="F21" s="22">
        <v>15953703</v>
      </c>
      <c r="G21" s="22">
        <v>16783394</v>
      </c>
    </row>
    <row r="22" spans="1:7" ht="11.25">
      <c r="A22" s="2" t="s">
        <v>210</v>
      </c>
      <c r="B22" s="22">
        <v>7459</v>
      </c>
      <c r="C22" s="22">
        <v>13451</v>
      </c>
      <c r="D22" s="22">
        <v>112087</v>
      </c>
      <c r="E22" s="22">
        <v>17742</v>
      </c>
      <c r="F22" s="22">
        <v>7345</v>
      </c>
      <c r="G22" s="22">
        <v>15411</v>
      </c>
    </row>
    <row r="23" spans="1:7" ht="11.25">
      <c r="A23" s="2" t="s">
        <v>211</v>
      </c>
      <c r="B23" s="22">
        <v>276966</v>
      </c>
      <c r="C23" s="22">
        <v>1231317</v>
      </c>
      <c r="D23" s="22">
        <v>1125494</v>
      </c>
      <c r="E23" s="22">
        <v>763406</v>
      </c>
      <c r="F23" s="22">
        <v>1103897</v>
      </c>
      <c r="G23" s="22">
        <v>477780</v>
      </c>
    </row>
    <row r="24" spans="1:7" ht="11.25">
      <c r="A24" s="2" t="s">
        <v>207</v>
      </c>
      <c r="B24" s="22">
        <v>284425</v>
      </c>
      <c r="C24" s="22">
        <v>1244768</v>
      </c>
      <c r="D24" s="22">
        <v>1237582</v>
      </c>
      <c r="E24" s="22">
        <v>781149</v>
      </c>
      <c r="F24" s="22">
        <v>1111243</v>
      </c>
      <c r="G24" s="22">
        <v>493191</v>
      </c>
    </row>
    <row r="25" spans="1:7" ht="11.25">
      <c r="A25" s="2" t="s">
        <v>212</v>
      </c>
      <c r="B25" s="22">
        <v>4786</v>
      </c>
      <c r="C25" s="22">
        <v>7459</v>
      </c>
      <c r="D25" s="22">
        <v>13451</v>
      </c>
      <c r="E25" s="22">
        <v>112087</v>
      </c>
      <c r="F25" s="22">
        <v>17742</v>
      </c>
      <c r="G25" s="22">
        <v>7345</v>
      </c>
    </row>
    <row r="26" spans="1:7" ht="11.25">
      <c r="A26" s="2" t="s">
        <v>213</v>
      </c>
      <c r="B26" s="22">
        <v>279638</v>
      </c>
      <c r="C26" s="22">
        <v>1237309</v>
      </c>
      <c r="D26" s="22">
        <v>1224131</v>
      </c>
      <c r="E26" s="22">
        <v>669061</v>
      </c>
      <c r="F26" s="22">
        <v>1093501</v>
      </c>
      <c r="G26" s="22">
        <v>485846</v>
      </c>
    </row>
    <row r="27" spans="1:7" ht="11.25">
      <c r="A27" s="6" t="s">
        <v>214</v>
      </c>
      <c r="B27" s="22">
        <v>16222021</v>
      </c>
      <c r="C27" s="22">
        <v>21131322</v>
      </c>
      <c r="D27" s="22">
        <v>21022132</v>
      </c>
      <c r="E27" s="22">
        <v>16575028</v>
      </c>
      <c r="F27" s="22">
        <v>17047204</v>
      </c>
      <c r="G27" s="22">
        <v>17269240</v>
      </c>
    </row>
    <row r="28" spans="1:7" ht="11.25">
      <c r="A28" s="7" t="s">
        <v>215</v>
      </c>
      <c r="B28" s="22">
        <v>4525548</v>
      </c>
      <c r="C28" s="22">
        <v>7305772</v>
      </c>
      <c r="D28" s="22">
        <v>6685646</v>
      </c>
      <c r="E28" s="22">
        <v>4272984</v>
      </c>
      <c r="F28" s="22">
        <v>5611770</v>
      </c>
      <c r="G28" s="22">
        <v>8953226</v>
      </c>
    </row>
    <row r="29" spans="1:7" ht="11.25">
      <c r="A29" s="7" t="s">
        <v>216</v>
      </c>
      <c r="B29" s="22">
        <v>4245090</v>
      </c>
      <c r="C29" s="22">
        <v>4822451</v>
      </c>
      <c r="D29" s="22">
        <v>4409242</v>
      </c>
      <c r="E29" s="22">
        <v>4062328</v>
      </c>
      <c r="F29" s="22">
        <v>4460448</v>
      </c>
      <c r="G29" s="22">
        <v>4504325</v>
      </c>
    </row>
    <row r="30" spans="1:7" ht="12" thickBot="1">
      <c r="A30" s="25" t="s">
        <v>217</v>
      </c>
      <c r="B30" s="23">
        <v>280457</v>
      </c>
      <c r="C30" s="23">
        <v>2483321</v>
      </c>
      <c r="D30" s="23">
        <v>2276404</v>
      </c>
      <c r="E30" s="23">
        <v>210656</v>
      </c>
      <c r="F30" s="23">
        <v>1151322</v>
      </c>
      <c r="G30" s="23">
        <v>4448900</v>
      </c>
    </row>
    <row r="31" spans="1:7" ht="12" thickTop="1">
      <c r="A31" s="6" t="s">
        <v>218</v>
      </c>
      <c r="B31" s="22">
        <v>1578</v>
      </c>
      <c r="C31" s="22">
        <v>1834</v>
      </c>
      <c r="D31" s="22">
        <v>2955</v>
      </c>
      <c r="E31" s="22">
        <v>21324</v>
      </c>
      <c r="F31" s="22">
        <v>44203</v>
      </c>
      <c r="G31" s="22">
        <v>43243</v>
      </c>
    </row>
    <row r="32" spans="1:7" ht="11.25">
      <c r="A32" s="6" t="s">
        <v>219</v>
      </c>
      <c r="B32" s="22">
        <v>126519</v>
      </c>
      <c r="C32" s="22">
        <v>263768</v>
      </c>
      <c r="D32" s="22">
        <v>136561</v>
      </c>
      <c r="E32" s="22">
        <v>327337</v>
      </c>
      <c r="F32" s="22">
        <v>917962</v>
      </c>
      <c r="G32" s="22">
        <v>178641</v>
      </c>
    </row>
    <row r="33" spans="1:7" ht="11.25">
      <c r="A33" s="6" t="s">
        <v>220</v>
      </c>
      <c r="B33" s="22"/>
      <c r="C33" s="22"/>
      <c r="D33" s="22"/>
      <c r="E33" s="22"/>
      <c r="F33" s="22">
        <v>3742</v>
      </c>
      <c r="G33" s="22">
        <v>5039</v>
      </c>
    </row>
    <row r="34" spans="1:7" ht="11.25">
      <c r="A34" s="6" t="s">
        <v>222</v>
      </c>
      <c r="B34" s="22">
        <v>649824</v>
      </c>
      <c r="C34" s="22"/>
      <c r="D34" s="22"/>
      <c r="E34" s="22"/>
      <c r="F34" s="22"/>
      <c r="G34" s="22"/>
    </row>
    <row r="35" spans="1:7" ht="11.25">
      <c r="A35" s="6" t="s">
        <v>223</v>
      </c>
      <c r="B35" s="22"/>
      <c r="C35" s="22">
        <v>64840</v>
      </c>
      <c r="D35" s="22">
        <v>63411</v>
      </c>
      <c r="E35" s="22">
        <v>95100</v>
      </c>
      <c r="F35" s="22">
        <v>99695</v>
      </c>
      <c r="G35" s="22"/>
    </row>
    <row r="36" spans="1:7" ht="11.25">
      <c r="A36" s="6" t="s">
        <v>224</v>
      </c>
      <c r="B36" s="22">
        <v>112339</v>
      </c>
      <c r="C36" s="22">
        <v>163362</v>
      </c>
      <c r="D36" s="22">
        <v>132167</v>
      </c>
      <c r="E36" s="22">
        <v>69413</v>
      </c>
      <c r="F36" s="22"/>
      <c r="G36" s="22"/>
    </row>
    <row r="37" spans="1:7" ht="11.25">
      <c r="A37" s="6" t="s">
        <v>97</v>
      </c>
      <c r="B37" s="22">
        <v>42107</v>
      </c>
      <c r="C37" s="22">
        <v>45819</v>
      </c>
      <c r="D37" s="22">
        <v>30800</v>
      </c>
      <c r="E37" s="22">
        <v>48963</v>
      </c>
      <c r="F37" s="22">
        <v>29345</v>
      </c>
      <c r="G37" s="22">
        <v>32103</v>
      </c>
    </row>
    <row r="38" spans="1:7" ht="11.25">
      <c r="A38" s="6" t="s">
        <v>226</v>
      </c>
      <c r="B38" s="22">
        <v>932369</v>
      </c>
      <c r="C38" s="22">
        <v>539626</v>
      </c>
      <c r="D38" s="22">
        <v>365896</v>
      </c>
      <c r="E38" s="22">
        <v>562139</v>
      </c>
      <c r="F38" s="22">
        <v>1094949</v>
      </c>
      <c r="G38" s="22">
        <v>348946</v>
      </c>
    </row>
    <row r="39" spans="1:7" ht="11.25">
      <c r="A39" s="6" t="s">
        <v>227</v>
      </c>
      <c r="B39" s="22">
        <v>29220</v>
      </c>
      <c r="C39" s="22">
        <v>6445</v>
      </c>
      <c r="D39" s="22">
        <v>13186</v>
      </c>
      <c r="E39" s="22">
        <v>5366</v>
      </c>
      <c r="F39" s="22">
        <v>9850</v>
      </c>
      <c r="G39" s="22">
        <v>16037</v>
      </c>
    </row>
    <row r="40" spans="1:7" ht="11.25">
      <c r="A40" s="6" t="s">
        <v>228</v>
      </c>
      <c r="B40" s="22">
        <v>1019</v>
      </c>
      <c r="C40" s="22">
        <v>1156</v>
      </c>
      <c r="D40" s="22">
        <v>1594</v>
      </c>
      <c r="E40" s="22">
        <v>1323</v>
      </c>
      <c r="F40" s="22">
        <v>1876</v>
      </c>
      <c r="G40" s="22">
        <v>1997</v>
      </c>
    </row>
    <row r="41" spans="1:7" ht="11.25">
      <c r="A41" s="6" t="s">
        <v>230</v>
      </c>
      <c r="B41" s="22">
        <v>3726</v>
      </c>
      <c r="C41" s="22">
        <v>12897</v>
      </c>
      <c r="D41" s="22">
        <v>24032</v>
      </c>
      <c r="E41" s="22">
        <v>63612</v>
      </c>
      <c r="F41" s="22">
        <v>129621</v>
      </c>
      <c r="G41" s="22">
        <v>65782</v>
      </c>
    </row>
    <row r="42" spans="1:7" ht="11.25">
      <c r="A42" s="6" t="s">
        <v>231</v>
      </c>
      <c r="B42" s="22"/>
      <c r="C42" s="22">
        <v>214690</v>
      </c>
      <c r="D42" s="22">
        <v>339312</v>
      </c>
      <c r="E42" s="22">
        <v>278848</v>
      </c>
      <c r="F42" s="22">
        <v>347719</v>
      </c>
      <c r="G42" s="22">
        <v>332522</v>
      </c>
    </row>
    <row r="43" spans="1:7" ht="11.25">
      <c r="A43" s="6" t="s">
        <v>232</v>
      </c>
      <c r="B43" s="22">
        <v>435542</v>
      </c>
      <c r="C43" s="22"/>
      <c r="D43" s="22"/>
      <c r="E43" s="22"/>
      <c r="F43" s="22"/>
      <c r="G43" s="22"/>
    </row>
    <row r="44" spans="1:7" ht="11.25">
      <c r="A44" s="6" t="s">
        <v>233</v>
      </c>
      <c r="B44" s="22"/>
      <c r="C44" s="22"/>
      <c r="D44" s="22"/>
      <c r="E44" s="22"/>
      <c r="F44" s="22"/>
      <c r="G44" s="22">
        <v>72612</v>
      </c>
    </row>
    <row r="45" spans="1:7" ht="11.25">
      <c r="A45" s="6" t="s">
        <v>234</v>
      </c>
      <c r="B45" s="22">
        <v>84924</v>
      </c>
      <c r="C45" s="22">
        <v>36709</v>
      </c>
      <c r="D45" s="22"/>
      <c r="E45" s="22"/>
      <c r="F45" s="22"/>
      <c r="G45" s="22"/>
    </row>
    <row r="46" spans="1:7" ht="11.25">
      <c r="A46" s="6" t="s">
        <v>97</v>
      </c>
      <c r="B46" s="22">
        <v>9855</v>
      </c>
      <c r="C46" s="22">
        <v>417</v>
      </c>
      <c r="D46" s="22">
        <v>775</v>
      </c>
      <c r="E46" s="22">
        <v>4342</v>
      </c>
      <c r="F46" s="22">
        <v>1135</v>
      </c>
      <c r="G46" s="22">
        <v>2179</v>
      </c>
    </row>
    <row r="47" spans="1:7" ht="11.25">
      <c r="A47" s="6" t="s">
        <v>236</v>
      </c>
      <c r="B47" s="22">
        <v>564288</v>
      </c>
      <c r="C47" s="22">
        <v>272314</v>
      </c>
      <c r="D47" s="22">
        <v>378901</v>
      </c>
      <c r="E47" s="22">
        <v>353492</v>
      </c>
      <c r="F47" s="22">
        <v>490203</v>
      </c>
      <c r="G47" s="22">
        <v>491130</v>
      </c>
    </row>
    <row r="48" spans="1:7" ht="12" thickBot="1">
      <c r="A48" s="25" t="s">
        <v>237</v>
      </c>
      <c r="B48" s="23">
        <v>648539</v>
      </c>
      <c r="C48" s="23">
        <v>2750633</v>
      </c>
      <c r="D48" s="23">
        <v>2263400</v>
      </c>
      <c r="E48" s="23">
        <v>419302</v>
      </c>
      <c r="F48" s="23">
        <v>1756068</v>
      </c>
      <c r="G48" s="23">
        <v>4306716</v>
      </c>
    </row>
    <row r="49" spans="1:7" ht="12" thickTop="1">
      <c r="A49" s="6" t="s">
        <v>238</v>
      </c>
      <c r="B49" s="22">
        <v>14882</v>
      </c>
      <c r="C49" s="22">
        <v>134</v>
      </c>
      <c r="D49" s="22">
        <v>58118</v>
      </c>
      <c r="E49" s="22"/>
      <c r="F49" s="22"/>
      <c r="G49" s="22"/>
    </row>
    <row r="50" spans="1:7" ht="11.25">
      <c r="A50" s="6" t="s">
        <v>239</v>
      </c>
      <c r="B50" s="22"/>
      <c r="C50" s="22">
        <v>1200</v>
      </c>
      <c r="D50" s="22"/>
      <c r="E50" s="22"/>
      <c r="F50" s="22">
        <v>100</v>
      </c>
      <c r="G50" s="22">
        <v>13500</v>
      </c>
    </row>
    <row r="51" spans="1:7" ht="11.25">
      <c r="A51" s="6" t="s">
        <v>240</v>
      </c>
      <c r="B51" s="22"/>
      <c r="C51" s="22"/>
      <c r="D51" s="22"/>
      <c r="E51" s="22">
        <v>38592</v>
      </c>
      <c r="F51" s="22"/>
      <c r="G51" s="22">
        <v>4251</v>
      </c>
    </row>
    <row r="52" spans="1:7" ht="11.25">
      <c r="A52" s="6" t="s">
        <v>241</v>
      </c>
      <c r="B52" s="22"/>
      <c r="C52" s="22"/>
      <c r="D52" s="22"/>
      <c r="E52" s="22"/>
      <c r="F52" s="22">
        <v>138641</v>
      </c>
      <c r="G52" s="22"/>
    </row>
    <row r="53" spans="1:7" ht="11.25">
      <c r="A53" s="6" t="s">
        <v>242</v>
      </c>
      <c r="B53" s="22">
        <v>55701</v>
      </c>
      <c r="C53" s="22">
        <v>191532</v>
      </c>
      <c r="D53" s="22">
        <v>400</v>
      </c>
      <c r="E53" s="22">
        <v>17342</v>
      </c>
      <c r="F53" s="22">
        <v>42981</v>
      </c>
      <c r="G53" s="22"/>
    </row>
    <row r="54" spans="1:7" ht="11.25">
      <c r="A54" s="6" t="s">
        <v>243</v>
      </c>
      <c r="B54" s="22"/>
      <c r="C54" s="22"/>
      <c r="D54" s="22"/>
      <c r="E54" s="22">
        <v>41000</v>
      </c>
      <c r="F54" s="22"/>
      <c r="G54" s="22"/>
    </row>
    <row r="55" spans="1:7" ht="11.25">
      <c r="A55" s="6" t="s">
        <v>244</v>
      </c>
      <c r="B55" s="22">
        <v>70583</v>
      </c>
      <c r="C55" s="22">
        <v>192866</v>
      </c>
      <c r="D55" s="22">
        <v>58518</v>
      </c>
      <c r="E55" s="22">
        <v>96934</v>
      </c>
      <c r="F55" s="22">
        <v>181722</v>
      </c>
      <c r="G55" s="22">
        <v>445725</v>
      </c>
    </row>
    <row r="56" spans="1:7" ht="11.25">
      <c r="A56" s="6" t="s">
        <v>245</v>
      </c>
      <c r="B56" s="22"/>
      <c r="C56" s="22"/>
      <c r="D56" s="22">
        <v>3826</v>
      </c>
      <c r="E56" s="22"/>
      <c r="F56" s="22">
        <v>786</v>
      </c>
      <c r="G56" s="22"/>
    </row>
    <row r="57" spans="1:7" ht="11.25">
      <c r="A57" s="6" t="s">
        <v>246</v>
      </c>
      <c r="B57" s="22">
        <v>53832</v>
      </c>
      <c r="C57" s="22">
        <v>63339</v>
      </c>
      <c r="D57" s="22">
        <v>46309</v>
      </c>
      <c r="E57" s="22">
        <v>31648</v>
      </c>
      <c r="F57" s="22">
        <v>47064</v>
      </c>
      <c r="G57" s="22">
        <v>66928</v>
      </c>
    </row>
    <row r="58" spans="1:7" ht="11.25">
      <c r="A58" s="6" t="s">
        <v>229</v>
      </c>
      <c r="B58" s="22"/>
      <c r="C58" s="22"/>
      <c r="D58" s="22"/>
      <c r="E58" s="22"/>
      <c r="F58" s="22"/>
      <c r="G58" s="22">
        <v>779</v>
      </c>
    </row>
    <row r="59" spans="1:7" ht="11.25">
      <c r="A59" s="6" t="s">
        <v>247</v>
      </c>
      <c r="B59" s="22">
        <v>553887</v>
      </c>
      <c r="C59" s="22"/>
      <c r="D59" s="22"/>
      <c r="E59" s="22"/>
      <c r="F59" s="22"/>
      <c r="G59" s="22"/>
    </row>
    <row r="60" spans="1:7" ht="11.25">
      <c r="A60" s="6" t="s">
        <v>248</v>
      </c>
      <c r="B60" s="22"/>
      <c r="C60" s="22"/>
      <c r="D60" s="22">
        <v>14826</v>
      </c>
      <c r="E60" s="22"/>
      <c r="F60" s="22"/>
      <c r="G60" s="22"/>
    </row>
    <row r="61" spans="1:7" ht="11.25">
      <c r="A61" s="6" t="s">
        <v>249</v>
      </c>
      <c r="B61" s="22">
        <v>607719</v>
      </c>
      <c r="C61" s="22">
        <v>63339</v>
      </c>
      <c r="D61" s="22">
        <v>250330</v>
      </c>
      <c r="E61" s="22">
        <v>31648</v>
      </c>
      <c r="F61" s="22">
        <v>47851</v>
      </c>
      <c r="G61" s="22">
        <v>67708</v>
      </c>
    </row>
    <row r="62" spans="1:7" ht="11.25">
      <c r="A62" s="7" t="s">
        <v>250</v>
      </c>
      <c r="B62" s="22">
        <v>111403</v>
      </c>
      <c r="C62" s="22">
        <v>2880159</v>
      </c>
      <c r="D62" s="22">
        <v>2071587</v>
      </c>
      <c r="E62" s="22">
        <v>484589</v>
      </c>
      <c r="F62" s="22">
        <v>1889940</v>
      </c>
      <c r="G62" s="22">
        <v>4684734</v>
      </c>
    </row>
    <row r="63" spans="1:7" ht="11.25">
      <c r="A63" s="7" t="s">
        <v>251</v>
      </c>
      <c r="B63" s="22">
        <v>152400</v>
      </c>
      <c r="C63" s="22">
        <v>1024400</v>
      </c>
      <c r="D63" s="22">
        <v>1047000</v>
      </c>
      <c r="E63" s="22">
        <v>128543</v>
      </c>
      <c r="F63" s="22">
        <v>252000</v>
      </c>
      <c r="G63" s="22">
        <v>1703000</v>
      </c>
    </row>
    <row r="64" spans="1:7" ht="11.25">
      <c r="A64" s="7" t="s">
        <v>252</v>
      </c>
      <c r="B64" s="22"/>
      <c r="C64" s="22">
        <v>540096</v>
      </c>
      <c r="D64" s="22"/>
      <c r="E64" s="22">
        <v>-28543</v>
      </c>
      <c r="F64" s="22"/>
      <c r="G64" s="22"/>
    </row>
    <row r="65" spans="1:7" ht="11.25">
      <c r="A65" s="7" t="s">
        <v>253</v>
      </c>
      <c r="B65" s="22">
        <v>-137289</v>
      </c>
      <c r="C65" s="22">
        <v>5595</v>
      </c>
      <c r="D65" s="22">
        <v>-306627</v>
      </c>
      <c r="E65" s="22">
        <v>-9098</v>
      </c>
      <c r="F65" s="22">
        <v>314544</v>
      </c>
      <c r="G65" s="22">
        <v>79548</v>
      </c>
    </row>
    <row r="66" spans="1:7" ht="11.25">
      <c r="A66" s="7" t="s">
        <v>254</v>
      </c>
      <c r="B66" s="22">
        <v>15110</v>
      </c>
      <c r="C66" s="22">
        <v>1570092</v>
      </c>
      <c r="D66" s="22">
        <v>740372</v>
      </c>
      <c r="E66" s="22">
        <v>90901</v>
      </c>
      <c r="F66" s="22">
        <v>566544</v>
      </c>
      <c r="G66" s="22">
        <v>1782548</v>
      </c>
    </row>
    <row r="67" spans="1:7" ht="12" thickBot="1">
      <c r="A67" s="7" t="s">
        <v>255</v>
      </c>
      <c r="B67" s="22">
        <v>96292</v>
      </c>
      <c r="C67" s="22">
        <v>1310067</v>
      </c>
      <c r="D67" s="22">
        <v>1331215</v>
      </c>
      <c r="E67" s="22">
        <v>393688</v>
      </c>
      <c r="F67" s="22">
        <v>1323395</v>
      </c>
      <c r="G67" s="22">
        <v>2902185</v>
      </c>
    </row>
    <row r="68" spans="1:7" ht="12" thickTop="1">
      <c r="A68" s="8"/>
      <c r="B68" s="24"/>
      <c r="C68" s="24"/>
      <c r="D68" s="24"/>
      <c r="E68" s="24"/>
      <c r="F68" s="24"/>
      <c r="G68" s="24"/>
    </row>
    <row r="70" ht="11.25">
      <c r="A70" s="20" t="s">
        <v>190</v>
      </c>
    </row>
    <row r="71" ht="11.25">
      <c r="A71" s="20" t="s">
        <v>191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11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186</v>
      </c>
      <c r="B2" s="14">
        <v>5310</v>
      </c>
      <c r="C2" s="14"/>
      <c r="D2" s="14"/>
      <c r="E2" s="14"/>
      <c r="F2" s="14"/>
      <c r="G2" s="14"/>
    </row>
    <row r="3" spans="1:7" ht="12" thickBot="1">
      <c r="A3" s="11" t="s">
        <v>187</v>
      </c>
      <c r="B3" s="1" t="s">
        <v>188</v>
      </c>
      <c r="C3" s="1"/>
      <c r="D3" s="1"/>
      <c r="E3" s="1"/>
      <c r="F3" s="1"/>
      <c r="G3" s="1"/>
    </row>
    <row r="4" spans="1:7" ht="12" thickTop="1">
      <c r="A4" s="10" t="s">
        <v>61</v>
      </c>
      <c r="B4" s="15" t="str">
        <f>HYPERLINK("http://www.kabupro.jp/mark/20130830/S000EDS3.htm","有価証券報告書")</f>
        <v>有価証券報告書</v>
      </c>
      <c r="C4" s="15" t="str">
        <f>HYPERLINK("http://www.kabupro.jp/mark/20130830/S000EDS3.htm","有価証券報告書")</f>
        <v>有価証券報告書</v>
      </c>
      <c r="D4" s="15" t="str">
        <f>HYPERLINK("http://www.kabupro.jp/mark/20120831/S000BU4Y.htm","有価証券報告書")</f>
        <v>有価証券報告書</v>
      </c>
      <c r="E4" s="15" t="str">
        <f>HYPERLINK("http://www.kabupro.jp/mark/20110831/S00099HJ.htm","有価証券報告書")</f>
        <v>有価証券報告書</v>
      </c>
      <c r="F4" s="15" t="str">
        <f>HYPERLINK("http://www.kabupro.jp/mark/20100830/S0006PAU.htm","有価証券報告書")</f>
        <v>有価証券報告書</v>
      </c>
      <c r="G4" s="15" t="str">
        <f>HYPERLINK("http://www.kabupro.jp/mark/20090831/S0004367.htm","有価証券報告書")</f>
        <v>有価証券報告書</v>
      </c>
    </row>
    <row r="5" spans="1:7" ht="12" thickBot="1">
      <c r="A5" s="11" t="s">
        <v>62</v>
      </c>
      <c r="B5" s="1" t="s">
        <v>68</v>
      </c>
      <c r="C5" s="1" t="s">
        <v>68</v>
      </c>
      <c r="D5" s="1" t="s">
        <v>72</v>
      </c>
      <c r="E5" s="1" t="s">
        <v>74</v>
      </c>
      <c r="F5" s="1" t="s">
        <v>76</v>
      </c>
      <c r="G5" s="1" t="s">
        <v>78</v>
      </c>
    </row>
    <row r="6" spans="1:7" ht="12.75" thickBot="1" thickTop="1">
      <c r="A6" s="10" t="s">
        <v>63</v>
      </c>
      <c r="B6" s="18" t="s">
        <v>189</v>
      </c>
      <c r="C6" s="19"/>
      <c r="D6" s="19"/>
      <c r="E6" s="19"/>
      <c r="F6" s="19"/>
      <c r="G6" s="19"/>
    </row>
    <row r="7" spans="1:7" ht="12" thickTop="1">
      <c r="A7" s="12" t="s">
        <v>64</v>
      </c>
      <c r="B7" s="16" t="s">
        <v>69</v>
      </c>
      <c r="C7" s="16" t="s">
        <v>69</v>
      </c>
      <c r="D7" s="16" t="s">
        <v>69</v>
      </c>
      <c r="E7" s="16" t="s">
        <v>69</v>
      </c>
      <c r="F7" s="16" t="s">
        <v>69</v>
      </c>
      <c r="G7" s="16" t="s">
        <v>69</v>
      </c>
    </row>
    <row r="8" spans="1:7" ht="11.25">
      <c r="A8" s="13" t="s">
        <v>65</v>
      </c>
      <c r="B8" s="17"/>
      <c r="C8" s="17"/>
      <c r="D8" s="17"/>
      <c r="E8" s="17"/>
      <c r="F8" s="17"/>
      <c r="G8" s="17"/>
    </row>
    <row r="9" spans="1:7" ht="11.25">
      <c r="A9" s="13" t="s">
        <v>66</v>
      </c>
      <c r="B9" s="17" t="s">
        <v>70</v>
      </c>
      <c r="C9" s="17" t="s">
        <v>71</v>
      </c>
      <c r="D9" s="17" t="s">
        <v>73</v>
      </c>
      <c r="E9" s="17" t="s">
        <v>75</v>
      </c>
      <c r="F9" s="17" t="s">
        <v>77</v>
      </c>
      <c r="G9" s="17" t="s">
        <v>79</v>
      </c>
    </row>
    <row r="10" spans="1:7" ht="12" thickBot="1">
      <c r="A10" s="13" t="s">
        <v>67</v>
      </c>
      <c r="B10" s="17" t="s">
        <v>81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</row>
    <row r="11" spans="1:7" ht="12" thickTop="1">
      <c r="A11" s="9" t="s">
        <v>80</v>
      </c>
      <c r="B11" s="21">
        <v>2695983</v>
      </c>
      <c r="C11" s="21">
        <v>4064390</v>
      </c>
      <c r="D11" s="21">
        <v>4277525</v>
      </c>
      <c r="E11" s="21">
        <v>3945265</v>
      </c>
      <c r="F11" s="21">
        <v>9857334</v>
      </c>
      <c r="G11" s="21">
        <v>9528928</v>
      </c>
    </row>
    <row r="12" spans="1:7" ht="11.25">
      <c r="A12" s="2" t="s">
        <v>82</v>
      </c>
      <c r="B12" s="22">
        <v>1107108</v>
      </c>
      <c r="C12" s="22">
        <v>1442469</v>
      </c>
      <c r="D12" s="22">
        <v>1310274</v>
      </c>
      <c r="E12" s="22">
        <v>911935</v>
      </c>
      <c r="F12" s="22">
        <v>990405</v>
      </c>
      <c r="G12" s="22">
        <v>1388978</v>
      </c>
    </row>
    <row r="13" spans="1:7" ht="11.25">
      <c r="A13" s="2" t="s">
        <v>83</v>
      </c>
      <c r="B13" s="22">
        <v>5983040</v>
      </c>
      <c r="C13" s="22">
        <v>7792090</v>
      </c>
      <c r="D13" s="22">
        <v>8776068</v>
      </c>
      <c r="E13" s="22">
        <v>7420934</v>
      </c>
      <c r="F13" s="22">
        <v>6655231</v>
      </c>
      <c r="G13" s="22">
        <v>8756194</v>
      </c>
    </row>
    <row r="14" spans="1:7" ht="11.25">
      <c r="A14" s="2" t="s">
        <v>84</v>
      </c>
      <c r="B14" s="22"/>
      <c r="C14" s="22"/>
      <c r="D14" s="22"/>
      <c r="E14" s="22"/>
      <c r="F14" s="22"/>
      <c r="G14" s="22">
        <v>7345</v>
      </c>
    </row>
    <row r="15" spans="1:7" ht="11.25">
      <c r="A15" s="2" t="s">
        <v>85</v>
      </c>
      <c r="B15" s="22"/>
      <c r="C15" s="22"/>
      <c r="D15" s="22"/>
      <c r="E15" s="22"/>
      <c r="F15" s="22"/>
      <c r="G15" s="22">
        <v>504655</v>
      </c>
    </row>
    <row r="16" spans="1:7" ht="11.25">
      <c r="A16" s="2" t="s">
        <v>86</v>
      </c>
      <c r="B16" s="22"/>
      <c r="C16" s="22"/>
      <c r="D16" s="22"/>
      <c r="E16" s="22"/>
      <c r="F16" s="22"/>
      <c r="G16" s="22">
        <v>869736</v>
      </c>
    </row>
    <row r="17" spans="1:7" ht="11.25">
      <c r="A17" s="2" t="s">
        <v>87</v>
      </c>
      <c r="B17" s="22"/>
      <c r="C17" s="22"/>
      <c r="D17" s="22"/>
      <c r="E17" s="22"/>
      <c r="F17" s="22"/>
      <c r="G17" s="22">
        <v>278083</v>
      </c>
    </row>
    <row r="18" spans="1:7" ht="11.25">
      <c r="A18" s="2" t="s">
        <v>88</v>
      </c>
      <c r="B18" s="22">
        <v>6414915</v>
      </c>
      <c r="C18" s="22">
        <v>4736952</v>
      </c>
      <c r="D18" s="22">
        <v>2908211</v>
      </c>
      <c r="E18" s="22">
        <v>2111567</v>
      </c>
      <c r="F18" s="22">
        <v>2357479</v>
      </c>
      <c r="G18" s="22"/>
    </row>
    <row r="19" spans="1:7" ht="11.25">
      <c r="A19" s="2" t="s">
        <v>89</v>
      </c>
      <c r="B19" s="22">
        <v>5719522</v>
      </c>
      <c r="C19" s="22">
        <v>5396806</v>
      </c>
      <c r="D19" s="22">
        <v>5449333</v>
      </c>
      <c r="E19" s="22">
        <v>4881862</v>
      </c>
      <c r="F19" s="22">
        <v>3051890</v>
      </c>
      <c r="G19" s="22">
        <v>2700601</v>
      </c>
    </row>
    <row r="20" spans="1:7" ht="11.25">
      <c r="A20" s="2" t="s">
        <v>90</v>
      </c>
      <c r="B20" s="22"/>
      <c r="C20" s="22"/>
      <c r="D20" s="22"/>
      <c r="E20" s="22"/>
      <c r="F20" s="22"/>
      <c r="G20" s="22">
        <v>359716</v>
      </c>
    </row>
    <row r="21" spans="1:7" ht="11.25">
      <c r="A21" s="2" t="s">
        <v>91</v>
      </c>
      <c r="B21" s="22">
        <v>1525630</v>
      </c>
      <c r="C21" s="22">
        <v>1466427</v>
      </c>
      <c r="D21" s="22">
        <v>1048204</v>
      </c>
      <c r="E21" s="22">
        <v>709722</v>
      </c>
      <c r="F21" s="22">
        <v>827485</v>
      </c>
      <c r="G21" s="22"/>
    </row>
    <row r="22" spans="1:7" ht="11.25">
      <c r="A22" s="2" t="s">
        <v>92</v>
      </c>
      <c r="B22" s="22">
        <v>873</v>
      </c>
      <c r="C22" s="22">
        <v>70</v>
      </c>
      <c r="D22" s="22">
        <v>406</v>
      </c>
      <c r="E22" s="22">
        <v>406</v>
      </c>
      <c r="F22" s="22">
        <v>741</v>
      </c>
      <c r="G22" s="22">
        <v>8075</v>
      </c>
    </row>
    <row r="23" spans="1:7" ht="11.25">
      <c r="A23" s="2" t="s">
        <v>93</v>
      </c>
      <c r="B23" s="22">
        <v>109402</v>
      </c>
      <c r="C23" s="22">
        <v>93449</v>
      </c>
      <c r="D23" s="22">
        <v>92719</v>
      </c>
      <c r="E23" s="22">
        <v>56659</v>
      </c>
      <c r="F23" s="22">
        <v>56529</v>
      </c>
      <c r="G23" s="22">
        <v>59968</v>
      </c>
    </row>
    <row r="24" spans="1:7" ht="11.25">
      <c r="A24" s="2" t="s">
        <v>94</v>
      </c>
      <c r="B24" s="22">
        <v>338017</v>
      </c>
      <c r="C24" s="22">
        <v>468751</v>
      </c>
      <c r="D24" s="22">
        <v>474815</v>
      </c>
      <c r="E24" s="22">
        <v>343953</v>
      </c>
      <c r="F24" s="22">
        <v>366863</v>
      </c>
      <c r="G24" s="22">
        <v>440916</v>
      </c>
    </row>
    <row r="25" spans="1:7" ht="11.25">
      <c r="A25" s="2" t="s">
        <v>95</v>
      </c>
      <c r="B25" s="22">
        <v>356164</v>
      </c>
      <c r="C25" s="22"/>
      <c r="D25" s="22"/>
      <c r="E25" s="22"/>
      <c r="F25" s="22">
        <v>596379</v>
      </c>
      <c r="G25" s="22"/>
    </row>
    <row r="26" spans="1:7" ht="11.25">
      <c r="A26" s="2" t="s">
        <v>96</v>
      </c>
      <c r="B26" s="22">
        <v>293414</v>
      </c>
      <c r="C26" s="22">
        <v>303348</v>
      </c>
      <c r="D26" s="22">
        <v>135691</v>
      </c>
      <c r="E26" s="22">
        <v>465156</v>
      </c>
      <c r="F26" s="22">
        <v>107427</v>
      </c>
      <c r="G26" s="22"/>
    </row>
    <row r="27" spans="1:7" ht="11.25">
      <c r="A27" s="2" t="s">
        <v>98</v>
      </c>
      <c r="B27" s="22">
        <v>246824</v>
      </c>
      <c r="C27" s="22">
        <v>172196</v>
      </c>
      <c r="D27" s="22">
        <v>221296</v>
      </c>
      <c r="E27" s="22">
        <v>184702</v>
      </c>
      <c r="F27" s="22">
        <v>86994</v>
      </c>
      <c r="G27" s="22">
        <v>71548</v>
      </c>
    </row>
    <row r="28" spans="1:7" ht="11.25">
      <c r="A28" s="2" t="s">
        <v>99</v>
      </c>
      <c r="B28" s="22">
        <v>-12364</v>
      </c>
      <c r="C28" s="22">
        <v>-62100</v>
      </c>
      <c r="D28" s="22">
        <v>-64500</v>
      </c>
      <c r="E28" s="22">
        <v>-33100</v>
      </c>
      <c r="F28" s="22">
        <v>-71400</v>
      </c>
      <c r="G28" s="22">
        <v>-300</v>
      </c>
    </row>
    <row r="29" spans="1:7" ht="11.25">
      <c r="A29" s="2" t="s">
        <v>100</v>
      </c>
      <c r="B29" s="22">
        <v>24778532</v>
      </c>
      <c r="C29" s="22">
        <v>25874851</v>
      </c>
      <c r="D29" s="22">
        <v>24630045</v>
      </c>
      <c r="E29" s="22">
        <v>20999066</v>
      </c>
      <c r="F29" s="22">
        <v>24883361</v>
      </c>
      <c r="G29" s="22">
        <v>24974449</v>
      </c>
    </row>
    <row r="30" spans="1:7" ht="11.25">
      <c r="A30" s="3" t="s">
        <v>101</v>
      </c>
      <c r="B30" s="22">
        <v>12269329</v>
      </c>
      <c r="C30" s="22">
        <v>12225359</v>
      </c>
      <c r="D30" s="22">
        <v>10516212</v>
      </c>
      <c r="E30" s="22">
        <v>10337090</v>
      </c>
      <c r="F30" s="22">
        <v>9265374</v>
      </c>
      <c r="G30" s="22">
        <v>8792076</v>
      </c>
    </row>
    <row r="31" spans="1:7" ht="11.25">
      <c r="A31" s="4" t="s">
        <v>102</v>
      </c>
      <c r="B31" s="22">
        <v>-6254082</v>
      </c>
      <c r="C31" s="22">
        <v>-6006776</v>
      </c>
      <c r="D31" s="22">
        <v>-5614624</v>
      </c>
      <c r="E31" s="22">
        <v>-5138070</v>
      </c>
      <c r="F31" s="22">
        <v>-4732750</v>
      </c>
      <c r="G31" s="22">
        <v>-4346976</v>
      </c>
    </row>
    <row r="32" spans="1:7" ht="11.25">
      <c r="A32" s="4" t="s">
        <v>103</v>
      </c>
      <c r="B32" s="22">
        <v>6015246</v>
      </c>
      <c r="C32" s="22">
        <v>6218583</v>
      </c>
      <c r="D32" s="22">
        <v>4901587</v>
      </c>
      <c r="E32" s="22">
        <v>5199020</v>
      </c>
      <c r="F32" s="22">
        <v>4532623</v>
      </c>
      <c r="G32" s="22">
        <v>4445099</v>
      </c>
    </row>
    <row r="33" spans="1:7" ht="11.25">
      <c r="A33" s="3" t="s">
        <v>104</v>
      </c>
      <c r="B33" s="22">
        <v>811608</v>
      </c>
      <c r="C33" s="22">
        <v>757636</v>
      </c>
      <c r="D33" s="22">
        <v>632637</v>
      </c>
      <c r="E33" s="22">
        <v>633182</v>
      </c>
      <c r="F33" s="22">
        <v>457650</v>
      </c>
      <c r="G33" s="22">
        <v>431707</v>
      </c>
    </row>
    <row r="34" spans="1:7" ht="11.25">
      <c r="A34" s="4" t="s">
        <v>102</v>
      </c>
      <c r="B34" s="22">
        <v>-412381</v>
      </c>
      <c r="C34" s="22">
        <v>-386118</v>
      </c>
      <c r="D34" s="22">
        <v>-345781</v>
      </c>
      <c r="E34" s="22">
        <v>-309126</v>
      </c>
      <c r="F34" s="22">
        <v>-279157</v>
      </c>
      <c r="G34" s="22">
        <v>-251815</v>
      </c>
    </row>
    <row r="35" spans="1:7" ht="11.25">
      <c r="A35" s="4" t="s">
        <v>105</v>
      </c>
      <c r="B35" s="22">
        <v>399226</v>
      </c>
      <c r="C35" s="22">
        <v>371517</v>
      </c>
      <c r="D35" s="22">
        <v>286855</v>
      </c>
      <c r="E35" s="22">
        <v>324056</v>
      </c>
      <c r="F35" s="22">
        <v>178492</v>
      </c>
      <c r="G35" s="22">
        <v>179891</v>
      </c>
    </row>
    <row r="36" spans="1:7" ht="11.25">
      <c r="A36" s="3" t="s">
        <v>106</v>
      </c>
      <c r="B36" s="22">
        <v>37002921</v>
      </c>
      <c r="C36" s="22">
        <v>33381840</v>
      </c>
      <c r="D36" s="22">
        <v>31144192</v>
      </c>
      <c r="E36" s="22">
        <v>29750375</v>
      </c>
      <c r="F36" s="22">
        <v>22279384</v>
      </c>
      <c r="G36" s="22">
        <v>20887388</v>
      </c>
    </row>
    <row r="37" spans="1:7" ht="11.25">
      <c r="A37" s="4" t="s">
        <v>102</v>
      </c>
      <c r="B37" s="22">
        <v>-25207153</v>
      </c>
      <c r="C37" s="22">
        <v>-24050673</v>
      </c>
      <c r="D37" s="22">
        <v>-21320368</v>
      </c>
      <c r="E37" s="22">
        <v>-18279323</v>
      </c>
      <c r="F37" s="22">
        <v>-16073156</v>
      </c>
      <c r="G37" s="22">
        <v>-14270122</v>
      </c>
    </row>
    <row r="38" spans="1:7" ht="11.25">
      <c r="A38" s="4" t="s">
        <v>107</v>
      </c>
      <c r="B38" s="22">
        <v>11795768</v>
      </c>
      <c r="C38" s="22">
        <v>9331166</v>
      </c>
      <c r="D38" s="22">
        <v>9823823</v>
      </c>
      <c r="E38" s="22">
        <v>11471051</v>
      </c>
      <c r="F38" s="22">
        <v>6206228</v>
      </c>
      <c r="G38" s="22">
        <v>6617266</v>
      </c>
    </row>
    <row r="39" spans="1:7" ht="11.25">
      <c r="A39" s="3" t="s">
        <v>108</v>
      </c>
      <c r="B39" s="22">
        <v>28182</v>
      </c>
      <c r="C39" s="22">
        <v>37060</v>
      </c>
      <c r="D39" s="22">
        <v>34530</v>
      </c>
      <c r="E39" s="22">
        <v>32730</v>
      </c>
      <c r="F39" s="22">
        <v>34290</v>
      </c>
      <c r="G39" s="22">
        <v>44143</v>
      </c>
    </row>
    <row r="40" spans="1:7" ht="11.25">
      <c r="A40" s="4" t="s">
        <v>102</v>
      </c>
      <c r="B40" s="22">
        <v>-20462</v>
      </c>
      <c r="C40" s="22">
        <v>-29885</v>
      </c>
      <c r="D40" s="22">
        <v>-30605</v>
      </c>
      <c r="E40" s="22">
        <v>-28456</v>
      </c>
      <c r="F40" s="22">
        <v>-26425</v>
      </c>
      <c r="G40" s="22">
        <v>-27552</v>
      </c>
    </row>
    <row r="41" spans="1:7" ht="11.25">
      <c r="A41" s="4" t="s">
        <v>109</v>
      </c>
      <c r="B41" s="22">
        <v>7719</v>
      </c>
      <c r="C41" s="22">
        <v>7174</v>
      </c>
      <c r="D41" s="22">
        <v>3924</v>
      </c>
      <c r="E41" s="22">
        <v>4273</v>
      </c>
      <c r="F41" s="22">
        <v>7864</v>
      </c>
      <c r="G41" s="22">
        <v>16591</v>
      </c>
    </row>
    <row r="42" spans="1:7" ht="11.25">
      <c r="A42" s="3" t="s">
        <v>110</v>
      </c>
      <c r="B42" s="22">
        <v>3381610</v>
      </c>
      <c r="C42" s="22">
        <v>3159404</v>
      </c>
      <c r="D42" s="22">
        <v>2844990</v>
      </c>
      <c r="E42" s="22">
        <v>2570906</v>
      </c>
      <c r="F42" s="22">
        <v>2262612</v>
      </c>
      <c r="G42" s="22">
        <v>2055188</v>
      </c>
    </row>
    <row r="43" spans="1:7" ht="11.25">
      <c r="A43" s="4" t="s">
        <v>102</v>
      </c>
      <c r="B43" s="22">
        <v>-2729763</v>
      </c>
      <c r="C43" s="22">
        <v>-2637223</v>
      </c>
      <c r="D43" s="22">
        <v>-2301180</v>
      </c>
      <c r="E43" s="22">
        <v>-2147860</v>
      </c>
      <c r="F43" s="22">
        <v>-1932227</v>
      </c>
      <c r="G43" s="22">
        <v>-1666403</v>
      </c>
    </row>
    <row r="44" spans="1:7" ht="11.25">
      <c r="A44" s="4" t="s">
        <v>111</v>
      </c>
      <c r="B44" s="22">
        <v>651846</v>
      </c>
      <c r="C44" s="22">
        <v>522180</v>
      </c>
      <c r="D44" s="22">
        <v>543809</v>
      </c>
      <c r="E44" s="22">
        <v>423045</v>
      </c>
      <c r="F44" s="22">
        <v>330384</v>
      </c>
      <c r="G44" s="22">
        <v>388784</v>
      </c>
    </row>
    <row r="45" spans="1:7" ht="11.25">
      <c r="A45" s="3" t="s">
        <v>112</v>
      </c>
      <c r="B45" s="22">
        <v>4364675</v>
      </c>
      <c r="C45" s="22">
        <v>4364675</v>
      </c>
      <c r="D45" s="22">
        <v>4244479</v>
      </c>
      <c r="E45" s="22">
        <v>4253464</v>
      </c>
      <c r="F45" s="22">
        <v>4253464</v>
      </c>
      <c r="G45" s="22">
        <v>4253464</v>
      </c>
    </row>
    <row r="46" spans="1:7" ht="11.25">
      <c r="A46" s="3" t="s">
        <v>113</v>
      </c>
      <c r="B46" s="22">
        <v>218840</v>
      </c>
      <c r="C46" s="22">
        <v>201561</v>
      </c>
      <c r="D46" s="22">
        <v>123952</v>
      </c>
      <c r="E46" s="22">
        <v>59093</v>
      </c>
      <c r="F46" s="22">
        <v>9661</v>
      </c>
      <c r="G46" s="22"/>
    </row>
    <row r="47" spans="1:7" ht="11.25">
      <c r="A47" s="4" t="s">
        <v>102</v>
      </c>
      <c r="B47" s="22">
        <v>-103229</v>
      </c>
      <c r="C47" s="22">
        <v>-57476</v>
      </c>
      <c r="D47" s="22">
        <v>-29329</v>
      </c>
      <c r="E47" s="22">
        <v>-8092</v>
      </c>
      <c r="F47" s="22">
        <v>-1944</v>
      </c>
      <c r="G47" s="22"/>
    </row>
    <row r="48" spans="1:7" ht="11.25">
      <c r="A48" s="4" t="s">
        <v>113</v>
      </c>
      <c r="B48" s="22">
        <v>115611</v>
      </c>
      <c r="C48" s="22">
        <v>144085</v>
      </c>
      <c r="D48" s="22">
        <v>94623</v>
      </c>
      <c r="E48" s="22">
        <v>51000</v>
      </c>
      <c r="F48" s="22">
        <v>7716</v>
      </c>
      <c r="G48" s="22"/>
    </row>
    <row r="49" spans="1:7" ht="11.25">
      <c r="A49" s="3" t="s">
        <v>114</v>
      </c>
      <c r="B49" s="22">
        <v>513826</v>
      </c>
      <c r="C49" s="22">
        <v>1733090</v>
      </c>
      <c r="D49" s="22">
        <v>184851</v>
      </c>
      <c r="E49" s="22">
        <v>716151</v>
      </c>
      <c r="F49" s="22">
        <v>2042716</v>
      </c>
      <c r="G49" s="22">
        <v>255908</v>
      </c>
    </row>
    <row r="50" spans="1:7" ht="11.25">
      <c r="A50" s="3" t="s">
        <v>117</v>
      </c>
      <c r="B50" s="22">
        <v>23863920</v>
      </c>
      <c r="C50" s="22">
        <v>22692474</v>
      </c>
      <c r="D50" s="22">
        <v>20083956</v>
      </c>
      <c r="E50" s="22">
        <v>22442063</v>
      </c>
      <c r="F50" s="22">
        <v>17559491</v>
      </c>
      <c r="G50" s="22">
        <v>16157006</v>
      </c>
    </row>
    <row r="51" spans="1:7" ht="11.25">
      <c r="A51" s="3" t="s">
        <v>118</v>
      </c>
      <c r="B51" s="22">
        <v>11953</v>
      </c>
      <c r="C51" s="22">
        <v>14470</v>
      </c>
      <c r="D51" s="22">
        <v>16112</v>
      </c>
      <c r="E51" s="22">
        <v>18529</v>
      </c>
      <c r="F51" s="22"/>
      <c r="G51" s="22"/>
    </row>
    <row r="52" spans="1:7" ht="11.25">
      <c r="A52" s="3" t="s">
        <v>119</v>
      </c>
      <c r="B52" s="22">
        <v>3596</v>
      </c>
      <c r="C52" s="22">
        <v>3936</v>
      </c>
      <c r="D52" s="22">
        <v>4276</v>
      </c>
      <c r="E52" s="22">
        <v>4616</v>
      </c>
      <c r="F52" s="22">
        <v>4956</v>
      </c>
      <c r="G52" s="22">
        <v>5296</v>
      </c>
    </row>
    <row r="53" spans="1:7" ht="11.25">
      <c r="A53" s="3" t="s">
        <v>120</v>
      </c>
      <c r="B53" s="22">
        <v>4525</v>
      </c>
      <c r="C53" s="22">
        <v>5270</v>
      </c>
      <c r="D53" s="22">
        <v>6015</v>
      </c>
      <c r="E53" s="22">
        <v>6760</v>
      </c>
      <c r="F53" s="22">
        <v>2705</v>
      </c>
      <c r="G53" s="22"/>
    </row>
    <row r="54" spans="1:7" ht="11.25">
      <c r="A54" s="3" t="s">
        <v>121</v>
      </c>
      <c r="B54" s="22">
        <v>53418</v>
      </c>
      <c r="C54" s="22">
        <v>58093</v>
      </c>
      <c r="D54" s="22">
        <v>62769</v>
      </c>
      <c r="E54" s="22">
        <v>67444</v>
      </c>
      <c r="F54" s="22"/>
      <c r="G54" s="22"/>
    </row>
    <row r="55" spans="1:7" ht="11.25">
      <c r="A55" s="3" t="s">
        <v>122</v>
      </c>
      <c r="B55" s="22">
        <v>80285</v>
      </c>
      <c r="C55" s="22">
        <v>124219</v>
      </c>
      <c r="D55" s="22">
        <v>136701</v>
      </c>
      <c r="E55" s="22">
        <v>164869</v>
      </c>
      <c r="F55" s="22">
        <v>110631</v>
      </c>
      <c r="G55" s="22">
        <v>121235</v>
      </c>
    </row>
    <row r="56" spans="1:7" ht="11.25">
      <c r="A56" s="3" t="s">
        <v>123</v>
      </c>
      <c r="B56" s="22">
        <v>206047</v>
      </c>
      <c r="C56" s="22">
        <v>135565</v>
      </c>
      <c r="D56" s="22"/>
      <c r="E56" s="22"/>
      <c r="F56" s="22"/>
      <c r="G56" s="22"/>
    </row>
    <row r="57" spans="1:7" ht="11.25">
      <c r="A57" s="3" t="s">
        <v>113</v>
      </c>
      <c r="B57" s="22">
        <v>84</v>
      </c>
      <c r="C57" s="22">
        <v>1094</v>
      </c>
      <c r="D57" s="22">
        <v>2105</v>
      </c>
      <c r="E57" s="22">
        <v>3115</v>
      </c>
      <c r="F57" s="22">
        <v>4125</v>
      </c>
      <c r="G57" s="22"/>
    </row>
    <row r="58" spans="1:7" ht="11.25">
      <c r="A58" s="3" t="s">
        <v>97</v>
      </c>
      <c r="B58" s="22">
        <v>11172</v>
      </c>
      <c r="C58" s="22">
        <v>10427</v>
      </c>
      <c r="D58" s="22">
        <v>7599</v>
      </c>
      <c r="E58" s="22">
        <v>9696</v>
      </c>
      <c r="F58" s="22">
        <v>9793</v>
      </c>
      <c r="G58" s="22">
        <v>9890</v>
      </c>
    </row>
    <row r="59" spans="1:7" ht="11.25">
      <c r="A59" s="3" t="s">
        <v>124</v>
      </c>
      <c r="B59" s="22">
        <v>371083</v>
      </c>
      <c r="C59" s="22">
        <v>353079</v>
      </c>
      <c r="D59" s="22">
        <v>235579</v>
      </c>
      <c r="E59" s="22">
        <v>275033</v>
      </c>
      <c r="F59" s="22">
        <v>132213</v>
      </c>
      <c r="G59" s="22">
        <v>136423</v>
      </c>
    </row>
    <row r="60" spans="1:7" ht="11.25">
      <c r="A60" s="3" t="s">
        <v>125</v>
      </c>
      <c r="B60" s="22">
        <v>286767</v>
      </c>
      <c r="C60" s="22">
        <v>189214</v>
      </c>
      <c r="D60" s="22">
        <v>199072</v>
      </c>
      <c r="E60" s="22">
        <v>219511</v>
      </c>
      <c r="F60" s="22">
        <v>280901</v>
      </c>
      <c r="G60" s="22">
        <v>958547</v>
      </c>
    </row>
    <row r="61" spans="1:7" ht="11.25">
      <c r="A61" s="3" t="s">
        <v>126</v>
      </c>
      <c r="B61" s="22">
        <v>2503760</v>
      </c>
      <c r="C61" s="22">
        <v>2503760</v>
      </c>
      <c r="D61" s="22">
        <v>2503760</v>
      </c>
      <c r="E61" s="22">
        <v>2453567</v>
      </c>
      <c r="F61" s="22">
        <v>2453567</v>
      </c>
      <c r="G61" s="22">
        <v>2453567</v>
      </c>
    </row>
    <row r="62" spans="1:7" ht="11.25">
      <c r="A62" s="3" t="s">
        <v>127</v>
      </c>
      <c r="B62" s="22">
        <v>2731600</v>
      </c>
      <c r="C62" s="22">
        <v>2731600</v>
      </c>
      <c r="D62" s="22">
        <v>2731600</v>
      </c>
      <c r="E62" s="22">
        <v>2731600</v>
      </c>
      <c r="F62" s="22">
        <v>2574554</v>
      </c>
      <c r="G62" s="22">
        <v>1762555</v>
      </c>
    </row>
    <row r="63" spans="1:7" ht="11.25">
      <c r="A63" s="3" t="s">
        <v>128</v>
      </c>
      <c r="B63" s="22"/>
      <c r="C63" s="22"/>
      <c r="D63" s="22">
        <v>43953</v>
      </c>
      <c r="E63" s="22">
        <v>98152</v>
      </c>
      <c r="F63" s="22">
        <v>181138</v>
      </c>
      <c r="G63" s="22">
        <v>211500</v>
      </c>
    </row>
    <row r="64" spans="1:7" ht="11.25">
      <c r="A64" s="3" t="s">
        <v>129</v>
      </c>
      <c r="B64" s="22">
        <v>61</v>
      </c>
      <c r="C64" s="22">
        <v>3043</v>
      </c>
      <c r="D64" s="22">
        <v>2820</v>
      </c>
      <c r="E64" s="22">
        <v>5</v>
      </c>
      <c r="F64" s="22">
        <v>3104</v>
      </c>
      <c r="G64" s="22">
        <v>5991</v>
      </c>
    </row>
    <row r="65" spans="1:7" ht="11.25">
      <c r="A65" s="3" t="s">
        <v>130</v>
      </c>
      <c r="B65" s="22">
        <v>35049</v>
      </c>
      <c r="C65" s="22">
        <v>57842</v>
      </c>
      <c r="D65" s="22">
        <v>17913</v>
      </c>
      <c r="E65" s="22">
        <v>9030</v>
      </c>
      <c r="F65" s="22">
        <v>9041</v>
      </c>
      <c r="G65" s="22">
        <v>5098</v>
      </c>
    </row>
    <row r="66" spans="1:7" ht="11.25">
      <c r="A66" s="3" t="s">
        <v>131</v>
      </c>
      <c r="B66" s="22">
        <v>642054</v>
      </c>
      <c r="C66" s="22">
        <v>409315</v>
      </c>
      <c r="D66" s="22">
        <v>409670</v>
      </c>
      <c r="E66" s="22">
        <v>235200</v>
      </c>
      <c r="F66" s="22">
        <v>203216</v>
      </c>
      <c r="G66" s="22">
        <v>424334</v>
      </c>
    </row>
    <row r="67" spans="1:7" ht="11.25">
      <c r="A67" s="3" t="s">
        <v>132</v>
      </c>
      <c r="B67" s="22"/>
      <c r="C67" s="22"/>
      <c r="D67" s="22"/>
      <c r="E67" s="22"/>
      <c r="F67" s="22"/>
      <c r="G67" s="22">
        <v>131411</v>
      </c>
    </row>
    <row r="68" spans="1:7" ht="11.25">
      <c r="A68" s="3" t="s">
        <v>133</v>
      </c>
      <c r="B68" s="22"/>
      <c r="C68" s="22"/>
      <c r="D68" s="22"/>
      <c r="E68" s="22"/>
      <c r="F68" s="22"/>
      <c r="G68" s="22">
        <v>4600</v>
      </c>
    </row>
    <row r="69" spans="1:7" ht="11.25">
      <c r="A69" s="3" t="s">
        <v>134</v>
      </c>
      <c r="B69" s="22"/>
      <c r="C69" s="22"/>
      <c r="D69" s="22"/>
      <c r="E69" s="22"/>
      <c r="F69" s="22"/>
      <c r="G69" s="22">
        <v>489521</v>
      </c>
    </row>
    <row r="70" spans="1:7" ht="11.25">
      <c r="A70" s="3" t="s">
        <v>135</v>
      </c>
      <c r="B70" s="22">
        <v>1000000</v>
      </c>
      <c r="C70" s="22">
        <v>1000000</v>
      </c>
      <c r="D70" s="22">
        <v>1000000</v>
      </c>
      <c r="E70" s="22">
        <v>1000000</v>
      </c>
      <c r="F70" s="22">
        <v>1000000</v>
      </c>
      <c r="G70" s="22">
        <v>1000000</v>
      </c>
    </row>
    <row r="71" spans="1:7" ht="11.25">
      <c r="A71" s="3" t="s">
        <v>97</v>
      </c>
      <c r="B71" s="22">
        <v>384032</v>
      </c>
      <c r="C71" s="22">
        <v>382583</v>
      </c>
      <c r="D71" s="22">
        <v>289987</v>
      </c>
      <c r="E71" s="22">
        <v>196831</v>
      </c>
      <c r="F71" s="22">
        <v>180368</v>
      </c>
      <c r="G71" s="22">
        <v>4900</v>
      </c>
    </row>
    <row r="72" spans="1:7" ht="11.25">
      <c r="A72" s="3" t="s">
        <v>99</v>
      </c>
      <c r="B72" s="22">
        <v>-61</v>
      </c>
      <c r="C72" s="22">
        <v>-3043</v>
      </c>
      <c r="D72" s="22">
        <v>-2820</v>
      </c>
      <c r="E72" s="22">
        <v>-5</v>
      </c>
      <c r="F72" s="22">
        <v>-3104</v>
      </c>
      <c r="G72" s="22">
        <v>-5991</v>
      </c>
    </row>
    <row r="73" spans="1:7" ht="11.25">
      <c r="A73" s="3" t="s">
        <v>136</v>
      </c>
      <c r="B73" s="22">
        <v>7583264</v>
      </c>
      <c r="C73" s="22">
        <v>7274316</v>
      </c>
      <c r="D73" s="22">
        <v>7195958</v>
      </c>
      <c r="E73" s="22">
        <v>6943895</v>
      </c>
      <c r="F73" s="22">
        <v>6882788</v>
      </c>
      <c r="G73" s="22">
        <v>7446035</v>
      </c>
    </row>
    <row r="74" spans="1:7" ht="11.25">
      <c r="A74" s="2" t="s">
        <v>137</v>
      </c>
      <c r="B74" s="22">
        <v>31818268</v>
      </c>
      <c r="C74" s="22">
        <v>30319871</v>
      </c>
      <c r="D74" s="22">
        <v>27515494</v>
      </c>
      <c r="E74" s="22">
        <v>29660992</v>
      </c>
      <c r="F74" s="22">
        <v>24574493</v>
      </c>
      <c r="G74" s="22">
        <v>23739465</v>
      </c>
    </row>
    <row r="75" spans="1:7" ht="12" thickBot="1">
      <c r="A75" s="5" t="s">
        <v>139</v>
      </c>
      <c r="B75" s="23">
        <v>56596800</v>
      </c>
      <c r="C75" s="23">
        <v>56194722</v>
      </c>
      <c r="D75" s="23">
        <v>52145539</v>
      </c>
      <c r="E75" s="23">
        <v>50660058</v>
      </c>
      <c r="F75" s="23">
        <v>49457854</v>
      </c>
      <c r="G75" s="23">
        <v>48713915</v>
      </c>
    </row>
    <row r="76" spans="1:7" ht="12" thickTop="1">
      <c r="A76" s="2" t="s">
        <v>140</v>
      </c>
      <c r="B76" s="22">
        <v>263372</v>
      </c>
      <c r="C76" s="22">
        <v>464844</v>
      </c>
      <c r="D76" s="22">
        <v>667373</v>
      </c>
      <c r="E76" s="22">
        <v>566020</v>
      </c>
      <c r="F76" s="22">
        <v>446502</v>
      </c>
      <c r="G76" s="22">
        <v>1026542</v>
      </c>
    </row>
    <row r="77" spans="1:7" ht="11.25">
      <c r="A77" s="2" t="s">
        <v>141</v>
      </c>
      <c r="B77" s="22">
        <v>1186426</v>
      </c>
      <c r="C77" s="22">
        <v>1719983</v>
      </c>
      <c r="D77" s="22">
        <v>2186686</v>
      </c>
      <c r="E77" s="22">
        <v>1466031</v>
      </c>
      <c r="F77" s="22">
        <v>1655654</v>
      </c>
      <c r="G77" s="22">
        <v>1378896</v>
      </c>
    </row>
    <row r="78" spans="1:7" ht="11.25">
      <c r="A78" s="2" t="s">
        <v>142</v>
      </c>
      <c r="B78" s="22">
        <v>2717000</v>
      </c>
      <c r="C78" s="22">
        <v>800000</v>
      </c>
      <c r="D78" s="22">
        <v>337500</v>
      </c>
      <c r="E78" s="22">
        <v>975000</v>
      </c>
      <c r="F78" s="22">
        <v>915000</v>
      </c>
      <c r="G78" s="22">
        <v>468000</v>
      </c>
    </row>
    <row r="79" spans="1:7" ht="11.25">
      <c r="A79" s="2" t="s">
        <v>143</v>
      </c>
      <c r="B79" s="22">
        <v>1550900</v>
      </c>
      <c r="C79" s="22">
        <v>503333</v>
      </c>
      <c r="D79" s="22">
        <v>369200</v>
      </c>
      <c r="E79" s="22">
        <v>6000</v>
      </c>
      <c r="F79" s="22">
        <v>98250</v>
      </c>
      <c r="G79" s="22">
        <v>336700</v>
      </c>
    </row>
    <row r="80" spans="1:7" ht="11.25">
      <c r="A80" s="2" t="s">
        <v>144</v>
      </c>
      <c r="B80" s="22">
        <v>50153</v>
      </c>
      <c r="C80" s="22">
        <v>47792</v>
      </c>
      <c r="D80" s="22">
        <v>28365</v>
      </c>
      <c r="E80" s="22">
        <v>14232</v>
      </c>
      <c r="F80" s="22">
        <v>3668</v>
      </c>
      <c r="G80" s="22"/>
    </row>
    <row r="81" spans="1:7" ht="11.25">
      <c r="A81" s="2" t="s">
        <v>145</v>
      </c>
      <c r="B81" s="22">
        <v>2184497</v>
      </c>
      <c r="C81" s="22">
        <v>5873273</v>
      </c>
      <c r="D81" s="22">
        <v>2287001</v>
      </c>
      <c r="E81" s="22">
        <v>3097235</v>
      </c>
      <c r="F81" s="22">
        <v>3202871</v>
      </c>
      <c r="G81" s="22">
        <v>2445649</v>
      </c>
    </row>
    <row r="82" spans="1:7" ht="11.25">
      <c r="A82" s="2" t="s">
        <v>146</v>
      </c>
      <c r="B82" s="22">
        <v>276499</v>
      </c>
      <c r="C82" s="22">
        <v>299839</v>
      </c>
      <c r="D82" s="22">
        <v>275778</v>
      </c>
      <c r="E82" s="22">
        <v>245807</v>
      </c>
      <c r="F82" s="22">
        <v>263942</v>
      </c>
      <c r="G82" s="22">
        <v>259860</v>
      </c>
    </row>
    <row r="83" spans="1:7" ht="11.25">
      <c r="A83" s="2" t="s">
        <v>147</v>
      </c>
      <c r="B83" s="22"/>
      <c r="C83" s="22">
        <v>506780</v>
      </c>
      <c r="D83" s="22">
        <v>1023108</v>
      </c>
      <c r="E83" s="22"/>
      <c r="F83" s="22"/>
      <c r="G83" s="22">
        <v>599083</v>
      </c>
    </row>
    <row r="84" spans="1:7" ht="11.25">
      <c r="A84" s="2" t="s">
        <v>148</v>
      </c>
      <c r="B84" s="22">
        <v>41240</v>
      </c>
      <c r="C84" s="22">
        <v>10059</v>
      </c>
      <c r="D84" s="22">
        <v>92938</v>
      </c>
      <c r="E84" s="22">
        <v>62822</v>
      </c>
      <c r="F84" s="22">
        <v>29753</v>
      </c>
      <c r="G84" s="22">
        <v>1818</v>
      </c>
    </row>
    <row r="85" spans="1:7" ht="11.25">
      <c r="A85" s="2" t="s">
        <v>149</v>
      </c>
      <c r="B85" s="22">
        <v>41638</v>
      </c>
      <c r="C85" s="22">
        <v>47893</v>
      </c>
      <c r="D85" s="22">
        <v>29508</v>
      </c>
      <c r="E85" s="22">
        <v>29373</v>
      </c>
      <c r="F85" s="22">
        <v>66877</v>
      </c>
      <c r="G85" s="22">
        <v>28498</v>
      </c>
    </row>
    <row r="86" spans="1:7" ht="11.25">
      <c r="A86" s="2" t="s">
        <v>150</v>
      </c>
      <c r="B86" s="22">
        <v>605703</v>
      </c>
      <c r="C86" s="22">
        <v>784989</v>
      </c>
      <c r="D86" s="22">
        <v>690875</v>
      </c>
      <c r="E86" s="22">
        <v>602171</v>
      </c>
      <c r="F86" s="22">
        <v>658128</v>
      </c>
      <c r="G86" s="22">
        <v>762501</v>
      </c>
    </row>
    <row r="87" spans="1:7" ht="11.25">
      <c r="A87" s="2" t="s">
        <v>151</v>
      </c>
      <c r="B87" s="22"/>
      <c r="C87" s="22">
        <v>67120</v>
      </c>
      <c r="D87" s="22">
        <v>78480</v>
      </c>
      <c r="E87" s="22"/>
      <c r="F87" s="22">
        <v>35840</v>
      </c>
      <c r="G87" s="22">
        <v>51842</v>
      </c>
    </row>
    <row r="88" spans="1:7" ht="11.25">
      <c r="A88" s="2" t="s">
        <v>152</v>
      </c>
      <c r="B88" s="22">
        <v>470328</v>
      </c>
      <c r="C88" s="22">
        <v>958063</v>
      </c>
      <c r="D88" s="22">
        <v>672078</v>
      </c>
      <c r="E88" s="22">
        <v>1842045</v>
      </c>
      <c r="F88" s="22">
        <v>835269</v>
      </c>
      <c r="G88" s="22">
        <v>553733</v>
      </c>
    </row>
    <row r="89" spans="1:7" ht="11.25">
      <c r="A89" s="2" t="s">
        <v>154</v>
      </c>
      <c r="B89" s="22">
        <v>26198</v>
      </c>
      <c r="C89" s="22"/>
      <c r="D89" s="22"/>
      <c r="E89" s="22"/>
      <c r="F89" s="22"/>
      <c r="G89" s="22"/>
    </row>
    <row r="90" spans="1:7" ht="11.25">
      <c r="A90" s="2" t="s">
        <v>155</v>
      </c>
      <c r="B90" s="22">
        <v>262999</v>
      </c>
      <c r="C90" s="22">
        <v>10714</v>
      </c>
      <c r="D90" s="22">
        <v>3950</v>
      </c>
      <c r="E90" s="22">
        <v>3927</v>
      </c>
      <c r="F90" s="22">
        <v>10080</v>
      </c>
      <c r="G90" s="22">
        <v>20681</v>
      </c>
    </row>
    <row r="91" spans="1:7" ht="11.25">
      <c r="A91" s="2" t="s">
        <v>156</v>
      </c>
      <c r="B91" s="22">
        <v>9676957</v>
      </c>
      <c r="C91" s="22">
        <v>12094686</v>
      </c>
      <c r="D91" s="22">
        <v>8742844</v>
      </c>
      <c r="E91" s="22">
        <v>8910668</v>
      </c>
      <c r="F91" s="22">
        <v>8221839</v>
      </c>
      <c r="G91" s="22">
        <v>7933807</v>
      </c>
    </row>
    <row r="92" spans="1:7" ht="11.25">
      <c r="A92" s="2" t="s">
        <v>158</v>
      </c>
      <c r="B92" s="22">
        <v>3486700</v>
      </c>
      <c r="C92" s="22">
        <v>353366</v>
      </c>
      <c r="D92" s="22">
        <v>456700</v>
      </c>
      <c r="E92" s="22"/>
      <c r="F92" s="22">
        <v>6000</v>
      </c>
      <c r="G92" s="22">
        <v>104250</v>
      </c>
    </row>
    <row r="93" spans="1:7" ht="11.25">
      <c r="A93" s="2" t="s">
        <v>159</v>
      </c>
      <c r="B93" s="22">
        <v>71326</v>
      </c>
      <c r="C93" s="22">
        <v>104646</v>
      </c>
      <c r="D93" s="22">
        <v>73198</v>
      </c>
      <c r="E93" s="22">
        <v>42588</v>
      </c>
      <c r="F93" s="22">
        <v>8174</v>
      </c>
      <c r="G93" s="22"/>
    </row>
    <row r="94" spans="1:7" ht="11.25">
      <c r="A94" s="2" t="s">
        <v>161</v>
      </c>
      <c r="B94" s="22">
        <v>555677</v>
      </c>
      <c r="C94" s="22">
        <v>454563</v>
      </c>
      <c r="D94" s="22">
        <v>517481</v>
      </c>
      <c r="E94" s="22">
        <v>467585</v>
      </c>
      <c r="F94" s="22">
        <v>171168</v>
      </c>
      <c r="G94" s="22">
        <v>10094</v>
      </c>
    </row>
    <row r="95" spans="1:7" ht="11.25">
      <c r="A95" s="2" t="s">
        <v>162</v>
      </c>
      <c r="B95" s="22">
        <v>43500</v>
      </c>
      <c r="C95" s="22">
        <v>43500</v>
      </c>
      <c r="D95" s="22">
        <v>62700</v>
      </c>
      <c r="E95" s="22">
        <v>62700</v>
      </c>
      <c r="F95" s="22">
        <v>65400</v>
      </c>
      <c r="G95" s="22">
        <v>764400</v>
      </c>
    </row>
    <row r="96" spans="1:7" ht="11.25">
      <c r="A96" s="2" t="s">
        <v>153</v>
      </c>
      <c r="B96" s="22">
        <v>216447</v>
      </c>
      <c r="C96" s="22">
        <v>235657</v>
      </c>
      <c r="D96" s="22">
        <v>243556</v>
      </c>
      <c r="E96" s="22"/>
      <c r="F96" s="22"/>
      <c r="G96" s="22"/>
    </row>
    <row r="97" spans="1:7" ht="11.25">
      <c r="A97" s="2" t="s">
        <v>97</v>
      </c>
      <c r="B97" s="22">
        <v>292818</v>
      </c>
      <c r="C97" s="22">
        <v>297366</v>
      </c>
      <c r="D97" s="22">
        <v>301756</v>
      </c>
      <c r="E97" s="22">
        <v>360008</v>
      </c>
      <c r="F97" s="22">
        <v>154904</v>
      </c>
      <c r="G97" s="22">
        <v>51264</v>
      </c>
    </row>
    <row r="98" spans="1:7" ht="11.25">
      <c r="A98" s="2" t="s">
        <v>163</v>
      </c>
      <c r="B98" s="22">
        <v>4666469</v>
      </c>
      <c r="C98" s="22">
        <v>1489100</v>
      </c>
      <c r="D98" s="22">
        <v>1655393</v>
      </c>
      <c r="E98" s="22">
        <v>932882</v>
      </c>
      <c r="F98" s="22">
        <v>405647</v>
      </c>
      <c r="G98" s="22">
        <v>930009</v>
      </c>
    </row>
    <row r="99" spans="1:7" ht="12" thickBot="1">
      <c r="A99" s="5" t="s">
        <v>165</v>
      </c>
      <c r="B99" s="23">
        <v>14343427</v>
      </c>
      <c r="C99" s="23">
        <v>13583787</v>
      </c>
      <c r="D99" s="23">
        <v>10398238</v>
      </c>
      <c r="E99" s="23">
        <v>9843551</v>
      </c>
      <c r="F99" s="23">
        <v>8627486</v>
      </c>
      <c r="G99" s="23">
        <v>8863816</v>
      </c>
    </row>
    <row r="100" spans="1:7" ht="12" thickTop="1">
      <c r="A100" s="2" t="s">
        <v>166</v>
      </c>
      <c r="B100" s="22">
        <v>7692575</v>
      </c>
      <c r="C100" s="22">
        <v>7692575</v>
      </c>
      <c r="D100" s="22">
        <v>7692575</v>
      </c>
      <c r="E100" s="22">
        <v>7692575</v>
      </c>
      <c r="F100" s="22">
        <v>7692575</v>
      </c>
      <c r="G100" s="22">
        <v>7692575</v>
      </c>
    </row>
    <row r="101" spans="1:7" ht="11.25">
      <c r="A101" s="3" t="s">
        <v>167</v>
      </c>
      <c r="B101" s="22">
        <v>9534686</v>
      </c>
      <c r="C101" s="22">
        <v>9534686</v>
      </c>
      <c r="D101" s="22">
        <v>9534686</v>
      </c>
      <c r="E101" s="22">
        <v>9534686</v>
      </c>
      <c r="F101" s="22">
        <v>9534686</v>
      </c>
      <c r="G101" s="22">
        <v>9534686</v>
      </c>
    </row>
    <row r="102" spans="1:7" ht="11.25">
      <c r="A102" s="3" t="s">
        <v>169</v>
      </c>
      <c r="B102" s="22">
        <v>9534686</v>
      </c>
      <c r="C102" s="22">
        <v>9534686</v>
      </c>
      <c r="D102" s="22">
        <v>9534686</v>
      </c>
      <c r="E102" s="22">
        <v>9534686</v>
      </c>
      <c r="F102" s="22">
        <v>9534686</v>
      </c>
      <c r="G102" s="22">
        <v>9534686</v>
      </c>
    </row>
    <row r="103" spans="1:7" ht="11.25">
      <c r="A103" s="3" t="s">
        <v>170</v>
      </c>
      <c r="B103" s="22">
        <v>73450</v>
      </c>
      <c r="C103" s="22">
        <v>73450</v>
      </c>
      <c r="D103" s="22">
        <v>73450</v>
      </c>
      <c r="E103" s="22">
        <v>73450</v>
      </c>
      <c r="F103" s="22">
        <v>73450</v>
      </c>
      <c r="G103" s="22">
        <v>73450</v>
      </c>
    </row>
    <row r="104" spans="1:7" ht="11.25">
      <c r="A104" s="4" t="s">
        <v>171</v>
      </c>
      <c r="B104" s="22">
        <v>74650</v>
      </c>
      <c r="C104" s="22">
        <v>106561</v>
      </c>
      <c r="D104" s="22">
        <v>139610</v>
      </c>
      <c r="E104" s="22">
        <v>177204</v>
      </c>
      <c r="F104" s="22">
        <v>56071</v>
      </c>
      <c r="G104" s="22">
        <v>19130</v>
      </c>
    </row>
    <row r="105" spans="1:7" ht="11.25">
      <c r="A105" s="4" t="s">
        <v>172</v>
      </c>
      <c r="B105" s="22">
        <v>48741</v>
      </c>
      <c r="C105" s="22">
        <v>58161</v>
      </c>
      <c r="D105" s="22">
        <v>67736</v>
      </c>
      <c r="E105" s="22">
        <v>91994</v>
      </c>
      <c r="F105" s="22">
        <v>138034</v>
      </c>
      <c r="G105" s="22">
        <v>161329</v>
      </c>
    </row>
    <row r="106" spans="1:7" ht="11.25">
      <c r="A106" s="4" t="s">
        <v>173</v>
      </c>
      <c r="B106" s="22">
        <v>24000000</v>
      </c>
      <c r="C106" s="22">
        <v>23000000</v>
      </c>
      <c r="D106" s="22">
        <v>21500000</v>
      </c>
      <c r="E106" s="22">
        <v>21500000</v>
      </c>
      <c r="F106" s="22">
        <v>21500000</v>
      </c>
      <c r="G106" s="22">
        <v>19000000</v>
      </c>
    </row>
    <row r="107" spans="1:7" ht="11.25">
      <c r="A107" s="4" t="s">
        <v>174</v>
      </c>
      <c r="B107" s="22">
        <v>789644</v>
      </c>
      <c r="C107" s="22">
        <v>2170377</v>
      </c>
      <c r="D107" s="22">
        <v>2773843</v>
      </c>
      <c r="E107" s="22">
        <v>1795466</v>
      </c>
      <c r="F107" s="22">
        <v>1891561</v>
      </c>
      <c r="G107" s="22">
        <v>3392840</v>
      </c>
    </row>
    <row r="108" spans="1:7" ht="11.25">
      <c r="A108" s="3" t="s">
        <v>175</v>
      </c>
      <c r="B108" s="22">
        <v>24986485</v>
      </c>
      <c r="C108" s="22">
        <v>25408550</v>
      </c>
      <c r="D108" s="22">
        <v>24554640</v>
      </c>
      <c r="E108" s="22">
        <v>23638114</v>
      </c>
      <c r="F108" s="22">
        <v>23659117</v>
      </c>
      <c r="G108" s="22">
        <v>22646750</v>
      </c>
    </row>
    <row r="109" spans="1:7" ht="11.25">
      <c r="A109" s="2" t="s">
        <v>176</v>
      </c>
      <c r="B109" s="22">
        <v>-58217</v>
      </c>
      <c r="C109" s="22">
        <v>-57934</v>
      </c>
      <c r="D109" s="22">
        <v>-57630</v>
      </c>
      <c r="E109" s="22">
        <v>-57408</v>
      </c>
      <c r="F109" s="22">
        <v>-56997</v>
      </c>
      <c r="G109" s="22">
        <v>-53599</v>
      </c>
    </row>
    <row r="110" spans="1:7" ht="11.25">
      <c r="A110" s="2" t="s">
        <v>178</v>
      </c>
      <c r="B110" s="22">
        <v>42155530</v>
      </c>
      <c r="C110" s="22">
        <v>42577878</v>
      </c>
      <c r="D110" s="22">
        <v>41724271</v>
      </c>
      <c r="E110" s="22">
        <v>40807968</v>
      </c>
      <c r="F110" s="22">
        <v>40829382</v>
      </c>
      <c r="G110" s="22">
        <v>39820413</v>
      </c>
    </row>
    <row r="111" spans="1:7" ht="11.25">
      <c r="A111" s="2" t="s">
        <v>179</v>
      </c>
      <c r="B111" s="22">
        <v>69942</v>
      </c>
      <c r="C111" s="22">
        <v>5156</v>
      </c>
      <c r="D111" s="22">
        <v>2941</v>
      </c>
      <c r="E111" s="22">
        <v>1842</v>
      </c>
      <c r="F111" s="22">
        <v>984</v>
      </c>
      <c r="G111" s="22">
        <v>29684</v>
      </c>
    </row>
    <row r="112" spans="1:7" ht="11.25">
      <c r="A112" s="2" t="s">
        <v>181</v>
      </c>
      <c r="B112" s="22">
        <v>69942</v>
      </c>
      <c r="C112" s="22">
        <v>5156</v>
      </c>
      <c r="D112" s="22">
        <v>2941</v>
      </c>
      <c r="E112" s="22">
        <v>1842</v>
      </c>
      <c r="F112" s="22">
        <v>984</v>
      </c>
      <c r="G112" s="22">
        <v>29684</v>
      </c>
    </row>
    <row r="113" spans="1:7" ht="11.25">
      <c r="A113" s="6" t="s">
        <v>182</v>
      </c>
      <c r="B113" s="22">
        <v>27900</v>
      </c>
      <c r="C113" s="22">
        <v>27900</v>
      </c>
      <c r="D113" s="22">
        <v>20088</v>
      </c>
      <c r="E113" s="22">
        <v>6696</v>
      </c>
      <c r="F113" s="22"/>
      <c r="G113" s="22"/>
    </row>
    <row r="114" spans="1:7" ht="11.25">
      <c r="A114" s="6" t="s">
        <v>184</v>
      </c>
      <c r="B114" s="22">
        <v>42253373</v>
      </c>
      <c r="C114" s="22">
        <v>42610935</v>
      </c>
      <c r="D114" s="22">
        <v>41747301</v>
      </c>
      <c r="E114" s="22">
        <v>40816507</v>
      </c>
      <c r="F114" s="22">
        <v>40830367</v>
      </c>
      <c r="G114" s="22">
        <v>39850098</v>
      </c>
    </row>
    <row r="115" spans="1:7" ht="12" thickBot="1">
      <c r="A115" s="7" t="s">
        <v>185</v>
      </c>
      <c r="B115" s="22">
        <v>56596800</v>
      </c>
      <c r="C115" s="22">
        <v>56194722</v>
      </c>
      <c r="D115" s="22">
        <v>52145539</v>
      </c>
      <c r="E115" s="22">
        <v>50660058</v>
      </c>
      <c r="F115" s="22">
        <v>49457854</v>
      </c>
      <c r="G115" s="22">
        <v>48713915</v>
      </c>
    </row>
    <row r="116" spans="1:7" ht="12" thickTop="1">
      <c r="A116" s="8"/>
      <c r="B116" s="24"/>
      <c r="C116" s="24"/>
      <c r="D116" s="24"/>
      <c r="E116" s="24"/>
      <c r="F116" s="24"/>
      <c r="G116" s="24"/>
    </row>
    <row r="118" ht="11.25">
      <c r="A118" s="20" t="s">
        <v>190</v>
      </c>
    </row>
    <row r="119" ht="11.25">
      <c r="A119" s="20" t="s">
        <v>191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2013-10-11T01:34:49Z</dcterms:created>
  <dcterms:modified xsi:type="dcterms:W3CDTF">2013-10-11T01:34:58Z</dcterms:modified>
  <cp:category/>
  <cp:version/>
  <cp:contentType/>
  <cp:contentStatus/>
</cp:coreProperties>
</file>