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<sst xmlns="http://schemas.openxmlformats.org/spreadsheetml/2006/main" count="684" uniqueCount="233">
  <si>
    <t>長期未払金</t>
  </si>
  <si>
    <t>連結・貸借対照表</t>
  </si>
  <si>
    <t>累積四半期</t>
  </si>
  <si>
    <t>2013/04/01</t>
  </si>
  <si>
    <t>貸倒引当金の増減額（△は減少）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</si>
  <si>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</si>
  <si>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</si>
  <si>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</si>
  <si>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投資有価証券評価損益（△は益）</t>
  </si>
  <si>
    <t>固定資産売却損益（△は益）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</si>
  <si>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</si>
  <si>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</si>
  <si>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</si>
  <si>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</si>
  <si>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</si>
  <si>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</si>
  <si>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</si>
  <si>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</si>
  <si>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</si>
  <si>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</si>
  <si>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</si>
  <si>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</si>
  <si>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</si>
  <si>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投資有価証券の取得による支出</t>
  </si>
  <si>
    <t>保険積立金の解約による収入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</si>
  <si>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</si>
  <si>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</si>
  <si>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</si>
  <si>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</si>
  <si>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</si>
  <si>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</si>
  <si>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</si>
  <si>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</si>
  <si>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</si>
  <si>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</si>
  <si>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投資有価証券評価損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</si>
  <si>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</si>
  <si>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</si>
  <si>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</si>
  <si>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</si>
  <si>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</si>
  <si>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</si>
  <si>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</si>
  <si>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</si>
  <si>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</si>
  <si>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</si>
  <si>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</si>
  <si>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</si>
  <si>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</si>
  <si>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</si>
  <si>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</si>
  <si>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</si>
  <si>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</si>
  <si>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</si>
  <si>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</si>
  <si>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</si>
  <si>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</si>
  <si>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</si>
  <si>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</si>
  <si>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</si>
  <si>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</si>
  <si>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</si>
  <si>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</si>
  <si>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</si>
  <si>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</si>
  <si>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未収入金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</si>
  <si>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</si>
  <si>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</si>
  <si>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</si>
  <si>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</si>
  <si>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</si>
  <si>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</si>
  <si>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</si>
  <si>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</si>
  <si>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</si>
  <si>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</si>
  <si>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</si>
  <si>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</si>
  <si>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</si>
  <si>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</si>
  <si>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</si>
  <si>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</si>
  <si>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</si>
  <si>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</si>
  <si>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</si>
  <si>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</si>
  <si>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施設利用権等</t>
  </si>
  <si>
    <t>無形固定資産</t>
  </si>
  <si>
    <t>投資有価証券</t>
  </si>
  <si>
    <t>関係会社株式</t>
  </si>
  <si>
    <t>株主、役員又は従業員に対する長期貸付金</t>
  </si>
  <si>
    <t>入会金</t>
  </si>
  <si>
    <t>投資その他の資産</t>
  </si>
  <si>
    <t>固定資産</t>
  </si>
  <si>
    <t>資産</t>
  </si>
  <si>
    <t>支払手形</t>
  </si>
  <si>
    <t>買掛金</t>
  </si>
  <si>
    <t>短期借入金</t>
  </si>
  <si>
    <t>リース債務</t>
  </si>
  <si>
    <t>未払金</t>
  </si>
  <si>
    <t>未払消費税等</t>
  </si>
  <si>
    <t>未払費用</t>
  </si>
  <si>
    <t>未払法人税等</t>
  </si>
  <si>
    <t>預り金</t>
  </si>
  <si>
    <t>賞与引当金</t>
  </si>
  <si>
    <t>設備関係支払手形</t>
  </si>
  <si>
    <t>流動負債</t>
  </si>
  <si>
    <t>長期借入金</t>
  </si>
  <si>
    <t>退職給付引当金</t>
  </si>
  <si>
    <t>役員退職慰労引当金</t>
  </si>
  <si>
    <t>環境対策引当金</t>
  </si>
  <si>
    <t>繰延税金負債</t>
  </si>
  <si>
    <t>再評価に係る繰延税金負債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</si>
  <si>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</si>
  <si>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</si>
  <si>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</si>
  <si>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</si>
  <si>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</si>
  <si>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</si>
  <si>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</si>
  <si>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土地圧縮積立金</t>
  </si>
  <si>
    <t>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</si>
  <si>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</si>
  <si>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</si>
  <si>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</si>
  <si>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</si>
  <si>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</si>
  <si>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</si>
  <si>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</si>
  <si>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</si>
  <si>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</si>
  <si>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</si>
  <si>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日本伸銅株式会社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</si>
  <si>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</si>
  <si>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</si>
  <si>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</si>
  <si>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</si>
  <si>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</si>
  <si>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</si>
  <si>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</si>
  <si>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</si>
  <si>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</si>
  <si>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</si>
  <si>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</si>
  <si>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</si>
  <si>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当期商品仕入高</t>
  </si>
  <si>
    <t>他勘定受入高</t>
  </si>
  <si>
    <t>合計</t>
  </si>
  <si>
    <t>製品期末たな卸高</t>
  </si>
  <si>
    <t>売上原価</t>
  </si>
  <si>
    <t>売上総利益</t>
  </si>
  <si>
    <t>荷造運搬費</t>
  </si>
  <si>
    <t>報酬及び給料手当</t>
  </si>
  <si>
    <t>（うち賞与引当金繰入額）</t>
  </si>
  <si>
    <t>退職給付引当金繰入額</t>
  </si>
  <si>
    <t>（うち役員退職慰労引当金繰入額）</t>
  </si>
  <si>
    <t>租税公課</t>
  </si>
  <si>
    <t>減価償却費</t>
  </si>
  <si>
    <t>販売費・一般管理費</t>
  </si>
  <si>
    <t>営業利益</t>
  </si>
  <si>
    <t>受取利息</t>
  </si>
  <si>
    <t>有価証券利息</t>
  </si>
  <si>
    <t>受取配当金</t>
  </si>
  <si>
    <t>受取賃貸料</t>
  </si>
  <si>
    <t>受取保険金</t>
  </si>
  <si>
    <t>経営指導料</t>
  </si>
  <si>
    <t>助成金収入</t>
  </si>
  <si>
    <t>営業外収益</t>
  </si>
  <si>
    <t>支払利息</t>
  </si>
  <si>
    <t>支払手数料</t>
  </si>
  <si>
    <t>売上割引</t>
  </si>
  <si>
    <t>手形売却損</t>
  </si>
  <si>
    <t>営業外費用</t>
  </si>
  <si>
    <t>経常利益</t>
  </si>
  <si>
    <t>固定資産売却益</t>
  </si>
  <si>
    <t>移転補償差益</t>
  </si>
  <si>
    <t>圧縮記帳特別勘定取崩益</t>
  </si>
  <si>
    <t>特別利益</t>
  </si>
  <si>
    <t>固定資産売却損</t>
  </si>
  <si>
    <t>固定資産除却損</t>
  </si>
  <si>
    <t>固定資産圧縮損</t>
  </si>
  <si>
    <t>ゴルフ会員権評価損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</si>
  <si>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</si>
  <si>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</si>
  <si>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</si>
  <si>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</si>
  <si>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</si>
  <si>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</si>
  <si>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</si>
  <si>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</si>
  <si>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</si>
  <si>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</si>
  <si>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</si>
  <si>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</si>
  <si>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2013/08/14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</si>
  <si>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</si>
  <si>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</si>
  <si>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</si>
  <si>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</si>
  <si>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</si>
  <si>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</si>
  <si>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</si>
  <si>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</si>
  <si>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</si>
  <si>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</si>
  <si>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</si>
  <si>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</si>
  <si>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</si>
  <si>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</si>
  <si>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</si>
  <si>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2010/11/15</t>
  </si>
  <si>
    <t>2010/09/30</t>
  </si>
  <si>
    <t>2010/08/12</t>
  </si>
  <si>
    <t>2010/06/30</t>
  </si>
  <si>
    <t>2010/02/15</t>
  </si>
  <si>
    <t>2009/12/31</t>
  </si>
  <si>
    <t>2009/11/13</t>
  </si>
  <si>
    <t>2009/09/30</t>
  </si>
  <si>
    <t>2009/08/13</t>
  </si>
  <si>
    <t>2009/06/30</t>
  </si>
  <si>
    <t>2009/02/12</t>
  </si>
  <si>
    <t>2008/12/31</t>
  </si>
  <si>
    <t>2008/11/13</t>
  </si>
  <si>
    <t>2008/09/30</t>
  </si>
  <si>
    <t>2008/08/13</t>
  </si>
  <si>
    <t>2008/06/30</t>
  </si>
  <si>
    <t>受取手形及び営業未収入金</t>
  </si>
  <si>
    <t>建物及び構築物</t>
  </si>
  <si>
    <t>建物及び構築物（純額）</t>
  </si>
  <si>
    <t>機械装置及び運搬具</t>
  </si>
  <si>
    <t>機械装置及び運搬具（純額）</t>
  </si>
  <si>
    <t>その他（純額）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</si>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</sst>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130</v>
      </c>
      <c r="B2" s="14">
        <v>5753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38</v>
      </c>
      <c r="B4" s="15" t="str">
        <f>HYPERLINK("http://www.kabupro.jp/mark/20140214/S10016JL.htm","四半期報告書")</f>
        <v>四半期報告書</v>
      </c>
      <c r="C4" s="15" t="str">
        <f>HYPERLINK("http://www.kabupro.jp/mark/20131114/S1000HYA.htm","四半期報告書")</f>
        <v>四半期報告書</v>
      </c>
      <c r="D4" s="15" t="str">
        <f>HYPERLINK("http://www.kabupro.jp/mark/20130814/S000EB4Q.htm","四半期報告書")</f>
        <v>四半期報告書</v>
      </c>
      <c r="E4" s="15" t="str">
        <f>HYPERLINK("http://www.kabupro.jp/mark/20130627/S000DTHG.htm","有価証券報告書")</f>
        <v>有価証券報告書</v>
      </c>
      <c r="F4" s="15" t="str">
        <f>HYPERLINK("http://www.kabupro.jp/mark/20140214/S10016JL.htm","四半期報告書")</f>
        <v>四半期報告書</v>
      </c>
      <c r="G4" s="15" t="str">
        <f>HYPERLINK("http://www.kabupro.jp/mark/20131114/S1000HYA.htm","四半期報告書")</f>
        <v>四半期報告書</v>
      </c>
      <c r="H4" s="15" t="str">
        <f>HYPERLINK("http://www.kabupro.jp/mark/20130814/S000EB4Q.htm","四半期報告書")</f>
        <v>四半期報告書</v>
      </c>
      <c r="I4" s="15" t="str">
        <f>HYPERLINK("http://www.kabupro.jp/mark/20130627/S000DTHG.htm","有価証券報告書")</f>
        <v>有価証券報告書</v>
      </c>
      <c r="J4" s="15" t="str">
        <f>HYPERLINK("http://www.kabupro.jp/mark/20130214/S000CWBL.htm","四半期報告書")</f>
        <v>四半期報告書</v>
      </c>
      <c r="K4" s="15" t="str">
        <f>HYPERLINK("http://www.kabupro.jp/mark/20121114/S000CB34.htm","四半期報告書")</f>
        <v>四半期報告書</v>
      </c>
      <c r="L4" s="15" t="str">
        <f>HYPERLINK("http://www.kabupro.jp/mark/20120810/S000BPL9.htm","四半期報告書")</f>
        <v>四半期報告書</v>
      </c>
      <c r="M4" s="15" t="str">
        <f>HYPERLINK("http://www.kabupro.jp/mark/20120628/S000B9P5.htm","有価証券報告書")</f>
        <v>有価証券報告書</v>
      </c>
      <c r="N4" s="15" t="str">
        <f>HYPERLINK("http://www.kabupro.jp/mark/20120214/S000ABP4.htm","四半期報告書")</f>
        <v>四半期報告書</v>
      </c>
      <c r="O4" s="15" t="str">
        <f>HYPERLINK("http://www.kabupro.jp/mark/20111114/S0009RDF.htm","四半期報告書")</f>
        <v>四半期報告書</v>
      </c>
      <c r="P4" s="15" t="str">
        <f>HYPERLINK("http://www.kabupro.jp/mark/20110812/S00096MW.htm","四半期報告書")</f>
        <v>四半期報告書</v>
      </c>
      <c r="Q4" s="15" t="str">
        <f>HYPERLINK("http://www.kabupro.jp/mark/20110629/S0008RBX.htm","有価証券報告書")</f>
        <v>有価証券報告書</v>
      </c>
      <c r="R4" s="15" t="str">
        <f>HYPERLINK("http://www.kabupro.jp/mark/20110214/S0007T6R.htm","四半期報告書")</f>
        <v>四半期報告書</v>
      </c>
      <c r="S4" s="15" t="str">
        <f>HYPERLINK("http://www.kabupro.jp/mark/20101115/S00077N6.htm","四半期報告書")</f>
        <v>四半期報告書</v>
      </c>
      <c r="T4" s="15" t="str">
        <f>HYPERLINK("http://www.kabupro.jp/mark/20100812/S0006MF4.htm","四半期報告書")</f>
        <v>四半期報告書</v>
      </c>
      <c r="U4" s="15" t="str">
        <f>HYPERLINK("http://www.kabupro.jp/mark/20100629/S00067JI.htm","有価証券報告書")</f>
        <v>有価証券報告書</v>
      </c>
      <c r="V4" s="15" t="str">
        <f>HYPERLINK("http://www.kabupro.jp/mark/20100215/S000580Y.htm","四半期報告書")</f>
        <v>四半期報告書</v>
      </c>
      <c r="W4" s="15" t="str">
        <f>HYPERLINK("http://www.kabupro.jp/mark/20091113/S0004MQ1.htm","四半期報告書")</f>
        <v>四半期報告書</v>
      </c>
      <c r="X4" s="15" t="str">
        <f>HYPERLINK("http://www.kabupro.jp/mark/20090813/S0003YVC.htm","四半期報告書")</f>
        <v>四半期報告書</v>
      </c>
      <c r="Y4" s="15" t="str">
        <f>HYPERLINK("http://www.kabupro.jp/mark/20090626/S0003JLV.htm","有価証券報告書")</f>
        <v>有価証券報告書</v>
      </c>
    </row>
    <row r="5" spans="1:25" ht="14.25" thickBot="1">
      <c r="A5" s="11" t="s">
        <v>39</v>
      </c>
      <c r="B5" s="1" t="s">
        <v>189</v>
      </c>
      <c r="C5" s="1" t="s">
        <v>192</v>
      </c>
      <c r="D5" s="1" t="s">
        <v>194</v>
      </c>
      <c r="E5" s="1" t="s">
        <v>45</v>
      </c>
      <c r="F5" s="1" t="s">
        <v>189</v>
      </c>
      <c r="G5" s="1" t="s">
        <v>192</v>
      </c>
      <c r="H5" s="1" t="s">
        <v>194</v>
      </c>
      <c r="I5" s="1" t="s">
        <v>45</v>
      </c>
      <c r="J5" s="1" t="s">
        <v>196</v>
      </c>
      <c r="K5" s="1" t="s">
        <v>198</v>
      </c>
      <c r="L5" s="1" t="s">
        <v>200</v>
      </c>
      <c r="M5" s="1" t="s">
        <v>49</v>
      </c>
      <c r="N5" s="1" t="s">
        <v>202</v>
      </c>
      <c r="O5" s="1" t="s">
        <v>204</v>
      </c>
      <c r="P5" s="1" t="s">
        <v>206</v>
      </c>
      <c r="Q5" s="1" t="s">
        <v>51</v>
      </c>
      <c r="R5" s="1" t="s">
        <v>208</v>
      </c>
      <c r="S5" s="1" t="s">
        <v>210</v>
      </c>
      <c r="T5" s="1" t="s">
        <v>212</v>
      </c>
      <c r="U5" s="1" t="s">
        <v>53</v>
      </c>
      <c r="V5" s="1" t="s">
        <v>214</v>
      </c>
      <c r="W5" s="1" t="s">
        <v>216</v>
      </c>
      <c r="X5" s="1" t="s">
        <v>218</v>
      </c>
      <c r="Y5" s="1" t="s">
        <v>55</v>
      </c>
    </row>
    <row r="6" spans="1:25" ht="15" thickBot="1" thickTop="1">
      <c r="A6" s="10" t="s">
        <v>40</v>
      </c>
      <c r="B6" s="18" t="s">
        <v>37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41</v>
      </c>
      <c r="B7" s="14" t="s">
        <v>2</v>
      </c>
      <c r="C7" s="14" t="s">
        <v>2</v>
      </c>
      <c r="D7" s="14" t="s">
        <v>2</v>
      </c>
      <c r="E7" s="16" t="s">
        <v>46</v>
      </c>
      <c r="F7" s="14" t="s">
        <v>2</v>
      </c>
      <c r="G7" s="14" t="s">
        <v>2</v>
      </c>
      <c r="H7" s="14" t="s">
        <v>2</v>
      </c>
      <c r="I7" s="16" t="s">
        <v>46</v>
      </c>
      <c r="J7" s="14" t="s">
        <v>2</v>
      </c>
      <c r="K7" s="14" t="s">
        <v>2</v>
      </c>
      <c r="L7" s="14" t="s">
        <v>2</v>
      </c>
      <c r="M7" s="16" t="s">
        <v>46</v>
      </c>
      <c r="N7" s="14" t="s">
        <v>2</v>
      </c>
      <c r="O7" s="14" t="s">
        <v>2</v>
      </c>
      <c r="P7" s="14" t="s">
        <v>2</v>
      </c>
      <c r="Q7" s="16" t="s">
        <v>46</v>
      </c>
      <c r="R7" s="14" t="s">
        <v>2</v>
      </c>
      <c r="S7" s="14" t="s">
        <v>2</v>
      </c>
      <c r="T7" s="14" t="s">
        <v>2</v>
      </c>
      <c r="U7" s="16" t="s">
        <v>46</v>
      </c>
      <c r="V7" s="14" t="s">
        <v>2</v>
      </c>
      <c r="W7" s="14" t="s">
        <v>2</v>
      </c>
      <c r="X7" s="14" t="s">
        <v>2</v>
      </c>
      <c r="Y7" s="16" t="s">
        <v>46</v>
      </c>
    </row>
    <row r="8" spans="1:25" ht="13.5">
      <c r="A8" s="13" t="s">
        <v>42</v>
      </c>
      <c r="B8" s="1" t="s">
        <v>3</v>
      </c>
      <c r="C8" s="1" t="s">
        <v>3</v>
      </c>
      <c r="D8" s="1" t="s">
        <v>3</v>
      </c>
      <c r="E8" s="17" t="s">
        <v>136</v>
      </c>
      <c r="F8" s="1" t="s">
        <v>136</v>
      </c>
      <c r="G8" s="1" t="s">
        <v>136</v>
      </c>
      <c r="H8" s="1" t="s">
        <v>136</v>
      </c>
      <c r="I8" s="17" t="s">
        <v>137</v>
      </c>
      <c r="J8" s="1" t="s">
        <v>137</v>
      </c>
      <c r="K8" s="1" t="s">
        <v>137</v>
      </c>
      <c r="L8" s="1" t="s">
        <v>137</v>
      </c>
      <c r="M8" s="17" t="s">
        <v>138</v>
      </c>
      <c r="N8" s="1" t="s">
        <v>138</v>
      </c>
      <c r="O8" s="1" t="s">
        <v>138</v>
      </c>
      <c r="P8" s="1" t="s">
        <v>138</v>
      </c>
      <c r="Q8" s="17" t="s">
        <v>139</v>
      </c>
      <c r="R8" s="1" t="s">
        <v>139</v>
      </c>
      <c r="S8" s="1" t="s">
        <v>139</v>
      </c>
      <c r="T8" s="1" t="s">
        <v>139</v>
      </c>
      <c r="U8" s="17" t="s">
        <v>140</v>
      </c>
      <c r="V8" s="1" t="s">
        <v>140</v>
      </c>
      <c r="W8" s="1" t="s">
        <v>140</v>
      </c>
      <c r="X8" s="1" t="s">
        <v>140</v>
      </c>
      <c r="Y8" s="17" t="s">
        <v>141</v>
      </c>
    </row>
    <row r="9" spans="1:25" ht="13.5">
      <c r="A9" s="13" t="s">
        <v>43</v>
      </c>
      <c r="B9" s="1" t="s">
        <v>191</v>
      </c>
      <c r="C9" s="1" t="s">
        <v>193</v>
      </c>
      <c r="D9" s="1" t="s">
        <v>195</v>
      </c>
      <c r="E9" s="17" t="s">
        <v>47</v>
      </c>
      <c r="F9" s="1" t="s">
        <v>197</v>
      </c>
      <c r="G9" s="1" t="s">
        <v>199</v>
      </c>
      <c r="H9" s="1" t="s">
        <v>201</v>
      </c>
      <c r="I9" s="17" t="s">
        <v>48</v>
      </c>
      <c r="J9" s="1" t="s">
        <v>203</v>
      </c>
      <c r="K9" s="1" t="s">
        <v>205</v>
      </c>
      <c r="L9" s="1" t="s">
        <v>207</v>
      </c>
      <c r="M9" s="17" t="s">
        <v>50</v>
      </c>
      <c r="N9" s="1" t="s">
        <v>209</v>
      </c>
      <c r="O9" s="1" t="s">
        <v>211</v>
      </c>
      <c r="P9" s="1" t="s">
        <v>213</v>
      </c>
      <c r="Q9" s="17" t="s">
        <v>52</v>
      </c>
      <c r="R9" s="1" t="s">
        <v>215</v>
      </c>
      <c r="S9" s="1" t="s">
        <v>217</v>
      </c>
      <c r="T9" s="1" t="s">
        <v>219</v>
      </c>
      <c r="U9" s="17" t="s">
        <v>54</v>
      </c>
      <c r="V9" s="1" t="s">
        <v>221</v>
      </c>
      <c r="W9" s="1" t="s">
        <v>223</v>
      </c>
      <c r="X9" s="1" t="s">
        <v>225</v>
      </c>
      <c r="Y9" s="17" t="s">
        <v>56</v>
      </c>
    </row>
    <row r="10" spans="1:25" ht="14.25" thickBot="1">
      <c r="A10" s="13" t="s">
        <v>44</v>
      </c>
      <c r="B10" s="1" t="s">
        <v>58</v>
      </c>
      <c r="C10" s="1" t="s">
        <v>58</v>
      </c>
      <c r="D10" s="1" t="s">
        <v>58</v>
      </c>
      <c r="E10" s="17" t="s">
        <v>58</v>
      </c>
      <c r="F10" s="1" t="s">
        <v>58</v>
      </c>
      <c r="G10" s="1" t="s">
        <v>58</v>
      </c>
      <c r="H10" s="1" t="s">
        <v>58</v>
      </c>
      <c r="I10" s="17" t="s">
        <v>58</v>
      </c>
      <c r="J10" s="1" t="s">
        <v>58</v>
      </c>
      <c r="K10" s="1" t="s">
        <v>58</v>
      </c>
      <c r="L10" s="1" t="s">
        <v>58</v>
      </c>
      <c r="M10" s="17" t="s">
        <v>58</v>
      </c>
      <c r="N10" s="1" t="s">
        <v>58</v>
      </c>
      <c r="O10" s="1" t="s">
        <v>58</v>
      </c>
      <c r="P10" s="1" t="s">
        <v>58</v>
      </c>
      <c r="Q10" s="17" t="s">
        <v>58</v>
      </c>
      <c r="R10" s="1" t="s">
        <v>58</v>
      </c>
      <c r="S10" s="1" t="s">
        <v>58</v>
      </c>
      <c r="T10" s="1" t="s">
        <v>58</v>
      </c>
      <c r="U10" s="17" t="s">
        <v>58</v>
      </c>
      <c r="V10" s="1" t="s">
        <v>58</v>
      </c>
      <c r="W10" s="1" t="s">
        <v>58</v>
      </c>
      <c r="X10" s="1" t="s">
        <v>58</v>
      </c>
      <c r="Y10" s="17" t="s">
        <v>58</v>
      </c>
    </row>
    <row r="11" spans="1:25" ht="14.25" thickTop="1">
      <c r="A11" s="26" t="s">
        <v>142</v>
      </c>
      <c r="B11" s="27">
        <v>9328620</v>
      </c>
      <c r="C11" s="27">
        <v>5898778</v>
      </c>
      <c r="D11" s="27">
        <v>2866259</v>
      </c>
      <c r="E11" s="21">
        <v>14269757</v>
      </c>
      <c r="F11" s="27">
        <v>10506646</v>
      </c>
      <c r="G11" s="27">
        <v>7163894</v>
      </c>
      <c r="H11" s="27">
        <v>3847387</v>
      </c>
      <c r="I11" s="21">
        <v>17716242</v>
      </c>
      <c r="J11" s="27">
        <v>14029413</v>
      </c>
      <c r="K11" s="27">
        <v>10402701</v>
      </c>
      <c r="L11" s="27">
        <v>5621178</v>
      </c>
      <c r="M11" s="21">
        <v>20318010</v>
      </c>
      <c r="N11" s="27">
        <v>15123794</v>
      </c>
      <c r="O11" s="27">
        <v>10130670</v>
      </c>
      <c r="P11" s="27">
        <v>5395680</v>
      </c>
      <c r="Q11" s="21">
        <v>14227424</v>
      </c>
      <c r="R11" s="27">
        <v>9467489</v>
      </c>
      <c r="S11" s="27">
        <v>5342433</v>
      </c>
      <c r="T11" s="27">
        <v>2271496</v>
      </c>
      <c r="U11" s="21">
        <v>18341996</v>
      </c>
      <c r="V11" s="27">
        <v>16180189</v>
      </c>
      <c r="W11" s="27">
        <v>12066038</v>
      </c>
      <c r="X11" s="27">
        <v>6267700</v>
      </c>
      <c r="Y11" s="21">
        <v>25560161</v>
      </c>
    </row>
    <row r="12" spans="1:25" ht="13.5">
      <c r="A12" s="7" t="s">
        <v>149</v>
      </c>
      <c r="B12" s="28">
        <v>9128635</v>
      </c>
      <c r="C12" s="28">
        <v>5788069</v>
      </c>
      <c r="D12" s="28">
        <v>2894331</v>
      </c>
      <c r="E12" s="22">
        <v>13506554</v>
      </c>
      <c r="F12" s="28">
        <v>10009780</v>
      </c>
      <c r="G12" s="28">
        <v>6777147</v>
      </c>
      <c r="H12" s="28">
        <v>3661558</v>
      </c>
      <c r="I12" s="22">
        <v>16422299</v>
      </c>
      <c r="J12" s="28">
        <v>12990736</v>
      </c>
      <c r="K12" s="28">
        <v>9439345</v>
      </c>
      <c r="L12" s="28">
        <v>5117901</v>
      </c>
      <c r="M12" s="22">
        <v>18303916</v>
      </c>
      <c r="N12" s="28">
        <v>13599524</v>
      </c>
      <c r="O12" s="28">
        <v>9027772</v>
      </c>
      <c r="P12" s="28">
        <v>4807598</v>
      </c>
      <c r="Q12" s="22">
        <v>12825549</v>
      </c>
      <c r="R12" s="28">
        <v>8531904</v>
      </c>
      <c r="S12" s="28">
        <v>4789663</v>
      </c>
      <c r="T12" s="28">
        <v>2048387</v>
      </c>
      <c r="U12" s="22">
        <v>17421652</v>
      </c>
      <c r="V12" s="28">
        <v>15283526</v>
      </c>
      <c r="W12" s="28">
        <v>11335878</v>
      </c>
      <c r="X12" s="28">
        <v>5916514</v>
      </c>
      <c r="Y12" s="22">
        <v>24423632</v>
      </c>
    </row>
    <row r="13" spans="1:25" ht="13.5">
      <c r="A13" s="7" t="s">
        <v>150</v>
      </c>
      <c r="B13" s="28">
        <v>199985</v>
      </c>
      <c r="C13" s="28">
        <v>110709</v>
      </c>
      <c r="D13" s="28">
        <v>-28072</v>
      </c>
      <c r="E13" s="22">
        <v>763202</v>
      </c>
      <c r="F13" s="28">
        <v>496866</v>
      </c>
      <c r="G13" s="28">
        <v>386747</v>
      </c>
      <c r="H13" s="28">
        <v>185829</v>
      </c>
      <c r="I13" s="22">
        <v>1293942</v>
      </c>
      <c r="J13" s="28">
        <v>1038676</v>
      </c>
      <c r="K13" s="28">
        <v>963355</v>
      </c>
      <c r="L13" s="28">
        <v>503277</v>
      </c>
      <c r="M13" s="22">
        <v>2014093</v>
      </c>
      <c r="N13" s="28">
        <v>1524270</v>
      </c>
      <c r="O13" s="28">
        <v>1102897</v>
      </c>
      <c r="P13" s="28">
        <v>588082</v>
      </c>
      <c r="Q13" s="22">
        <v>1401875</v>
      </c>
      <c r="R13" s="28">
        <v>935584</v>
      </c>
      <c r="S13" s="28">
        <v>552770</v>
      </c>
      <c r="T13" s="28">
        <v>223108</v>
      </c>
      <c r="U13" s="22">
        <v>920343</v>
      </c>
      <c r="V13" s="28">
        <v>896662</v>
      </c>
      <c r="W13" s="28">
        <v>730159</v>
      </c>
      <c r="X13" s="28">
        <v>351185</v>
      </c>
      <c r="Y13" s="22">
        <v>1136528</v>
      </c>
    </row>
    <row r="14" spans="1:25" ht="13.5">
      <c r="A14" s="7" t="s">
        <v>158</v>
      </c>
      <c r="B14" s="28">
        <v>595996</v>
      </c>
      <c r="C14" s="28">
        <v>397659</v>
      </c>
      <c r="D14" s="28">
        <v>204905</v>
      </c>
      <c r="E14" s="22">
        <v>855768</v>
      </c>
      <c r="F14" s="28">
        <v>662919</v>
      </c>
      <c r="G14" s="28">
        <v>454844</v>
      </c>
      <c r="H14" s="28">
        <v>234123</v>
      </c>
      <c r="I14" s="22">
        <v>912550</v>
      </c>
      <c r="J14" s="28">
        <v>693100</v>
      </c>
      <c r="K14" s="28">
        <v>471203</v>
      </c>
      <c r="L14" s="28">
        <v>226820</v>
      </c>
      <c r="M14" s="22">
        <v>908676</v>
      </c>
      <c r="N14" s="28">
        <v>674268</v>
      </c>
      <c r="O14" s="28">
        <v>457970</v>
      </c>
      <c r="P14" s="28">
        <v>224834</v>
      </c>
      <c r="Q14" s="22">
        <v>850604</v>
      </c>
      <c r="R14" s="28">
        <v>634963</v>
      </c>
      <c r="S14" s="28">
        <v>415817</v>
      </c>
      <c r="T14" s="28">
        <v>206956</v>
      </c>
      <c r="U14" s="22">
        <v>934941</v>
      </c>
      <c r="V14" s="28">
        <v>735579</v>
      </c>
      <c r="W14" s="28">
        <v>505538</v>
      </c>
      <c r="X14" s="28">
        <v>254623</v>
      </c>
      <c r="Y14" s="22">
        <v>964926</v>
      </c>
    </row>
    <row r="15" spans="1:25" ht="14.25" thickBot="1">
      <c r="A15" s="25" t="s">
        <v>159</v>
      </c>
      <c r="B15" s="29">
        <v>-396011</v>
      </c>
      <c r="C15" s="29">
        <v>-286949</v>
      </c>
      <c r="D15" s="29">
        <v>-232978</v>
      </c>
      <c r="E15" s="23">
        <v>-92565</v>
      </c>
      <c r="F15" s="29">
        <v>-166053</v>
      </c>
      <c r="G15" s="29">
        <v>-68096</v>
      </c>
      <c r="H15" s="29">
        <v>-48294</v>
      </c>
      <c r="I15" s="23">
        <v>381392</v>
      </c>
      <c r="J15" s="29">
        <v>345576</v>
      </c>
      <c r="K15" s="29">
        <v>492152</v>
      </c>
      <c r="L15" s="29">
        <v>276457</v>
      </c>
      <c r="M15" s="23">
        <v>1105417</v>
      </c>
      <c r="N15" s="29">
        <v>850001</v>
      </c>
      <c r="O15" s="29">
        <v>644927</v>
      </c>
      <c r="P15" s="29">
        <v>363248</v>
      </c>
      <c r="Q15" s="23">
        <v>551270</v>
      </c>
      <c r="R15" s="29">
        <v>300621</v>
      </c>
      <c r="S15" s="29">
        <v>136952</v>
      </c>
      <c r="T15" s="29">
        <v>16152</v>
      </c>
      <c r="U15" s="23">
        <v>-14597</v>
      </c>
      <c r="V15" s="29">
        <v>161083</v>
      </c>
      <c r="W15" s="29">
        <v>224621</v>
      </c>
      <c r="X15" s="29">
        <v>96562</v>
      </c>
      <c r="Y15" s="23">
        <v>171602</v>
      </c>
    </row>
    <row r="16" spans="1:25" ht="14.25" thickTop="1">
      <c r="A16" s="6" t="s">
        <v>160</v>
      </c>
      <c r="B16" s="28">
        <v>183</v>
      </c>
      <c r="C16" s="28">
        <v>174</v>
      </c>
      <c r="D16" s="28">
        <v>13</v>
      </c>
      <c r="E16" s="22">
        <v>221</v>
      </c>
      <c r="F16" s="28">
        <v>199</v>
      </c>
      <c r="G16" s="28">
        <v>116</v>
      </c>
      <c r="H16" s="28">
        <v>5</v>
      </c>
      <c r="I16" s="22">
        <v>950</v>
      </c>
      <c r="J16" s="28">
        <v>917</v>
      </c>
      <c r="K16" s="28">
        <v>894</v>
      </c>
      <c r="L16" s="28">
        <v>832</v>
      </c>
      <c r="M16" s="22">
        <v>31227</v>
      </c>
      <c r="N16" s="28">
        <v>28884</v>
      </c>
      <c r="O16" s="28">
        <v>25017</v>
      </c>
      <c r="P16" s="28">
        <v>13149</v>
      </c>
      <c r="Q16" s="22">
        <v>62755</v>
      </c>
      <c r="R16" s="28">
        <v>47316</v>
      </c>
      <c r="S16" s="28">
        <v>29854</v>
      </c>
      <c r="T16" s="28">
        <v>12491</v>
      </c>
      <c r="U16" s="22">
        <v>6359</v>
      </c>
      <c r="V16" s="28">
        <v>270</v>
      </c>
      <c r="W16" s="28">
        <v>157</v>
      </c>
      <c r="X16" s="28">
        <v>52</v>
      </c>
      <c r="Y16" s="22">
        <v>17803</v>
      </c>
    </row>
    <row r="17" spans="1:25" ht="13.5">
      <c r="A17" s="6" t="s">
        <v>162</v>
      </c>
      <c r="B17" s="28">
        <v>17219</v>
      </c>
      <c r="C17" s="28">
        <v>13424</v>
      </c>
      <c r="D17" s="28">
        <v>9472</v>
      </c>
      <c r="E17" s="22">
        <v>19503</v>
      </c>
      <c r="F17" s="28">
        <v>14112</v>
      </c>
      <c r="G17" s="28">
        <v>11753</v>
      </c>
      <c r="H17" s="28">
        <v>7927</v>
      </c>
      <c r="I17" s="22">
        <v>17923</v>
      </c>
      <c r="J17" s="28">
        <v>12532</v>
      </c>
      <c r="K17" s="28">
        <v>10743</v>
      </c>
      <c r="L17" s="28">
        <v>7250</v>
      </c>
      <c r="M17" s="22">
        <v>17397</v>
      </c>
      <c r="N17" s="28">
        <v>11928</v>
      </c>
      <c r="O17" s="28">
        <v>10143</v>
      </c>
      <c r="P17" s="28">
        <v>6676</v>
      </c>
      <c r="Q17" s="22">
        <v>24004</v>
      </c>
      <c r="R17" s="28">
        <v>18930</v>
      </c>
      <c r="S17" s="28">
        <v>17929</v>
      </c>
      <c r="T17" s="28">
        <v>14468</v>
      </c>
      <c r="U17" s="22">
        <v>21196</v>
      </c>
      <c r="V17" s="28">
        <v>17632</v>
      </c>
      <c r="W17" s="28">
        <v>14337</v>
      </c>
      <c r="X17" s="28">
        <v>10666</v>
      </c>
      <c r="Y17" s="22">
        <v>17190</v>
      </c>
    </row>
    <row r="18" spans="1:25" ht="13.5">
      <c r="A18" s="6" t="s">
        <v>164</v>
      </c>
      <c r="B18" s="28"/>
      <c r="C18" s="28"/>
      <c r="D18" s="28"/>
      <c r="E18" s="22">
        <v>11569</v>
      </c>
      <c r="F18" s="28">
        <v>11569</v>
      </c>
      <c r="G18" s="28">
        <v>11569</v>
      </c>
      <c r="H18" s="28">
        <v>11569</v>
      </c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166</v>
      </c>
      <c r="B19" s="28">
        <v>15445</v>
      </c>
      <c r="C19" s="28">
        <v>14129</v>
      </c>
      <c r="D19" s="28">
        <v>10364</v>
      </c>
      <c r="E19" s="22">
        <v>6170</v>
      </c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>
        <v>28710</v>
      </c>
      <c r="R19" s="28">
        <v>28710</v>
      </c>
      <c r="S19" s="28">
        <v>28764</v>
      </c>
      <c r="T19" s="28">
        <v>19325</v>
      </c>
      <c r="U19" s="22">
        <v>14045</v>
      </c>
      <c r="V19" s="28"/>
      <c r="W19" s="28"/>
      <c r="X19" s="28"/>
      <c r="Y19" s="22"/>
    </row>
    <row r="20" spans="1:25" ht="13.5">
      <c r="A20" s="6" t="s">
        <v>67</v>
      </c>
      <c r="B20" s="28">
        <v>7809</v>
      </c>
      <c r="C20" s="28">
        <v>7383</v>
      </c>
      <c r="D20" s="28">
        <v>3101</v>
      </c>
      <c r="E20" s="22">
        <v>8149</v>
      </c>
      <c r="F20" s="28">
        <v>10456</v>
      </c>
      <c r="G20" s="28">
        <v>4507</v>
      </c>
      <c r="H20" s="28">
        <v>1741</v>
      </c>
      <c r="I20" s="22">
        <v>5548</v>
      </c>
      <c r="J20" s="28">
        <v>3312</v>
      </c>
      <c r="K20" s="28">
        <v>2452</v>
      </c>
      <c r="L20" s="28">
        <v>992</v>
      </c>
      <c r="M20" s="22">
        <v>2841</v>
      </c>
      <c r="N20" s="28">
        <v>2475</v>
      </c>
      <c r="O20" s="28">
        <v>1774</v>
      </c>
      <c r="P20" s="28">
        <v>703</v>
      </c>
      <c r="Q20" s="22">
        <v>5334</v>
      </c>
      <c r="R20" s="28">
        <v>4865</v>
      </c>
      <c r="S20" s="28">
        <v>8117</v>
      </c>
      <c r="T20" s="28">
        <v>5125</v>
      </c>
      <c r="U20" s="22">
        <v>7420</v>
      </c>
      <c r="V20" s="28">
        <v>6174</v>
      </c>
      <c r="W20" s="28">
        <v>16175</v>
      </c>
      <c r="X20" s="28">
        <v>6261</v>
      </c>
      <c r="Y20" s="22">
        <v>6324</v>
      </c>
    </row>
    <row r="21" spans="1:25" ht="13.5">
      <c r="A21" s="6" t="s">
        <v>167</v>
      </c>
      <c r="B21" s="28">
        <v>40657</v>
      </c>
      <c r="C21" s="28">
        <v>35112</v>
      </c>
      <c r="D21" s="28">
        <v>22952</v>
      </c>
      <c r="E21" s="22">
        <v>45613</v>
      </c>
      <c r="F21" s="28">
        <v>36338</v>
      </c>
      <c r="G21" s="28">
        <v>27946</v>
      </c>
      <c r="H21" s="28">
        <v>21242</v>
      </c>
      <c r="I21" s="22">
        <v>24422</v>
      </c>
      <c r="J21" s="28">
        <v>16762</v>
      </c>
      <c r="K21" s="28">
        <v>14090</v>
      </c>
      <c r="L21" s="28">
        <v>9075</v>
      </c>
      <c r="M21" s="22">
        <v>51466</v>
      </c>
      <c r="N21" s="28">
        <v>43288</v>
      </c>
      <c r="O21" s="28">
        <v>36935</v>
      </c>
      <c r="P21" s="28">
        <v>20529</v>
      </c>
      <c r="Q21" s="22">
        <v>124406</v>
      </c>
      <c r="R21" s="28">
        <v>103423</v>
      </c>
      <c r="S21" s="28">
        <v>84666</v>
      </c>
      <c r="T21" s="28">
        <v>51409</v>
      </c>
      <c r="U21" s="22">
        <v>76929</v>
      </c>
      <c r="V21" s="28">
        <v>46185</v>
      </c>
      <c r="W21" s="28">
        <v>34830</v>
      </c>
      <c r="X21" s="28">
        <v>19100</v>
      </c>
      <c r="Y21" s="22">
        <v>41318</v>
      </c>
    </row>
    <row r="22" spans="1:25" ht="13.5">
      <c r="A22" s="6" t="s">
        <v>168</v>
      </c>
      <c r="B22" s="28">
        <v>21725</v>
      </c>
      <c r="C22" s="28">
        <v>14832</v>
      </c>
      <c r="D22" s="28">
        <v>7777</v>
      </c>
      <c r="E22" s="22">
        <v>33279</v>
      </c>
      <c r="F22" s="28">
        <v>26094</v>
      </c>
      <c r="G22" s="28">
        <v>18834</v>
      </c>
      <c r="H22" s="28">
        <v>10227</v>
      </c>
      <c r="I22" s="22">
        <v>65325</v>
      </c>
      <c r="J22" s="28">
        <v>53615</v>
      </c>
      <c r="K22" s="28">
        <v>38954</v>
      </c>
      <c r="L22" s="28">
        <v>19775</v>
      </c>
      <c r="M22" s="22">
        <v>67010</v>
      </c>
      <c r="N22" s="28">
        <v>48810</v>
      </c>
      <c r="O22" s="28">
        <v>33542</v>
      </c>
      <c r="P22" s="28">
        <v>14390</v>
      </c>
      <c r="Q22" s="22">
        <v>38201</v>
      </c>
      <c r="R22" s="28">
        <v>26362</v>
      </c>
      <c r="S22" s="28">
        <v>16806</v>
      </c>
      <c r="T22" s="28">
        <v>8481</v>
      </c>
      <c r="U22" s="22">
        <v>25869</v>
      </c>
      <c r="V22" s="28">
        <v>18401</v>
      </c>
      <c r="W22" s="28">
        <v>13581</v>
      </c>
      <c r="X22" s="28">
        <v>6688</v>
      </c>
      <c r="Y22" s="22">
        <v>33395</v>
      </c>
    </row>
    <row r="23" spans="1:25" ht="13.5">
      <c r="A23" s="6" t="s">
        <v>169</v>
      </c>
      <c r="B23" s="28"/>
      <c r="C23" s="28"/>
      <c r="D23" s="28"/>
      <c r="E23" s="22">
        <v>8803</v>
      </c>
      <c r="F23" s="28">
        <v>8803</v>
      </c>
      <c r="G23" s="28">
        <v>8803</v>
      </c>
      <c r="H23" s="28"/>
      <c r="I23" s="22">
        <v>1906</v>
      </c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170</v>
      </c>
      <c r="B24" s="28">
        <v>5218</v>
      </c>
      <c r="C24" s="28">
        <v>2998</v>
      </c>
      <c r="D24" s="28">
        <v>1462</v>
      </c>
      <c r="E24" s="22">
        <v>10056</v>
      </c>
      <c r="F24" s="28">
        <v>7706</v>
      </c>
      <c r="G24" s="28">
        <v>5487</v>
      </c>
      <c r="H24" s="28">
        <v>2893</v>
      </c>
      <c r="I24" s="22">
        <v>11739</v>
      </c>
      <c r="J24" s="28">
        <v>9238</v>
      </c>
      <c r="K24" s="28">
        <v>6422</v>
      </c>
      <c r="L24" s="28">
        <v>3180</v>
      </c>
      <c r="M24" s="22">
        <v>13960</v>
      </c>
      <c r="N24" s="28">
        <v>10632</v>
      </c>
      <c r="O24" s="28">
        <v>7811</v>
      </c>
      <c r="P24" s="28">
        <v>3745</v>
      </c>
      <c r="Q24" s="22">
        <v>9492</v>
      </c>
      <c r="R24" s="28">
        <v>6242</v>
      </c>
      <c r="S24" s="28">
        <v>3116</v>
      </c>
      <c r="T24" s="28">
        <v>1096</v>
      </c>
      <c r="U24" s="22">
        <v>7602</v>
      </c>
      <c r="V24" s="28">
        <v>6597</v>
      </c>
      <c r="W24" s="28">
        <v>4652</v>
      </c>
      <c r="X24" s="28">
        <v>2210</v>
      </c>
      <c r="Y24" s="22">
        <v>4967</v>
      </c>
    </row>
    <row r="25" spans="1:25" ht="13.5">
      <c r="A25" s="6" t="s">
        <v>171</v>
      </c>
      <c r="B25" s="28">
        <v>1693</v>
      </c>
      <c r="C25" s="28">
        <v>1218</v>
      </c>
      <c r="D25" s="28">
        <v>562</v>
      </c>
      <c r="E25" s="22">
        <v>3045</v>
      </c>
      <c r="F25" s="28">
        <v>2392</v>
      </c>
      <c r="G25" s="28">
        <v>1448</v>
      </c>
      <c r="H25" s="28">
        <v>727</v>
      </c>
      <c r="I25" s="22">
        <v>3830</v>
      </c>
      <c r="J25" s="28">
        <v>3184</v>
      </c>
      <c r="K25" s="28">
        <v>2166</v>
      </c>
      <c r="L25" s="28">
        <v>1038</v>
      </c>
      <c r="M25" s="22">
        <v>3177</v>
      </c>
      <c r="N25" s="28">
        <v>2244</v>
      </c>
      <c r="O25" s="28">
        <v>1329</v>
      </c>
      <c r="P25" s="28">
        <v>261</v>
      </c>
      <c r="Q25" s="22">
        <v>928</v>
      </c>
      <c r="R25" s="28">
        <v>527</v>
      </c>
      <c r="S25" s="28">
        <v>354</v>
      </c>
      <c r="T25" s="28">
        <v>152</v>
      </c>
      <c r="U25" s="22">
        <v>1478</v>
      </c>
      <c r="V25" s="28">
        <v>1184</v>
      </c>
      <c r="W25" s="28">
        <v>873</v>
      </c>
      <c r="X25" s="28">
        <v>397</v>
      </c>
      <c r="Y25" s="22">
        <v>1182</v>
      </c>
    </row>
    <row r="26" spans="1:25" ht="13.5">
      <c r="A26" s="6" t="s">
        <v>67</v>
      </c>
      <c r="B26" s="28">
        <v>1247</v>
      </c>
      <c r="C26" s="28">
        <v>1165</v>
      </c>
      <c r="D26" s="28">
        <v>465</v>
      </c>
      <c r="E26" s="22">
        <v>2316</v>
      </c>
      <c r="F26" s="28">
        <v>153</v>
      </c>
      <c r="G26" s="28">
        <v>113</v>
      </c>
      <c r="H26" s="28">
        <v>22</v>
      </c>
      <c r="I26" s="22">
        <v>483</v>
      </c>
      <c r="J26" s="28">
        <v>519</v>
      </c>
      <c r="K26" s="28">
        <v>420</v>
      </c>
      <c r="L26" s="28">
        <v>102</v>
      </c>
      <c r="M26" s="22">
        <v>278</v>
      </c>
      <c r="N26" s="28">
        <v>313</v>
      </c>
      <c r="O26" s="28">
        <v>174</v>
      </c>
      <c r="P26" s="28">
        <v>39</v>
      </c>
      <c r="Q26" s="22">
        <v>2091</v>
      </c>
      <c r="R26" s="28">
        <v>2063</v>
      </c>
      <c r="S26" s="28">
        <v>1144</v>
      </c>
      <c r="T26" s="28">
        <v>25</v>
      </c>
      <c r="U26" s="22">
        <v>747</v>
      </c>
      <c r="V26" s="28">
        <v>476</v>
      </c>
      <c r="W26" s="28">
        <v>325</v>
      </c>
      <c r="X26" s="28">
        <v>275</v>
      </c>
      <c r="Y26" s="22">
        <v>396</v>
      </c>
    </row>
    <row r="27" spans="1:25" ht="13.5">
      <c r="A27" s="6" t="s">
        <v>172</v>
      </c>
      <c r="B27" s="28">
        <v>29885</v>
      </c>
      <c r="C27" s="28">
        <v>20214</v>
      </c>
      <c r="D27" s="28">
        <v>10267</v>
      </c>
      <c r="E27" s="22">
        <v>57500</v>
      </c>
      <c r="F27" s="28">
        <v>45151</v>
      </c>
      <c r="G27" s="28">
        <v>34686</v>
      </c>
      <c r="H27" s="28">
        <v>13870</v>
      </c>
      <c r="I27" s="22">
        <v>83286</v>
      </c>
      <c r="J27" s="28">
        <v>66557</v>
      </c>
      <c r="K27" s="28">
        <v>47964</v>
      </c>
      <c r="L27" s="28">
        <v>24096</v>
      </c>
      <c r="M27" s="22">
        <v>84426</v>
      </c>
      <c r="N27" s="28">
        <v>62000</v>
      </c>
      <c r="O27" s="28">
        <v>42858</v>
      </c>
      <c r="P27" s="28">
        <v>18436</v>
      </c>
      <c r="Q27" s="22">
        <v>50713</v>
      </c>
      <c r="R27" s="28">
        <v>35196</v>
      </c>
      <c r="S27" s="28">
        <v>21421</v>
      </c>
      <c r="T27" s="28">
        <v>9755</v>
      </c>
      <c r="U27" s="22">
        <v>35698</v>
      </c>
      <c r="V27" s="28">
        <v>26659</v>
      </c>
      <c r="W27" s="28">
        <v>19433</v>
      </c>
      <c r="X27" s="28">
        <v>9571</v>
      </c>
      <c r="Y27" s="22">
        <v>44264</v>
      </c>
    </row>
    <row r="28" spans="1:25" ht="14.25" thickBot="1">
      <c r="A28" s="25" t="s">
        <v>173</v>
      </c>
      <c r="B28" s="29">
        <v>-385239</v>
      </c>
      <c r="C28" s="29">
        <v>-272052</v>
      </c>
      <c r="D28" s="29">
        <v>-220293</v>
      </c>
      <c r="E28" s="23">
        <v>-104452</v>
      </c>
      <c r="F28" s="29">
        <v>-174867</v>
      </c>
      <c r="G28" s="29">
        <v>-74836</v>
      </c>
      <c r="H28" s="29">
        <v>-40922</v>
      </c>
      <c r="I28" s="23">
        <v>322528</v>
      </c>
      <c r="J28" s="29">
        <v>295781</v>
      </c>
      <c r="K28" s="29">
        <v>458278</v>
      </c>
      <c r="L28" s="29">
        <v>261436</v>
      </c>
      <c r="M28" s="23">
        <v>1072456</v>
      </c>
      <c r="N28" s="29">
        <v>831289</v>
      </c>
      <c r="O28" s="29">
        <v>639004</v>
      </c>
      <c r="P28" s="29">
        <v>365341</v>
      </c>
      <c r="Q28" s="23">
        <v>624962</v>
      </c>
      <c r="R28" s="29">
        <v>368849</v>
      </c>
      <c r="S28" s="29">
        <v>200197</v>
      </c>
      <c r="T28" s="29">
        <v>57806</v>
      </c>
      <c r="U28" s="23">
        <v>26633</v>
      </c>
      <c r="V28" s="29">
        <v>180609</v>
      </c>
      <c r="W28" s="29">
        <v>240018</v>
      </c>
      <c r="X28" s="29">
        <v>106091</v>
      </c>
      <c r="Y28" s="23">
        <v>168656</v>
      </c>
    </row>
    <row r="29" spans="1:25" ht="14.25" thickTop="1">
      <c r="A29" s="6" t="s">
        <v>174</v>
      </c>
      <c r="B29" s="28">
        <v>24975</v>
      </c>
      <c r="C29" s="28">
        <v>1221</v>
      </c>
      <c r="D29" s="28">
        <v>1037</v>
      </c>
      <c r="E29" s="22">
        <v>597</v>
      </c>
      <c r="F29" s="28">
        <v>573</v>
      </c>
      <c r="G29" s="28"/>
      <c r="H29" s="28"/>
      <c r="I29" s="22">
        <v>3542</v>
      </c>
      <c r="J29" s="28"/>
      <c r="K29" s="28"/>
      <c r="L29" s="28"/>
      <c r="M29" s="22">
        <v>214</v>
      </c>
      <c r="N29" s="28">
        <v>5</v>
      </c>
      <c r="O29" s="28">
        <v>5</v>
      </c>
      <c r="P29" s="28"/>
      <c r="Q29" s="22"/>
      <c r="R29" s="28"/>
      <c r="S29" s="28"/>
      <c r="T29" s="28"/>
      <c r="U29" s="22">
        <v>1584</v>
      </c>
      <c r="V29" s="28">
        <v>1584</v>
      </c>
      <c r="W29" s="28">
        <v>1584</v>
      </c>
      <c r="X29" s="28">
        <v>1584</v>
      </c>
      <c r="Y29" s="22"/>
    </row>
    <row r="30" spans="1:25" ht="13.5">
      <c r="A30" s="6" t="s">
        <v>177</v>
      </c>
      <c r="B30" s="28">
        <v>24975</v>
      </c>
      <c r="C30" s="28">
        <v>1221</v>
      </c>
      <c r="D30" s="28">
        <v>1037</v>
      </c>
      <c r="E30" s="22">
        <v>597</v>
      </c>
      <c r="F30" s="28">
        <v>573</v>
      </c>
      <c r="G30" s="28"/>
      <c r="H30" s="28"/>
      <c r="I30" s="22">
        <v>10133005</v>
      </c>
      <c r="J30" s="28"/>
      <c r="K30" s="28"/>
      <c r="L30" s="28"/>
      <c r="M30" s="22">
        <v>214</v>
      </c>
      <c r="N30" s="28">
        <v>5</v>
      </c>
      <c r="O30" s="28">
        <v>5</v>
      </c>
      <c r="P30" s="28"/>
      <c r="Q30" s="22">
        <v>5220</v>
      </c>
      <c r="R30" s="28">
        <v>5216</v>
      </c>
      <c r="S30" s="28">
        <v>28</v>
      </c>
      <c r="T30" s="28">
        <v>192</v>
      </c>
      <c r="U30" s="22">
        <v>18142</v>
      </c>
      <c r="V30" s="28">
        <v>15078</v>
      </c>
      <c r="W30" s="28">
        <v>15078</v>
      </c>
      <c r="X30" s="28">
        <v>15886</v>
      </c>
      <c r="Y30" s="22">
        <v>3368</v>
      </c>
    </row>
    <row r="31" spans="1:25" ht="13.5">
      <c r="A31" s="6" t="s">
        <v>178</v>
      </c>
      <c r="B31" s="28">
        <v>8</v>
      </c>
      <c r="C31" s="28">
        <v>8</v>
      </c>
      <c r="D31" s="28"/>
      <c r="E31" s="22">
        <v>125</v>
      </c>
      <c r="F31" s="28"/>
      <c r="G31" s="28"/>
      <c r="H31" s="28"/>
      <c r="I31" s="22">
        <v>4859</v>
      </c>
      <c r="J31" s="28"/>
      <c r="K31" s="28"/>
      <c r="L31" s="28"/>
      <c r="M31" s="22"/>
      <c r="N31" s="28"/>
      <c r="O31" s="28"/>
      <c r="P31" s="28"/>
      <c r="Q31" s="22">
        <v>32</v>
      </c>
      <c r="R31" s="28"/>
      <c r="S31" s="28"/>
      <c r="T31" s="28"/>
      <c r="U31" s="22"/>
      <c r="V31" s="28"/>
      <c r="W31" s="28"/>
      <c r="X31" s="28"/>
      <c r="Y31" s="22">
        <v>195</v>
      </c>
    </row>
    <row r="32" spans="1:25" ht="13.5">
      <c r="A32" s="6" t="s">
        <v>179</v>
      </c>
      <c r="B32" s="28">
        <v>29</v>
      </c>
      <c r="C32" s="28">
        <v>29</v>
      </c>
      <c r="D32" s="28">
        <v>29</v>
      </c>
      <c r="E32" s="22">
        <v>6</v>
      </c>
      <c r="F32" s="28">
        <v>6</v>
      </c>
      <c r="G32" s="28"/>
      <c r="H32" s="28"/>
      <c r="I32" s="22">
        <v>458871</v>
      </c>
      <c r="J32" s="28">
        <v>110</v>
      </c>
      <c r="K32" s="28">
        <v>87</v>
      </c>
      <c r="L32" s="28">
        <v>87</v>
      </c>
      <c r="M32" s="22"/>
      <c r="N32" s="28"/>
      <c r="O32" s="28"/>
      <c r="P32" s="28"/>
      <c r="Q32" s="22">
        <v>207</v>
      </c>
      <c r="R32" s="28">
        <v>144</v>
      </c>
      <c r="S32" s="28"/>
      <c r="T32" s="28"/>
      <c r="U32" s="22">
        <v>3147</v>
      </c>
      <c r="V32" s="28">
        <v>3147</v>
      </c>
      <c r="W32" s="28">
        <v>433</v>
      </c>
      <c r="X32" s="28">
        <v>433</v>
      </c>
      <c r="Y32" s="22">
        <v>1999</v>
      </c>
    </row>
    <row r="33" spans="1:25" ht="13.5">
      <c r="A33" s="6" t="s">
        <v>35</v>
      </c>
      <c r="B33" s="28"/>
      <c r="C33" s="28"/>
      <c r="D33" s="28"/>
      <c r="E33" s="22"/>
      <c r="F33" s="28">
        <v>59864</v>
      </c>
      <c r="G33" s="28">
        <v>72007</v>
      </c>
      <c r="H33" s="28">
        <v>46271</v>
      </c>
      <c r="I33" s="22"/>
      <c r="J33" s="28">
        <v>32510</v>
      </c>
      <c r="K33" s="28">
        <v>32281</v>
      </c>
      <c r="L33" s="28"/>
      <c r="M33" s="22">
        <v>4718</v>
      </c>
      <c r="N33" s="28">
        <v>4324</v>
      </c>
      <c r="O33" s="28"/>
      <c r="P33" s="28"/>
      <c r="Q33" s="22"/>
      <c r="R33" s="28"/>
      <c r="S33" s="28"/>
      <c r="T33" s="28"/>
      <c r="U33" s="22">
        <v>35213</v>
      </c>
      <c r="V33" s="28">
        <v>28600</v>
      </c>
      <c r="W33" s="28"/>
      <c r="X33" s="28"/>
      <c r="Y33" s="22">
        <v>299115</v>
      </c>
    </row>
    <row r="34" spans="1:25" ht="13.5">
      <c r="A34" s="6" t="s">
        <v>181</v>
      </c>
      <c r="B34" s="28"/>
      <c r="C34" s="28"/>
      <c r="D34" s="28"/>
      <c r="E34" s="22">
        <v>190</v>
      </c>
      <c r="F34" s="28">
        <v>190</v>
      </c>
      <c r="G34" s="28"/>
      <c r="H34" s="28"/>
      <c r="I34" s="22"/>
      <c r="J34" s="28"/>
      <c r="K34" s="28"/>
      <c r="L34" s="28"/>
      <c r="M34" s="22">
        <v>3080</v>
      </c>
      <c r="N34" s="28">
        <v>3080</v>
      </c>
      <c r="O34" s="28">
        <v>3080</v>
      </c>
      <c r="P34" s="28">
        <v>3080</v>
      </c>
      <c r="Q34" s="22"/>
      <c r="R34" s="28"/>
      <c r="S34" s="28"/>
      <c r="T34" s="28"/>
      <c r="U34" s="22">
        <v>2340</v>
      </c>
      <c r="V34" s="28">
        <v>2300</v>
      </c>
      <c r="W34" s="28">
        <v>2300</v>
      </c>
      <c r="X34" s="28">
        <v>2300</v>
      </c>
      <c r="Y34" s="22"/>
    </row>
    <row r="35" spans="1:25" ht="13.5">
      <c r="A35" s="6" t="s">
        <v>182</v>
      </c>
      <c r="B35" s="28">
        <v>38</v>
      </c>
      <c r="C35" s="28">
        <v>38</v>
      </c>
      <c r="D35" s="28">
        <v>29</v>
      </c>
      <c r="E35" s="22">
        <v>321</v>
      </c>
      <c r="F35" s="28">
        <v>60061</v>
      </c>
      <c r="G35" s="28">
        <v>72007</v>
      </c>
      <c r="H35" s="28">
        <v>46271</v>
      </c>
      <c r="I35" s="22">
        <v>10138165</v>
      </c>
      <c r="J35" s="28">
        <v>32620</v>
      </c>
      <c r="K35" s="28">
        <v>32369</v>
      </c>
      <c r="L35" s="28">
        <v>87</v>
      </c>
      <c r="M35" s="22">
        <v>8930</v>
      </c>
      <c r="N35" s="28">
        <v>7894</v>
      </c>
      <c r="O35" s="28">
        <v>3350</v>
      </c>
      <c r="P35" s="28">
        <v>3130</v>
      </c>
      <c r="Q35" s="22">
        <v>123235</v>
      </c>
      <c r="R35" s="28">
        <v>115439</v>
      </c>
      <c r="S35" s="28">
        <v>115294</v>
      </c>
      <c r="T35" s="28">
        <v>112721</v>
      </c>
      <c r="U35" s="22">
        <v>47241</v>
      </c>
      <c r="V35" s="28">
        <v>34048</v>
      </c>
      <c r="W35" s="28">
        <v>2733</v>
      </c>
      <c r="X35" s="28">
        <v>2733</v>
      </c>
      <c r="Y35" s="22">
        <v>301311</v>
      </c>
    </row>
    <row r="36" spans="1:25" ht="13.5">
      <c r="A36" s="7" t="s">
        <v>183</v>
      </c>
      <c r="B36" s="28">
        <v>-360301</v>
      </c>
      <c r="C36" s="28">
        <v>-270869</v>
      </c>
      <c r="D36" s="28">
        <v>-219285</v>
      </c>
      <c r="E36" s="22">
        <v>-104176</v>
      </c>
      <c r="F36" s="28">
        <v>-234355</v>
      </c>
      <c r="G36" s="28">
        <v>-146844</v>
      </c>
      <c r="H36" s="28">
        <v>-87193</v>
      </c>
      <c r="I36" s="22">
        <v>317368</v>
      </c>
      <c r="J36" s="28">
        <v>263160</v>
      </c>
      <c r="K36" s="28">
        <v>425909</v>
      </c>
      <c r="L36" s="28">
        <v>261349</v>
      </c>
      <c r="M36" s="22">
        <v>1063740</v>
      </c>
      <c r="N36" s="28">
        <v>823401</v>
      </c>
      <c r="O36" s="28">
        <v>635660</v>
      </c>
      <c r="P36" s="28">
        <v>362211</v>
      </c>
      <c r="Q36" s="22">
        <v>506947</v>
      </c>
      <c r="R36" s="28">
        <v>258626</v>
      </c>
      <c r="S36" s="28">
        <v>84931</v>
      </c>
      <c r="T36" s="28">
        <v>-54723</v>
      </c>
      <c r="U36" s="22">
        <v>-2465</v>
      </c>
      <c r="V36" s="28">
        <v>161639</v>
      </c>
      <c r="W36" s="28">
        <v>252364</v>
      </c>
      <c r="X36" s="28">
        <v>119245</v>
      </c>
      <c r="Y36" s="22">
        <v>-129286</v>
      </c>
    </row>
    <row r="37" spans="1:25" ht="13.5">
      <c r="A37" s="7" t="s">
        <v>184</v>
      </c>
      <c r="B37" s="28">
        <v>27369</v>
      </c>
      <c r="C37" s="28">
        <v>16314</v>
      </c>
      <c r="D37" s="28">
        <v>9385</v>
      </c>
      <c r="E37" s="22">
        <v>68974</v>
      </c>
      <c r="F37" s="28">
        <v>15472</v>
      </c>
      <c r="G37" s="28">
        <v>8341</v>
      </c>
      <c r="H37" s="28">
        <v>11804</v>
      </c>
      <c r="I37" s="22">
        <v>239001</v>
      </c>
      <c r="J37" s="28">
        <v>41958</v>
      </c>
      <c r="K37" s="28">
        <v>148693</v>
      </c>
      <c r="L37" s="28">
        <v>107909</v>
      </c>
      <c r="M37" s="22">
        <v>493160</v>
      </c>
      <c r="N37" s="28">
        <v>355666</v>
      </c>
      <c r="O37" s="28">
        <v>289766</v>
      </c>
      <c r="P37" s="28">
        <v>199392</v>
      </c>
      <c r="Q37" s="22">
        <v>64934</v>
      </c>
      <c r="R37" s="28">
        <v>15578</v>
      </c>
      <c r="S37" s="28">
        <v>2160</v>
      </c>
      <c r="T37" s="28">
        <v>1077</v>
      </c>
      <c r="U37" s="22">
        <v>4177</v>
      </c>
      <c r="V37" s="28">
        <v>12500</v>
      </c>
      <c r="W37" s="28">
        <v>54335</v>
      </c>
      <c r="X37" s="28">
        <v>16514</v>
      </c>
      <c r="Y37" s="22">
        <v>66960</v>
      </c>
    </row>
    <row r="38" spans="1:25" ht="13.5">
      <c r="A38" s="7" t="s">
        <v>185</v>
      </c>
      <c r="B38" s="28">
        <v>-4647</v>
      </c>
      <c r="C38" s="28">
        <v>-5649</v>
      </c>
      <c r="D38" s="28">
        <v>-8920</v>
      </c>
      <c r="E38" s="22">
        <v>-93939</v>
      </c>
      <c r="F38" s="28">
        <v>-75604</v>
      </c>
      <c r="G38" s="28">
        <v>-32402</v>
      </c>
      <c r="H38" s="28">
        <v>-46935</v>
      </c>
      <c r="I38" s="22">
        <v>-161391</v>
      </c>
      <c r="J38" s="28">
        <v>10570</v>
      </c>
      <c r="K38" s="28">
        <v>34449</v>
      </c>
      <c r="L38" s="28">
        <v>5128</v>
      </c>
      <c r="M38" s="22">
        <v>-44187</v>
      </c>
      <c r="N38" s="28">
        <v>-10316</v>
      </c>
      <c r="O38" s="28">
        <v>-25368</v>
      </c>
      <c r="P38" s="28">
        <v>-44149</v>
      </c>
      <c r="Q38" s="22">
        <v>126077</v>
      </c>
      <c r="R38" s="28">
        <v>80558</v>
      </c>
      <c r="S38" s="28">
        <v>23025</v>
      </c>
      <c r="T38" s="28">
        <v>-1487</v>
      </c>
      <c r="U38" s="22">
        <v>-2151</v>
      </c>
      <c r="V38" s="28">
        <v>49042</v>
      </c>
      <c r="W38" s="28">
        <v>27726</v>
      </c>
      <c r="X38" s="28">
        <v>7216</v>
      </c>
      <c r="Y38" s="22">
        <v>4246</v>
      </c>
    </row>
    <row r="39" spans="1:25" ht="13.5">
      <c r="A39" s="7" t="s">
        <v>186</v>
      </c>
      <c r="B39" s="28">
        <v>22722</v>
      </c>
      <c r="C39" s="28">
        <v>10665</v>
      </c>
      <c r="D39" s="28">
        <v>464</v>
      </c>
      <c r="E39" s="22">
        <v>-24964</v>
      </c>
      <c r="F39" s="28">
        <v>-60132</v>
      </c>
      <c r="G39" s="28">
        <v>-24061</v>
      </c>
      <c r="H39" s="28">
        <v>-35131</v>
      </c>
      <c r="I39" s="22">
        <v>77610</v>
      </c>
      <c r="J39" s="28">
        <v>52528</v>
      </c>
      <c r="K39" s="28">
        <v>183143</v>
      </c>
      <c r="L39" s="28">
        <v>113038</v>
      </c>
      <c r="M39" s="22">
        <v>448972</v>
      </c>
      <c r="N39" s="28">
        <v>345349</v>
      </c>
      <c r="O39" s="28">
        <v>264398</v>
      </c>
      <c r="P39" s="28">
        <v>155242</v>
      </c>
      <c r="Q39" s="22">
        <v>191012</v>
      </c>
      <c r="R39" s="28">
        <v>96137</v>
      </c>
      <c r="S39" s="28">
        <v>25185</v>
      </c>
      <c r="T39" s="28">
        <v>-410</v>
      </c>
      <c r="U39" s="22">
        <v>2026</v>
      </c>
      <c r="V39" s="28">
        <v>61542</v>
      </c>
      <c r="W39" s="28">
        <v>82061</v>
      </c>
      <c r="X39" s="28">
        <v>23731</v>
      </c>
      <c r="Y39" s="22">
        <v>72619</v>
      </c>
    </row>
    <row r="40" spans="1:25" ht="13.5">
      <c r="A40" s="7" t="s">
        <v>36</v>
      </c>
      <c r="B40" s="28">
        <v>-383023</v>
      </c>
      <c r="C40" s="28">
        <v>-281534</v>
      </c>
      <c r="D40" s="28">
        <v>-219749</v>
      </c>
      <c r="E40" s="22">
        <v>-79211</v>
      </c>
      <c r="F40" s="28">
        <v>-174223</v>
      </c>
      <c r="G40" s="28">
        <v>-122782</v>
      </c>
      <c r="H40" s="28">
        <v>-52061</v>
      </c>
      <c r="I40" s="22">
        <v>239758</v>
      </c>
      <c r="J40" s="28">
        <v>210631</v>
      </c>
      <c r="K40" s="28">
        <v>242766</v>
      </c>
      <c r="L40" s="28">
        <v>148310</v>
      </c>
      <c r="M40" s="22">
        <v>614768</v>
      </c>
      <c r="N40" s="28">
        <v>478051</v>
      </c>
      <c r="O40" s="28">
        <v>371262</v>
      </c>
      <c r="P40" s="28">
        <v>206968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4.25" thickBot="1">
      <c r="A41" s="7" t="s">
        <v>187</v>
      </c>
      <c r="B41" s="28">
        <v>-383023</v>
      </c>
      <c r="C41" s="28">
        <v>-281534</v>
      </c>
      <c r="D41" s="28">
        <v>-219749</v>
      </c>
      <c r="E41" s="22">
        <v>-79211</v>
      </c>
      <c r="F41" s="28">
        <v>-174223</v>
      </c>
      <c r="G41" s="28">
        <v>-122782</v>
      </c>
      <c r="H41" s="28">
        <v>-52061</v>
      </c>
      <c r="I41" s="22">
        <v>239758</v>
      </c>
      <c r="J41" s="28">
        <v>210631</v>
      </c>
      <c r="K41" s="28">
        <v>242766</v>
      </c>
      <c r="L41" s="28">
        <v>148310</v>
      </c>
      <c r="M41" s="22">
        <v>614768</v>
      </c>
      <c r="N41" s="28">
        <v>478051</v>
      </c>
      <c r="O41" s="28">
        <v>371262</v>
      </c>
      <c r="P41" s="28">
        <v>206968</v>
      </c>
      <c r="Q41" s="22">
        <v>315935</v>
      </c>
      <c r="R41" s="28">
        <v>162488</v>
      </c>
      <c r="S41" s="28">
        <v>59745</v>
      </c>
      <c r="T41" s="28">
        <v>-54313</v>
      </c>
      <c r="U41" s="22">
        <v>-4491</v>
      </c>
      <c r="V41" s="28">
        <v>100096</v>
      </c>
      <c r="W41" s="28">
        <v>170302</v>
      </c>
      <c r="X41" s="28">
        <v>95513</v>
      </c>
      <c r="Y41" s="22">
        <v>-201905</v>
      </c>
    </row>
    <row r="42" spans="1:25" ht="14.25" thickTop="1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4" ht="13.5">
      <c r="A44" s="20" t="s">
        <v>134</v>
      </c>
    </row>
    <row r="45" ht="13.5">
      <c r="A45" s="20" t="s">
        <v>135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130</v>
      </c>
      <c r="B2" s="14">
        <v>5753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38</v>
      </c>
      <c r="B4" s="15" t="str">
        <f>HYPERLINK("http://www.kabupro.jp/mark/20131114/S1000HYA.htm","四半期報告書")</f>
        <v>四半期報告書</v>
      </c>
      <c r="C4" s="15" t="str">
        <f>HYPERLINK("http://www.kabupro.jp/mark/20130627/S000DTHG.htm","有価証券報告書")</f>
        <v>有価証券報告書</v>
      </c>
      <c r="D4" s="15" t="str">
        <f>HYPERLINK("http://www.kabupro.jp/mark/20131114/S1000HYA.htm","四半期報告書")</f>
        <v>四半期報告書</v>
      </c>
      <c r="E4" s="15" t="str">
        <f>HYPERLINK("http://www.kabupro.jp/mark/20130627/S000DTHG.htm","有価証券報告書")</f>
        <v>有価証券報告書</v>
      </c>
      <c r="F4" s="15" t="str">
        <f>HYPERLINK("http://www.kabupro.jp/mark/20121114/S000CB34.htm","四半期報告書")</f>
        <v>四半期報告書</v>
      </c>
      <c r="G4" s="15" t="str">
        <f>HYPERLINK("http://www.kabupro.jp/mark/20120628/S000B9P5.htm","有価証券報告書")</f>
        <v>有価証券報告書</v>
      </c>
      <c r="H4" s="15" t="str">
        <f>HYPERLINK("http://www.kabupro.jp/mark/20110214/S0007T6R.htm","四半期報告書")</f>
        <v>四半期報告書</v>
      </c>
      <c r="I4" s="15" t="str">
        <f>HYPERLINK("http://www.kabupro.jp/mark/20111114/S0009RDF.htm","四半期報告書")</f>
        <v>四半期報告書</v>
      </c>
      <c r="J4" s="15" t="str">
        <f>HYPERLINK("http://www.kabupro.jp/mark/20100812/S0006MF4.htm","四半期報告書")</f>
        <v>四半期報告書</v>
      </c>
      <c r="K4" s="15" t="str">
        <f>HYPERLINK("http://www.kabupro.jp/mark/20110629/S0008RBX.htm","有価証券報告書")</f>
        <v>有価証券報告書</v>
      </c>
      <c r="L4" s="15" t="str">
        <f>HYPERLINK("http://www.kabupro.jp/mark/20110214/S0007T6R.htm","四半期報告書")</f>
        <v>四半期報告書</v>
      </c>
      <c r="M4" s="15" t="str">
        <f>HYPERLINK("http://www.kabupro.jp/mark/20101115/S00077N6.htm","四半期報告書")</f>
        <v>四半期報告書</v>
      </c>
      <c r="N4" s="15" t="str">
        <f>HYPERLINK("http://www.kabupro.jp/mark/20100812/S0006MF4.htm","四半期報告書")</f>
        <v>四半期報告書</v>
      </c>
      <c r="O4" s="15" t="str">
        <f>HYPERLINK("http://www.kabupro.jp/mark/20100629/S00067JI.htm","有価証券報告書")</f>
        <v>有価証券報告書</v>
      </c>
      <c r="P4" s="15" t="str">
        <f>HYPERLINK("http://www.kabupro.jp/mark/20100215/S000580Y.htm","四半期報告書")</f>
        <v>四半期報告書</v>
      </c>
      <c r="Q4" s="15" t="str">
        <f>HYPERLINK("http://www.kabupro.jp/mark/20091113/S0004MQ1.htm","四半期報告書")</f>
        <v>四半期報告書</v>
      </c>
      <c r="R4" s="15" t="str">
        <f>HYPERLINK("http://www.kabupro.jp/mark/20090813/S0003YVC.htm","四半期報告書")</f>
        <v>四半期報告書</v>
      </c>
      <c r="S4" s="15" t="str">
        <f>HYPERLINK("http://www.kabupro.jp/mark/20090626/S0003JLV.htm","有価証券報告書")</f>
        <v>有価証券報告書</v>
      </c>
    </row>
    <row r="5" spans="1:19" ht="14.25" thickBot="1">
      <c r="A5" s="11" t="s">
        <v>39</v>
      </c>
      <c r="B5" s="1" t="s">
        <v>192</v>
      </c>
      <c r="C5" s="1" t="s">
        <v>45</v>
      </c>
      <c r="D5" s="1" t="s">
        <v>192</v>
      </c>
      <c r="E5" s="1" t="s">
        <v>45</v>
      </c>
      <c r="F5" s="1" t="s">
        <v>198</v>
      </c>
      <c r="G5" s="1" t="s">
        <v>49</v>
      </c>
      <c r="H5" s="1" t="s">
        <v>208</v>
      </c>
      <c r="I5" s="1" t="s">
        <v>204</v>
      </c>
      <c r="J5" s="1" t="s">
        <v>212</v>
      </c>
      <c r="K5" s="1" t="s">
        <v>51</v>
      </c>
      <c r="L5" s="1" t="s">
        <v>208</v>
      </c>
      <c r="M5" s="1" t="s">
        <v>210</v>
      </c>
      <c r="N5" s="1" t="s">
        <v>212</v>
      </c>
      <c r="O5" s="1" t="s">
        <v>53</v>
      </c>
      <c r="P5" s="1" t="s">
        <v>214</v>
      </c>
      <c r="Q5" s="1" t="s">
        <v>216</v>
      </c>
      <c r="R5" s="1" t="s">
        <v>218</v>
      </c>
      <c r="S5" s="1" t="s">
        <v>55</v>
      </c>
    </row>
    <row r="6" spans="1:19" ht="15" thickBot="1" thickTop="1">
      <c r="A6" s="10" t="s">
        <v>40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41</v>
      </c>
      <c r="B7" s="14" t="s">
        <v>2</v>
      </c>
      <c r="C7" s="16" t="s">
        <v>46</v>
      </c>
      <c r="D7" s="14" t="s">
        <v>2</v>
      </c>
      <c r="E7" s="16" t="s">
        <v>46</v>
      </c>
      <c r="F7" s="14" t="s">
        <v>2</v>
      </c>
      <c r="G7" s="16" t="s">
        <v>46</v>
      </c>
      <c r="H7" s="14" t="s">
        <v>2</v>
      </c>
      <c r="I7" s="14" t="s">
        <v>2</v>
      </c>
      <c r="J7" s="14" t="s">
        <v>2</v>
      </c>
      <c r="K7" s="16" t="s">
        <v>46</v>
      </c>
      <c r="L7" s="14" t="s">
        <v>2</v>
      </c>
      <c r="M7" s="14" t="s">
        <v>2</v>
      </c>
      <c r="N7" s="14" t="s">
        <v>2</v>
      </c>
      <c r="O7" s="16" t="s">
        <v>46</v>
      </c>
      <c r="P7" s="14" t="s">
        <v>2</v>
      </c>
      <c r="Q7" s="14" t="s">
        <v>2</v>
      </c>
      <c r="R7" s="14" t="s">
        <v>2</v>
      </c>
      <c r="S7" s="16" t="s">
        <v>46</v>
      </c>
    </row>
    <row r="8" spans="1:19" ht="13.5">
      <c r="A8" s="13" t="s">
        <v>42</v>
      </c>
      <c r="B8" s="1" t="s">
        <v>3</v>
      </c>
      <c r="C8" s="17" t="s">
        <v>136</v>
      </c>
      <c r="D8" s="1" t="s">
        <v>136</v>
      </c>
      <c r="E8" s="17" t="s">
        <v>137</v>
      </c>
      <c r="F8" s="1" t="s">
        <v>137</v>
      </c>
      <c r="G8" s="17" t="s">
        <v>138</v>
      </c>
      <c r="H8" s="1" t="s">
        <v>138</v>
      </c>
      <c r="I8" s="1" t="s">
        <v>138</v>
      </c>
      <c r="J8" s="1" t="s">
        <v>138</v>
      </c>
      <c r="K8" s="17" t="s">
        <v>139</v>
      </c>
      <c r="L8" s="1" t="s">
        <v>139</v>
      </c>
      <c r="M8" s="1" t="s">
        <v>139</v>
      </c>
      <c r="N8" s="1" t="s">
        <v>139</v>
      </c>
      <c r="O8" s="17" t="s">
        <v>140</v>
      </c>
      <c r="P8" s="1" t="s">
        <v>140</v>
      </c>
      <c r="Q8" s="1" t="s">
        <v>140</v>
      </c>
      <c r="R8" s="1" t="s">
        <v>140</v>
      </c>
      <c r="S8" s="17" t="s">
        <v>141</v>
      </c>
    </row>
    <row r="9" spans="1:19" ht="13.5">
      <c r="A9" s="13" t="s">
        <v>43</v>
      </c>
      <c r="B9" s="1" t="s">
        <v>193</v>
      </c>
      <c r="C9" s="17" t="s">
        <v>47</v>
      </c>
      <c r="D9" s="1" t="s">
        <v>199</v>
      </c>
      <c r="E9" s="17" t="s">
        <v>48</v>
      </c>
      <c r="F9" s="1" t="s">
        <v>205</v>
      </c>
      <c r="G9" s="17" t="s">
        <v>50</v>
      </c>
      <c r="H9" s="1" t="s">
        <v>209</v>
      </c>
      <c r="I9" s="1" t="s">
        <v>211</v>
      </c>
      <c r="J9" s="1" t="s">
        <v>213</v>
      </c>
      <c r="K9" s="17" t="s">
        <v>52</v>
      </c>
      <c r="L9" s="1" t="s">
        <v>215</v>
      </c>
      <c r="M9" s="1" t="s">
        <v>217</v>
      </c>
      <c r="N9" s="1" t="s">
        <v>219</v>
      </c>
      <c r="O9" s="17" t="s">
        <v>54</v>
      </c>
      <c r="P9" s="1" t="s">
        <v>221</v>
      </c>
      <c r="Q9" s="1" t="s">
        <v>223</v>
      </c>
      <c r="R9" s="1" t="s">
        <v>225</v>
      </c>
      <c r="S9" s="17" t="s">
        <v>56</v>
      </c>
    </row>
    <row r="10" spans="1:19" ht="14.25" thickBot="1">
      <c r="A10" s="13" t="s">
        <v>44</v>
      </c>
      <c r="B10" s="1" t="s">
        <v>58</v>
      </c>
      <c r="C10" s="17" t="s">
        <v>58</v>
      </c>
      <c r="D10" s="1" t="s">
        <v>58</v>
      </c>
      <c r="E10" s="17" t="s">
        <v>58</v>
      </c>
      <c r="F10" s="1" t="s">
        <v>58</v>
      </c>
      <c r="G10" s="17" t="s">
        <v>58</v>
      </c>
      <c r="H10" s="1" t="s">
        <v>58</v>
      </c>
      <c r="I10" s="1" t="s">
        <v>58</v>
      </c>
      <c r="J10" s="1" t="s">
        <v>58</v>
      </c>
      <c r="K10" s="17" t="s">
        <v>58</v>
      </c>
      <c r="L10" s="1" t="s">
        <v>58</v>
      </c>
      <c r="M10" s="1" t="s">
        <v>58</v>
      </c>
      <c r="N10" s="1" t="s">
        <v>58</v>
      </c>
      <c r="O10" s="17" t="s">
        <v>58</v>
      </c>
      <c r="P10" s="1" t="s">
        <v>58</v>
      </c>
      <c r="Q10" s="1" t="s">
        <v>58</v>
      </c>
      <c r="R10" s="1" t="s">
        <v>58</v>
      </c>
      <c r="S10" s="17" t="s">
        <v>58</v>
      </c>
    </row>
    <row r="11" spans="1:19" ht="14.25" thickTop="1">
      <c r="A11" s="30" t="s">
        <v>183</v>
      </c>
      <c r="B11" s="27">
        <v>-270869</v>
      </c>
      <c r="C11" s="21">
        <v>-104176</v>
      </c>
      <c r="D11" s="27">
        <v>-146844</v>
      </c>
      <c r="E11" s="21">
        <v>317368</v>
      </c>
      <c r="F11" s="27">
        <v>425909</v>
      </c>
      <c r="G11" s="21">
        <v>1063740</v>
      </c>
      <c r="H11" s="27">
        <v>823401</v>
      </c>
      <c r="I11" s="27">
        <v>635660</v>
      </c>
      <c r="J11" s="27">
        <v>362211</v>
      </c>
      <c r="K11" s="21">
        <v>506947</v>
      </c>
      <c r="L11" s="27">
        <v>258626</v>
      </c>
      <c r="M11" s="27">
        <v>84931</v>
      </c>
      <c r="N11" s="27">
        <v>-54723</v>
      </c>
      <c r="O11" s="21">
        <v>-2465</v>
      </c>
      <c r="P11" s="27">
        <v>161639</v>
      </c>
      <c r="Q11" s="27">
        <v>252364</v>
      </c>
      <c r="R11" s="27">
        <v>119245</v>
      </c>
      <c r="S11" s="21">
        <v>-129286</v>
      </c>
    </row>
    <row r="12" spans="1:19" ht="13.5">
      <c r="A12" s="6" t="s">
        <v>157</v>
      </c>
      <c r="B12" s="28">
        <v>132611</v>
      </c>
      <c r="C12" s="22">
        <v>182709</v>
      </c>
      <c r="D12" s="28">
        <v>76461</v>
      </c>
      <c r="E12" s="22">
        <v>181491</v>
      </c>
      <c r="F12" s="28">
        <v>101949</v>
      </c>
      <c r="G12" s="22">
        <v>235432</v>
      </c>
      <c r="H12" s="28">
        <v>175533</v>
      </c>
      <c r="I12" s="28">
        <v>115883</v>
      </c>
      <c r="J12" s="28">
        <v>57751</v>
      </c>
      <c r="K12" s="22">
        <v>259220</v>
      </c>
      <c r="L12" s="28">
        <v>190957</v>
      </c>
      <c r="M12" s="28">
        <v>122831</v>
      </c>
      <c r="N12" s="28">
        <v>57101</v>
      </c>
      <c r="O12" s="22">
        <v>265109</v>
      </c>
      <c r="P12" s="28">
        <v>195753</v>
      </c>
      <c r="Q12" s="28">
        <v>129013</v>
      </c>
      <c r="R12" s="28">
        <v>63452</v>
      </c>
      <c r="S12" s="22">
        <v>266576</v>
      </c>
    </row>
    <row r="13" spans="1:19" ht="13.5">
      <c r="A13" s="6" t="s">
        <v>4</v>
      </c>
      <c r="B13" s="28">
        <v>710</v>
      </c>
      <c r="C13" s="22">
        <v>-1408</v>
      </c>
      <c r="D13" s="28">
        <v>-1290</v>
      </c>
      <c r="E13" s="22">
        <v>-3719</v>
      </c>
      <c r="F13" s="28">
        <v>-682</v>
      </c>
      <c r="G13" s="22">
        <v>1429</v>
      </c>
      <c r="H13" s="28">
        <v>1503</v>
      </c>
      <c r="I13" s="28">
        <v>1181</v>
      </c>
      <c r="J13" s="28">
        <v>1184</v>
      </c>
      <c r="K13" s="22">
        <v>-2175</v>
      </c>
      <c r="L13" s="28">
        <v>1170</v>
      </c>
      <c r="M13" s="28">
        <v>3144</v>
      </c>
      <c r="N13" s="28">
        <v>2961</v>
      </c>
      <c r="O13" s="22">
        <v>-319</v>
      </c>
      <c r="P13" s="28">
        <v>4817</v>
      </c>
      <c r="Q13" s="28">
        <v>5517</v>
      </c>
      <c r="R13" s="28">
        <v>2216</v>
      </c>
      <c r="S13" s="22">
        <v>-3368</v>
      </c>
    </row>
    <row r="14" spans="1:19" ht="13.5">
      <c r="A14" s="6" t="s">
        <v>5</v>
      </c>
      <c r="B14" s="28">
        <v>-27676</v>
      </c>
      <c r="C14" s="22">
        <v>-44437</v>
      </c>
      <c r="D14" s="28">
        <v>5556</v>
      </c>
      <c r="E14" s="22">
        <v>-11087</v>
      </c>
      <c r="F14" s="28">
        <v>-7288</v>
      </c>
      <c r="G14" s="22">
        <v>-9611</v>
      </c>
      <c r="H14" s="28">
        <v>-14443</v>
      </c>
      <c r="I14" s="28">
        <v>-14765</v>
      </c>
      <c r="J14" s="28">
        <v>6270</v>
      </c>
      <c r="K14" s="22">
        <v>-47039</v>
      </c>
      <c r="L14" s="28">
        <v>-23593</v>
      </c>
      <c r="M14" s="28">
        <v>-23350</v>
      </c>
      <c r="N14" s="28">
        <v>2862</v>
      </c>
      <c r="O14" s="22">
        <v>-25560</v>
      </c>
      <c r="P14" s="28">
        <v>-32708</v>
      </c>
      <c r="Q14" s="28">
        <v>-33231</v>
      </c>
      <c r="R14" s="28">
        <v>5915</v>
      </c>
      <c r="S14" s="22">
        <v>-33823</v>
      </c>
    </row>
    <row r="15" spans="1:19" ht="13.5">
      <c r="A15" s="6" t="s">
        <v>6</v>
      </c>
      <c r="B15" s="28">
        <v>-90450</v>
      </c>
      <c r="C15" s="22">
        <v>920</v>
      </c>
      <c r="D15" s="28">
        <v>-5830</v>
      </c>
      <c r="E15" s="22">
        <v>10780</v>
      </c>
      <c r="F15" s="28">
        <v>2940</v>
      </c>
      <c r="G15" s="22">
        <v>-1230</v>
      </c>
      <c r="H15" s="28">
        <v>-4780</v>
      </c>
      <c r="I15" s="28">
        <v>-8350</v>
      </c>
      <c r="J15" s="28">
        <v>-11950</v>
      </c>
      <c r="K15" s="22">
        <v>-20450</v>
      </c>
      <c r="L15" s="28">
        <v>-23190</v>
      </c>
      <c r="M15" s="28">
        <v>-24400</v>
      </c>
      <c r="N15" s="28">
        <v>-27410</v>
      </c>
      <c r="O15" s="22">
        <v>-7690</v>
      </c>
      <c r="P15" s="28">
        <v>-11960</v>
      </c>
      <c r="Q15" s="28">
        <v>-16350</v>
      </c>
      <c r="R15" s="28">
        <v>-20760</v>
      </c>
      <c r="S15" s="22">
        <v>11590</v>
      </c>
    </row>
    <row r="16" spans="1:19" ht="13.5">
      <c r="A16" s="6" t="s">
        <v>7</v>
      </c>
      <c r="B16" s="28">
        <v>-13599</v>
      </c>
      <c r="C16" s="22">
        <v>-19725</v>
      </c>
      <c r="D16" s="28">
        <v>-11870</v>
      </c>
      <c r="E16" s="22">
        <v>-18874</v>
      </c>
      <c r="F16" s="28">
        <v>-11637</v>
      </c>
      <c r="G16" s="22">
        <v>-48624</v>
      </c>
      <c r="H16" s="28">
        <v>-40812</v>
      </c>
      <c r="I16" s="28">
        <v>-35161</v>
      </c>
      <c r="J16" s="28">
        <v>-19826</v>
      </c>
      <c r="K16" s="22">
        <v>-86760</v>
      </c>
      <c r="L16" s="28">
        <v>-66247</v>
      </c>
      <c r="M16" s="28">
        <v>-47783</v>
      </c>
      <c r="N16" s="28">
        <v>-26959</v>
      </c>
      <c r="O16" s="22">
        <v>-27555</v>
      </c>
      <c r="P16" s="28">
        <v>-17903</v>
      </c>
      <c r="Q16" s="28">
        <v>-14495</v>
      </c>
      <c r="R16" s="28">
        <v>-10719</v>
      </c>
      <c r="S16" s="22">
        <v>-34993</v>
      </c>
    </row>
    <row r="17" spans="1:19" ht="13.5">
      <c r="A17" s="6" t="s">
        <v>168</v>
      </c>
      <c r="B17" s="28">
        <v>14832</v>
      </c>
      <c r="C17" s="22">
        <v>33279</v>
      </c>
      <c r="D17" s="28">
        <v>18834</v>
      </c>
      <c r="E17" s="22">
        <v>65325</v>
      </c>
      <c r="F17" s="28">
        <v>38954</v>
      </c>
      <c r="G17" s="22">
        <v>67010</v>
      </c>
      <c r="H17" s="28">
        <v>48810</v>
      </c>
      <c r="I17" s="28">
        <v>33542</v>
      </c>
      <c r="J17" s="28">
        <v>14390</v>
      </c>
      <c r="K17" s="22">
        <v>38201</v>
      </c>
      <c r="L17" s="28">
        <v>26362</v>
      </c>
      <c r="M17" s="28">
        <v>16806</v>
      </c>
      <c r="N17" s="28">
        <v>8481</v>
      </c>
      <c r="O17" s="22">
        <v>25869</v>
      </c>
      <c r="P17" s="28">
        <v>18401</v>
      </c>
      <c r="Q17" s="28">
        <v>13581</v>
      </c>
      <c r="R17" s="28">
        <v>6688</v>
      </c>
      <c r="S17" s="22">
        <v>33395</v>
      </c>
    </row>
    <row r="18" spans="1:19" ht="13.5">
      <c r="A18" s="6" t="s">
        <v>170</v>
      </c>
      <c r="B18" s="28">
        <v>2998</v>
      </c>
      <c r="C18" s="22">
        <v>10056</v>
      </c>
      <c r="D18" s="28">
        <v>5487</v>
      </c>
      <c r="E18" s="22">
        <v>11739</v>
      </c>
      <c r="F18" s="28">
        <v>6422</v>
      </c>
      <c r="G18" s="22">
        <v>13960</v>
      </c>
      <c r="H18" s="28">
        <v>10632</v>
      </c>
      <c r="I18" s="28">
        <v>7811</v>
      </c>
      <c r="J18" s="28">
        <v>3745</v>
      </c>
      <c r="K18" s="22">
        <v>9492</v>
      </c>
      <c r="L18" s="28">
        <v>6242</v>
      </c>
      <c r="M18" s="28">
        <v>3116</v>
      </c>
      <c r="N18" s="28">
        <v>1096</v>
      </c>
      <c r="O18" s="22">
        <v>7602</v>
      </c>
      <c r="P18" s="28">
        <v>6597</v>
      </c>
      <c r="Q18" s="28">
        <v>4652</v>
      </c>
      <c r="R18" s="28">
        <v>2210</v>
      </c>
      <c r="S18" s="22">
        <v>4967</v>
      </c>
    </row>
    <row r="19" spans="1:19" ht="13.5">
      <c r="A19" s="6" t="s">
        <v>8</v>
      </c>
      <c r="B19" s="28"/>
      <c r="C19" s="22"/>
      <c r="D19" s="28">
        <v>72007</v>
      </c>
      <c r="E19" s="22"/>
      <c r="F19" s="28">
        <v>32281</v>
      </c>
      <c r="G19" s="22">
        <v>4718</v>
      </c>
      <c r="H19" s="28">
        <v>4324</v>
      </c>
      <c r="I19" s="28"/>
      <c r="J19" s="28"/>
      <c r="K19" s="22"/>
      <c r="L19" s="28"/>
      <c r="M19" s="28"/>
      <c r="N19" s="28"/>
      <c r="O19" s="22">
        <v>35213</v>
      </c>
      <c r="P19" s="28">
        <v>28600</v>
      </c>
      <c r="Q19" s="28"/>
      <c r="R19" s="28"/>
      <c r="S19" s="22">
        <v>299115</v>
      </c>
    </row>
    <row r="20" spans="1:19" ht="13.5">
      <c r="A20" s="6" t="s">
        <v>9</v>
      </c>
      <c r="B20" s="28">
        <v>-1213</v>
      </c>
      <c r="C20" s="22"/>
      <c r="D20" s="28"/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179</v>
      </c>
      <c r="B21" s="28">
        <v>29</v>
      </c>
      <c r="C21" s="22">
        <v>6</v>
      </c>
      <c r="D21" s="28"/>
      <c r="E21" s="22">
        <v>458871</v>
      </c>
      <c r="F21" s="28"/>
      <c r="G21" s="22"/>
      <c r="H21" s="28"/>
      <c r="I21" s="28"/>
      <c r="J21" s="28"/>
      <c r="K21" s="22">
        <v>207</v>
      </c>
      <c r="L21" s="28">
        <v>144</v>
      </c>
      <c r="M21" s="28"/>
      <c r="N21" s="28"/>
      <c r="O21" s="22">
        <v>3147</v>
      </c>
      <c r="P21" s="28">
        <v>3147</v>
      </c>
      <c r="Q21" s="28">
        <v>433</v>
      </c>
      <c r="R21" s="28">
        <v>433</v>
      </c>
      <c r="S21" s="22">
        <v>1999</v>
      </c>
    </row>
    <row r="22" spans="1:19" ht="13.5">
      <c r="A22" s="6" t="s">
        <v>10</v>
      </c>
      <c r="B22" s="28">
        <v>1069562</v>
      </c>
      <c r="C22" s="22">
        <v>-138082</v>
      </c>
      <c r="D22" s="28">
        <v>227722</v>
      </c>
      <c r="E22" s="22">
        <v>1533581</v>
      </c>
      <c r="F22" s="28">
        <v>19427</v>
      </c>
      <c r="G22" s="22">
        <v>-570893</v>
      </c>
      <c r="H22" s="28">
        <v>-525040</v>
      </c>
      <c r="I22" s="28">
        <v>-375025</v>
      </c>
      <c r="J22" s="28">
        <v>-693743</v>
      </c>
      <c r="K22" s="22">
        <v>-1729983</v>
      </c>
      <c r="L22" s="28">
        <v>-1122655</v>
      </c>
      <c r="M22" s="28">
        <v>91386</v>
      </c>
      <c r="N22" s="28">
        <v>805053</v>
      </c>
      <c r="O22" s="22">
        <v>5086874</v>
      </c>
      <c r="P22" s="28">
        <v>1900310</v>
      </c>
      <c r="Q22" s="28">
        <v>818197</v>
      </c>
      <c r="R22" s="28">
        <v>275013</v>
      </c>
      <c r="S22" s="22">
        <v>1929458</v>
      </c>
    </row>
    <row r="23" spans="1:19" ht="13.5">
      <c r="A23" s="6" t="s">
        <v>11</v>
      </c>
      <c r="B23" s="28">
        <v>-147701</v>
      </c>
      <c r="C23" s="22">
        <v>420798</v>
      </c>
      <c r="D23" s="28">
        <v>22041</v>
      </c>
      <c r="E23" s="22">
        <v>1137770</v>
      </c>
      <c r="F23" s="28">
        <v>421943</v>
      </c>
      <c r="G23" s="22">
        <v>-1589525</v>
      </c>
      <c r="H23" s="28">
        <v>-1454996</v>
      </c>
      <c r="I23" s="28">
        <v>-346384</v>
      </c>
      <c r="J23" s="28">
        <v>-141265</v>
      </c>
      <c r="K23" s="22">
        <v>-558853</v>
      </c>
      <c r="L23" s="28">
        <v>-556748</v>
      </c>
      <c r="M23" s="28">
        <v>-286629</v>
      </c>
      <c r="N23" s="28">
        <v>-142805</v>
      </c>
      <c r="O23" s="22">
        <v>943542</v>
      </c>
      <c r="P23" s="28">
        <v>577531</v>
      </c>
      <c r="Q23" s="28">
        <v>-123761</v>
      </c>
      <c r="R23" s="28">
        <v>-131860</v>
      </c>
      <c r="S23" s="22">
        <v>264719</v>
      </c>
    </row>
    <row r="24" spans="1:19" ht="13.5">
      <c r="A24" s="6" t="s">
        <v>12</v>
      </c>
      <c r="B24" s="28">
        <v>248130</v>
      </c>
      <c r="C24" s="22">
        <v>123640</v>
      </c>
      <c r="D24" s="28">
        <v>2174</v>
      </c>
      <c r="E24" s="22">
        <v>-734950</v>
      </c>
      <c r="F24" s="28">
        <v>-235653</v>
      </c>
      <c r="G24" s="22">
        <v>1076721</v>
      </c>
      <c r="H24" s="28">
        <v>1552429</v>
      </c>
      <c r="I24" s="28">
        <v>913498</v>
      </c>
      <c r="J24" s="28">
        <v>258721</v>
      </c>
      <c r="K24" s="22">
        <v>540324</v>
      </c>
      <c r="L24" s="28">
        <v>391242</v>
      </c>
      <c r="M24" s="28">
        <v>196269</v>
      </c>
      <c r="N24" s="28">
        <v>70459</v>
      </c>
      <c r="O24" s="22">
        <v>-797956</v>
      </c>
      <c r="P24" s="28">
        <v>-479882</v>
      </c>
      <c r="Q24" s="28">
        <v>-79848</v>
      </c>
      <c r="R24" s="28">
        <v>121413</v>
      </c>
      <c r="S24" s="22">
        <v>-1432461</v>
      </c>
    </row>
    <row r="25" spans="1:19" ht="13.5">
      <c r="A25" s="6" t="s">
        <v>13</v>
      </c>
      <c r="B25" s="28">
        <v>-62804</v>
      </c>
      <c r="C25" s="22">
        <v>62804</v>
      </c>
      <c r="D25" s="28">
        <v>27382</v>
      </c>
      <c r="E25" s="22">
        <v>-11948</v>
      </c>
      <c r="F25" s="28">
        <v>47557</v>
      </c>
      <c r="G25" s="22">
        <v>10524</v>
      </c>
      <c r="H25" s="28">
        <v>8899</v>
      </c>
      <c r="I25" s="28">
        <v>21721</v>
      </c>
      <c r="J25" s="28">
        <v>25190</v>
      </c>
      <c r="K25" s="22">
        <v>-36084</v>
      </c>
      <c r="L25" s="28">
        <v>-35760</v>
      </c>
      <c r="M25" s="28">
        <v>-35610</v>
      </c>
      <c r="N25" s="28">
        <v>-20982</v>
      </c>
      <c r="O25" s="22">
        <v>-7352</v>
      </c>
      <c r="P25" s="28">
        <v>-13082</v>
      </c>
      <c r="Q25" s="28">
        <v>-30720</v>
      </c>
      <c r="R25" s="28">
        <v>-27794</v>
      </c>
      <c r="S25" s="22">
        <v>30459</v>
      </c>
    </row>
    <row r="26" spans="1:19" ht="13.5">
      <c r="A26" s="6" t="s">
        <v>67</v>
      </c>
      <c r="B26" s="28">
        <v>-88244</v>
      </c>
      <c r="C26" s="22">
        <v>384660</v>
      </c>
      <c r="D26" s="28">
        <v>413952</v>
      </c>
      <c r="E26" s="22">
        <v>171565</v>
      </c>
      <c r="F26" s="28">
        <v>47371</v>
      </c>
      <c r="G26" s="22">
        <v>-28343</v>
      </c>
      <c r="H26" s="28">
        <v>-3098</v>
      </c>
      <c r="I26" s="28">
        <v>29783</v>
      </c>
      <c r="J26" s="28">
        <v>-13607</v>
      </c>
      <c r="K26" s="22">
        <v>138824</v>
      </c>
      <c r="L26" s="28">
        <v>70215</v>
      </c>
      <c r="M26" s="28">
        <v>99139</v>
      </c>
      <c r="N26" s="28">
        <v>30494</v>
      </c>
      <c r="O26" s="22">
        <v>61406</v>
      </c>
      <c r="P26" s="28">
        <v>33488</v>
      </c>
      <c r="Q26" s="28">
        <v>14274</v>
      </c>
      <c r="R26" s="28">
        <v>104970</v>
      </c>
      <c r="S26" s="22">
        <v>-29144</v>
      </c>
    </row>
    <row r="27" spans="1:19" ht="13.5">
      <c r="A27" s="6" t="s">
        <v>14</v>
      </c>
      <c r="B27" s="28">
        <v>766318</v>
      </c>
      <c r="C27" s="22">
        <v>910763</v>
      </c>
      <c r="D27" s="28">
        <v>705785</v>
      </c>
      <c r="E27" s="22">
        <v>2653753</v>
      </c>
      <c r="F27" s="28">
        <v>889582</v>
      </c>
      <c r="G27" s="22">
        <v>229307</v>
      </c>
      <c r="H27" s="28">
        <v>585926</v>
      </c>
      <c r="I27" s="28">
        <v>982740</v>
      </c>
      <c r="J27" s="28">
        <v>-147798</v>
      </c>
      <c r="K27" s="22">
        <v>-869876</v>
      </c>
      <c r="L27" s="28">
        <v>-772714</v>
      </c>
      <c r="M27" s="28">
        <v>315145</v>
      </c>
      <c r="N27" s="28">
        <v>818352</v>
      </c>
      <c r="O27" s="22">
        <v>5546609</v>
      </c>
      <c r="P27" s="28">
        <v>2356064</v>
      </c>
      <c r="Q27" s="28">
        <v>922687</v>
      </c>
      <c r="R27" s="28">
        <v>495525</v>
      </c>
      <c r="S27" s="22">
        <v>1186827</v>
      </c>
    </row>
    <row r="28" spans="1:19" ht="13.5">
      <c r="A28" s="6" t="s">
        <v>15</v>
      </c>
      <c r="B28" s="28">
        <v>13599</v>
      </c>
      <c r="C28" s="22">
        <v>19725</v>
      </c>
      <c r="D28" s="28">
        <v>11870</v>
      </c>
      <c r="E28" s="22">
        <v>22621</v>
      </c>
      <c r="F28" s="28">
        <v>15384</v>
      </c>
      <c r="G28" s="22">
        <v>53802</v>
      </c>
      <c r="H28" s="28">
        <v>44575</v>
      </c>
      <c r="I28" s="28">
        <v>35983</v>
      </c>
      <c r="J28" s="28">
        <v>13521</v>
      </c>
      <c r="K28" s="22">
        <v>72599</v>
      </c>
      <c r="L28" s="28">
        <v>47409</v>
      </c>
      <c r="M28" s="28">
        <v>36793</v>
      </c>
      <c r="N28" s="28">
        <v>17510</v>
      </c>
      <c r="O28" s="22">
        <v>24257</v>
      </c>
      <c r="P28" s="28">
        <v>17903</v>
      </c>
      <c r="Q28" s="28">
        <v>14495</v>
      </c>
      <c r="R28" s="28">
        <v>10719</v>
      </c>
      <c r="S28" s="22">
        <v>35671</v>
      </c>
    </row>
    <row r="29" spans="1:19" ht="13.5">
      <c r="A29" s="6" t="s">
        <v>16</v>
      </c>
      <c r="B29" s="28">
        <v>-15080</v>
      </c>
      <c r="C29" s="22">
        <v>-34161</v>
      </c>
      <c r="D29" s="28">
        <v>-19749</v>
      </c>
      <c r="E29" s="22">
        <v>-64580</v>
      </c>
      <c r="F29" s="28">
        <v>-38970</v>
      </c>
      <c r="G29" s="22">
        <v>-67755</v>
      </c>
      <c r="H29" s="28">
        <v>-48115</v>
      </c>
      <c r="I29" s="28">
        <v>-33804</v>
      </c>
      <c r="J29" s="28">
        <v>-15332</v>
      </c>
      <c r="K29" s="22">
        <v>-39154</v>
      </c>
      <c r="L29" s="28">
        <v>-25914</v>
      </c>
      <c r="M29" s="28">
        <v>-17268</v>
      </c>
      <c r="N29" s="28">
        <v>-8917</v>
      </c>
      <c r="O29" s="22">
        <v>-24967</v>
      </c>
      <c r="P29" s="28">
        <v>-17924</v>
      </c>
      <c r="Q29" s="28">
        <v>-13405</v>
      </c>
      <c r="R29" s="28">
        <v>-6573</v>
      </c>
      <c r="S29" s="22">
        <v>-39677</v>
      </c>
    </row>
    <row r="30" spans="1:19" ht="13.5">
      <c r="A30" s="6" t="s">
        <v>17</v>
      </c>
      <c r="B30" s="28">
        <v>62175</v>
      </c>
      <c r="C30" s="22">
        <v>-150152</v>
      </c>
      <c r="D30" s="28">
        <v>-16729</v>
      </c>
      <c r="E30" s="22">
        <v>-727618</v>
      </c>
      <c r="F30" s="28">
        <v>-483405</v>
      </c>
      <c r="G30" s="22">
        <v>-66459</v>
      </c>
      <c r="H30" s="28">
        <v>-66012</v>
      </c>
      <c r="I30" s="28">
        <v>-39840</v>
      </c>
      <c r="J30" s="28">
        <v>-38923</v>
      </c>
      <c r="K30" s="22">
        <v>-34210</v>
      </c>
      <c r="L30" s="28">
        <v>-3947</v>
      </c>
      <c r="M30" s="28">
        <v>-3947</v>
      </c>
      <c r="N30" s="28">
        <v>-3947</v>
      </c>
      <c r="O30" s="22">
        <v>-44081</v>
      </c>
      <c r="P30" s="28">
        <v>-46972</v>
      </c>
      <c r="Q30" s="28">
        <v>-15209</v>
      </c>
      <c r="R30" s="28">
        <v>-14968</v>
      </c>
      <c r="S30" s="22">
        <v>-378238</v>
      </c>
    </row>
    <row r="31" spans="1:19" ht="14.25" thickBot="1">
      <c r="A31" s="5" t="s">
        <v>18</v>
      </c>
      <c r="B31" s="29">
        <v>827013</v>
      </c>
      <c r="C31" s="23">
        <v>746174</v>
      </c>
      <c r="D31" s="29">
        <v>681176</v>
      </c>
      <c r="E31" s="23">
        <v>1884176</v>
      </c>
      <c r="F31" s="29">
        <v>382590</v>
      </c>
      <c r="G31" s="23">
        <v>148895</v>
      </c>
      <c r="H31" s="29">
        <v>516373</v>
      </c>
      <c r="I31" s="29">
        <v>945078</v>
      </c>
      <c r="J31" s="29">
        <v>-188532</v>
      </c>
      <c r="K31" s="23">
        <v>-870641</v>
      </c>
      <c r="L31" s="29">
        <v>-755166</v>
      </c>
      <c r="M31" s="29">
        <v>330723</v>
      </c>
      <c r="N31" s="29">
        <v>822997</v>
      </c>
      <c r="O31" s="23">
        <v>5501818</v>
      </c>
      <c r="P31" s="29">
        <v>2309071</v>
      </c>
      <c r="Q31" s="29">
        <v>908567</v>
      </c>
      <c r="R31" s="29">
        <v>484702</v>
      </c>
      <c r="S31" s="23">
        <v>804583</v>
      </c>
    </row>
    <row r="32" spans="1:19" ht="14.25" thickTop="1">
      <c r="A32" s="6" t="s">
        <v>19</v>
      </c>
      <c r="B32" s="28">
        <v>-23000</v>
      </c>
      <c r="C32" s="22">
        <v>-33000</v>
      </c>
      <c r="D32" s="28">
        <v>-23000</v>
      </c>
      <c r="E32" s="22">
        <v>-33000</v>
      </c>
      <c r="F32" s="28">
        <v>-23000</v>
      </c>
      <c r="G32" s="22">
        <v>-48000</v>
      </c>
      <c r="H32" s="28">
        <v>-48000</v>
      </c>
      <c r="I32" s="28">
        <v>-23000</v>
      </c>
      <c r="J32" s="28">
        <v>-13000</v>
      </c>
      <c r="K32" s="22">
        <v>-58000</v>
      </c>
      <c r="L32" s="28">
        <v>-48000</v>
      </c>
      <c r="M32" s="28">
        <v>-23000</v>
      </c>
      <c r="N32" s="28">
        <v>-13000</v>
      </c>
      <c r="O32" s="22">
        <v>-58000</v>
      </c>
      <c r="P32" s="28">
        <v>-48000</v>
      </c>
      <c r="Q32" s="28">
        <v>-23000</v>
      </c>
      <c r="R32" s="28">
        <v>-13000</v>
      </c>
      <c r="S32" s="22">
        <v>-63010</v>
      </c>
    </row>
    <row r="33" spans="1:19" ht="13.5">
      <c r="A33" s="6" t="s">
        <v>20</v>
      </c>
      <c r="B33" s="28">
        <v>23000</v>
      </c>
      <c r="C33" s="22">
        <v>33000</v>
      </c>
      <c r="D33" s="28">
        <v>23000</v>
      </c>
      <c r="E33" s="22">
        <v>48000</v>
      </c>
      <c r="F33" s="28">
        <v>38000</v>
      </c>
      <c r="G33" s="22">
        <v>58000</v>
      </c>
      <c r="H33" s="28">
        <v>48000</v>
      </c>
      <c r="I33" s="28">
        <v>23000</v>
      </c>
      <c r="J33" s="28">
        <v>13000</v>
      </c>
      <c r="K33" s="22">
        <v>58000</v>
      </c>
      <c r="L33" s="28">
        <v>48000</v>
      </c>
      <c r="M33" s="28">
        <v>23000</v>
      </c>
      <c r="N33" s="28">
        <v>13000</v>
      </c>
      <c r="O33" s="22">
        <v>58000</v>
      </c>
      <c r="P33" s="28">
        <v>48000</v>
      </c>
      <c r="Q33" s="28">
        <v>23000</v>
      </c>
      <c r="R33" s="28">
        <v>13000</v>
      </c>
      <c r="S33" s="22">
        <v>63010</v>
      </c>
    </row>
    <row r="34" spans="1:19" ht="13.5">
      <c r="A34" s="6" t="s">
        <v>21</v>
      </c>
      <c r="B34" s="28">
        <v>-255904</v>
      </c>
      <c r="C34" s="22">
        <v>-630866</v>
      </c>
      <c r="D34" s="28">
        <v>-315773</v>
      </c>
      <c r="E34" s="22">
        <v>-10719</v>
      </c>
      <c r="F34" s="28">
        <v>-14110</v>
      </c>
      <c r="G34" s="22">
        <v>-39780</v>
      </c>
      <c r="H34" s="28">
        <v>-31735</v>
      </c>
      <c r="I34" s="28">
        <v>-7099</v>
      </c>
      <c r="J34" s="28">
        <v>-206</v>
      </c>
      <c r="K34" s="22">
        <v>-171286</v>
      </c>
      <c r="L34" s="28">
        <v>-164138</v>
      </c>
      <c r="M34" s="28">
        <v>-160703</v>
      </c>
      <c r="N34" s="28">
        <v>-101067</v>
      </c>
      <c r="O34" s="22">
        <v>-175962</v>
      </c>
      <c r="P34" s="28">
        <v>-154399</v>
      </c>
      <c r="Q34" s="28">
        <v>-81661</v>
      </c>
      <c r="R34" s="28">
        <v>-68054</v>
      </c>
      <c r="S34" s="22">
        <v>-2212772</v>
      </c>
    </row>
    <row r="35" spans="1:19" ht="13.5">
      <c r="A35" s="6" t="s">
        <v>22</v>
      </c>
      <c r="B35" s="28">
        <v>1524</v>
      </c>
      <c r="C35" s="22">
        <v>1067</v>
      </c>
      <c r="D35" s="28"/>
      <c r="E35" s="22">
        <v>9499</v>
      </c>
      <c r="F35" s="28">
        <v>400</v>
      </c>
      <c r="G35" s="22">
        <v>47</v>
      </c>
      <c r="H35" s="28">
        <v>47</v>
      </c>
      <c r="I35" s="28">
        <v>47</v>
      </c>
      <c r="J35" s="28"/>
      <c r="K35" s="22">
        <v>65</v>
      </c>
      <c r="L35" s="28">
        <v>37</v>
      </c>
      <c r="M35" s="28"/>
      <c r="N35" s="28"/>
      <c r="O35" s="22">
        <v>3000</v>
      </c>
      <c r="P35" s="28">
        <v>3000</v>
      </c>
      <c r="Q35" s="28">
        <v>3000</v>
      </c>
      <c r="R35" s="28">
        <v>3000</v>
      </c>
      <c r="S35" s="22">
        <v>114</v>
      </c>
    </row>
    <row r="36" spans="1:19" ht="13.5">
      <c r="A36" s="6" t="s">
        <v>23</v>
      </c>
      <c r="B36" s="28">
        <v>-1759</v>
      </c>
      <c r="C36" s="22">
        <v>-2951</v>
      </c>
      <c r="D36" s="28">
        <v>-1625</v>
      </c>
      <c r="E36" s="22">
        <v>-4583</v>
      </c>
      <c r="F36" s="28">
        <v>-3062</v>
      </c>
      <c r="G36" s="22">
        <v>-6016</v>
      </c>
      <c r="H36" s="28">
        <v>-4765</v>
      </c>
      <c r="I36" s="28">
        <v>-3033</v>
      </c>
      <c r="J36" s="28">
        <v>-1688</v>
      </c>
      <c r="K36" s="22">
        <v>-436254</v>
      </c>
      <c r="L36" s="28">
        <v>-934398</v>
      </c>
      <c r="M36" s="28">
        <v>-932768</v>
      </c>
      <c r="N36" s="28">
        <v>-1093453</v>
      </c>
      <c r="O36" s="22">
        <v>-2615362</v>
      </c>
      <c r="P36" s="28">
        <v>-576002</v>
      </c>
      <c r="Q36" s="28">
        <v>-110696</v>
      </c>
      <c r="R36" s="28">
        <v>-1667</v>
      </c>
      <c r="S36" s="22">
        <v>-269689</v>
      </c>
    </row>
    <row r="37" spans="1:19" ht="13.5">
      <c r="A37" s="6" t="s">
        <v>24</v>
      </c>
      <c r="B37" s="28">
        <v>9007</v>
      </c>
      <c r="C37" s="22">
        <v>3693</v>
      </c>
      <c r="D37" s="28">
        <v>3693</v>
      </c>
      <c r="E37" s="22"/>
      <c r="F37" s="28"/>
      <c r="G37" s="22">
        <v>2795</v>
      </c>
      <c r="H37" s="28">
        <v>2716</v>
      </c>
      <c r="I37" s="28"/>
      <c r="J37" s="28"/>
      <c r="K37" s="22">
        <v>2224</v>
      </c>
      <c r="L37" s="28">
        <v>2224</v>
      </c>
      <c r="M37" s="28">
        <v>2224</v>
      </c>
      <c r="N37" s="28"/>
      <c r="O37" s="22">
        <v>4150</v>
      </c>
      <c r="P37" s="28">
        <v>4150</v>
      </c>
      <c r="Q37" s="28">
        <v>4150</v>
      </c>
      <c r="R37" s="28"/>
      <c r="S37" s="22">
        <v>8079</v>
      </c>
    </row>
    <row r="38" spans="1:19" ht="13.5">
      <c r="A38" s="6" t="s">
        <v>67</v>
      </c>
      <c r="B38" s="28">
        <v>6185</v>
      </c>
      <c r="C38" s="22">
        <v>1888</v>
      </c>
      <c r="D38" s="28">
        <v>1194</v>
      </c>
      <c r="E38" s="22">
        <v>-7283</v>
      </c>
      <c r="F38" s="28">
        <v>156</v>
      </c>
      <c r="G38" s="22">
        <v>405</v>
      </c>
      <c r="H38" s="28">
        <v>12</v>
      </c>
      <c r="I38" s="28">
        <v>69</v>
      </c>
      <c r="J38" s="28">
        <v>-469</v>
      </c>
      <c r="K38" s="22">
        <v>-4404</v>
      </c>
      <c r="L38" s="28"/>
      <c r="M38" s="28"/>
      <c r="N38" s="28"/>
      <c r="O38" s="22"/>
      <c r="P38" s="28"/>
      <c r="Q38" s="28"/>
      <c r="R38" s="28"/>
      <c r="S38" s="22">
        <v>-7260</v>
      </c>
    </row>
    <row r="39" spans="1:19" ht="14.25" thickBot="1">
      <c r="A39" s="5" t="s">
        <v>25</v>
      </c>
      <c r="B39" s="29">
        <v>-240947</v>
      </c>
      <c r="C39" s="23">
        <v>-629104</v>
      </c>
      <c r="D39" s="29">
        <v>-312512</v>
      </c>
      <c r="E39" s="23">
        <v>1365049</v>
      </c>
      <c r="F39" s="29">
        <v>-451108</v>
      </c>
      <c r="G39" s="23">
        <v>-3990856</v>
      </c>
      <c r="H39" s="29">
        <v>-3401862</v>
      </c>
      <c r="I39" s="29">
        <v>-1868883</v>
      </c>
      <c r="J39" s="29">
        <v>-2130978</v>
      </c>
      <c r="K39" s="23">
        <v>-2343416</v>
      </c>
      <c r="L39" s="29">
        <v>-1495648</v>
      </c>
      <c r="M39" s="29">
        <v>-1734060</v>
      </c>
      <c r="N39" s="29">
        <v>-560766</v>
      </c>
      <c r="O39" s="23">
        <v>-4173488</v>
      </c>
      <c r="P39" s="29">
        <v>-1319626</v>
      </c>
      <c r="Q39" s="29">
        <v>-137957</v>
      </c>
      <c r="R39" s="29">
        <v>-14849</v>
      </c>
      <c r="S39" s="23">
        <v>-1516234</v>
      </c>
    </row>
    <row r="40" spans="1:19" ht="14.25" thickTop="1">
      <c r="A40" s="6" t="s">
        <v>26</v>
      </c>
      <c r="B40" s="28">
        <v>312885</v>
      </c>
      <c r="C40" s="22">
        <v>128443</v>
      </c>
      <c r="D40" s="28">
        <v>-48372</v>
      </c>
      <c r="E40" s="22">
        <v>-2360004</v>
      </c>
      <c r="F40" s="28">
        <v>525996</v>
      </c>
      <c r="G40" s="22">
        <v>3460004</v>
      </c>
      <c r="H40" s="28">
        <v>2063335</v>
      </c>
      <c r="I40" s="28">
        <v>1171667</v>
      </c>
      <c r="J40" s="28">
        <v>2330000</v>
      </c>
      <c r="K40" s="22">
        <v>1575000</v>
      </c>
      <c r="L40" s="28">
        <v>270000</v>
      </c>
      <c r="M40" s="28">
        <v>30000</v>
      </c>
      <c r="N40" s="28"/>
      <c r="O40" s="22">
        <v>-1101800</v>
      </c>
      <c r="P40" s="28">
        <v>-871800</v>
      </c>
      <c r="Q40" s="28">
        <v>-766800</v>
      </c>
      <c r="R40" s="28">
        <v>-511800</v>
      </c>
      <c r="S40" s="22">
        <v>994358</v>
      </c>
    </row>
    <row r="41" spans="1:19" ht="13.5">
      <c r="A41" s="6" t="s">
        <v>27</v>
      </c>
      <c r="B41" s="28">
        <v>50000</v>
      </c>
      <c r="C41" s="22">
        <v>1050000</v>
      </c>
      <c r="D41" s="28">
        <v>750000</v>
      </c>
      <c r="E41" s="22">
        <v>100000</v>
      </c>
      <c r="F41" s="28"/>
      <c r="G41" s="22">
        <v>1220000</v>
      </c>
      <c r="H41" s="28">
        <v>1220000</v>
      </c>
      <c r="I41" s="28">
        <v>450000</v>
      </c>
      <c r="J41" s="28"/>
      <c r="K41" s="22">
        <v>1320000</v>
      </c>
      <c r="L41" s="28">
        <v>1050000</v>
      </c>
      <c r="M41" s="28">
        <v>550000</v>
      </c>
      <c r="N41" s="28">
        <v>250000</v>
      </c>
      <c r="O41" s="22">
        <v>1600000</v>
      </c>
      <c r="P41" s="28">
        <v>450000</v>
      </c>
      <c r="Q41" s="28">
        <v>300000</v>
      </c>
      <c r="R41" s="28">
        <v>150000</v>
      </c>
      <c r="S41" s="22">
        <v>450000</v>
      </c>
    </row>
    <row r="42" spans="1:19" ht="13.5">
      <c r="A42" s="6" t="s">
        <v>28</v>
      </c>
      <c r="B42" s="28">
        <v>-250756</v>
      </c>
      <c r="C42" s="22">
        <v>-1481739</v>
      </c>
      <c r="D42" s="28">
        <v>-1249443</v>
      </c>
      <c r="E42" s="22">
        <v>-1057661</v>
      </c>
      <c r="F42" s="28">
        <v>-373896</v>
      </c>
      <c r="G42" s="22">
        <v>-856508</v>
      </c>
      <c r="H42" s="28">
        <v>-698801</v>
      </c>
      <c r="I42" s="28">
        <v>-617345</v>
      </c>
      <c r="J42" s="28">
        <v>-89421</v>
      </c>
      <c r="K42" s="22">
        <v>-877885</v>
      </c>
      <c r="L42" s="28">
        <v>-676678</v>
      </c>
      <c r="M42" s="28">
        <v>-596908</v>
      </c>
      <c r="N42" s="28">
        <v>-325713</v>
      </c>
      <c r="O42" s="22">
        <v>-543700</v>
      </c>
      <c r="P42" s="28">
        <v>-390030</v>
      </c>
      <c r="Q42" s="28">
        <v>-239737</v>
      </c>
      <c r="R42" s="28">
        <v>-121675</v>
      </c>
      <c r="S42" s="22">
        <v>-992385</v>
      </c>
    </row>
    <row r="43" spans="1:19" ht="13.5">
      <c r="A43" s="6" t="s">
        <v>29</v>
      </c>
      <c r="B43" s="28">
        <v>-4227</v>
      </c>
      <c r="C43" s="22">
        <v>-5762</v>
      </c>
      <c r="D43" s="28">
        <v>-2881</v>
      </c>
      <c r="E43" s="22">
        <v>-8150</v>
      </c>
      <c r="F43" s="28">
        <v>-5269</v>
      </c>
      <c r="G43" s="22">
        <v>-9971</v>
      </c>
      <c r="H43" s="28">
        <v>-7510</v>
      </c>
      <c r="I43" s="28">
        <v>-5049</v>
      </c>
      <c r="J43" s="28">
        <v>-2588</v>
      </c>
      <c r="K43" s="22">
        <v>-10611</v>
      </c>
      <c r="L43" s="28">
        <v>-7958</v>
      </c>
      <c r="M43" s="28">
        <v>-5305</v>
      </c>
      <c r="N43" s="28">
        <v>-2652</v>
      </c>
      <c r="O43" s="22">
        <v>-8075</v>
      </c>
      <c r="P43" s="28">
        <v>-5121</v>
      </c>
      <c r="Q43" s="28">
        <v>-3372</v>
      </c>
      <c r="R43" s="28">
        <v>-1560</v>
      </c>
      <c r="S43" s="22"/>
    </row>
    <row r="44" spans="1:19" ht="13.5">
      <c r="A44" s="6" t="s">
        <v>30</v>
      </c>
      <c r="B44" s="28">
        <v>-112</v>
      </c>
      <c r="C44" s="22">
        <v>-47000</v>
      </c>
      <c r="D44" s="28">
        <v>-46886</v>
      </c>
      <c r="E44" s="22">
        <v>-94118</v>
      </c>
      <c r="F44" s="28">
        <v>-90187</v>
      </c>
      <c r="G44" s="22">
        <v>-70903</v>
      </c>
      <c r="H44" s="28">
        <v>-70776</v>
      </c>
      <c r="I44" s="28">
        <v>-67873</v>
      </c>
      <c r="J44" s="28">
        <v>-66042</v>
      </c>
      <c r="K44" s="22">
        <v>-664</v>
      </c>
      <c r="L44" s="28">
        <v>-663</v>
      </c>
      <c r="M44" s="28">
        <v>-85</v>
      </c>
      <c r="N44" s="28">
        <v>-18</v>
      </c>
      <c r="O44" s="22">
        <v>-23331</v>
      </c>
      <c r="P44" s="28">
        <v>-23307</v>
      </c>
      <c r="Q44" s="28">
        <v>-23185</v>
      </c>
      <c r="R44" s="28">
        <v>-21975</v>
      </c>
      <c r="S44" s="22">
        <v>-62220</v>
      </c>
    </row>
    <row r="45" spans="1:19" ht="14.25" thickBot="1">
      <c r="A45" s="5" t="s">
        <v>31</v>
      </c>
      <c r="B45" s="29">
        <v>107789</v>
      </c>
      <c r="C45" s="23">
        <v>-356131</v>
      </c>
      <c r="D45" s="29">
        <v>-597582</v>
      </c>
      <c r="E45" s="23">
        <v>-3420018</v>
      </c>
      <c r="F45" s="29">
        <v>56603</v>
      </c>
      <c r="G45" s="23">
        <v>3742319</v>
      </c>
      <c r="H45" s="29">
        <v>2506046</v>
      </c>
      <c r="I45" s="29">
        <v>931268</v>
      </c>
      <c r="J45" s="29">
        <v>2171817</v>
      </c>
      <c r="K45" s="23">
        <v>2005602</v>
      </c>
      <c r="L45" s="29">
        <v>634585</v>
      </c>
      <c r="M45" s="29">
        <v>-22299</v>
      </c>
      <c r="N45" s="29">
        <v>-78383</v>
      </c>
      <c r="O45" s="23">
        <v>-77099</v>
      </c>
      <c r="P45" s="29">
        <v>-840450</v>
      </c>
      <c r="Q45" s="29">
        <v>-733240</v>
      </c>
      <c r="R45" s="29">
        <v>-507010</v>
      </c>
      <c r="S45" s="23">
        <v>953117</v>
      </c>
    </row>
    <row r="46" spans="1:19" ht="14.25" thickTop="1">
      <c r="A46" s="7" t="s">
        <v>32</v>
      </c>
      <c r="B46" s="28">
        <v>693855</v>
      </c>
      <c r="C46" s="22">
        <v>-239061</v>
      </c>
      <c r="D46" s="28">
        <v>-228918</v>
      </c>
      <c r="E46" s="22">
        <v>-170791</v>
      </c>
      <c r="F46" s="28">
        <v>-11915</v>
      </c>
      <c r="G46" s="22">
        <v>-99641</v>
      </c>
      <c r="H46" s="28">
        <v>-379442</v>
      </c>
      <c r="I46" s="28">
        <v>7463</v>
      </c>
      <c r="J46" s="28">
        <v>-147693</v>
      </c>
      <c r="K46" s="22">
        <v>-1208455</v>
      </c>
      <c r="L46" s="28">
        <v>-1616229</v>
      </c>
      <c r="M46" s="28">
        <v>-1425636</v>
      </c>
      <c r="N46" s="28">
        <v>183847</v>
      </c>
      <c r="O46" s="22">
        <v>1251231</v>
      </c>
      <c r="P46" s="28">
        <v>148994</v>
      </c>
      <c r="Q46" s="28">
        <v>37368</v>
      </c>
      <c r="R46" s="28">
        <v>-37157</v>
      </c>
      <c r="S46" s="22">
        <v>241466</v>
      </c>
    </row>
    <row r="47" spans="1:19" ht="13.5">
      <c r="A47" s="7" t="s">
        <v>33</v>
      </c>
      <c r="B47" s="28">
        <v>881372</v>
      </c>
      <c r="C47" s="22">
        <v>1120434</v>
      </c>
      <c r="D47" s="28">
        <v>1120434</v>
      </c>
      <c r="E47" s="22">
        <v>1291226</v>
      </c>
      <c r="F47" s="28">
        <v>1291226</v>
      </c>
      <c r="G47" s="22">
        <v>1390868</v>
      </c>
      <c r="H47" s="28">
        <v>1390868</v>
      </c>
      <c r="I47" s="28">
        <v>1390868</v>
      </c>
      <c r="J47" s="28">
        <v>1390868</v>
      </c>
      <c r="K47" s="22">
        <v>2599324</v>
      </c>
      <c r="L47" s="28">
        <v>2599324</v>
      </c>
      <c r="M47" s="28">
        <v>2599324</v>
      </c>
      <c r="N47" s="28">
        <v>2599324</v>
      </c>
      <c r="O47" s="22">
        <v>1348092</v>
      </c>
      <c r="P47" s="28">
        <v>1348092</v>
      </c>
      <c r="Q47" s="28">
        <v>1348092</v>
      </c>
      <c r="R47" s="28">
        <v>1348092</v>
      </c>
      <c r="S47" s="22">
        <v>1106626</v>
      </c>
    </row>
    <row r="48" spans="1:19" ht="14.25" thickBot="1">
      <c r="A48" s="7" t="s">
        <v>33</v>
      </c>
      <c r="B48" s="28">
        <v>1575228</v>
      </c>
      <c r="C48" s="22">
        <v>881372</v>
      </c>
      <c r="D48" s="28">
        <v>891515</v>
      </c>
      <c r="E48" s="22">
        <v>1120434</v>
      </c>
      <c r="F48" s="28">
        <v>1279311</v>
      </c>
      <c r="G48" s="22">
        <v>1291226</v>
      </c>
      <c r="H48" s="28">
        <v>1011426</v>
      </c>
      <c r="I48" s="28">
        <v>1398331</v>
      </c>
      <c r="J48" s="28">
        <v>1243174</v>
      </c>
      <c r="K48" s="22">
        <v>1390868</v>
      </c>
      <c r="L48" s="28">
        <v>983094</v>
      </c>
      <c r="M48" s="28">
        <v>1173687</v>
      </c>
      <c r="N48" s="28">
        <v>2783171</v>
      </c>
      <c r="O48" s="22">
        <v>2599324</v>
      </c>
      <c r="P48" s="28">
        <v>1497087</v>
      </c>
      <c r="Q48" s="28">
        <v>1385461</v>
      </c>
      <c r="R48" s="28">
        <v>1310935</v>
      </c>
      <c r="S48" s="22">
        <v>1348092</v>
      </c>
    </row>
    <row r="49" spans="1:19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1" ht="13.5">
      <c r="A51" s="20" t="s">
        <v>134</v>
      </c>
    </row>
    <row r="52" ht="13.5">
      <c r="A52" s="20" t="s">
        <v>135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130</v>
      </c>
      <c r="B2" s="14">
        <v>5753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38</v>
      </c>
      <c r="B4" s="15" t="str">
        <f>HYPERLINK("http://www.kabupro.jp/mark/20140214/S10016JL.htm","四半期報告書")</f>
        <v>四半期報告書</v>
      </c>
      <c r="C4" s="15" t="str">
        <f>HYPERLINK("http://www.kabupro.jp/mark/20131114/S1000HYA.htm","四半期報告書")</f>
        <v>四半期報告書</v>
      </c>
      <c r="D4" s="15" t="str">
        <f>HYPERLINK("http://www.kabupro.jp/mark/20130814/S000EB4Q.htm","四半期報告書")</f>
        <v>四半期報告書</v>
      </c>
      <c r="E4" s="15" t="str">
        <f>HYPERLINK("http://www.kabupro.jp/mark/20140214/S10016JL.htm","四半期報告書")</f>
        <v>四半期報告書</v>
      </c>
      <c r="F4" s="15" t="str">
        <f>HYPERLINK("http://www.kabupro.jp/mark/20130214/S000CWBL.htm","四半期報告書")</f>
        <v>四半期報告書</v>
      </c>
      <c r="G4" s="15" t="str">
        <f>HYPERLINK("http://www.kabupro.jp/mark/20121114/S000CB34.htm","四半期報告書")</f>
        <v>四半期報告書</v>
      </c>
      <c r="H4" s="15" t="str">
        <f>HYPERLINK("http://www.kabupro.jp/mark/20120810/S000BPL9.htm","四半期報告書")</f>
        <v>四半期報告書</v>
      </c>
      <c r="I4" s="15" t="str">
        <f>HYPERLINK("http://www.kabupro.jp/mark/20130627/S000DTHG.htm","有価証券報告書")</f>
        <v>有価証券報告書</v>
      </c>
      <c r="J4" s="15" t="str">
        <f>HYPERLINK("http://www.kabupro.jp/mark/20120214/S000ABP4.htm","四半期報告書")</f>
        <v>四半期報告書</v>
      </c>
      <c r="K4" s="15" t="str">
        <f>HYPERLINK("http://www.kabupro.jp/mark/20111114/S0009RDF.htm","四半期報告書")</f>
        <v>四半期報告書</v>
      </c>
      <c r="L4" s="15" t="str">
        <f>HYPERLINK("http://www.kabupro.jp/mark/20110812/S00096MW.htm","四半期報告書")</f>
        <v>四半期報告書</v>
      </c>
      <c r="M4" s="15" t="str">
        <f>HYPERLINK("http://www.kabupro.jp/mark/20120628/S000B9P5.htm","有価証券報告書")</f>
        <v>有価証券報告書</v>
      </c>
      <c r="N4" s="15" t="str">
        <f>HYPERLINK("http://www.kabupro.jp/mark/20110214/S0007T6R.htm","四半期報告書")</f>
        <v>四半期報告書</v>
      </c>
      <c r="O4" s="15" t="str">
        <f>HYPERLINK("http://www.kabupro.jp/mark/20101115/S00077N6.htm","四半期報告書")</f>
        <v>四半期報告書</v>
      </c>
      <c r="P4" s="15" t="str">
        <f>HYPERLINK("http://www.kabupro.jp/mark/20100812/S0006MF4.htm","四半期報告書")</f>
        <v>四半期報告書</v>
      </c>
      <c r="Q4" s="15" t="str">
        <f>HYPERLINK("http://www.kabupro.jp/mark/20110629/S0008RBX.htm","有価証券報告書")</f>
        <v>有価証券報告書</v>
      </c>
      <c r="R4" s="15" t="str">
        <f>HYPERLINK("http://www.kabupro.jp/mark/20100215/S000580Y.htm","四半期報告書")</f>
        <v>四半期報告書</v>
      </c>
      <c r="S4" s="15" t="str">
        <f>HYPERLINK("http://www.kabupro.jp/mark/20091113/S0004MQ1.htm","四半期報告書")</f>
        <v>四半期報告書</v>
      </c>
      <c r="T4" s="15" t="str">
        <f>HYPERLINK("http://www.kabupro.jp/mark/20090813/S0003YVC.htm","四半期報告書")</f>
        <v>四半期報告書</v>
      </c>
      <c r="U4" s="15" t="str">
        <f>HYPERLINK("http://www.kabupro.jp/mark/20100629/S00067JI.htm","有価証券報告書")</f>
        <v>有価証券報告書</v>
      </c>
      <c r="V4" s="15" t="str">
        <f>HYPERLINK("http://www.kabupro.jp/mark/20090212/S0002G5S.htm","四半期報告書")</f>
        <v>四半期報告書</v>
      </c>
      <c r="W4" s="15" t="str">
        <f>HYPERLINK("http://www.kabupro.jp/mark/20081113/S0001TKE.htm","四半期報告書")</f>
        <v>四半期報告書</v>
      </c>
      <c r="X4" s="15" t="str">
        <f>HYPERLINK("http://www.kabupro.jp/mark/20080813/S00015LL.htm","四半期報告書")</f>
        <v>四半期報告書</v>
      </c>
      <c r="Y4" s="15" t="str">
        <f>HYPERLINK("http://www.kabupro.jp/mark/20090626/S0003JLV.htm","有価証券報告書")</f>
        <v>有価証券報告書</v>
      </c>
    </row>
    <row r="5" spans="1:25" ht="14.25" thickBot="1">
      <c r="A5" s="11" t="s">
        <v>39</v>
      </c>
      <c r="B5" s="1" t="s">
        <v>189</v>
      </c>
      <c r="C5" s="1" t="s">
        <v>192</v>
      </c>
      <c r="D5" s="1" t="s">
        <v>194</v>
      </c>
      <c r="E5" s="1" t="s">
        <v>189</v>
      </c>
      <c r="F5" s="1" t="s">
        <v>196</v>
      </c>
      <c r="G5" s="1" t="s">
        <v>198</v>
      </c>
      <c r="H5" s="1" t="s">
        <v>200</v>
      </c>
      <c r="I5" s="1" t="s">
        <v>45</v>
      </c>
      <c r="J5" s="1" t="s">
        <v>202</v>
      </c>
      <c r="K5" s="1" t="s">
        <v>204</v>
      </c>
      <c r="L5" s="1" t="s">
        <v>206</v>
      </c>
      <c r="M5" s="1" t="s">
        <v>49</v>
      </c>
      <c r="N5" s="1" t="s">
        <v>208</v>
      </c>
      <c r="O5" s="1" t="s">
        <v>210</v>
      </c>
      <c r="P5" s="1" t="s">
        <v>212</v>
      </c>
      <c r="Q5" s="1" t="s">
        <v>51</v>
      </c>
      <c r="R5" s="1" t="s">
        <v>214</v>
      </c>
      <c r="S5" s="1" t="s">
        <v>216</v>
      </c>
      <c r="T5" s="1" t="s">
        <v>218</v>
      </c>
      <c r="U5" s="1" t="s">
        <v>53</v>
      </c>
      <c r="V5" s="1" t="s">
        <v>220</v>
      </c>
      <c r="W5" s="1" t="s">
        <v>222</v>
      </c>
      <c r="X5" s="1" t="s">
        <v>224</v>
      </c>
      <c r="Y5" s="1" t="s">
        <v>55</v>
      </c>
    </row>
    <row r="6" spans="1:25" ht="15" thickBot="1" thickTop="1">
      <c r="A6" s="10" t="s">
        <v>40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41</v>
      </c>
      <c r="B7" s="14" t="s">
        <v>190</v>
      </c>
      <c r="C7" s="14" t="s">
        <v>190</v>
      </c>
      <c r="D7" s="14" t="s">
        <v>190</v>
      </c>
      <c r="E7" s="16" t="s">
        <v>46</v>
      </c>
      <c r="F7" s="14" t="s">
        <v>190</v>
      </c>
      <c r="G7" s="14" t="s">
        <v>190</v>
      </c>
      <c r="H7" s="14" t="s">
        <v>190</v>
      </c>
      <c r="I7" s="16" t="s">
        <v>46</v>
      </c>
      <c r="J7" s="14" t="s">
        <v>190</v>
      </c>
      <c r="K7" s="14" t="s">
        <v>190</v>
      </c>
      <c r="L7" s="14" t="s">
        <v>190</v>
      </c>
      <c r="M7" s="16" t="s">
        <v>46</v>
      </c>
      <c r="N7" s="14" t="s">
        <v>190</v>
      </c>
      <c r="O7" s="14" t="s">
        <v>190</v>
      </c>
      <c r="P7" s="14" t="s">
        <v>190</v>
      </c>
      <c r="Q7" s="16" t="s">
        <v>46</v>
      </c>
      <c r="R7" s="14" t="s">
        <v>190</v>
      </c>
      <c r="S7" s="14" t="s">
        <v>190</v>
      </c>
      <c r="T7" s="14" t="s">
        <v>190</v>
      </c>
      <c r="U7" s="16" t="s">
        <v>46</v>
      </c>
      <c r="V7" s="14" t="s">
        <v>190</v>
      </c>
      <c r="W7" s="14" t="s">
        <v>190</v>
      </c>
      <c r="X7" s="14" t="s">
        <v>190</v>
      </c>
      <c r="Y7" s="16" t="s">
        <v>46</v>
      </c>
    </row>
    <row r="8" spans="1:25" ht="13.5">
      <c r="A8" s="13" t="s">
        <v>42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43</v>
      </c>
      <c r="B9" s="1" t="s">
        <v>191</v>
      </c>
      <c r="C9" s="1" t="s">
        <v>193</v>
      </c>
      <c r="D9" s="1" t="s">
        <v>195</v>
      </c>
      <c r="E9" s="17" t="s">
        <v>47</v>
      </c>
      <c r="F9" s="1" t="s">
        <v>197</v>
      </c>
      <c r="G9" s="1" t="s">
        <v>199</v>
      </c>
      <c r="H9" s="1" t="s">
        <v>201</v>
      </c>
      <c r="I9" s="17" t="s">
        <v>48</v>
      </c>
      <c r="J9" s="1" t="s">
        <v>203</v>
      </c>
      <c r="K9" s="1" t="s">
        <v>205</v>
      </c>
      <c r="L9" s="1" t="s">
        <v>207</v>
      </c>
      <c r="M9" s="17" t="s">
        <v>50</v>
      </c>
      <c r="N9" s="1" t="s">
        <v>209</v>
      </c>
      <c r="O9" s="1" t="s">
        <v>211</v>
      </c>
      <c r="P9" s="1" t="s">
        <v>213</v>
      </c>
      <c r="Q9" s="17" t="s">
        <v>52</v>
      </c>
      <c r="R9" s="1" t="s">
        <v>215</v>
      </c>
      <c r="S9" s="1" t="s">
        <v>217</v>
      </c>
      <c r="T9" s="1" t="s">
        <v>219</v>
      </c>
      <c r="U9" s="17" t="s">
        <v>54</v>
      </c>
      <c r="V9" s="1" t="s">
        <v>221</v>
      </c>
      <c r="W9" s="1" t="s">
        <v>223</v>
      </c>
      <c r="X9" s="1" t="s">
        <v>225</v>
      </c>
      <c r="Y9" s="17" t="s">
        <v>56</v>
      </c>
    </row>
    <row r="10" spans="1:25" ht="14.25" thickBot="1">
      <c r="A10" s="13" t="s">
        <v>44</v>
      </c>
      <c r="B10" s="1" t="s">
        <v>58</v>
      </c>
      <c r="C10" s="1" t="s">
        <v>58</v>
      </c>
      <c r="D10" s="1" t="s">
        <v>58</v>
      </c>
      <c r="E10" s="17" t="s">
        <v>58</v>
      </c>
      <c r="F10" s="1" t="s">
        <v>58</v>
      </c>
      <c r="G10" s="1" t="s">
        <v>58</v>
      </c>
      <c r="H10" s="1" t="s">
        <v>58</v>
      </c>
      <c r="I10" s="17" t="s">
        <v>58</v>
      </c>
      <c r="J10" s="1" t="s">
        <v>58</v>
      </c>
      <c r="K10" s="1" t="s">
        <v>58</v>
      </c>
      <c r="L10" s="1" t="s">
        <v>58</v>
      </c>
      <c r="M10" s="17" t="s">
        <v>58</v>
      </c>
      <c r="N10" s="1" t="s">
        <v>58</v>
      </c>
      <c r="O10" s="1" t="s">
        <v>58</v>
      </c>
      <c r="P10" s="1" t="s">
        <v>58</v>
      </c>
      <c r="Q10" s="17" t="s">
        <v>58</v>
      </c>
      <c r="R10" s="1" t="s">
        <v>58</v>
      </c>
      <c r="S10" s="1" t="s">
        <v>58</v>
      </c>
      <c r="T10" s="1" t="s">
        <v>58</v>
      </c>
      <c r="U10" s="17" t="s">
        <v>58</v>
      </c>
      <c r="V10" s="1" t="s">
        <v>58</v>
      </c>
      <c r="W10" s="1" t="s">
        <v>58</v>
      </c>
      <c r="X10" s="1" t="s">
        <v>58</v>
      </c>
      <c r="Y10" s="17" t="s">
        <v>58</v>
      </c>
    </row>
    <row r="11" spans="1:25" ht="14.25" thickTop="1">
      <c r="A11" s="9" t="s">
        <v>57</v>
      </c>
      <c r="B11" s="27">
        <v>1299522</v>
      </c>
      <c r="C11" s="27">
        <v>1608228</v>
      </c>
      <c r="D11" s="27">
        <v>1595426</v>
      </c>
      <c r="E11" s="21">
        <v>914372</v>
      </c>
      <c r="F11" s="27">
        <v>928741</v>
      </c>
      <c r="G11" s="27">
        <v>924515</v>
      </c>
      <c r="H11" s="27">
        <v>1020094</v>
      </c>
      <c r="I11" s="21">
        <v>1153434</v>
      </c>
      <c r="J11" s="27">
        <v>1402123</v>
      </c>
      <c r="K11" s="27">
        <v>1312311</v>
      </c>
      <c r="L11" s="27">
        <v>1070125</v>
      </c>
      <c r="M11" s="21">
        <v>1339226</v>
      </c>
      <c r="N11" s="27">
        <v>1069426</v>
      </c>
      <c r="O11" s="27">
        <v>1456331</v>
      </c>
      <c r="P11" s="27">
        <v>1301174</v>
      </c>
      <c r="Q11" s="21">
        <v>1448868</v>
      </c>
      <c r="R11" s="27">
        <v>1041094</v>
      </c>
      <c r="S11" s="27">
        <v>1231687</v>
      </c>
      <c r="T11" s="27">
        <v>2841171</v>
      </c>
      <c r="U11" s="21">
        <v>2657324</v>
      </c>
      <c r="V11" s="27">
        <v>1555087</v>
      </c>
      <c r="W11" s="27">
        <v>1443461</v>
      </c>
      <c r="X11" s="27">
        <v>1368935</v>
      </c>
      <c r="Y11" s="21">
        <v>1406092</v>
      </c>
    </row>
    <row r="12" spans="1:25" ht="13.5">
      <c r="A12" s="2" t="s">
        <v>226</v>
      </c>
      <c r="B12" s="28">
        <v>3382359</v>
      </c>
      <c r="C12" s="28">
        <v>3027134</v>
      </c>
      <c r="D12" s="28">
        <v>3361861</v>
      </c>
      <c r="E12" s="22">
        <v>4100914</v>
      </c>
      <c r="F12" s="28">
        <v>3630791</v>
      </c>
      <c r="G12" s="28">
        <v>3741276</v>
      </c>
      <c r="H12" s="28">
        <v>4243740</v>
      </c>
      <c r="I12" s="22">
        <v>3975933</v>
      </c>
      <c r="J12" s="28">
        <v>4555359</v>
      </c>
      <c r="K12" s="28">
        <v>5497069</v>
      </c>
      <c r="L12" s="28">
        <v>5970440</v>
      </c>
      <c r="M12" s="22">
        <v>5525085</v>
      </c>
      <c r="N12" s="28">
        <v>5483495</v>
      </c>
      <c r="O12" s="28">
        <v>5337215</v>
      </c>
      <c r="P12" s="28">
        <v>5661067</v>
      </c>
      <c r="Q12" s="22">
        <v>4971330</v>
      </c>
      <c r="R12" s="28">
        <v>4367653</v>
      </c>
      <c r="S12" s="28">
        <v>3156909</v>
      </c>
      <c r="T12" s="28">
        <v>2445464</v>
      </c>
      <c r="U12" s="22">
        <v>3251767</v>
      </c>
      <c r="V12" s="28">
        <v>6439631</v>
      </c>
      <c r="W12" s="28">
        <v>7524000</v>
      </c>
      <c r="X12" s="28">
        <v>8070102</v>
      </c>
      <c r="Y12" s="22">
        <v>8347723</v>
      </c>
    </row>
    <row r="13" spans="1:25" ht="13.5">
      <c r="A13" s="2" t="s">
        <v>61</v>
      </c>
      <c r="B13" s="28">
        <v>523395</v>
      </c>
      <c r="C13" s="28">
        <v>510325</v>
      </c>
      <c r="D13" s="28">
        <v>417395</v>
      </c>
      <c r="E13" s="22">
        <v>603863</v>
      </c>
      <c r="F13" s="28">
        <v>503689</v>
      </c>
      <c r="G13" s="28">
        <v>536287</v>
      </c>
      <c r="H13" s="28">
        <v>493141</v>
      </c>
      <c r="I13" s="22">
        <v>383752</v>
      </c>
      <c r="J13" s="28">
        <v>408396</v>
      </c>
      <c r="K13" s="28">
        <v>576861</v>
      </c>
      <c r="L13" s="28">
        <v>631317</v>
      </c>
      <c r="M13" s="22">
        <v>1006487</v>
      </c>
      <c r="N13" s="28">
        <v>782672</v>
      </c>
      <c r="O13" s="28">
        <v>606529</v>
      </c>
      <c r="P13" s="28">
        <v>413505</v>
      </c>
      <c r="Q13" s="22">
        <v>306634</v>
      </c>
      <c r="R13" s="28">
        <v>279146</v>
      </c>
      <c r="S13" s="28">
        <v>310308</v>
      </c>
      <c r="T13" s="28">
        <v>219997</v>
      </c>
      <c r="U13" s="22">
        <v>224679</v>
      </c>
      <c r="V13" s="28"/>
      <c r="W13" s="28"/>
      <c r="X13" s="28"/>
      <c r="Y13" s="22"/>
    </row>
    <row r="14" spans="1:25" ht="13.5">
      <c r="A14" s="2" t="s">
        <v>62</v>
      </c>
      <c r="B14" s="28">
        <v>453954</v>
      </c>
      <c r="C14" s="28">
        <v>550110</v>
      </c>
      <c r="D14" s="28">
        <v>576045</v>
      </c>
      <c r="E14" s="22">
        <v>417073</v>
      </c>
      <c r="F14" s="28">
        <v>559589</v>
      </c>
      <c r="G14" s="28">
        <v>826892</v>
      </c>
      <c r="H14" s="28">
        <v>954350</v>
      </c>
      <c r="I14" s="22">
        <v>1119342</v>
      </c>
      <c r="J14" s="28">
        <v>563803</v>
      </c>
      <c r="K14" s="28">
        <v>765220</v>
      </c>
      <c r="L14" s="28">
        <v>874507</v>
      </c>
      <c r="M14" s="22">
        <v>833193</v>
      </c>
      <c r="N14" s="28">
        <v>718838</v>
      </c>
      <c r="O14" s="28">
        <v>538485</v>
      </c>
      <c r="P14" s="28">
        <v>791154</v>
      </c>
      <c r="Q14" s="22">
        <v>866928</v>
      </c>
      <c r="R14" s="28">
        <v>601285</v>
      </c>
      <c r="S14" s="28">
        <v>608042</v>
      </c>
      <c r="T14" s="28">
        <v>585997</v>
      </c>
      <c r="U14" s="22">
        <v>316419</v>
      </c>
      <c r="V14" s="28">
        <v>542949</v>
      </c>
      <c r="W14" s="28">
        <v>1054896</v>
      </c>
      <c r="X14" s="28">
        <v>1086604</v>
      </c>
      <c r="Y14" s="22"/>
    </row>
    <row r="15" spans="1:25" ht="13.5">
      <c r="A15" s="2" t="s">
        <v>63</v>
      </c>
      <c r="B15" s="28">
        <v>777553</v>
      </c>
      <c r="C15" s="28">
        <v>727161</v>
      </c>
      <c r="D15" s="28">
        <v>823789</v>
      </c>
      <c r="E15" s="22">
        <v>618958</v>
      </c>
      <c r="F15" s="28">
        <v>835290</v>
      </c>
      <c r="G15" s="28">
        <v>675472</v>
      </c>
      <c r="H15" s="28">
        <v>752957</v>
      </c>
      <c r="I15" s="22">
        <v>557599</v>
      </c>
      <c r="J15" s="28">
        <v>1319908</v>
      </c>
      <c r="K15" s="28">
        <v>1434439</v>
      </c>
      <c r="L15" s="28">
        <v>1744222</v>
      </c>
      <c r="M15" s="22">
        <v>1358783</v>
      </c>
      <c r="N15" s="28">
        <v>1562424</v>
      </c>
      <c r="O15" s="28">
        <v>810308</v>
      </c>
      <c r="P15" s="28">
        <v>545545</v>
      </c>
      <c r="Q15" s="22">
        <v>435376</v>
      </c>
      <c r="R15" s="28">
        <v>726403</v>
      </c>
      <c r="S15" s="28">
        <v>418364</v>
      </c>
      <c r="T15" s="28">
        <v>386897</v>
      </c>
      <c r="U15" s="22">
        <v>508987</v>
      </c>
      <c r="V15" s="28"/>
      <c r="W15" s="28"/>
      <c r="X15" s="28"/>
      <c r="Y15" s="22"/>
    </row>
    <row r="16" spans="1:25" ht="13.5">
      <c r="A16" s="2" t="s">
        <v>65</v>
      </c>
      <c r="B16" s="28">
        <v>44203</v>
      </c>
      <c r="C16" s="28">
        <v>46010</v>
      </c>
      <c r="D16" s="28">
        <v>141121</v>
      </c>
      <c r="E16" s="22">
        <v>96324</v>
      </c>
      <c r="F16" s="28">
        <v>110808</v>
      </c>
      <c r="G16" s="28">
        <v>7191</v>
      </c>
      <c r="H16" s="28">
        <v>95978</v>
      </c>
      <c r="I16" s="22">
        <v>441020</v>
      </c>
      <c r="J16" s="28">
        <v>246494</v>
      </c>
      <c r="K16" s="28">
        <v>2204988</v>
      </c>
      <c r="L16" s="28">
        <v>2151531</v>
      </c>
      <c r="M16" s="22">
        <v>2161027</v>
      </c>
      <c r="N16" s="28"/>
      <c r="O16" s="28"/>
      <c r="P16" s="28">
        <v>87381</v>
      </c>
      <c r="Q16" s="22">
        <v>319084</v>
      </c>
      <c r="R16" s="28"/>
      <c r="S16" s="28"/>
      <c r="T16" s="28"/>
      <c r="U16" s="22"/>
      <c r="V16" s="28"/>
      <c r="W16" s="28"/>
      <c r="X16" s="28"/>
      <c r="Y16" s="22"/>
    </row>
    <row r="17" spans="1:25" ht="13.5">
      <c r="A17" s="2" t="s">
        <v>66</v>
      </c>
      <c r="B17" s="28">
        <v>149421</v>
      </c>
      <c r="C17" s="28">
        <v>147002</v>
      </c>
      <c r="D17" s="28">
        <v>141427</v>
      </c>
      <c r="E17" s="22">
        <v>139790</v>
      </c>
      <c r="F17" s="28">
        <v>161889</v>
      </c>
      <c r="G17" s="28">
        <v>235538</v>
      </c>
      <c r="H17" s="28">
        <v>211743</v>
      </c>
      <c r="I17" s="22">
        <v>202050</v>
      </c>
      <c r="J17" s="28">
        <v>17193</v>
      </c>
      <c r="K17" s="28">
        <v>19382</v>
      </c>
      <c r="L17" s="28">
        <v>85922</v>
      </c>
      <c r="M17" s="22">
        <v>89282</v>
      </c>
      <c r="N17" s="28">
        <v>111078</v>
      </c>
      <c r="O17" s="28">
        <v>87516</v>
      </c>
      <c r="P17" s="28">
        <v>90181</v>
      </c>
      <c r="Q17" s="22">
        <v>55968</v>
      </c>
      <c r="R17" s="28">
        <v>47794</v>
      </c>
      <c r="S17" s="28">
        <v>35238</v>
      </c>
      <c r="T17" s="28">
        <v>57540</v>
      </c>
      <c r="U17" s="22">
        <v>72454</v>
      </c>
      <c r="V17" s="28">
        <v>15856</v>
      </c>
      <c r="W17" s="28">
        <v>37762</v>
      </c>
      <c r="X17" s="28">
        <v>68108</v>
      </c>
      <c r="Y17" s="22">
        <v>70066</v>
      </c>
    </row>
    <row r="18" spans="1:25" ht="13.5">
      <c r="A18" s="2" t="s">
        <v>67</v>
      </c>
      <c r="B18" s="28">
        <v>111790</v>
      </c>
      <c r="C18" s="28">
        <v>107405</v>
      </c>
      <c r="D18" s="28">
        <v>81829</v>
      </c>
      <c r="E18" s="22">
        <v>23913</v>
      </c>
      <c r="F18" s="28">
        <v>19591</v>
      </c>
      <c r="G18" s="28">
        <v>18483</v>
      </c>
      <c r="H18" s="28">
        <v>53125</v>
      </c>
      <c r="I18" s="22">
        <v>22848</v>
      </c>
      <c r="J18" s="28">
        <v>106664</v>
      </c>
      <c r="K18" s="28">
        <v>302759</v>
      </c>
      <c r="L18" s="28">
        <v>163696</v>
      </c>
      <c r="M18" s="22">
        <v>113432</v>
      </c>
      <c r="N18" s="28">
        <v>109339</v>
      </c>
      <c r="O18" s="28">
        <v>69411</v>
      </c>
      <c r="P18" s="28">
        <v>89466</v>
      </c>
      <c r="Q18" s="22">
        <v>83550</v>
      </c>
      <c r="R18" s="28">
        <v>109268</v>
      </c>
      <c r="S18" s="28">
        <v>70325</v>
      </c>
      <c r="T18" s="28">
        <v>120508</v>
      </c>
      <c r="U18" s="22">
        <v>114255</v>
      </c>
      <c r="V18" s="28">
        <v>204353</v>
      </c>
      <c r="W18" s="28">
        <v>210990</v>
      </c>
      <c r="X18" s="28">
        <v>161151</v>
      </c>
      <c r="Y18" s="22">
        <v>182071</v>
      </c>
    </row>
    <row r="19" spans="1:25" ht="13.5">
      <c r="A19" s="2" t="s">
        <v>68</v>
      </c>
      <c r="B19" s="28">
        <v>-1196</v>
      </c>
      <c r="C19" s="28">
        <v>-1032</v>
      </c>
      <c r="D19" s="28">
        <v>-674</v>
      </c>
      <c r="E19" s="22">
        <v>-322</v>
      </c>
      <c r="F19" s="28">
        <v>-299</v>
      </c>
      <c r="G19" s="28">
        <v>-439</v>
      </c>
      <c r="H19" s="28">
        <v>-549</v>
      </c>
      <c r="I19" s="22">
        <v>-1730</v>
      </c>
      <c r="J19" s="28">
        <v>-2002</v>
      </c>
      <c r="K19" s="28">
        <v>-2290</v>
      </c>
      <c r="L19" s="28">
        <v>-2427</v>
      </c>
      <c r="M19" s="22">
        <v>-2972</v>
      </c>
      <c r="N19" s="28">
        <v>-3046</v>
      </c>
      <c r="O19" s="28">
        <v>-2724</v>
      </c>
      <c r="P19" s="28">
        <v>-2727</v>
      </c>
      <c r="Q19" s="22">
        <v>-1543</v>
      </c>
      <c r="R19" s="28">
        <v>-1517</v>
      </c>
      <c r="S19" s="28">
        <v>-1122</v>
      </c>
      <c r="T19" s="28">
        <v>-939</v>
      </c>
      <c r="U19" s="22">
        <v>-1131</v>
      </c>
      <c r="V19" s="28">
        <v>-6268</v>
      </c>
      <c r="W19" s="28">
        <v>-6968</v>
      </c>
      <c r="X19" s="28">
        <v>-7270</v>
      </c>
      <c r="Y19" s="22">
        <v>-6514</v>
      </c>
    </row>
    <row r="20" spans="1:25" ht="13.5">
      <c r="A20" s="2" t="s">
        <v>69</v>
      </c>
      <c r="B20" s="28">
        <v>6741006</v>
      </c>
      <c r="C20" s="28">
        <v>6722345</v>
      </c>
      <c r="D20" s="28">
        <v>7138220</v>
      </c>
      <c r="E20" s="22">
        <v>6914888</v>
      </c>
      <c r="F20" s="28">
        <v>6750092</v>
      </c>
      <c r="G20" s="28">
        <v>6965218</v>
      </c>
      <c r="H20" s="28">
        <v>7824582</v>
      </c>
      <c r="I20" s="22">
        <v>7854251</v>
      </c>
      <c r="J20" s="28">
        <v>8617941</v>
      </c>
      <c r="K20" s="28">
        <v>12110742</v>
      </c>
      <c r="L20" s="28">
        <v>12689336</v>
      </c>
      <c r="M20" s="22">
        <v>12724439</v>
      </c>
      <c r="N20" s="28">
        <v>10635993</v>
      </c>
      <c r="O20" s="28">
        <v>10105440</v>
      </c>
      <c r="P20" s="28">
        <v>12378577</v>
      </c>
      <c r="Q20" s="22">
        <v>11781907</v>
      </c>
      <c r="R20" s="28">
        <v>10865939</v>
      </c>
      <c r="S20" s="28">
        <v>9522249</v>
      </c>
      <c r="T20" s="28">
        <v>7854398</v>
      </c>
      <c r="U20" s="22">
        <v>8143266</v>
      </c>
      <c r="V20" s="28">
        <v>10024386</v>
      </c>
      <c r="W20" s="28">
        <v>11326637</v>
      </c>
      <c r="X20" s="28">
        <v>11786516</v>
      </c>
      <c r="Y20" s="22">
        <v>11993068</v>
      </c>
    </row>
    <row r="21" spans="1:25" ht="13.5">
      <c r="A21" s="3" t="s">
        <v>227</v>
      </c>
      <c r="B21" s="28">
        <v>537054</v>
      </c>
      <c r="C21" s="28">
        <v>528180</v>
      </c>
      <c r="D21" s="28">
        <v>524859</v>
      </c>
      <c r="E21" s="22">
        <v>297502</v>
      </c>
      <c r="F21" s="28">
        <v>289378</v>
      </c>
      <c r="G21" s="28">
        <v>156973</v>
      </c>
      <c r="H21" s="28">
        <v>155223</v>
      </c>
      <c r="I21" s="22">
        <v>155223</v>
      </c>
      <c r="J21" s="28">
        <v>3167465</v>
      </c>
      <c r="K21" s="28">
        <v>3167465</v>
      </c>
      <c r="L21" s="28">
        <v>3474886</v>
      </c>
      <c r="M21" s="22">
        <v>1030856</v>
      </c>
      <c r="N21" s="28">
        <v>1030856</v>
      </c>
      <c r="O21" s="28">
        <v>1030856</v>
      </c>
      <c r="P21" s="28">
        <v>1030856</v>
      </c>
      <c r="Q21" s="22">
        <v>1030636</v>
      </c>
      <c r="R21" s="28">
        <v>1061025</v>
      </c>
      <c r="S21" s="28">
        <v>1061025</v>
      </c>
      <c r="T21" s="28">
        <v>1060715</v>
      </c>
      <c r="U21" s="22">
        <v>1060715</v>
      </c>
      <c r="V21" s="28">
        <v>1060715</v>
      </c>
      <c r="W21" s="28">
        <v>1060270</v>
      </c>
      <c r="X21" s="28">
        <v>1058370</v>
      </c>
      <c r="Y21" s="22">
        <v>1058370</v>
      </c>
    </row>
    <row r="22" spans="1:25" ht="13.5">
      <c r="A22" s="4" t="s">
        <v>71</v>
      </c>
      <c r="B22" s="28">
        <v>-69443</v>
      </c>
      <c r="C22" s="28">
        <v>-55963</v>
      </c>
      <c r="D22" s="28">
        <v>-42815</v>
      </c>
      <c r="E22" s="22">
        <v>-31345</v>
      </c>
      <c r="F22" s="28">
        <v>-22186</v>
      </c>
      <c r="G22" s="28">
        <v>-16346</v>
      </c>
      <c r="H22" s="28">
        <v>-12529</v>
      </c>
      <c r="I22" s="22">
        <v>-8748</v>
      </c>
      <c r="J22" s="28">
        <v>-618968</v>
      </c>
      <c r="K22" s="28">
        <v>-616554</v>
      </c>
      <c r="L22" s="28">
        <v>-894828</v>
      </c>
      <c r="M22" s="22">
        <v>-891587</v>
      </c>
      <c r="N22" s="28">
        <v>-888156</v>
      </c>
      <c r="O22" s="28">
        <v>-884718</v>
      </c>
      <c r="P22" s="28">
        <v>-881268</v>
      </c>
      <c r="Q22" s="22">
        <v>-877815</v>
      </c>
      <c r="R22" s="28">
        <v>-899214</v>
      </c>
      <c r="S22" s="28">
        <v>-895474</v>
      </c>
      <c r="T22" s="28">
        <v>-891629</v>
      </c>
      <c r="U22" s="22">
        <v>-888002</v>
      </c>
      <c r="V22" s="28">
        <v>-884070</v>
      </c>
      <c r="W22" s="28">
        <v>-880109</v>
      </c>
      <c r="X22" s="28">
        <v>-876165</v>
      </c>
      <c r="Y22" s="22">
        <v>-872225</v>
      </c>
    </row>
    <row r="23" spans="1:25" ht="13.5">
      <c r="A23" s="4" t="s">
        <v>228</v>
      </c>
      <c r="B23" s="28">
        <v>467611</v>
      </c>
      <c r="C23" s="28">
        <v>472217</v>
      </c>
      <c r="D23" s="28">
        <v>482043</v>
      </c>
      <c r="E23" s="22">
        <v>266156</v>
      </c>
      <c r="F23" s="28">
        <v>267192</v>
      </c>
      <c r="G23" s="28">
        <v>140626</v>
      </c>
      <c r="H23" s="28">
        <v>142693</v>
      </c>
      <c r="I23" s="22">
        <v>146474</v>
      </c>
      <c r="J23" s="28">
        <v>2548497</v>
      </c>
      <c r="K23" s="28">
        <v>2550911</v>
      </c>
      <c r="L23" s="28">
        <v>2580057</v>
      </c>
      <c r="M23" s="22">
        <v>139268</v>
      </c>
      <c r="N23" s="28">
        <v>142699</v>
      </c>
      <c r="O23" s="28">
        <v>146137</v>
      </c>
      <c r="P23" s="28">
        <v>149588</v>
      </c>
      <c r="Q23" s="22">
        <v>152820</v>
      </c>
      <c r="R23" s="28">
        <v>161810</v>
      </c>
      <c r="S23" s="28">
        <v>165550</v>
      </c>
      <c r="T23" s="28">
        <v>169086</v>
      </c>
      <c r="U23" s="22">
        <v>172713</v>
      </c>
      <c r="V23" s="28">
        <v>176645</v>
      </c>
      <c r="W23" s="28">
        <v>180160</v>
      </c>
      <c r="X23" s="28">
        <v>182204</v>
      </c>
      <c r="Y23" s="22">
        <v>186145</v>
      </c>
    </row>
    <row r="24" spans="1:25" ht="13.5">
      <c r="A24" s="3" t="s">
        <v>229</v>
      </c>
      <c r="B24" s="28">
        <v>2454371</v>
      </c>
      <c r="C24" s="28">
        <v>2443176</v>
      </c>
      <c r="D24" s="28">
        <v>2428906</v>
      </c>
      <c r="E24" s="22">
        <v>2266537</v>
      </c>
      <c r="F24" s="28">
        <v>2160661</v>
      </c>
      <c r="G24" s="28">
        <v>2068199</v>
      </c>
      <c r="H24" s="28">
        <v>2053705</v>
      </c>
      <c r="I24" s="22">
        <v>2041867</v>
      </c>
      <c r="J24" s="28">
        <v>5724261</v>
      </c>
      <c r="K24" s="28">
        <v>5704748</v>
      </c>
      <c r="L24" s="28">
        <v>7086997</v>
      </c>
      <c r="M24" s="22">
        <v>7391199</v>
      </c>
      <c r="N24" s="28">
        <v>7390511</v>
      </c>
      <c r="O24" s="28">
        <v>7386971</v>
      </c>
      <c r="P24" s="28">
        <v>7358201</v>
      </c>
      <c r="Q24" s="22">
        <v>7357643</v>
      </c>
      <c r="R24" s="28">
        <v>7353724</v>
      </c>
      <c r="S24" s="28">
        <v>7356724</v>
      </c>
      <c r="T24" s="28">
        <v>7172676</v>
      </c>
      <c r="U24" s="22">
        <v>7154137</v>
      </c>
      <c r="V24" s="28">
        <v>7148937</v>
      </c>
      <c r="W24" s="28">
        <v>7123203</v>
      </c>
      <c r="X24" s="28">
        <v>7115008</v>
      </c>
      <c r="Y24" s="22">
        <v>7092206</v>
      </c>
    </row>
    <row r="25" spans="1:25" ht="13.5">
      <c r="A25" s="4" t="s">
        <v>71</v>
      </c>
      <c r="B25" s="28">
        <v>-1701927</v>
      </c>
      <c r="C25" s="28">
        <v>-1648525</v>
      </c>
      <c r="D25" s="28">
        <v>-1600574</v>
      </c>
      <c r="E25" s="22">
        <v>-1564156</v>
      </c>
      <c r="F25" s="28">
        <v>-1536947</v>
      </c>
      <c r="G25" s="28">
        <v>-1539194</v>
      </c>
      <c r="H25" s="28">
        <v>-1507499</v>
      </c>
      <c r="I25" s="22">
        <v>-1476696</v>
      </c>
      <c r="J25" s="28">
        <v>-5180256</v>
      </c>
      <c r="K25" s="28">
        <v>-5174431</v>
      </c>
      <c r="L25" s="28">
        <v>-6459584</v>
      </c>
      <c r="M25" s="22">
        <v>-6712416</v>
      </c>
      <c r="N25" s="28">
        <v>-6664356</v>
      </c>
      <c r="O25" s="28">
        <v>-6612881</v>
      </c>
      <c r="P25" s="28">
        <v>-6564086</v>
      </c>
      <c r="Q25" s="22">
        <v>-6514221</v>
      </c>
      <c r="R25" s="28">
        <v>-6456948</v>
      </c>
      <c r="S25" s="28">
        <v>-6400489</v>
      </c>
      <c r="T25" s="28">
        <v>-6343535</v>
      </c>
      <c r="U25" s="22">
        <v>-6294987</v>
      </c>
      <c r="V25" s="28">
        <v>-6236277</v>
      </c>
      <c r="W25" s="28">
        <v>-6193332</v>
      </c>
      <c r="X25" s="28">
        <v>-6137329</v>
      </c>
      <c r="Y25" s="22">
        <v>-6111056</v>
      </c>
    </row>
    <row r="26" spans="1:25" ht="13.5">
      <c r="A26" s="4" t="s">
        <v>230</v>
      </c>
      <c r="B26" s="28">
        <v>752444</v>
      </c>
      <c r="C26" s="28">
        <v>794651</v>
      </c>
      <c r="D26" s="28">
        <v>828332</v>
      </c>
      <c r="E26" s="22">
        <v>702380</v>
      </c>
      <c r="F26" s="28">
        <v>623714</v>
      </c>
      <c r="G26" s="28">
        <v>529004</v>
      </c>
      <c r="H26" s="28">
        <v>546205</v>
      </c>
      <c r="I26" s="22">
        <v>565171</v>
      </c>
      <c r="J26" s="28">
        <v>544004</v>
      </c>
      <c r="K26" s="28">
        <v>530317</v>
      </c>
      <c r="L26" s="28">
        <v>627413</v>
      </c>
      <c r="M26" s="22">
        <v>678783</v>
      </c>
      <c r="N26" s="28">
        <v>726155</v>
      </c>
      <c r="O26" s="28">
        <v>774089</v>
      </c>
      <c r="P26" s="28">
        <v>794114</v>
      </c>
      <c r="Q26" s="22">
        <v>843422</v>
      </c>
      <c r="R26" s="28">
        <v>896775</v>
      </c>
      <c r="S26" s="28">
        <v>956234</v>
      </c>
      <c r="T26" s="28">
        <v>829141</v>
      </c>
      <c r="U26" s="22">
        <v>859150</v>
      </c>
      <c r="V26" s="28">
        <v>912659</v>
      </c>
      <c r="W26" s="28">
        <v>929871</v>
      </c>
      <c r="X26" s="28">
        <v>977679</v>
      </c>
      <c r="Y26" s="22">
        <v>981149</v>
      </c>
    </row>
    <row r="27" spans="1:25" ht="13.5">
      <c r="A27" s="3" t="s">
        <v>81</v>
      </c>
      <c r="B27" s="28">
        <v>4208011</v>
      </c>
      <c r="C27" s="28">
        <v>4208011</v>
      </c>
      <c r="D27" s="28">
        <v>4208011</v>
      </c>
      <c r="E27" s="22">
        <v>4208011</v>
      </c>
      <c r="F27" s="28">
        <v>4208011</v>
      </c>
      <c r="G27" s="28">
        <v>4208011</v>
      </c>
      <c r="H27" s="28">
        <v>4208011</v>
      </c>
      <c r="I27" s="22">
        <v>4208011</v>
      </c>
      <c r="J27" s="28">
        <v>4208011</v>
      </c>
      <c r="K27" s="28">
        <v>4208011</v>
      </c>
      <c r="L27" s="28">
        <v>4208632</v>
      </c>
      <c r="M27" s="22">
        <v>4208632</v>
      </c>
      <c r="N27" s="28">
        <v>4208632</v>
      </c>
      <c r="O27" s="28">
        <v>4208632</v>
      </c>
      <c r="P27" s="28">
        <v>4208632</v>
      </c>
      <c r="Q27" s="22">
        <v>4208632</v>
      </c>
      <c r="R27" s="28">
        <v>4208632</v>
      </c>
      <c r="S27" s="28">
        <v>4208632</v>
      </c>
      <c r="T27" s="28">
        <v>4208632</v>
      </c>
      <c r="U27" s="22">
        <v>4208632</v>
      </c>
      <c r="V27" s="28">
        <v>4208632</v>
      </c>
      <c r="W27" s="28">
        <v>4208632</v>
      </c>
      <c r="X27" s="28">
        <v>4208632</v>
      </c>
      <c r="Y27" s="22">
        <v>4189581</v>
      </c>
    </row>
    <row r="28" spans="1:25" ht="13.5">
      <c r="A28" s="3" t="s">
        <v>83</v>
      </c>
      <c r="B28" s="28"/>
      <c r="C28" s="28"/>
      <c r="D28" s="28">
        <v>157</v>
      </c>
      <c r="E28" s="22">
        <v>199342</v>
      </c>
      <c r="F28" s="28">
        <v>284381</v>
      </c>
      <c r="G28" s="28">
        <v>355420</v>
      </c>
      <c r="H28" s="28">
        <v>45518</v>
      </c>
      <c r="I28" s="22"/>
      <c r="J28" s="28">
        <v>8096404</v>
      </c>
      <c r="K28" s="28">
        <v>8003627</v>
      </c>
      <c r="L28" s="28">
        <v>7850340</v>
      </c>
      <c r="M28" s="22">
        <v>9958954</v>
      </c>
      <c r="N28" s="28">
        <v>9267676</v>
      </c>
      <c r="O28" s="28">
        <v>7257903</v>
      </c>
      <c r="P28" s="28">
        <v>5597354</v>
      </c>
      <c r="Q28" s="22">
        <v>2433229</v>
      </c>
      <c r="R28" s="28">
        <v>1007080</v>
      </c>
      <c r="S28" s="28">
        <v>857000</v>
      </c>
      <c r="T28" s="28">
        <v>914848</v>
      </c>
      <c r="U28" s="22">
        <v>769418</v>
      </c>
      <c r="V28" s="28">
        <v>367635</v>
      </c>
      <c r="W28" s="28">
        <v>65179</v>
      </c>
      <c r="X28" s="28">
        <v>67321</v>
      </c>
      <c r="Y28" s="22">
        <v>13965</v>
      </c>
    </row>
    <row r="29" spans="1:25" ht="13.5">
      <c r="A29" s="3" t="s">
        <v>67</v>
      </c>
      <c r="B29" s="28">
        <v>155438</v>
      </c>
      <c r="C29" s="28">
        <v>172575</v>
      </c>
      <c r="D29" s="28">
        <v>162206</v>
      </c>
      <c r="E29" s="22">
        <v>144306</v>
      </c>
      <c r="F29" s="28">
        <v>136170</v>
      </c>
      <c r="G29" s="28">
        <v>138320</v>
      </c>
      <c r="H29" s="28">
        <v>137119</v>
      </c>
      <c r="I29" s="22">
        <v>136945</v>
      </c>
      <c r="J29" s="28">
        <v>306752</v>
      </c>
      <c r="K29" s="28">
        <v>306689</v>
      </c>
      <c r="L29" s="28">
        <v>376533</v>
      </c>
      <c r="M29" s="22">
        <v>370253</v>
      </c>
      <c r="N29" s="28">
        <v>369855</v>
      </c>
      <c r="O29" s="28">
        <v>369605</v>
      </c>
      <c r="P29" s="28">
        <v>369605</v>
      </c>
      <c r="Q29" s="22">
        <v>369605</v>
      </c>
      <c r="R29" s="28">
        <v>368367</v>
      </c>
      <c r="S29" s="28">
        <v>371181</v>
      </c>
      <c r="T29" s="28">
        <v>371181</v>
      </c>
      <c r="U29" s="22">
        <v>370931</v>
      </c>
      <c r="V29" s="28">
        <v>352855</v>
      </c>
      <c r="W29" s="28">
        <v>352855</v>
      </c>
      <c r="X29" s="28">
        <v>348846</v>
      </c>
      <c r="Y29" s="22">
        <v>327725</v>
      </c>
    </row>
    <row r="30" spans="1:25" ht="13.5">
      <c r="A30" s="4" t="s">
        <v>71</v>
      </c>
      <c r="B30" s="28">
        <v>-107912</v>
      </c>
      <c r="C30" s="28">
        <v>-121081</v>
      </c>
      <c r="D30" s="28">
        <v>-116161</v>
      </c>
      <c r="E30" s="22">
        <v>-119994</v>
      </c>
      <c r="F30" s="28">
        <v>-116699</v>
      </c>
      <c r="G30" s="28">
        <v>-117934</v>
      </c>
      <c r="H30" s="28">
        <v>-115414</v>
      </c>
      <c r="I30" s="22">
        <v>-114786</v>
      </c>
      <c r="J30" s="28">
        <v>-283071</v>
      </c>
      <c r="K30" s="28">
        <v>-280280</v>
      </c>
      <c r="L30" s="28">
        <v>-346819</v>
      </c>
      <c r="M30" s="22">
        <v>-343244</v>
      </c>
      <c r="N30" s="28">
        <v>-338916</v>
      </c>
      <c r="O30" s="28">
        <v>-334619</v>
      </c>
      <c r="P30" s="28">
        <v>-330356</v>
      </c>
      <c r="Q30" s="22">
        <v>-325959</v>
      </c>
      <c r="R30" s="28">
        <v>-322037</v>
      </c>
      <c r="S30" s="28">
        <v>-319784</v>
      </c>
      <c r="T30" s="28">
        <v>-314916</v>
      </c>
      <c r="U30" s="22">
        <v>-310073</v>
      </c>
      <c r="V30" s="28">
        <v>-304017</v>
      </c>
      <c r="W30" s="28">
        <v>-299166</v>
      </c>
      <c r="X30" s="28">
        <v>-294248</v>
      </c>
      <c r="Y30" s="22">
        <v>-289608</v>
      </c>
    </row>
    <row r="31" spans="1:25" ht="13.5">
      <c r="A31" s="4" t="s">
        <v>231</v>
      </c>
      <c r="B31" s="28">
        <v>47525</v>
      </c>
      <c r="C31" s="28">
        <v>51494</v>
      </c>
      <c r="D31" s="28">
        <v>46044</v>
      </c>
      <c r="E31" s="22">
        <v>24312</v>
      </c>
      <c r="F31" s="28">
        <v>19471</v>
      </c>
      <c r="G31" s="28">
        <v>20386</v>
      </c>
      <c r="H31" s="28">
        <v>21704</v>
      </c>
      <c r="I31" s="22">
        <v>22159</v>
      </c>
      <c r="J31" s="28">
        <v>23681</v>
      </c>
      <c r="K31" s="28">
        <v>26408</v>
      </c>
      <c r="L31" s="28">
        <v>29713</v>
      </c>
      <c r="M31" s="22">
        <v>27008</v>
      </c>
      <c r="N31" s="28">
        <v>30938</v>
      </c>
      <c r="O31" s="28">
        <v>34985</v>
      </c>
      <c r="P31" s="28">
        <v>39249</v>
      </c>
      <c r="Q31" s="22">
        <v>43645</v>
      </c>
      <c r="R31" s="28">
        <v>46329</v>
      </c>
      <c r="S31" s="28">
        <v>51397</v>
      </c>
      <c r="T31" s="28">
        <v>56265</v>
      </c>
      <c r="U31" s="22">
        <v>60858</v>
      </c>
      <c r="V31" s="28">
        <v>48837</v>
      </c>
      <c r="W31" s="28">
        <v>53689</v>
      </c>
      <c r="X31" s="28">
        <v>54597</v>
      </c>
      <c r="Y31" s="22">
        <v>38116</v>
      </c>
    </row>
    <row r="32" spans="1:25" ht="13.5">
      <c r="A32" s="3" t="s">
        <v>84</v>
      </c>
      <c r="B32" s="28">
        <v>5475592</v>
      </c>
      <c r="C32" s="28">
        <v>5526375</v>
      </c>
      <c r="D32" s="28">
        <v>5564590</v>
      </c>
      <c r="E32" s="22">
        <v>5400204</v>
      </c>
      <c r="F32" s="28">
        <v>5402771</v>
      </c>
      <c r="G32" s="28">
        <v>5253448</v>
      </c>
      <c r="H32" s="28">
        <v>4964134</v>
      </c>
      <c r="I32" s="22">
        <v>4941816</v>
      </c>
      <c r="J32" s="28">
        <v>15420599</v>
      </c>
      <c r="K32" s="28">
        <v>15319276</v>
      </c>
      <c r="L32" s="28">
        <v>15296158</v>
      </c>
      <c r="M32" s="22">
        <v>15012646</v>
      </c>
      <c r="N32" s="28">
        <v>14376102</v>
      </c>
      <c r="O32" s="28">
        <v>12421748</v>
      </c>
      <c r="P32" s="28">
        <v>10788938</v>
      </c>
      <c r="Q32" s="22">
        <v>7681749</v>
      </c>
      <c r="R32" s="28">
        <v>6320628</v>
      </c>
      <c r="S32" s="28">
        <v>6238815</v>
      </c>
      <c r="T32" s="28">
        <v>6177974</v>
      </c>
      <c r="U32" s="22">
        <v>6070772</v>
      </c>
      <c r="V32" s="28">
        <v>5714410</v>
      </c>
      <c r="W32" s="28">
        <v>5437533</v>
      </c>
      <c r="X32" s="28">
        <v>5490435</v>
      </c>
      <c r="Y32" s="22">
        <v>5408958</v>
      </c>
    </row>
    <row r="33" spans="1:25" ht="13.5">
      <c r="A33" s="3" t="s">
        <v>85</v>
      </c>
      <c r="B33" s="28">
        <v>5330</v>
      </c>
      <c r="C33" s="28">
        <v>5973</v>
      </c>
      <c r="D33" s="28">
        <v>6616</v>
      </c>
      <c r="E33" s="22">
        <v>7259</v>
      </c>
      <c r="F33" s="28">
        <v>7910</v>
      </c>
      <c r="G33" s="28">
        <v>8562</v>
      </c>
      <c r="H33" s="28">
        <v>9213</v>
      </c>
      <c r="I33" s="22">
        <v>9864</v>
      </c>
      <c r="J33" s="28">
        <v>9184</v>
      </c>
      <c r="K33" s="28">
        <v>9781</v>
      </c>
      <c r="L33" s="28">
        <v>7206</v>
      </c>
      <c r="M33" s="22">
        <v>7647</v>
      </c>
      <c r="N33" s="28">
        <v>8088</v>
      </c>
      <c r="O33" s="28">
        <v>629</v>
      </c>
      <c r="P33" s="28">
        <v>674</v>
      </c>
      <c r="Q33" s="22">
        <v>192</v>
      </c>
      <c r="R33" s="28">
        <v>212</v>
      </c>
      <c r="S33" s="28">
        <v>253</v>
      </c>
      <c r="T33" s="28">
        <v>315</v>
      </c>
      <c r="U33" s="22">
        <v>398</v>
      </c>
      <c r="V33" s="28">
        <v>1056</v>
      </c>
      <c r="W33" s="28">
        <v>1754</v>
      </c>
      <c r="X33" s="28">
        <v>2453</v>
      </c>
      <c r="Y33" s="22">
        <v>3151</v>
      </c>
    </row>
    <row r="34" spans="1:25" ht="13.5">
      <c r="A34" s="3" t="s">
        <v>86</v>
      </c>
      <c r="B34" s="28">
        <v>8545</v>
      </c>
      <c r="C34" s="28">
        <v>8545</v>
      </c>
      <c r="D34" s="28">
        <v>8545</v>
      </c>
      <c r="E34" s="22">
        <v>8545</v>
      </c>
      <c r="F34" s="28">
        <v>9007</v>
      </c>
      <c r="G34" s="28">
        <v>9469</v>
      </c>
      <c r="H34" s="28">
        <v>9344</v>
      </c>
      <c r="I34" s="22">
        <v>9719</v>
      </c>
      <c r="J34" s="28">
        <v>2226</v>
      </c>
      <c r="K34" s="28">
        <v>2226</v>
      </c>
      <c r="L34" s="28">
        <v>2226</v>
      </c>
      <c r="M34" s="22">
        <v>2226</v>
      </c>
      <c r="N34" s="28">
        <v>2226</v>
      </c>
      <c r="O34" s="28">
        <v>2226</v>
      </c>
      <c r="P34" s="28">
        <v>2226</v>
      </c>
      <c r="Q34" s="22">
        <v>2226</v>
      </c>
      <c r="R34" s="28">
        <v>2226</v>
      </c>
      <c r="S34" s="28">
        <v>2226</v>
      </c>
      <c r="T34" s="28">
        <v>2226</v>
      </c>
      <c r="U34" s="22">
        <v>2226</v>
      </c>
      <c r="V34" s="28">
        <v>2226</v>
      </c>
      <c r="W34" s="28">
        <v>2226</v>
      </c>
      <c r="X34" s="28">
        <v>2226</v>
      </c>
      <c r="Y34" s="22">
        <v>2226</v>
      </c>
    </row>
    <row r="35" spans="1:25" ht="13.5">
      <c r="A35" s="3" t="s">
        <v>87</v>
      </c>
      <c r="B35" s="28">
        <v>13875</v>
      </c>
      <c r="C35" s="28">
        <v>14518</v>
      </c>
      <c r="D35" s="28">
        <v>15161</v>
      </c>
      <c r="E35" s="22">
        <v>15804</v>
      </c>
      <c r="F35" s="28">
        <v>16918</v>
      </c>
      <c r="G35" s="28">
        <v>18031</v>
      </c>
      <c r="H35" s="28">
        <v>18558</v>
      </c>
      <c r="I35" s="22">
        <v>19584</v>
      </c>
      <c r="J35" s="28">
        <v>11410</v>
      </c>
      <c r="K35" s="28">
        <v>12007</v>
      </c>
      <c r="L35" s="28">
        <v>9432</v>
      </c>
      <c r="M35" s="22">
        <v>9873</v>
      </c>
      <c r="N35" s="28">
        <v>10314</v>
      </c>
      <c r="O35" s="28">
        <v>2855</v>
      </c>
      <c r="P35" s="28">
        <v>2900</v>
      </c>
      <c r="Q35" s="22">
        <v>2418</v>
      </c>
      <c r="R35" s="28">
        <v>2438</v>
      </c>
      <c r="S35" s="28">
        <v>2479</v>
      </c>
      <c r="T35" s="28">
        <v>2541</v>
      </c>
      <c r="U35" s="22">
        <v>2624</v>
      </c>
      <c r="V35" s="28">
        <v>3282</v>
      </c>
      <c r="W35" s="28">
        <v>3980</v>
      </c>
      <c r="X35" s="28">
        <v>4679</v>
      </c>
      <c r="Y35" s="22">
        <v>5377</v>
      </c>
    </row>
    <row r="36" spans="1:25" ht="13.5">
      <c r="A36" s="3" t="s">
        <v>88</v>
      </c>
      <c r="B36" s="28">
        <v>926202</v>
      </c>
      <c r="C36" s="28">
        <v>923942</v>
      </c>
      <c r="D36" s="28">
        <v>857921</v>
      </c>
      <c r="E36" s="22">
        <v>817677</v>
      </c>
      <c r="F36" s="28">
        <v>729804</v>
      </c>
      <c r="G36" s="28">
        <v>702654</v>
      </c>
      <c r="H36" s="28">
        <v>704952</v>
      </c>
      <c r="I36" s="22">
        <v>757427</v>
      </c>
      <c r="J36" s="28">
        <v>691817</v>
      </c>
      <c r="K36" s="28">
        <v>663134</v>
      </c>
      <c r="L36" s="28">
        <v>695859</v>
      </c>
      <c r="M36" s="22">
        <v>718929</v>
      </c>
      <c r="N36" s="28">
        <v>722098</v>
      </c>
      <c r="O36" s="28">
        <v>672515</v>
      </c>
      <c r="P36" s="28">
        <v>716815</v>
      </c>
      <c r="Q36" s="22">
        <v>1054877</v>
      </c>
      <c r="R36" s="28">
        <v>1523504</v>
      </c>
      <c r="S36" s="28">
        <v>1995363</v>
      </c>
      <c r="T36" s="28">
        <v>3600786</v>
      </c>
      <c r="U36" s="22">
        <v>3143009</v>
      </c>
      <c r="V36" s="28">
        <v>1291212</v>
      </c>
      <c r="W36" s="28">
        <v>1054056</v>
      </c>
      <c r="X36" s="28">
        <v>1107128</v>
      </c>
      <c r="Y36" s="22">
        <v>1048396</v>
      </c>
    </row>
    <row r="37" spans="1:25" ht="13.5">
      <c r="A37" s="3" t="s">
        <v>67</v>
      </c>
      <c r="B37" s="28">
        <v>38460</v>
      </c>
      <c r="C37" s="28">
        <v>40876</v>
      </c>
      <c r="D37" s="28">
        <v>48559</v>
      </c>
      <c r="E37" s="22">
        <v>47387</v>
      </c>
      <c r="F37" s="28">
        <v>47826</v>
      </c>
      <c r="G37" s="28">
        <v>46567</v>
      </c>
      <c r="H37" s="28">
        <v>50748</v>
      </c>
      <c r="I37" s="22">
        <v>54370</v>
      </c>
      <c r="J37" s="28">
        <v>56308</v>
      </c>
      <c r="K37" s="28">
        <v>48796</v>
      </c>
      <c r="L37" s="28">
        <v>51334</v>
      </c>
      <c r="M37" s="22">
        <v>45980</v>
      </c>
      <c r="N37" s="28">
        <v>48057</v>
      </c>
      <c r="O37" s="28">
        <v>49323</v>
      </c>
      <c r="P37" s="28">
        <v>53873</v>
      </c>
      <c r="Q37" s="22">
        <v>48728</v>
      </c>
      <c r="R37" s="28">
        <v>62083</v>
      </c>
      <c r="S37" s="28">
        <v>63084</v>
      </c>
      <c r="T37" s="28">
        <v>68329</v>
      </c>
      <c r="U37" s="22">
        <v>64564</v>
      </c>
      <c r="V37" s="28">
        <v>60683</v>
      </c>
      <c r="W37" s="28">
        <v>52703</v>
      </c>
      <c r="X37" s="28">
        <v>50707</v>
      </c>
      <c r="Y37" s="22">
        <v>51748</v>
      </c>
    </row>
    <row r="38" spans="1:25" ht="13.5">
      <c r="A38" s="3" t="s">
        <v>92</v>
      </c>
      <c r="B38" s="28">
        <v>964662</v>
      </c>
      <c r="C38" s="28">
        <v>964818</v>
      </c>
      <c r="D38" s="28">
        <v>906481</v>
      </c>
      <c r="E38" s="22">
        <v>865065</v>
      </c>
      <c r="F38" s="28">
        <v>777630</v>
      </c>
      <c r="G38" s="28">
        <v>749221</v>
      </c>
      <c r="H38" s="28">
        <v>755700</v>
      </c>
      <c r="I38" s="22">
        <v>811798</v>
      </c>
      <c r="J38" s="28">
        <v>745649</v>
      </c>
      <c r="K38" s="28">
        <v>709454</v>
      </c>
      <c r="L38" s="28">
        <v>744717</v>
      </c>
      <c r="M38" s="22">
        <v>762433</v>
      </c>
      <c r="N38" s="28">
        <v>2904770</v>
      </c>
      <c r="O38" s="28">
        <v>2856453</v>
      </c>
      <c r="P38" s="28">
        <v>2905303</v>
      </c>
      <c r="Q38" s="22">
        <v>3238220</v>
      </c>
      <c r="R38" s="28">
        <v>3716830</v>
      </c>
      <c r="S38" s="28">
        <v>4187322</v>
      </c>
      <c r="T38" s="28">
        <v>5797990</v>
      </c>
      <c r="U38" s="22">
        <v>5339601</v>
      </c>
      <c r="V38" s="28">
        <v>3483924</v>
      </c>
      <c r="W38" s="28">
        <v>3238787</v>
      </c>
      <c r="X38" s="28">
        <v>3293468</v>
      </c>
      <c r="Y38" s="22">
        <v>3237236</v>
      </c>
    </row>
    <row r="39" spans="1:25" ht="13.5">
      <c r="A39" s="2" t="s">
        <v>93</v>
      </c>
      <c r="B39" s="28">
        <v>6454130</v>
      </c>
      <c r="C39" s="28">
        <v>6505712</v>
      </c>
      <c r="D39" s="28">
        <v>6486233</v>
      </c>
      <c r="E39" s="22">
        <v>6281073</v>
      </c>
      <c r="F39" s="28">
        <v>6197320</v>
      </c>
      <c r="G39" s="28">
        <v>6020702</v>
      </c>
      <c r="H39" s="28">
        <v>5738393</v>
      </c>
      <c r="I39" s="22">
        <v>5773199</v>
      </c>
      <c r="J39" s="28">
        <v>16177659</v>
      </c>
      <c r="K39" s="28">
        <v>16040739</v>
      </c>
      <c r="L39" s="28">
        <v>16050308</v>
      </c>
      <c r="M39" s="22">
        <v>15784953</v>
      </c>
      <c r="N39" s="28">
        <v>17291187</v>
      </c>
      <c r="O39" s="28">
        <v>15281056</v>
      </c>
      <c r="P39" s="28">
        <v>13697143</v>
      </c>
      <c r="Q39" s="22">
        <v>10922388</v>
      </c>
      <c r="R39" s="28">
        <v>10039896</v>
      </c>
      <c r="S39" s="28">
        <v>10428616</v>
      </c>
      <c r="T39" s="28">
        <v>11978505</v>
      </c>
      <c r="U39" s="22">
        <v>11412998</v>
      </c>
      <c r="V39" s="28">
        <v>9201617</v>
      </c>
      <c r="W39" s="28">
        <v>8680301</v>
      </c>
      <c r="X39" s="28">
        <v>8788583</v>
      </c>
      <c r="Y39" s="22">
        <v>8651572</v>
      </c>
    </row>
    <row r="40" spans="1:25" ht="14.25" thickBot="1">
      <c r="A40" s="5" t="s">
        <v>94</v>
      </c>
      <c r="B40" s="29">
        <v>13195136</v>
      </c>
      <c r="C40" s="29">
        <v>13228057</v>
      </c>
      <c r="D40" s="29">
        <v>13624454</v>
      </c>
      <c r="E40" s="23">
        <v>13195962</v>
      </c>
      <c r="F40" s="29">
        <v>12947413</v>
      </c>
      <c r="G40" s="29">
        <v>12985920</v>
      </c>
      <c r="H40" s="29">
        <v>13562975</v>
      </c>
      <c r="I40" s="23">
        <v>13627451</v>
      </c>
      <c r="J40" s="29">
        <v>24795600</v>
      </c>
      <c r="K40" s="29">
        <v>28151481</v>
      </c>
      <c r="L40" s="29">
        <v>28739645</v>
      </c>
      <c r="M40" s="23">
        <v>28509393</v>
      </c>
      <c r="N40" s="29">
        <v>27927181</v>
      </c>
      <c r="O40" s="29">
        <v>25386497</v>
      </c>
      <c r="P40" s="29">
        <v>26075720</v>
      </c>
      <c r="Q40" s="23">
        <v>22704296</v>
      </c>
      <c r="R40" s="29">
        <v>20905836</v>
      </c>
      <c r="S40" s="29">
        <v>19950865</v>
      </c>
      <c r="T40" s="29">
        <v>19832904</v>
      </c>
      <c r="U40" s="23">
        <v>19556264</v>
      </c>
      <c r="V40" s="29">
        <v>19226003</v>
      </c>
      <c r="W40" s="29">
        <v>20006939</v>
      </c>
      <c r="X40" s="29">
        <v>20575100</v>
      </c>
      <c r="Y40" s="23">
        <v>20644640</v>
      </c>
    </row>
    <row r="41" spans="1:25" ht="14.25" thickTop="1">
      <c r="A41" s="2" t="s">
        <v>232</v>
      </c>
      <c r="B41" s="28">
        <v>1644138</v>
      </c>
      <c r="C41" s="28">
        <v>1694440</v>
      </c>
      <c r="D41" s="28">
        <v>1725999</v>
      </c>
      <c r="E41" s="22">
        <v>1446309</v>
      </c>
      <c r="F41" s="28">
        <v>1230381</v>
      </c>
      <c r="G41" s="28">
        <v>1324844</v>
      </c>
      <c r="H41" s="28">
        <v>1721948</v>
      </c>
      <c r="I41" s="22">
        <v>1322669</v>
      </c>
      <c r="J41" s="28">
        <v>1401666</v>
      </c>
      <c r="K41" s="28">
        <v>1821966</v>
      </c>
      <c r="L41" s="28">
        <v>2498349</v>
      </c>
      <c r="M41" s="22">
        <v>2057620</v>
      </c>
      <c r="N41" s="28">
        <v>2533328</v>
      </c>
      <c r="O41" s="28">
        <v>1894396</v>
      </c>
      <c r="P41" s="28">
        <v>1239619</v>
      </c>
      <c r="Q41" s="22">
        <v>980898</v>
      </c>
      <c r="R41" s="28">
        <v>831816</v>
      </c>
      <c r="S41" s="28">
        <v>636843</v>
      </c>
      <c r="T41" s="28">
        <v>511033</v>
      </c>
      <c r="U41" s="22">
        <v>440573</v>
      </c>
      <c r="V41" s="28">
        <v>759048</v>
      </c>
      <c r="W41" s="28">
        <v>1160829</v>
      </c>
      <c r="X41" s="28">
        <v>1364130</v>
      </c>
      <c r="Y41" s="22">
        <v>1244838</v>
      </c>
    </row>
    <row r="42" spans="1:25" ht="13.5">
      <c r="A42" s="2" t="s">
        <v>97</v>
      </c>
      <c r="B42" s="28">
        <v>4038099</v>
      </c>
      <c r="C42" s="28">
        <v>3891444</v>
      </c>
      <c r="D42" s="28">
        <v>4077194</v>
      </c>
      <c r="E42" s="22">
        <v>3581221</v>
      </c>
      <c r="F42" s="28">
        <v>3582966</v>
      </c>
      <c r="G42" s="28">
        <v>3345815</v>
      </c>
      <c r="H42" s="28">
        <v>3060462</v>
      </c>
      <c r="I42" s="22">
        <v>3649656</v>
      </c>
      <c r="J42" s="28">
        <v>4305732</v>
      </c>
      <c r="K42" s="28">
        <v>6587132</v>
      </c>
      <c r="L42" s="28">
        <v>6448606</v>
      </c>
      <c r="M42" s="22">
        <v>6070856</v>
      </c>
      <c r="N42" s="28">
        <v>4649820</v>
      </c>
      <c r="O42" s="28">
        <v>3534156</v>
      </c>
      <c r="P42" s="28">
        <v>4627510</v>
      </c>
      <c r="Q42" s="22">
        <v>2237994</v>
      </c>
      <c r="R42" s="28">
        <v>895922</v>
      </c>
      <c r="S42" s="28">
        <v>655770</v>
      </c>
      <c r="T42" s="28">
        <v>693688</v>
      </c>
      <c r="U42" s="22">
        <v>733574</v>
      </c>
      <c r="V42" s="28">
        <v>978599</v>
      </c>
      <c r="W42" s="28">
        <v>1073389</v>
      </c>
      <c r="X42" s="28">
        <v>1328462</v>
      </c>
      <c r="Y42" s="22">
        <v>1833686</v>
      </c>
    </row>
    <row r="43" spans="1:25" ht="13.5">
      <c r="A43" s="2" t="s">
        <v>100</v>
      </c>
      <c r="B43" s="28"/>
      <c r="C43" s="28"/>
      <c r="D43" s="28"/>
      <c r="E43" s="22">
        <v>62804</v>
      </c>
      <c r="F43" s="28">
        <v>34185</v>
      </c>
      <c r="G43" s="28">
        <v>27382</v>
      </c>
      <c r="H43" s="28">
        <v>8323</v>
      </c>
      <c r="I43" s="22"/>
      <c r="J43" s="28">
        <v>69664</v>
      </c>
      <c r="K43" s="28">
        <v>59505</v>
      </c>
      <c r="L43" s="28">
        <v>25571</v>
      </c>
      <c r="M43" s="22">
        <v>11948</v>
      </c>
      <c r="N43" s="28">
        <v>10323</v>
      </c>
      <c r="O43" s="28">
        <v>23144</v>
      </c>
      <c r="P43" s="28">
        <v>26613</v>
      </c>
      <c r="Q43" s="22">
        <v>1423</v>
      </c>
      <c r="R43" s="28">
        <v>1747</v>
      </c>
      <c r="S43" s="28">
        <v>1897</v>
      </c>
      <c r="T43" s="28">
        <v>16525</v>
      </c>
      <c r="U43" s="22">
        <v>37507</v>
      </c>
      <c r="V43" s="28">
        <v>31777</v>
      </c>
      <c r="W43" s="28">
        <v>14139</v>
      </c>
      <c r="X43" s="28">
        <v>17066</v>
      </c>
      <c r="Y43" s="22">
        <v>44860</v>
      </c>
    </row>
    <row r="44" spans="1:25" ht="13.5">
      <c r="A44" s="2" t="s">
        <v>101</v>
      </c>
      <c r="B44" s="28">
        <v>192178</v>
      </c>
      <c r="C44" s="28">
        <v>184024</v>
      </c>
      <c r="D44" s="28">
        <v>245390</v>
      </c>
      <c r="E44" s="22">
        <v>207689</v>
      </c>
      <c r="F44" s="28">
        <v>221704</v>
      </c>
      <c r="G44" s="28">
        <v>247673</v>
      </c>
      <c r="H44" s="28">
        <v>357538</v>
      </c>
      <c r="I44" s="22">
        <v>252564</v>
      </c>
      <c r="J44" s="28">
        <v>141626</v>
      </c>
      <c r="K44" s="28">
        <v>144917</v>
      </c>
      <c r="L44" s="28">
        <v>226083</v>
      </c>
      <c r="M44" s="22">
        <v>134216</v>
      </c>
      <c r="N44" s="28">
        <v>120284</v>
      </c>
      <c r="O44" s="28">
        <v>125561</v>
      </c>
      <c r="P44" s="28">
        <v>228263</v>
      </c>
      <c r="Q44" s="22">
        <v>117871</v>
      </c>
      <c r="R44" s="28">
        <v>108767</v>
      </c>
      <c r="S44" s="28">
        <v>108514</v>
      </c>
      <c r="T44" s="28">
        <v>143340</v>
      </c>
      <c r="U44" s="22">
        <v>84325</v>
      </c>
      <c r="V44" s="28">
        <v>109533</v>
      </c>
      <c r="W44" s="28">
        <v>123574</v>
      </c>
      <c r="X44" s="28">
        <v>224111</v>
      </c>
      <c r="Y44" s="22">
        <v>117269</v>
      </c>
    </row>
    <row r="45" spans="1:25" ht="13.5">
      <c r="A45" s="2" t="s">
        <v>102</v>
      </c>
      <c r="B45" s="28">
        <v>8469</v>
      </c>
      <c r="C45" s="28">
        <v>18277</v>
      </c>
      <c r="D45" s="28">
        <v>10366</v>
      </c>
      <c r="E45" s="22">
        <v>18674</v>
      </c>
      <c r="F45" s="28">
        <v>955</v>
      </c>
      <c r="G45" s="28">
        <v>11257</v>
      </c>
      <c r="H45" s="28">
        <v>13220</v>
      </c>
      <c r="I45" s="22">
        <v>13374</v>
      </c>
      <c r="J45" s="28">
        <v>2402</v>
      </c>
      <c r="K45" s="28">
        <v>139902</v>
      </c>
      <c r="L45" s="28">
        <v>96765</v>
      </c>
      <c r="M45" s="22">
        <v>476703</v>
      </c>
      <c r="N45" s="28">
        <v>336671</v>
      </c>
      <c r="O45" s="28">
        <v>290935</v>
      </c>
      <c r="P45" s="28">
        <v>198784</v>
      </c>
      <c r="Q45" s="22">
        <v>42536</v>
      </c>
      <c r="R45" s="28">
        <v>19057</v>
      </c>
      <c r="S45" s="28">
        <v>6346</v>
      </c>
      <c r="T45" s="28">
        <v>2964</v>
      </c>
      <c r="U45" s="22">
        <v>6384</v>
      </c>
      <c r="V45" s="28">
        <v>12213</v>
      </c>
      <c r="W45" s="28">
        <v>56778</v>
      </c>
      <c r="X45" s="28">
        <v>16631</v>
      </c>
      <c r="Y45" s="22">
        <v>12691</v>
      </c>
    </row>
    <row r="46" spans="1:25" ht="13.5">
      <c r="A46" s="2" t="s">
        <v>104</v>
      </c>
      <c r="B46" s="28">
        <v>9860</v>
      </c>
      <c r="C46" s="28">
        <v>14900</v>
      </c>
      <c r="D46" s="28">
        <v>9890</v>
      </c>
      <c r="E46" s="22">
        <v>31300</v>
      </c>
      <c r="F46" s="28">
        <v>15700</v>
      </c>
      <c r="G46" s="28">
        <v>47700</v>
      </c>
      <c r="H46" s="28">
        <v>21200</v>
      </c>
      <c r="I46" s="22">
        <v>61800</v>
      </c>
      <c r="J46" s="28">
        <v>23100</v>
      </c>
      <c r="K46" s="28">
        <v>79500</v>
      </c>
      <c r="L46" s="28">
        <v>26400</v>
      </c>
      <c r="M46" s="22">
        <v>74900</v>
      </c>
      <c r="N46" s="28">
        <v>25700</v>
      </c>
      <c r="O46" s="28">
        <v>77400</v>
      </c>
      <c r="P46" s="28">
        <v>26060</v>
      </c>
      <c r="Q46" s="22">
        <v>68740</v>
      </c>
      <c r="R46" s="28">
        <v>20800</v>
      </c>
      <c r="S46" s="28">
        <v>46310</v>
      </c>
      <c r="T46" s="28">
        <v>10800</v>
      </c>
      <c r="U46" s="22">
        <v>31650</v>
      </c>
      <c r="V46" s="28">
        <v>23180</v>
      </c>
      <c r="W46" s="28">
        <v>75300</v>
      </c>
      <c r="X46" s="28">
        <v>22719</v>
      </c>
      <c r="Y46" s="22">
        <v>64100</v>
      </c>
    </row>
    <row r="47" spans="1:25" ht="13.5">
      <c r="A47" s="2" t="s">
        <v>67</v>
      </c>
      <c r="B47" s="28">
        <v>81051</v>
      </c>
      <c r="C47" s="28">
        <v>69881</v>
      </c>
      <c r="D47" s="28">
        <v>86851</v>
      </c>
      <c r="E47" s="22">
        <v>94895</v>
      </c>
      <c r="F47" s="28">
        <v>172403</v>
      </c>
      <c r="G47" s="28">
        <v>187841</v>
      </c>
      <c r="H47" s="28">
        <v>68757</v>
      </c>
      <c r="I47" s="22">
        <v>120673</v>
      </c>
      <c r="J47" s="28">
        <v>103911</v>
      </c>
      <c r="K47" s="28">
        <v>134584</v>
      </c>
      <c r="L47" s="28">
        <v>224927</v>
      </c>
      <c r="M47" s="22">
        <v>598284</v>
      </c>
      <c r="N47" s="28">
        <v>777582</v>
      </c>
      <c r="O47" s="28">
        <v>463665</v>
      </c>
      <c r="P47" s="28">
        <v>626124</v>
      </c>
      <c r="Q47" s="22">
        <v>84583</v>
      </c>
      <c r="R47" s="28">
        <v>139004</v>
      </c>
      <c r="S47" s="28">
        <v>66821</v>
      </c>
      <c r="T47" s="28">
        <v>235812</v>
      </c>
      <c r="U47" s="22">
        <v>276704</v>
      </c>
      <c r="V47" s="28">
        <v>164644</v>
      </c>
      <c r="W47" s="28">
        <v>103195</v>
      </c>
      <c r="X47" s="28">
        <v>164037</v>
      </c>
      <c r="Y47" s="22">
        <v>63778</v>
      </c>
    </row>
    <row r="48" spans="1:25" ht="13.5">
      <c r="A48" s="2" t="s">
        <v>106</v>
      </c>
      <c r="B48" s="28">
        <v>5973798</v>
      </c>
      <c r="C48" s="28">
        <v>5872969</v>
      </c>
      <c r="D48" s="28">
        <v>6155693</v>
      </c>
      <c r="E48" s="22">
        <v>5442894</v>
      </c>
      <c r="F48" s="28">
        <v>5258296</v>
      </c>
      <c r="G48" s="28">
        <v>5192514</v>
      </c>
      <c r="H48" s="28">
        <v>5251450</v>
      </c>
      <c r="I48" s="22">
        <v>5426499</v>
      </c>
      <c r="J48" s="28">
        <v>6200578</v>
      </c>
      <c r="K48" s="28">
        <v>9200672</v>
      </c>
      <c r="L48" s="28">
        <v>9801315</v>
      </c>
      <c r="M48" s="22">
        <v>9431635</v>
      </c>
      <c r="N48" s="28">
        <v>8453710</v>
      </c>
      <c r="O48" s="28">
        <v>6409259</v>
      </c>
      <c r="P48" s="28">
        <v>6972975</v>
      </c>
      <c r="Q48" s="22">
        <v>3544019</v>
      </c>
      <c r="R48" s="28">
        <v>2017115</v>
      </c>
      <c r="S48" s="28">
        <v>1522503</v>
      </c>
      <c r="T48" s="28">
        <v>1614164</v>
      </c>
      <c r="U48" s="22">
        <v>1621331</v>
      </c>
      <c r="V48" s="28">
        <v>2078996</v>
      </c>
      <c r="W48" s="28">
        <v>2607207</v>
      </c>
      <c r="X48" s="28">
        <v>3137158</v>
      </c>
      <c r="Y48" s="22">
        <v>3381224</v>
      </c>
    </row>
    <row r="49" spans="1:25" ht="13.5">
      <c r="A49" s="2" t="s">
        <v>107</v>
      </c>
      <c r="B49" s="28">
        <v>777568</v>
      </c>
      <c r="C49" s="28">
        <v>801956</v>
      </c>
      <c r="D49" s="28">
        <v>885025</v>
      </c>
      <c r="E49" s="22">
        <v>1000050</v>
      </c>
      <c r="F49" s="28">
        <v>1046438</v>
      </c>
      <c r="G49" s="28">
        <v>990936</v>
      </c>
      <c r="H49" s="28">
        <v>1401519</v>
      </c>
      <c r="I49" s="22">
        <v>1234911</v>
      </c>
      <c r="J49" s="28">
        <v>1593457</v>
      </c>
      <c r="K49" s="28">
        <v>1767200</v>
      </c>
      <c r="L49" s="28">
        <v>1949302</v>
      </c>
      <c r="M49" s="22">
        <v>2131376</v>
      </c>
      <c r="N49" s="28">
        <v>2313450</v>
      </c>
      <c r="O49" s="28">
        <v>1848902</v>
      </c>
      <c r="P49" s="28">
        <v>1991805</v>
      </c>
      <c r="Q49" s="22">
        <v>2140742</v>
      </c>
      <c r="R49" s="28">
        <v>2109021</v>
      </c>
      <c r="S49" s="28">
        <v>1688943</v>
      </c>
      <c r="T49" s="28">
        <v>1592220</v>
      </c>
      <c r="U49" s="22">
        <v>1628047</v>
      </c>
      <c r="V49" s="28">
        <v>616692</v>
      </c>
      <c r="W49" s="28">
        <v>627195</v>
      </c>
      <c r="X49" s="28">
        <v>595184</v>
      </c>
      <c r="Y49" s="22">
        <v>573435</v>
      </c>
    </row>
    <row r="50" spans="1:25" ht="13.5">
      <c r="A50" s="2" t="s">
        <v>0</v>
      </c>
      <c r="B50" s="28">
        <v>87820</v>
      </c>
      <c r="C50" s="28">
        <v>87820</v>
      </c>
      <c r="D50" s="28">
        <v>87820</v>
      </c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2" t="s">
        <v>108</v>
      </c>
      <c r="B51" s="28">
        <v>108778</v>
      </c>
      <c r="C51" s="28">
        <v>108943</v>
      </c>
      <c r="D51" s="28">
        <v>123122</v>
      </c>
      <c r="E51" s="22">
        <v>136620</v>
      </c>
      <c r="F51" s="28">
        <v>182533</v>
      </c>
      <c r="G51" s="28">
        <v>186613</v>
      </c>
      <c r="H51" s="28">
        <v>186954</v>
      </c>
      <c r="I51" s="22">
        <v>181057</v>
      </c>
      <c r="J51" s="28">
        <v>185277</v>
      </c>
      <c r="K51" s="28">
        <v>184855</v>
      </c>
      <c r="L51" s="28">
        <v>201037</v>
      </c>
      <c r="M51" s="22">
        <v>192144</v>
      </c>
      <c r="N51" s="28">
        <v>187312</v>
      </c>
      <c r="O51" s="28">
        <v>186991</v>
      </c>
      <c r="P51" s="28">
        <v>208026</v>
      </c>
      <c r="Q51" s="22">
        <v>201756</v>
      </c>
      <c r="R51" s="28">
        <v>225202</v>
      </c>
      <c r="S51" s="28">
        <v>225445</v>
      </c>
      <c r="T51" s="28">
        <v>251659</v>
      </c>
      <c r="U51" s="22">
        <v>248796</v>
      </c>
      <c r="V51" s="28">
        <v>241648</v>
      </c>
      <c r="W51" s="28">
        <v>241124</v>
      </c>
      <c r="X51" s="28">
        <v>280271</v>
      </c>
      <c r="Y51" s="22">
        <v>274356</v>
      </c>
    </row>
    <row r="52" spans="1:25" ht="13.5">
      <c r="A52" s="2" t="s">
        <v>109</v>
      </c>
      <c r="B52" s="28"/>
      <c r="C52" s="28"/>
      <c r="D52" s="28"/>
      <c r="E52" s="22">
        <v>90450</v>
      </c>
      <c r="F52" s="28">
        <v>87080</v>
      </c>
      <c r="G52" s="28">
        <v>83700</v>
      </c>
      <c r="H52" s="28">
        <v>80290</v>
      </c>
      <c r="I52" s="22">
        <v>89530</v>
      </c>
      <c r="J52" s="28">
        <v>85630</v>
      </c>
      <c r="K52" s="28">
        <v>81690</v>
      </c>
      <c r="L52" s="28">
        <v>77760</v>
      </c>
      <c r="M52" s="22">
        <v>78750</v>
      </c>
      <c r="N52" s="28">
        <v>75200</v>
      </c>
      <c r="O52" s="28">
        <v>71630</v>
      </c>
      <c r="P52" s="28">
        <v>68030</v>
      </c>
      <c r="Q52" s="22">
        <v>79980</v>
      </c>
      <c r="R52" s="28">
        <v>77240</v>
      </c>
      <c r="S52" s="28">
        <v>76030</v>
      </c>
      <c r="T52" s="28">
        <v>73020</v>
      </c>
      <c r="U52" s="22">
        <v>100430</v>
      </c>
      <c r="V52" s="28">
        <v>96160</v>
      </c>
      <c r="W52" s="28">
        <v>91770</v>
      </c>
      <c r="X52" s="28">
        <v>87360</v>
      </c>
      <c r="Y52" s="22">
        <v>108120</v>
      </c>
    </row>
    <row r="53" spans="1:25" ht="13.5">
      <c r="A53" s="2" t="s">
        <v>110</v>
      </c>
      <c r="B53" s="28">
        <v>90000</v>
      </c>
      <c r="C53" s="28">
        <v>90000</v>
      </c>
      <c r="D53" s="28">
        <v>90000</v>
      </c>
      <c r="E53" s="22">
        <v>90000</v>
      </c>
      <c r="F53" s="28">
        <v>90000</v>
      </c>
      <c r="G53" s="28">
        <v>90000</v>
      </c>
      <c r="H53" s="28">
        <v>90000</v>
      </c>
      <c r="I53" s="22">
        <v>90000</v>
      </c>
      <c r="J53" s="28">
        <v>90000</v>
      </c>
      <c r="K53" s="28">
        <v>90000</v>
      </c>
      <c r="L53" s="28">
        <v>90000</v>
      </c>
      <c r="M53" s="22">
        <v>90000</v>
      </c>
      <c r="N53" s="28">
        <v>90000</v>
      </c>
      <c r="O53" s="28">
        <v>90000</v>
      </c>
      <c r="P53" s="28">
        <v>90000</v>
      </c>
      <c r="Q53" s="22">
        <v>90000</v>
      </c>
      <c r="R53" s="28">
        <v>90000</v>
      </c>
      <c r="S53" s="28">
        <v>90000</v>
      </c>
      <c r="T53" s="28">
        <v>90000</v>
      </c>
      <c r="U53" s="22"/>
      <c r="V53" s="28"/>
      <c r="W53" s="28"/>
      <c r="X53" s="28"/>
      <c r="Y53" s="22"/>
    </row>
    <row r="54" spans="1:25" ht="13.5">
      <c r="A54" s="2" t="s">
        <v>111</v>
      </c>
      <c r="B54" s="28">
        <v>394325</v>
      </c>
      <c r="C54" s="28">
        <v>394643</v>
      </c>
      <c r="D54" s="28">
        <v>374517</v>
      </c>
      <c r="E54" s="22">
        <v>360080</v>
      </c>
      <c r="F54" s="28">
        <v>368217</v>
      </c>
      <c r="G54" s="28">
        <v>483816</v>
      </c>
      <c r="H54" s="28">
        <v>475944</v>
      </c>
      <c r="I54" s="22">
        <v>478307</v>
      </c>
      <c r="J54" s="28">
        <v>489058</v>
      </c>
      <c r="K54" s="28">
        <v>558891</v>
      </c>
      <c r="L54" s="28">
        <v>555419</v>
      </c>
      <c r="M54" s="22">
        <v>555199</v>
      </c>
      <c r="N54" s="28">
        <v>555489</v>
      </c>
      <c r="O54" s="28">
        <v>554223</v>
      </c>
      <c r="P54" s="28">
        <v>556935</v>
      </c>
      <c r="Q54" s="22">
        <v>557147</v>
      </c>
      <c r="R54" s="28">
        <v>490156</v>
      </c>
      <c r="S54" s="28">
        <v>450413</v>
      </c>
      <c r="T54" s="28">
        <v>428772</v>
      </c>
      <c r="U54" s="22">
        <v>428662</v>
      </c>
      <c r="V54" s="28">
        <v>469847</v>
      </c>
      <c r="W54" s="28">
        <v>470830</v>
      </c>
      <c r="X54" s="28">
        <v>461292</v>
      </c>
      <c r="Y54" s="22">
        <v>436702</v>
      </c>
    </row>
    <row r="55" spans="1:25" ht="13.5">
      <c r="A55" s="2" t="s">
        <v>112</v>
      </c>
      <c r="B55" s="28">
        <v>741315</v>
      </c>
      <c r="C55" s="28">
        <v>741315</v>
      </c>
      <c r="D55" s="28">
        <v>741315</v>
      </c>
      <c r="E55" s="22">
        <v>741315</v>
      </c>
      <c r="F55" s="28">
        <v>741315</v>
      </c>
      <c r="G55" s="28">
        <v>741315</v>
      </c>
      <c r="H55" s="28">
        <v>741315</v>
      </c>
      <c r="I55" s="22">
        <v>741315</v>
      </c>
      <c r="J55" s="28">
        <v>741315</v>
      </c>
      <c r="K55" s="28">
        <v>846355</v>
      </c>
      <c r="L55" s="28">
        <v>846355</v>
      </c>
      <c r="M55" s="22">
        <v>846355</v>
      </c>
      <c r="N55" s="28">
        <v>846355</v>
      </c>
      <c r="O55" s="28">
        <v>846355</v>
      </c>
      <c r="P55" s="28">
        <v>846355</v>
      </c>
      <c r="Q55" s="22">
        <v>846355</v>
      </c>
      <c r="R55" s="28">
        <v>846355</v>
      </c>
      <c r="S55" s="28">
        <v>846355</v>
      </c>
      <c r="T55" s="28">
        <v>846355</v>
      </c>
      <c r="U55" s="22">
        <v>846355</v>
      </c>
      <c r="V55" s="28">
        <v>846355</v>
      </c>
      <c r="W55" s="28">
        <v>846355</v>
      </c>
      <c r="X55" s="28">
        <v>846355</v>
      </c>
      <c r="Y55" s="22">
        <v>846355</v>
      </c>
    </row>
    <row r="56" spans="1:25" ht="13.5">
      <c r="A56" s="2" t="s">
        <v>67</v>
      </c>
      <c r="B56" s="28">
        <v>24427</v>
      </c>
      <c r="C56" s="28">
        <v>25762</v>
      </c>
      <c r="D56" s="28">
        <v>27096</v>
      </c>
      <c r="E56" s="22">
        <v>12320</v>
      </c>
      <c r="F56" s="28">
        <v>12668</v>
      </c>
      <c r="G56" s="28">
        <v>13618</v>
      </c>
      <c r="H56" s="28">
        <v>14870</v>
      </c>
      <c r="I56" s="22">
        <v>10000</v>
      </c>
      <c r="J56" s="28">
        <v>17688</v>
      </c>
      <c r="K56" s="28">
        <v>19129</v>
      </c>
      <c r="L56" s="28">
        <v>20569</v>
      </c>
      <c r="M56" s="22">
        <v>10000</v>
      </c>
      <c r="N56" s="28">
        <v>17998</v>
      </c>
      <c r="O56" s="28">
        <v>19091</v>
      </c>
      <c r="P56" s="28">
        <v>21552</v>
      </c>
      <c r="Q56" s="22">
        <v>10000</v>
      </c>
      <c r="R56" s="28">
        <v>26473</v>
      </c>
      <c r="S56" s="28">
        <v>28934</v>
      </c>
      <c r="T56" s="28">
        <v>31395</v>
      </c>
      <c r="U56" s="22">
        <v>10000</v>
      </c>
      <c r="V56" s="28">
        <v>22477</v>
      </c>
      <c r="W56" s="28">
        <v>14226</v>
      </c>
      <c r="X56" s="28">
        <v>13018</v>
      </c>
      <c r="Y56" s="22"/>
    </row>
    <row r="57" spans="1:25" ht="13.5">
      <c r="A57" s="2" t="s">
        <v>113</v>
      </c>
      <c r="B57" s="28">
        <v>2224234</v>
      </c>
      <c r="C57" s="28">
        <v>2250441</v>
      </c>
      <c r="D57" s="28">
        <v>2328896</v>
      </c>
      <c r="E57" s="22">
        <v>2430835</v>
      </c>
      <c r="F57" s="28">
        <v>2528252</v>
      </c>
      <c r="G57" s="28">
        <v>2590000</v>
      </c>
      <c r="H57" s="28">
        <v>2990893</v>
      </c>
      <c r="I57" s="22">
        <v>2831369</v>
      </c>
      <c r="J57" s="28">
        <v>13248102</v>
      </c>
      <c r="K57" s="28">
        <v>13593797</v>
      </c>
      <c r="L57" s="28">
        <v>13786119</v>
      </c>
      <c r="M57" s="22">
        <v>13956407</v>
      </c>
      <c r="N57" s="28">
        <v>14558943</v>
      </c>
      <c r="O57" s="28">
        <v>14164112</v>
      </c>
      <c r="P57" s="28">
        <v>14383847</v>
      </c>
      <c r="Q57" s="22">
        <v>14557310</v>
      </c>
      <c r="R57" s="28">
        <v>14493196</v>
      </c>
      <c r="S57" s="28">
        <v>14046526</v>
      </c>
      <c r="T57" s="28">
        <v>13989967</v>
      </c>
      <c r="U57" s="22">
        <v>13971928</v>
      </c>
      <c r="V57" s="28">
        <v>12982482</v>
      </c>
      <c r="W57" s="28">
        <v>12985228</v>
      </c>
      <c r="X57" s="28">
        <v>12981833</v>
      </c>
      <c r="Y57" s="22">
        <v>12948470</v>
      </c>
    </row>
    <row r="58" spans="1:25" ht="14.25" thickBot="1">
      <c r="A58" s="5" t="s">
        <v>114</v>
      </c>
      <c r="B58" s="29">
        <v>8198032</v>
      </c>
      <c r="C58" s="29">
        <v>8123410</v>
      </c>
      <c r="D58" s="29">
        <v>8484589</v>
      </c>
      <c r="E58" s="23">
        <v>7873730</v>
      </c>
      <c r="F58" s="29">
        <v>7786548</v>
      </c>
      <c r="G58" s="29">
        <v>7782514</v>
      </c>
      <c r="H58" s="29">
        <v>8242343</v>
      </c>
      <c r="I58" s="23">
        <v>8257869</v>
      </c>
      <c r="J58" s="29">
        <v>19448681</v>
      </c>
      <c r="K58" s="29">
        <v>22794469</v>
      </c>
      <c r="L58" s="29">
        <v>23587435</v>
      </c>
      <c r="M58" s="23">
        <v>23388043</v>
      </c>
      <c r="N58" s="29">
        <v>23012654</v>
      </c>
      <c r="O58" s="29">
        <v>20573372</v>
      </c>
      <c r="P58" s="29">
        <v>21356823</v>
      </c>
      <c r="Q58" s="23">
        <v>18101329</v>
      </c>
      <c r="R58" s="29">
        <v>16510311</v>
      </c>
      <c r="S58" s="29">
        <v>15569029</v>
      </c>
      <c r="T58" s="29">
        <v>15604132</v>
      </c>
      <c r="U58" s="23">
        <v>15593260</v>
      </c>
      <c r="V58" s="29">
        <v>15061479</v>
      </c>
      <c r="W58" s="29">
        <v>15592436</v>
      </c>
      <c r="X58" s="29">
        <v>16118992</v>
      </c>
      <c r="Y58" s="23">
        <v>16329695</v>
      </c>
    </row>
    <row r="59" spans="1:25" ht="14.25" thickTop="1">
      <c r="A59" s="2" t="s">
        <v>115</v>
      </c>
      <c r="B59" s="28">
        <v>1595250</v>
      </c>
      <c r="C59" s="28">
        <v>1595250</v>
      </c>
      <c r="D59" s="28">
        <v>1595250</v>
      </c>
      <c r="E59" s="22">
        <v>1595250</v>
      </c>
      <c r="F59" s="28">
        <v>1595250</v>
      </c>
      <c r="G59" s="28">
        <v>1595250</v>
      </c>
      <c r="H59" s="28">
        <v>1595250</v>
      </c>
      <c r="I59" s="22">
        <v>1595250</v>
      </c>
      <c r="J59" s="28">
        <v>1595250</v>
      </c>
      <c r="K59" s="28">
        <v>1595250</v>
      </c>
      <c r="L59" s="28">
        <v>1595250</v>
      </c>
      <c r="M59" s="22">
        <v>1595250</v>
      </c>
      <c r="N59" s="28">
        <v>1595250</v>
      </c>
      <c r="O59" s="28">
        <v>1595250</v>
      </c>
      <c r="P59" s="28">
        <v>1595250</v>
      </c>
      <c r="Q59" s="22">
        <v>1595250</v>
      </c>
      <c r="R59" s="28">
        <v>1595250</v>
      </c>
      <c r="S59" s="28">
        <v>1595250</v>
      </c>
      <c r="T59" s="28">
        <v>1595250</v>
      </c>
      <c r="U59" s="22">
        <v>1595250</v>
      </c>
      <c r="V59" s="28">
        <v>1595250</v>
      </c>
      <c r="W59" s="28">
        <v>1595250</v>
      </c>
      <c r="X59" s="28">
        <v>1595250</v>
      </c>
      <c r="Y59" s="22">
        <v>1595250</v>
      </c>
    </row>
    <row r="60" spans="1:25" ht="13.5">
      <c r="A60" s="2" t="s">
        <v>117</v>
      </c>
      <c r="B60" s="28">
        <v>290250</v>
      </c>
      <c r="C60" s="28">
        <v>290250</v>
      </c>
      <c r="D60" s="28">
        <v>290250</v>
      </c>
      <c r="E60" s="22">
        <v>290250</v>
      </c>
      <c r="F60" s="28">
        <v>290250</v>
      </c>
      <c r="G60" s="28">
        <v>290250</v>
      </c>
      <c r="H60" s="28">
        <v>290250</v>
      </c>
      <c r="I60" s="22">
        <v>290250</v>
      </c>
      <c r="J60" s="28">
        <v>290250</v>
      </c>
      <c r="K60" s="28">
        <v>290250</v>
      </c>
      <c r="L60" s="28">
        <v>290250</v>
      </c>
      <c r="M60" s="22">
        <v>290250</v>
      </c>
      <c r="N60" s="28">
        <v>290250</v>
      </c>
      <c r="O60" s="28">
        <v>290250</v>
      </c>
      <c r="P60" s="28">
        <v>290250</v>
      </c>
      <c r="Q60" s="22">
        <v>290250</v>
      </c>
      <c r="R60" s="28">
        <v>290250</v>
      </c>
      <c r="S60" s="28">
        <v>290250</v>
      </c>
      <c r="T60" s="28">
        <v>290250</v>
      </c>
      <c r="U60" s="22">
        <v>290250</v>
      </c>
      <c r="V60" s="28">
        <v>290250</v>
      </c>
      <c r="W60" s="28">
        <v>290250</v>
      </c>
      <c r="X60" s="28">
        <v>290250</v>
      </c>
      <c r="Y60" s="22">
        <v>290250</v>
      </c>
    </row>
    <row r="61" spans="1:25" ht="13.5">
      <c r="A61" s="2" t="s">
        <v>121</v>
      </c>
      <c r="B61" s="28">
        <v>1697367</v>
      </c>
      <c r="C61" s="28">
        <v>1798856</v>
      </c>
      <c r="D61" s="28">
        <v>1860641</v>
      </c>
      <c r="E61" s="22">
        <v>2080391</v>
      </c>
      <c r="F61" s="28">
        <v>1985379</v>
      </c>
      <c r="G61" s="28">
        <v>2036819</v>
      </c>
      <c r="H61" s="28">
        <v>2107540</v>
      </c>
      <c r="I61" s="22">
        <v>2206829</v>
      </c>
      <c r="J61" s="28">
        <v>2177703</v>
      </c>
      <c r="K61" s="28">
        <v>2209837</v>
      </c>
      <c r="L61" s="28">
        <v>2115382</v>
      </c>
      <c r="M61" s="22">
        <v>2061527</v>
      </c>
      <c r="N61" s="28">
        <v>1924811</v>
      </c>
      <c r="O61" s="28">
        <v>1818021</v>
      </c>
      <c r="P61" s="28">
        <v>1653728</v>
      </c>
      <c r="Q61" s="22">
        <v>1517607</v>
      </c>
      <c r="R61" s="28">
        <v>1364161</v>
      </c>
      <c r="S61" s="28">
        <v>1261417</v>
      </c>
      <c r="T61" s="28">
        <v>1147358</v>
      </c>
      <c r="U61" s="22">
        <v>1201672</v>
      </c>
      <c r="V61" s="28">
        <v>1306261</v>
      </c>
      <c r="W61" s="28">
        <v>1376466</v>
      </c>
      <c r="X61" s="28">
        <v>1301677</v>
      </c>
      <c r="Y61" s="22">
        <v>1229783</v>
      </c>
    </row>
    <row r="62" spans="1:25" ht="13.5">
      <c r="A62" s="2" t="s">
        <v>122</v>
      </c>
      <c r="B62" s="28">
        <v>-15915</v>
      </c>
      <c r="C62" s="28">
        <v>-15894</v>
      </c>
      <c r="D62" s="28">
        <v>-15894</v>
      </c>
      <c r="E62" s="22">
        <v>-15894</v>
      </c>
      <c r="F62" s="28">
        <v>-15883</v>
      </c>
      <c r="G62" s="28">
        <v>-15821</v>
      </c>
      <c r="H62" s="28">
        <v>-15821</v>
      </c>
      <c r="I62" s="22">
        <v>-15821</v>
      </c>
      <c r="J62" s="28">
        <v>-15821</v>
      </c>
      <c r="K62" s="28">
        <v>-15776</v>
      </c>
      <c r="L62" s="28">
        <v>-15737</v>
      </c>
      <c r="M62" s="22">
        <v>-15737</v>
      </c>
      <c r="N62" s="28">
        <v>-15635</v>
      </c>
      <c r="O62" s="28">
        <v>-15565</v>
      </c>
      <c r="P62" s="28">
        <v>-15565</v>
      </c>
      <c r="Q62" s="22">
        <v>-15435</v>
      </c>
      <c r="R62" s="28">
        <v>-15313</v>
      </c>
      <c r="S62" s="28">
        <v>-15198</v>
      </c>
      <c r="T62" s="28">
        <v>-15198</v>
      </c>
      <c r="U62" s="22">
        <v>-15198</v>
      </c>
      <c r="V62" s="28">
        <v>-15198</v>
      </c>
      <c r="W62" s="28">
        <v>-15152</v>
      </c>
      <c r="X62" s="28">
        <v>-15006</v>
      </c>
      <c r="Y62" s="22">
        <v>-15006</v>
      </c>
    </row>
    <row r="63" spans="1:25" ht="13.5">
      <c r="A63" s="2" t="s">
        <v>123</v>
      </c>
      <c r="B63" s="28">
        <v>3566951</v>
      </c>
      <c r="C63" s="28">
        <v>3668462</v>
      </c>
      <c r="D63" s="28">
        <v>3730247</v>
      </c>
      <c r="E63" s="22">
        <v>3949996</v>
      </c>
      <c r="F63" s="28">
        <v>3854996</v>
      </c>
      <c r="G63" s="28">
        <v>3906498</v>
      </c>
      <c r="H63" s="28">
        <v>3977219</v>
      </c>
      <c r="I63" s="22">
        <v>4076508</v>
      </c>
      <c r="J63" s="28">
        <v>4047382</v>
      </c>
      <c r="K63" s="28">
        <v>4079561</v>
      </c>
      <c r="L63" s="28">
        <v>3985144</v>
      </c>
      <c r="M63" s="22">
        <v>3931290</v>
      </c>
      <c r="N63" s="28">
        <v>3794675</v>
      </c>
      <c r="O63" s="28">
        <v>3687956</v>
      </c>
      <c r="P63" s="28">
        <v>3523662</v>
      </c>
      <c r="Q63" s="22">
        <v>3387672</v>
      </c>
      <c r="R63" s="28">
        <v>3234347</v>
      </c>
      <c r="S63" s="28">
        <v>3131718</v>
      </c>
      <c r="T63" s="28">
        <v>3017660</v>
      </c>
      <c r="U63" s="22">
        <v>3071973</v>
      </c>
      <c r="V63" s="28">
        <v>3176562</v>
      </c>
      <c r="W63" s="28">
        <v>3246814</v>
      </c>
      <c r="X63" s="28">
        <v>3172171</v>
      </c>
      <c r="Y63" s="22">
        <v>3100277</v>
      </c>
    </row>
    <row r="64" spans="1:25" ht="13.5">
      <c r="A64" s="2" t="s">
        <v>124</v>
      </c>
      <c r="B64" s="28">
        <v>103148</v>
      </c>
      <c r="C64" s="28">
        <v>102321</v>
      </c>
      <c r="D64" s="28">
        <v>58624</v>
      </c>
      <c r="E64" s="22">
        <v>33688</v>
      </c>
      <c r="F64" s="28">
        <v>11399</v>
      </c>
      <c r="G64" s="28">
        <v>9</v>
      </c>
      <c r="H64" s="28">
        <v>-15179</v>
      </c>
      <c r="I64" s="22">
        <v>-8381</v>
      </c>
      <c r="J64" s="28">
        <v>-40736</v>
      </c>
      <c r="K64" s="28">
        <v>-68777</v>
      </c>
      <c r="L64" s="28">
        <v>-69161</v>
      </c>
      <c r="M64" s="22">
        <v>-46084</v>
      </c>
      <c r="N64" s="28">
        <v>-39420</v>
      </c>
      <c r="O64" s="28">
        <v>-90352</v>
      </c>
      <c r="P64" s="28">
        <v>-44707</v>
      </c>
      <c r="Q64" s="22">
        <v>-10389</v>
      </c>
      <c r="R64" s="28">
        <v>-39186</v>
      </c>
      <c r="S64" s="28">
        <v>20804</v>
      </c>
      <c r="T64" s="28">
        <v>-1836</v>
      </c>
      <c r="U64" s="22">
        <v>-298681</v>
      </c>
      <c r="V64" s="28">
        <v>-286822</v>
      </c>
      <c r="W64" s="28">
        <v>-92744</v>
      </c>
      <c r="X64" s="28">
        <v>61021</v>
      </c>
      <c r="Y64" s="22">
        <v>-18959</v>
      </c>
    </row>
    <row r="65" spans="1:25" ht="13.5">
      <c r="A65" s="2" t="s">
        <v>125</v>
      </c>
      <c r="B65" s="28">
        <v>-11689</v>
      </c>
      <c r="C65" s="28">
        <v>-4829</v>
      </c>
      <c r="D65" s="28">
        <v>12299</v>
      </c>
      <c r="E65" s="22">
        <v>-146</v>
      </c>
      <c r="F65" s="28">
        <v>-44225</v>
      </c>
      <c r="G65" s="28">
        <v>-41795</v>
      </c>
      <c r="H65" s="28">
        <v>19898</v>
      </c>
      <c r="I65" s="22">
        <v>-37238</v>
      </c>
      <c r="J65" s="28">
        <v>1580</v>
      </c>
      <c r="K65" s="28">
        <v>112575</v>
      </c>
      <c r="L65" s="28">
        <v>2573</v>
      </c>
      <c r="M65" s="22">
        <v>2490</v>
      </c>
      <c r="N65" s="28">
        <v>-74380</v>
      </c>
      <c r="O65" s="28">
        <v>-18131</v>
      </c>
      <c r="P65" s="28">
        <v>6289</v>
      </c>
      <c r="Q65" s="22">
        <v>-7969</v>
      </c>
      <c r="R65" s="28">
        <v>-33289</v>
      </c>
      <c r="S65" s="28">
        <v>-4340</v>
      </c>
      <c r="T65" s="28">
        <v>-20704</v>
      </c>
      <c r="U65" s="22">
        <v>-43941</v>
      </c>
      <c r="V65" s="28">
        <v>41130</v>
      </c>
      <c r="W65" s="28">
        <v>26781</v>
      </c>
      <c r="X65" s="28">
        <v>-10738</v>
      </c>
      <c r="Y65" s="22">
        <v>-25</v>
      </c>
    </row>
    <row r="66" spans="1:25" ht="13.5">
      <c r="A66" s="2" t="s">
        <v>126</v>
      </c>
      <c r="B66" s="28">
        <v>1338693</v>
      </c>
      <c r="C66" s="28">
        <v>1338693</v>
      </c>
      <c r="D66" s="28">
        <v>1338693</v>
      </c>
      <c r="E66" s="22">
        <v>1338693</v>
      </c>
      <c r="F66" s="28">
        <v>1338693</v>
      </c>
      <c r="G66" s="28">
        <v>1338693</v>
      </c>
      <c r="H66" s="28">
        <v>1338693</v>
      </c>
      <c r="I66" s="22">
        <v>1338693</v>
      </c>
      <c r="J66" s="28">
        <v>1338693</v>
      </c>
      <c r="K66" s="28">
        <v>1233653</v>
      </c>
      <c r="L66" s="28">
        <v>1233653</v>
      </c>
      <c r="M66" s="22">
        <v>1233653</v>
      </c>
      <c r="N66" s="28">
        <v>1233653</v>
      </c>
      <c r="O66" s="28">
        <v>1233653</v>
      </c>
      <c r="P66" s="28">
        <v>1233653</v>
      </c>
      <c r="Q66" s="22">
        <v>1233653</v>
      </c>
      <c r="R66" s="28">
        <v>1233653</v>
      </c>
      <c r="S66" s="28">
        <v>1233653</v>
      </c>
      <c r="T66" s="28">
        <v>1233653</v>
      </c>
      <c r="U66" s="22">
        <v>1233653</v>
      </c>
      <c r="V66" s="28">
        <v>1233653</v>
      </c>
      <c r="W66" s="28">
        <v>1233653</v>
      </c>
      <c r="X66" s="28">
        <v>1233653</v>
      </c>
      <c r="Y66" s="22">
        <v>1233653</v>
      </c>
    </row>
    <row r="67" spans="1:25" ht="13.5">
      <c r="A67" s="2" t="s">
        <v>127</v>
      </c>
      <c r="B67" s="28">
        <v>1430152</v>
      </c>
      <c r="C67" s="28">
        <v>1436184</v>
      </c>
      <c r="D67" s="28">
        <v>1409617</v>
      </c>
      <c r="E67" s="22">
        <v>1372235</v>
      </c>
      <c r="F67" s="28">
        <v>1305868</v>
      </c>
      <c r="G67" s="28">
        <v>1296907</v>
      </c>
      <c r="H67" s="28">
        <v>1343412</v>
      </c>
      <c r="I67" s="22">
        <v>1293073</v>
      </c>
      <c r="J67" s="28">
        <v>1299537</v>
      </c>
      <c r="K67" s="28">
        <v>1277450</v>
      </c>
      <c r="L67" s="28">
        <v>1167064</v>
      </c>
      <c r="M67" s="22">
        <v>1190059</v>
      </c>
      <c r="N67" s="28">
        <v>1119851</v>
      </c>
      <c r="O67" s="28">
        <v>1125169</v>
      </c>
      <c r="P67" s="28">
        <v>1195235</v>
      </c>
      <c r="Q67" s="22">
        <v>1215294</v>
      </c>
      <c r="R67" s="28">
        <v>1161176</v>
      </c>
      <c r="S67" s="28">
        <v>1250117</v>
      </c>
      <c r="T67" s="28">
        <v>1211112</v>
      </c>
      <c r="U67" s="22">
        <v>891030</v>
      </c>
      <c r="V67" s="28">
        <v>987961</v>
      </c>
      <c r="W67" s="28">
        <v>1167689</v>
      </c>
      <c r="X67" s="28">
        <v>1283936</v>
      </c>
      <c r="Y67" s="22">
        <v>1214668</v>
      </c>
    </row>
    <row r="68" spans="1:25" ht="13.5">
      <c r="A68" s="6" t="s">
        <v>128</v>
      </c>
      <c r="B68" s="28">
        <v>4997103</v>
      </c>
      <c r="C68" s="28">
        <v>5104647</v>
      </c>
      <c r="D68" s="28">
        <v>5139864</v>
      </c>
      <c r="E68" s="22">
        <v>5322232</v>
      </c>
      <c r="F68" s="28">
        <v>5160864</v>
      </c>
      <c r="G68" s="28">
        <v>5203405</v>
      </c>
      <c r="H68" s="28">
        <v>5320631</v>
      </c>
      <c r="I68" s="22">
        <v>5369581</v>
      </c>
      <c r="J68" s="28">
        <v>5346919</v>
      </c>
      <c r="K68" s="28">
        <v>5357012</v>
      </c>
      <c r="L68" s="28">
        <v>5152209</v>
      </c>
      <c r="M68" s="22">
        <v>5121349</v>
      </c>
      <c r="N68" s="28">
        <v>4914526</v>
      </c>
      <c r="O68" s="28">
        <v>4813125</v>
      </c>
      <c r="P68" s="28">
        <v>4718897</v>
      </c>
      <c r="Q68" s="22">
        <v>4602966</v>
      </c>
      <c r="R68" s="28">
        <v>4395524</v>
      </c>
      <c r="S68" s="28">
        <v>4381835</v>
      </c>
      <c r="T68" s="28">
        <v>4228772</v>
      </c>
      <c r="U68" s="22">
        <v>3963003</v>
      </c>
      <c r="V68" s="28">
        <v>4164524</v>
      </c>
      <c r="W68" s="28">
        <v>4414503</v>
      </c>
      <c r="X68" s="28">
        <v>4456107</v>
      </c>
      <c r="Y68" s="22">
        <v>4314945</v>
      </c>
    </row>
    <row r="69" spans="1:25" ht="14.25" thickBot="1">
      <c r="A69" s="7" t="s">
        <v>129</v>
      </c>
      <c r="B69" s="28">
        <v>13195136</v>
      </c>
      <c r="C69" s="28">
        <v>13228057</v>
      </c>
      <c r="D69" s="28">
        <v>13624454</v>
      </c>
      <c r="E69" s="22">
        <v>13195962</v>
      </c>
      <c r="F69" s="28">
        <v>12947413</v>
      </c>
      <c r="G69" s="28">
        <v>12985920</v>
      </c>
      <c r="H69" s="28">
        <v>13562975</v>
      </c>
      <c r="I69" s="22">
        <v>13627451</v>
      </c>
      <c r="J69" s="28">
        <v>24795600</v>
      </c>
      <c r="K69" s="28">
        <v>28151481</v>
      </c>
      <c r="L69" s="28">
        <v>28739645</v>
      </c>
      <c r="M69" s="22">
        <v>28509393</v>
      </c>
      <c r="N69" s="28">
        <v>27927181</v>
      </c>
      <c r="O69" s="28">
        <v>25386497</v>
      </c>
      <c r="P69" s="28">
        <v>26075720</v>
      </c>
      <c r="Q69" s="22">
        <v>22704296</v>
      </c>
      <c r="R69" s="28">
        <v>20905836</v>
      </c>
      <c r="S69" s="28">
        <v>19950865</v>
      </c>
      <c r="T69" s="28">
        <v>19832904</v>
      </c>
      <c r="U69" s="22">
        <v>19556264</v>
      </c>
      <c r="V69" s="28">
        <v>19226003</v>
      </c>
      <c r="W69" s="28">
        <v>20006939</v>
      </c>
      <c r="X69" s="28">
        <v>20575100</v>
      </c>
      <c r="Y69" s="22">
        <v>20644640</v>
      </c>
    </row>
    <row r="70" spans="1:25" ht="14.25" thickTop="1">
      <c r="A70" s="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2" ht="13.5">
      <c r="A72" s="20" t="s">
        <v>134</v>
      </c>
    </row>
    <row r="73" ht="13.5">
      <c r="A73" s="20" t="s">
        <v>135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130</v>
      </c>
      <c r="B2" s="14">
        <v>5753</v>
      </c>
      <c r="C2" s="14"/>
      <c r="D2" s="14"/>
      <c r="E2" s="14"/>
      <c r="F2" s="14"/>
      <c r="G2" s="14"/>
    </row>
    <row r="3" spans="1:7" ht="14.25" thickBot="1">
      <c r="A3" s="11" t="s">
        <v>131</v>
      </c>
      <c r="B3" s="1" t="s">
        <v>132</v>
      </c>
      <c r="C3" s="1"/>
      <c r="D3" s="1"/>
      <c r="E3" s="1"/>
      <c r="F3" s="1"/>
      <c r="G3" s="1"/>
    </row>
    <row r="4" spans="1:7" ht="14.25" thickTop="1">
      <c r="A4" s="10" t="s">
        <v>38</v>
      </c>
      <c r="B4" s="15" t="str">
        <f>HYPERLINK("http://www.kabupro.jp/mark/20130627/S000DTHG.htm","有価証券報告書")</f>
        <v>有価証券報告書</v>
      </c>
      <c r="C4" s="15" t="str">
        <f>HYPERLINK("http://www.kabupro.jp/mark/20130627/S000DTHG.htm","有価証券報告書")</f>
        <v>有価証券報告書</v>
      </c>
      <c r="D4" s="15" t="str">
        <f>HYPERLINK("http://www.kabupro.jp/mark/20120628/S000B9P5.htm","有価証券報告書")</f>
        <v>有価証券報告書</v>
      </c>
      <c r="E4" s="15" t="str">
        <f>HYPERLINK("http://www.kabupro.jp/mark/20110629/S0008RBX.htm","有価証券報告書")</f>
        <v>有価証券報告書</v>
      </c>
      <c r="F4" s="15" t="str">
        <f>HYPERLINK("http://www.kabupro.jp/mark/20100629/S00067JI.htm","有価証券報告書")</f>
        <v>有価証券報告書</v>
      </c>
      <c r="G4" s="15" t="str">
        <f>HYPERLINK("http://www.kabupro.jp/mark/20090626/S0003JLV.htm","有価証券報告書")</f>
        <v>有価証券報告書</v>
      </c>
    </row>
    <row r="5" spans="1:7" ht="14.25" thickBot="1">
      <c r="A5" s="11" t="s">
        <v>39</v>
      </c>
      <c r="B5" s="1" t="s">
        <v>45</v>
      </c>
      <c r="C5" s="1" t="s">
        <v>45</v>
      </c>
      <c r="D5" s="1" t="s">
        <v>49</v>
      </c>
      <c r="E5" s="1" t="s">
        <v>51</v>
      </c>
      <c r="F5" s="1" t="s">
        <v>53</v>
      </c>
      <c r="G5" s="1" t="s">
        <v>55</v>
      </c>
    </row>
    <row r="6" spans="1:7" ht="15" thickBot="1" thickTop="1">
      <c r="A6" s="10" t="s">
        <v>40</v>
      </c>
      <c r="B6" s="18" t="s">
        <v>188</v>
      </c>
      <c r="C6" s="19"/>
      <c r="D6" s="19"/>
      <c r="E6" s="19"/>
      <c r="F6" s="19"/>
      <c r="G6" s="19"/>
    </row>
    <row r="7" spans="1:7" ht="14.25" thickTop="1">
      <c r="A7" s="12" t="s">
        <v>41</v>
      </c>
      <c r="B7" s="16" t="s">
        <v>46</v>
      </c>
      <c r="C7" s="16" t="s">
        <v>46</v>
      </c>
      <c r="D7" s="16" t="s">
        <v>46</v>
      </c>
      <c r="E7" s="16" t="s">
        <v>46</v>
      </c>
      <c r="F7" s="16" t="s">
        <v>46</v>
      </c>
      <c r="G7" s="16" t="s">
        <v>46</v>
      </c>
    </row>
    <row r="8" spans="1:7" ht="13.5">
      <c r="A8" s="13" t="s">
        <v>42</v>
      </c>
      <c r="B8" s="17" t="s">
        <v>136</v>
      </c>
      <c r="C8" s="17" t="s">
        <v>137</v>
      </c>
      <c r="D8" s="17" t="s">
        <v>138</v>
      </c>
      <c r="E8" s="17" t="s">
        <v>139</v>
      </c>
      <c r="F8" s="17" t="s">
        <v>140</v>
      </c>
      <c r="G8" s="17" t="s">
        <v>141</v>
      </c>
    </row>
    <row r="9" spans="1:7" ht="13.5">
      <c r="A9" s="13" t="s">
        <v>43</v>
      </c>
      <c r="B9" s="17" t="s">
        <v>47</v>
      </c>
      <c r="C9" s="17" t="s">
        <v>48</v>
      </c>
      <c r="D9" s="17" t="s">
        <v>50</v>
      </c>
      <c r="E9" s="17" t="s">
        <v>52</v>
      </c>
      <c r="F9" s="17" t="s">
        <v>54</v>
      </c>
      <c r="G9" s="17" t="s">
        <v>56</v>
      </c>
    </row>
    <row r="10" spans="1:7" ht="14.25" thickBot="1">
      <c r="A10" s="13" t="s">
        <v>44</v>
      </c>
      <c r="B10" s="17" t="s">
        <v>58</v>
      </c>
      <c r="C10" s="17" t="s">
        <v>58</v>
      </c>
      <c r="D10" s="17" t="s">
        <v>58</v>
      </c>
      <c r="E10" s="17" t="s">
        <v>58</v>
      </c>
      <c r="F10" s="17" t="s">
        <v>58</v>
      </c>
      <c r="G10" s="17" t="s">
        <v>58</v>
      </c>
    </row>
    <row r="11" spans="1:7" ht="14.25" thickTop="1">
      <c r="A11" s="26" t="s">
        <v>142</v>
      </c>
      <c r="B11" s="21">
        <v>12861752</v>
      </c>
      <c r="C11" s="21">
        <v>15468590</v>
      </c>
      <c r="D11" s="21">
        <v>18299961</v>
      </c>
      <c r="E11" s="21">
        <v>12746895</v>
      </c>
      <c r="F11" s="21">
        <v>16599921</v>
      </c>
      <c r="G11" s="21">
        <v>23471632</v>
      </c>
    </row>
    <row r="12" spans="1:7" ht="13.5">
      <c r="A12" s="6" t="s">
        <v>143</v>
      </c>
      <c r="B12" s="22">
        <v>77115</v>
      </c>
      <c r="C12" s="22">
        <v>778880</v>
      </c>
      <c r="D12" s="22">
        <v>61061</v>
      </c>
      <c r="E12" s="22">
        <v>25517</v>
      </c>
      <c r="F12" s="22">
        <v>128989</v>
      </c>
      <c r="G12" s="22">
        <v>130534</v>
      </c>
    </row>
    <row r="13" spans="1:7" ht="13.5">
      <c r="A13" s="6" t="s">
        <v>144</v>
      </c>
      <c r="B13" s="22">
        <v>12622163</v>
      </c>
      <c r="C13" s="22">
        <v>13727904</v>
      </c>
      <c r="D13" s="22">
        <v>17343359</v>
      </c>
      <c r="E13" s="22">
        <v>11701267</v>
      </c>
      <c r="F13" s="22">
        <v>15750944</v>
      </c>
      <c r="G13" s="22">
        <v>22685842</v>
      </c>
    </row>
    <row r="14" spans="1:7" ht="13.5">
      <c r="A14" s="6" t="s">
        <v>145</v>
      </c>
      <c r="B14" s="22">
        <v>127561</v>
      </c>
      <c r="C14" s="22">
        <v>211977</v>
      </c>
      <c r="D14" s="22">
        <v>185173</v>
      </c>
      <c r="E14" s="22">
        <v>73120</v>
      </c>
      <c r="F14" s="22">
        <v>113937</v>
      </c>
      <c r="G14" s="22">
        <v>158365</v>
      </c>
    </row>
    <row r="15" spans="1:7" ht="13.5">
      <c r="A15" s="6" t="s">
        <v>146</v>
      </c>
      <c r="B15" s="22">
        <v>1220</v>
      </c>
      <c r="C15" s="22">
        <v>1299</v>
      </c>
      <c r="D15" s="22">
        <v>1660</v>
      </c>
      <c r="E15" s="22">
        <v>1319</v>
      </c>
      <c r="F15" s="22">
        <v>1403</v>
      </c>
      <c r="G15" s="22">
        <v>1612</v>
      </c>
    </row>
    <row r="16" spans="1:7" ht="13.5">
      <c r="A16" s="6" t="s">
        <v>147</v>
      </c>
      <c r="B16" s="22">
        <v>12828061</v>
      </c>
      <c r="C16" s="22">
        <v>14720060</v>
      </c>
      <c r="D16" s="22">
        <v>17591255</v>
      </c>
      <c r="E16" s="22">
        <v>11801224</v>
      </c>
      <c r="F16" s="22"/>
      <c r="G16" s="22">
        <v>22976354</v>
      </c>
    </row>
    <row r="17" spans="1:7" ht="13.5">
      <c r="A17" s="6" t="s">
        <v>148</v>
      </c>
      <c r="B17" s="22">
        <v>290363</v>
      </c>
      <c r="C17" s="22">
        <v>77115</v>
      </c>
      <c r="D17" s="22">
        <v>778880</v>
      </c>
      <c r="E17" s="22">
        <v>61061</v>
      </c>
      <c r="F17" s="22">
        <v>25517</v>
      </c>
      <c r="G17" s="22">
        <v>128989</v>
      </c>
    </row>
    <row r="18" spans="1:7" ht="13.5">
      <c r="A18" s="6" t="s">
        <v>149</v>
      </c>
      <c r="B18" s="22">
        <v>12537697</v>
      </c>
      <c r="C18" s="22">
        <v>14642945</v>
      </c>
      <c r="D18" s="22">
        <v>16812375</v>
      </c>
      <c r="E18" s="22">
        <v>11740162</v>
      </c>
      <c r="F18" s="22">
        <v>15969758</v>
      </c>
      <c r="G18" s="22">
        <v>22847364</v>
      </c>
    </row>
    <row r="19" spans="1:7" ht="13.5">
      <c r="A19" s="7" t="s">
        <v>150</v>
      </c>
      <c r="B19" s="22">
        <v>324054</v>
      </c>
      <c r="C19" s="22">
        <v>825645</v>
      </c>
      <c r="D19" s="22">
        <v>1487585</v>
      </c>
      <c r="E19" s="22">
        <v>1006733</v>
      </c>
      <c r="F19" s="22">
        <v>630163</v>
      </c>
      <c r="G19" s="22">
        <v>624267</v>
      </c>
    </row>
    <row r="20" spans="1:7" ht="13.5">
      <c r="A20" s="6" t="s">
        <v>151</v>
      </c>
      <c r="B20" s="22">
        <v>159427</v>
      </c>
      <c r="C20" s="22">
        <v>172458</v>
      </c>
      <c r="D20" s="22">
        <v>190876</v>
      </c>
      <c r="E20" s="22">
        <v>170584</v>
      </c>
      <c r="F20" s="22">
        <v>177314</v>
      </c>
      <c r="G20" s="22">
        <v>201046</v>
      </c>
    </row>
    <row r="21" spans="1:7" ht="13.5">
      <c r="A21" s="6" t="s">
        <v>152</v>
      </c>
      <c r="B21" s="22">
        <v>238579</v>
      </c>
      <c r="C21" s="22">
        <v>250574</v>
      </c>
      <c r="D21" s="22">
        <v>249083</v>
      </c>
      <c r="E21" s="22">
        <v>210525</v>
      </c>
      <c r="F21" s="22">
        <v>245844</v>
      </c>
      <c r="G21" s="22">
        <v>256831</v>
      </c>
    </row>
    <row r="22" spans="1:7" ht="13.5">
      <c r="A22" s="6" t="s">
        <v>153</v>
      </c>
      <c r="B22" s="22">
        <v>4500</v>
      </c>
      <c r="C22" s="22">
        <v>9100</v>
      </c>
      <c r="D22" s="22">
        <v>10000</v>
      </c>
      <c r="E22" s="22">
        <v>9740</v>
      </c>
      <c r="F22" s="22">
        <v>3840</v>
      </c>
      <c r="G22" s="22">
        <v>7300</v>
      </c>
    </row>
    <row r="23" spans="1:7" ht="13.5">
      <c r="A23" s="6" t="s">
        <v>154</v>
      </c>
      <c r="B23" s="22">
        <v>7962</v>
      </c>
      <c r="C23" s="22">
        <v>12902</v>
      </c>
      <c r="D23" s="22">
        <v>11814</v>
      </c>
      <c r="E23" s="22">
        <v>10795</v>
      </c>
      <c r="F23" s="22">
        <v>12241</v>
      </c>
      <c r="G23" s="22">
        <v>13308</v>
      </c>
    </row>
    <row r="24" spans="1:7" ht="13.5">
      <c r="A24" s="6" t="s">
        <v>155</v>
      </c>
      <c r="B24" s="22">
        <v>10290</v>
      </c>
      <c r="C24" s="22">
        <v>11420</v>
      </c>
      <c r="D24" s="22">
        <v>9670</v>
      </c>
      <c r="E24" s="22">
        <v>8800</v>
      </c>
      <c r="F24" s="22">
        <v>12890</v>
      </c>
      <c r="G24" s="22">
        <v>14730</v>
      </c>
    </row>
    <row r="25" spans="1:7" ht="13.5">
      <c r="A25" s="6" t="s">
        <v>156</v>
      </c>
      <c r="B25" s="22">
        <v>9222</v>
      </c>
      <c r="C25" s="22">
        <v>13854</v>
      </c>
      <c r="D25" s="22">
        <v>16914</v>
      </c>
      <c r="E25" s="22">
        <v>14383</v>
      </c>
      <c r="F25" s="22">
        <v>12295</v>
      </c>
      <c r="G25" s="22">
        <v>13649</v>
      </c>
    </row>
    <row r="26" spans="1:7" ht="13.5">
      <c r="A26" s="6" t="s">
        <v>157</v>
      </c>
      <c r="B26" s="22">
        <v>9023</v>
      </c>
      <c r="C26" s="22">
        <v>6974</v>
      </c>
      <c r="D26" s="22">
        <v>6312</v>
      </c>
      <c r="E26" s="22">
        <v>5790</v>
      </c>
      <c r="F26" s="22">
        <v>6217</v>
      </c>
      <c r="G26" s="22">
        <v>4718</v>
      </c>
    </row>
    <row r="27" spans="1:7" ht="13.5">
      <c r="A27" s="6" t="s">
        <v>67</v>
      </c>
      <c r="B27" s="22">
        <v>136750</v>
      </c>
      <c r="C27" s="22">
        <v>146596</v>
      </c>
      <c r="D27" s="22">
        <v>120546</v>
      </c>
      <c r="E27" s="22">
        <v>132620</v>
      </c>
      <c r="F27" s="22">
        <v>149370</v>
      </c>
      <c r="G27" s="22">
        <v>144318</v>
      </c>
    </row>
    <row r="28" spans="1:7" ht="13.5">
      <c r="A28" s="6" t="s">
        <v>158</v>
      </c>
      <c r="B28" s="22">
        <v>575757</v>
      </c>
      <c r="C28" s="22">
        <v>623881</v>
      </c>
      <c r="D28" s="22">
        <v>615217</v>
      </c>
      <c r="E28" s="22">
        <v>563238</v>
      </c>
      <c r="F28" s="22">
        <v>620013</v>
      </c>
      <c r="G28" s="22">
        <v>655902</v>
      </c>
    </row>
    <row r="29" spans="1:7" ht="14.25" thickBot="1">
      <c r="A29" s="25" t="s">
        <v>159</v>
      </c>
      <c r="B29" s="23">
        <v>-251702</v>
      </c>
      <c r="C29" s="23">
        <v>201764</v>
      </c>
      <c r="D29" s="23">
        <v>872367</v>
      </c>
      <c r="E29" s="23">
        <v>443494</v>
      </c>
      <c r="F29" s="23">
        <v>10149</v>
      </c>
      <c r="G29" s="23">
        <v>-31634</v>
      </c>
    </row>
    <row r="30" spans="1:7" ht="14.25" thickTop="1">
      <c r="A30" s="6" t="s">
        <v>160</v>
      </c>
      <c r="B30" s="22">
        <v>213</v>
      </c>
      <c r="C30" s="22">
        <v>113</v>
      </c>
      <c r="D30" s="22">
        <v>148</v>
      </c>
      <c r="E30" s="22">
        <v>153</v>
      </c>
      <c r="F30" s="22">
        <v>138</v>
      </c>
      <c r="G30" s="22">
        <v>9541</v>
      </c>
    </row>
    <row r="31" spans="1:7" ht="13.5">
      <c r="A31" s="6" t="s">
        <v>161</v>
      </c>
      <c r="B31" s="22"/>
      <c r="C31" s="22">
        <v>817</v>
      </c>
      <c r="D31" s="22">
        <v>30993</v>
      </c>
      <c r="E31" s="22">
        <v>62439</v>
      </c>
      <c r="F31" s="22">
        <v>6014</v>
      </c>
      <c r="G31" s="22"/>
    </row>
    <row r="32" spans="1:7" ht="13.5">
      <c r="A32" s="6" t="s">
        <v>162</v>
      </c>
      <c r="B32" s="22">
        <v>47631</v>
      </c>
      <c r="C32" s="22">
        <v>82168</v>
      </c>
      <c r="D32" s="22">
        <v>33833</v>
      </c>
      <c r="E32" s="22">
        <v>143307</v>
      </c>
      <c r="F32" s="22">
        <v>27636</v>
      </c>
      <c r="G32" s="22">
        <v>93899</v>
      </c>
    </row>
    <row r="33" spans="1:7" ht="13.5">
      <c r="A33" s="6" t="s">
        <v>163</v>
      </c>
      <c r="B33" s="22">
        <v>1080</v>
      </c>
      <c r="C33" s="22">
        <v>1080</v>
      </c>
      <c r="D33" s="22">
        <v>1080</v>
      </c>
      <c r="E33" s="22">
        <v>4680</v>
      </c>
      <c r="F33" s="22">
        <v>22680</v>
      </c>
      <c r="G33" s="22">
        <v>1080</v>
      </c>
    </row>
    <row r="34" spans="1:7" ht="13.5">
      <c r="A34" s="6" t="s">
        <v>164</v>
      </c>
      <c r="B34" s="22">
        <v>11569</v>
      </c>
      <c r="C34" s="22"/>
      <c r="D34" s="22"/>
      <c r="E34" s="22"/>
      <c r="F34" s="22"/>
      <c r="G34" s="22"/>
    </row>
    <row r="35" spans="1:7" ht="13.5">
      <c r="A35" s="6" t="s">
        <v>165</v>
      </c>
      <c r="B35" s="22">
        <v>8640</v>
      </c>
      <c r="C35" s="22">
        <v>7200</v>
      </c>
      <c r="D35" s="22">
        <v>7200</v>
      </c>
      <c r="E35" s="22">
        <v>7200</v>
      </c>
      <c r="F35" s="22">
        <v>6600</v>
      </c>
      <c r="G35" s="22">
        <v>5102</v>
      </c>
    </row>
    <row r="36" spans="1:7" ht="13.5">
      <c r="A36" s="6" t="s">
        <v>166</v>
      </c>
      <c r="B36" s="22">
        <v>6170</v>
      </c>
      <c r="C36" s="22"/>
      <c r="D36" s="22"/>
      <c r="E36" s="22">
        <v>28710</v>
      </c>
      <c r="F36" s="22">
        <v>14045</v>
      </c>
      <c r="G36" s="22"/>
    </row>
    <row r="37" spans="1:7" ht="13.5">
      <c r="A37" s="6" t="s">
        <v>67</v>
      </c>
      <c r="B37" s="22">
        <v>5739</v>
      </c>
      <c r="C37" s="22">
        <v>4357</v>
      </c>
      <c r="D37" s="22">
        <v>1879</v>
      </c>
      <c r="E37" s="22">
        <v>2722</v>
      </c>
      <c r="F37" s="22">
        <v>5654</v>
      </c>
      <c r="G37" s="22">
        <v>8848</v>
      </c>
    </row>
    <row r="38" spans="1:7" ht="13.5">
      <c r="A38" s="6" t="s">
        <v>167</v>
      </c>
      <c r="B38" s="22">
        <v>81043</v>
      </c>
      <c r="C38" s="22">
        <v>95738</v>
      </c>
      <c r="D38" s="22">
        <v>75135</v>
      </c>
      <c r="E38" s="22">
        <v>249214</v>
      </c>
      <c r="F38" s="22">
        <v>82770</v>
      </c>
      <c r="G38" s="22">
        <v>118471</v>
      </c>
    </row>
    <row r="39" spans="1:7" ht="13.5">
      <c r="A39" s="6" t="s">
        <v>168</v>
      </c>
      <c r="B39" s="22">
        <v>24784</v>
      </c>
      <c r="C39" s="22">
        <v>55426</v>
      </c>
      <c r="D39" s="22">
        <v>56174</v>
      </c>
      <c r="E39" s="22">
        <v>26297</v>
      </c>
      <c r="F39" s="22">
        <v>13315</v>
      </c>
      <c r="G39" s="22">
        <v>21274</v>
      </c>
    </row>
    <row r="40" spans="1:7" ht="13.5">
      <c r="A40" s="6" t="s">
        <v>169</v>
      </c>
      <c r="B40" s="22">
        <v>8803</v>
      </c>
      <c r="C40" s="22">
        <v>1906</v>
      </c>
      <c r="D40" s="22"/>
      <c r="E40" s="22"/>
      <c r="F40" s="22"/>
      <c r="G40" s="22"/>
    </row>
    <row r="41" spans="1:7" ht="13.5">
      <c r="A41" s="6" t="s">
        <v>170</v>
      </c>
      <c r="B41" s="22">
        <v>10056</v>
      </c>
      <c r="C41" s="22">
        <v>11739</v>
      </c>
      <c r="D41" s="22">
        <v>13960</v>
      </c>
      <c r="E41" s="22">
        <v>9492</v>
      </c>
      <c r="F41" s="22">
        <v>7602</v>
      </c>
      <c r="G41" s="22">
        <v>4967</v>
      </c>
    </row>
    <row r="42" spans="1:7" ht="13.5">
      <c r="A42" s="6" t="s">
        <v>171</v>
      </c>
      <c r="B42" s="22">
        <v>2432</v>
      </c>
      <c r="C42" s="22">
        <v>2954</v>
      </c>
      <c r="D42" s="22">
        <v>2059</v>
      </c>
      <c r="E42" s="22"/>
      <c r="F42" s="22"/>
      <c r="G42" s="22"/>
    </row>
    <row r="43" spans="1:7" ht="13.5">
      <c r="A43" s="6" t="s">
        <v>67</v>
      </c>
      <c r="B43" s="22">
        <v>2316</v>
      </c>
      <c r="C43" s="22">
        <v>483</v>
      </c>
      <c r="D43" s="22">
        <v>278</v>
      </c>
      <c r="E43" s="22">
        <v>1202</v>
      </c>
      <c r="F43" s="22">
        <v>370</v>
      </c>
      <c r="G43" s="22">
        <v>205</v>
      </c>
    </row>
    <row r="44" spans="1:7" ht="13.5">
      <c r="A44" s="6" t="s">
        <v>172</v>
      </c>
      <c r="B44" s="22">
        <v>48393</v>
      </c>
      <c r="C44" s="22">
        <v>72511</v>
      </c>
      <c r="D44" s="22">
        <v>72472</v>
      </c>
      <c r="E44" s="22">
        <v>36992</v>
      </c>
      <c r="F44" s="22">
        <v>21288</v>
      </c>
      <c r="G44" s="22">
        <v>30768</v>
      </c>
    </row>
    <row r="45" spans="1:7" ht="14.25" thickBot="1">
      <c r="A45" s="25" t="s">
        <v>173</v>
      </c>
      <c r="B45" s="23">
        <v>-219052</v>
      </c>
      <c r="C45" s="23">
        <v>224991</v>
      </c>
      <c r="D45" s="23">
        <v>875029</v>
      </c>
      <c r="E45" s="23">
        <v>655716</v>
      </c>
      <c r="F45" s="23">
        <v>71631</v>
      </c>
      <c r="G45" s="23">
        <v>56067</v>
      </c>
    </row>
    <row r="46" spans="1:7" ht="14.25" thickTop="1">
      <c r="A46" s="6" t="s">
        <v>174</v>
      </c>
      <c r="B46" s="22">
        <v>597</v>
      </c>
      <c r="C46" s="22">
        <v>3224</v>
      </c>
      <c r="D46" s="22"/>
      <c r="E46" s="22"/>
      <c r="F46" s="22">
        <v>1584</v>
      </c>
      <c r="G46" s="22"/>
    </row>
    <row r="47" spans="1:7" ht="13.5">
      <c r="A47" s="6" t="s">
        <v>175</v>
      </c>
      <c r="B47" s="22"/>
      <c r="C47" s="22">
        <v>83787</v>
      </c>
      <c r="D47" s="22"/>
      <c r="E47" s="22"/>
      <c r="F47" s="22"/>
      <c r="G47" s="22"/>
    </row>
    <row r="48" spans="1:7" ht="13.5">
      <c r="A48" s="6" t="s">
        <v>176</v>
      </c>
      <c r="B48" s="22"/>
      <c r="C48" s="22">
        <v>10045675</v>
      </c>
      <c r="D48" s="22"/>
      <c r="E48" s="22"/>
      <c r="F48" s="22"/>
      <c r="G48" s="22"/>
    </row>
    <row r="49" spans="1:7" ht="13.5">
      <c r="A49" s="6" t="s">
        <v>177</v>
      </c>
      <c r="B49" s="22">
        <v>597</v>
      </c>
      <c r="C49" s="22">
        <v>10132687</v>
      </c>
      <c r="D49" s="22"/>
      <c r="E49" s="22">
        <v>444</v>
      </c>
      <c r="F49" s="22">
        <v>19725</v>
      </c>
      <c r="G49" s="22">
        <v>4300</v>
      </c>
    </row>
    <row r="50" spans="1:7" ht="13.5">
      <c r="A50" s="6" t="s">
        <v>178</v>
      </c>
      <c r="B50" s="22">
        <v>125</v>
      </c>
      <c r="C50" s="22">
        <v>4859</v>
      </c>
      <c r="D50" s="22"/>
      <c r="E50" s="22"/>
      <c r="F50" s="22"/>
      <c r="G50" s="22"/>
    </row>
    <row r="51" spans="1:7" ht="13.5">
      <c r="A51" s="6" t="s">
        <v>179</v>
      </c>
      <c r="B51" s="22"/>
      <c r="C51" s="22">
        <v>418620</v>
      </c>
      <c r="D51" s="22"/>
      <c r="E51" s="22">
        <v>62</v>
      </c>
      <c r="F51" s="22">
        <v>3147</v>
      </c>
      <c r="G51" s="22">
        <v>1615</v>
      </c>
    </row>
    <row r="52" spans="1:7" ht="13.5">
      <c r="A52" s="6" t="s">
        <v>180</v>
      </c>
      <c r="B52" s="22"/>
      <c r="C52" s="22">
        <v>9673985</v>
      </c>
      <c r="D52" s="22"/>
      <c r="E52" s="22"/>
      <c r="F52" s="22"/>
      <c r="G52" s="22"/>
    </row>
    <row r="53" spans="1:7" ht="13.5">
      <c r="A53" s="6" t="s">
        <v>181</v>
      </c>
      <c r="B53" s="22">
        <v>190</v>
      </c>
      <c r="C53" s="22"/>
      <c r="D53" s="22">
        <v>2670</v>
      </c>
      <c r="E53" s="22"/>
      <c r="F53" s="22">
        <v>1570</v>
      </c>
      <c r="G53" s="22"/>
    </row>
    <row r="54" spans="1:7" ht="13.5">
      <c r="A54" s="6" t="s">
        <v>182</v>
      </c>
      <c r="B54" s="22">
        <v>315</v>
      </c>
      <c r="C54" s="22">
        <v>10097465</v>
      </c>
      <c r="D54" s="22">
        <v>8198</v>
      </c>
      <c r="E54" s="22">
        <v>114357</v>
      </c>
      <c r="F54" s="22">
        <v>44261</v>
      </c>
      <c r="G54" s="22">
        <v>300731</v>
      </c>
    </row>
    <row r="55" spans="1:7" ht="13.5">
      <c r="A55" s="7" t="s">
        <v>183</v>
      </c>
      <c r="B55" s="22">
        <v>-218769</v>
      </c>
      <c r="C55" s="22">
        <v>260214</v>
      </c>
      <c r="D55" s="22">
        <v>866831</v>
      </c>
      <c r="E55" s="22">
        <v>541803</v>
      </c>
      <c r="F55" s="22">
        <v>47094</v>
      </c>
      <c r="G55" s="22">
        <v>-240363</v>
      </c>
    </row>
    <row r="56" spans="1:7" ht="13.5">
      <c r="A56" s="7" t="s">
        <v>184</v>
      </c>
      <c r="B56" s="22">
        <v>24504</v>
      </c>
      <c r="C56" s="22">
        <v>183631</v>
      </c>
      <c r="D56" s="22">
        <v>381271</v>
      </c>
      <c r="E56" s="22">
        <v>48827</v>
      </c>
      <c r="F56" s="22">
        <v>3780</v>
      </c>
      <c r="G56" s="22">
        <v>3780</v>
      </c>
    </row>
    <row r="57" spans="1:7" ht="13.5">
      <c r="A57" s="7" t="s">
        <v>185</v>
      </c>
      <c r="B57" s="22">
        <v>-113053</v>
      </c>
      <c r="C57" s="22">
        <v>-164215</v>
      </c>
      <c r="D57" s="22">
        <v>-31718</v>
      </c>
      <c r="E57" s="22">
        <v>109334</v>
      </c>
      <c r="F57" s="22">
        <v>15109</v>
      </c>
      <c r="G57" s="22">
        <v>-3880</v>
      </c>
    </row>
    <row r="58" spans="1:7" ht="13.5">
      <c r="A58" s="7" t="s">
        <v>186</v>
      </c>
      <c r="B58" s="22">
        <v>-88548</v>
      </c>
      <c r="C58" s="22">
        <v>19415</v>
      </c>
      <c r="D58" s="22">
        <v>349552</v>
      </c>
      <c r="E58" s="22">
        <v>158162</v>
      </c>
      <c r="F58" s="22">
        <v>18889</v>
      </c>
      <c r="G58" s="22">
        <v>1311</v>
      </c>
    </row>
    <row r="59" spans="1:7" ht="14.25" thickBot="1">
      <c r="A59" s="7" t="s">
        <v>187</v>
      </c>
      <c r="B59" s="22">
        <v>-130220</v>
      </c>
      <c r="C59" s="22">
        <v>240798</v>
      </c>
      <c r="D59" s="22">
        <v>517278</v>
      </c>
      <c r="E59" s="22">
        <v>383640</v>
      </c>
      <c r="F59" s="22">
        <v>28205</v>
      </c>
      <c r="G59" s="22">
        <v>-241674</v>
      </c>
    </row>
    <row r="60" spans="1:7" ht="14.25" thickTop="1">
      <c r="A60" s="8"/>
      <c r="B60" s="24"/>
      <c r="C60" s="24"/>
      <c r="D60" s="24"/>
      <c r="E60" s="24"/>
      <c r="F60" s="24"/>
      <c r="G60" s="24"/>
    </row>
    <row r="62" ht="13.5">
      <c r="A62" s="20" t="s">
        <v>134</v>
      </c>
    </row>
    <row r="63" ht="13.5">
      <c r="A63" s="20" t="s">
        <v>135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130</v>
      </c>
      <c r="B2" s="14">
        <v>5753</v>
      </c>
      <c r="C2" s="14"/>
      <c r="D2" s="14"/>
      <c r="E2" s="14"/>
      <c r="F2" s="14"/>
      <c r="G2" s="14"/>
    </row>
    <row r="3" spans="1:7" ht="14.25" thickBot="1">
      <c r="A3" s="11" t="s">
        <v>131</v>
      </c>
      <c r="B3" s="1" t="s">
        <v>132</v>
      </c>
      <c r="C3" s="1"/>
      <c r="D3" s="1"/>
      <c r="E3" s="1"/>
      <c r="F3" s="1"/>
      <c r="G3" s="1"/>
    </row>
    <row r="4" spans="1:7" ht="14.25" thickTop="1">
      <c r="A4" s="10" t="s">
        <v>38</v>
      </c>
      <c r="B4" s="15" t="str">
        <f>HYPERLINK("http://www.kabupro.jp/mark/20130627/S000DTHG.htm","有価証券報告書")</f>
        <v>有価証券報告書</v>
      </c>
      <c r="C4" s="15" t="str">
        <f>HYPERLINK("http://www.kabupro.jp/mark/20130627/S000DTHG.htm","有価証券報告書")</f>
        <v>有価証券報告書</v>
      </c>
      <c r="D4" s="15" t="str">
        <f>HYPERLINK("http://www.kabupro.jp/mark/20120628/S000B9P5.htm","有価証券報告書")</f>
        <v>有価証券報告書</v>
      </c>
      <c r="E4" s="15" t="str">
        <f>HYPERLINK("http://www.kabupro.jp/mark/20110629/S0008RBX.htm","有価証券報告書")</f>
        <v>有価証券報告書</v>
      </c>
      <c r="F4" s="15" t="str">
        <f>HYPERLINK("http://www.kabupro.jp/mark/20100629/S00067JI.htm","有価証券報告書")</f>
        <v>有価証券報告書</v>
      </c>
      <c r="G4" s="15" t="str">
        <f>HYPERLINK("http://www.kabupro.jp/mark/20090626/S0003JLV.htm","有価証券報告書")</f>
        <v>有価証券報告書</v>
      </c>
    </row>
    <row r="5" spans="1:7" ht="14.25" thickBot="1">
      <c r="A5" s="11" t="s">
        <v>39</v>
      </c>
      <c r="B5" s="1" t="s">
        <v>45</v>
      </c>
      <c r="C5" s="1" t="s">
        <v>45</v>
      </c>
      <c r="D5" s="1" t="s">
        <v>49</v>
      </c>
      <c r="E5" s="1" t="s">
        <v>51</v>
      </c>
      <c r="F5" s="1" t="s">
        <v>53</v>
      </c>
      <c r="G5" s="1" t="s">
        <v>55</v>
      </c>
    </row>
    <row r="6" spans="1:7" ht="15" thickBot="1" thickTop="1">
      <c r="A6" s="10" t="s">
        <v>40</v>
      </c>
      <c r="B6" s="18" t="s">
        <v>133</v>
      </c>
      <c r="C6" s="19"/>
      <c r="D6" s="19"/>
      <c r="E6" s="19"/>
      <c r="F6" s="19"/>
      <c r="G6" s="19"/>
    </row>
    <row r="7" spans="1:7" ht="14.25" thickTop="1">
      <c r="A7" s="12" t="s">
        <v>41</v>
      </c>
      <c r="B7" s="16" t="s">
        <v>46</v>
      </c>
      <c r="C7" s="16" t="s">
        <v>46</v>
      </c>
      <c r="D7" s="16" t="s">
        <v>46</v>
      </c>
      <c r="E7" s="16" t="s">
        <v>46</v>
      </c>
      <c r="F7" s="16" t="s">
        <v>46</v>
      </c>
      <c r="G7" s="16" t="s">
        <v>46</v>
      </c>
    </row>
    <row r="8" spans="1:7" ht="13.5">
      <c r="A8" s="13" t="s">
        <v>42</v>
      </c>
      <c r="B8" s="17"/>
      <c r="C8" s="17"/>
      <c r="D8" s="17"/>
      <c r="E8" s="17"/>
      <c r="F8" s="17"/>
      <c r="G8" s="17"/>
    </row>
    <row r="9" spans="1:7" ht="13.5">
      <c r="A9" s="13" t="s">
        <v>43</v>
      </c>
      <c r="B9" s="17" t="s">
        <v>47</v>
      </c>
      <c r="C9" s="17" t="s">
        <v>48</v>
      </c>
      <c r="D9" s="17" t="s">
        <v>50</v>
      </c>
      <c r="E9" s="17" t="s">
        <v>52</v>
      </c>
      <c r="F9" s="17" t="s">
        <v>54</v>
      </c>
      <c r="G9" s="17" t="s">
        <v>56</v>
      </c>
    </row>
    <row r="10" spans="1:7" ht="14.25" thickBot="1">
      <c r="A10" s="13" t="s">
        <v>44</v>
      </c>
      <c r="B10" s="17" t="s">
        <v>58</v>
      </c>
      <c r="C10" s="17" t="s">
        <v>58</v>
      </c>
      <c r="D10" s="17" t="s">
        <v>58</v>
      </c>
      <c r="E10" s="17" t="s">
        <v>58</v>
      </c>
      <c r="F10" s="17" t="s">
        <v>58</v>
      </c>
      <c r="G10" s="17" t="s">
        <v>58</v>
      </c>
    </row>
    <row r="11" spans="1:7" ht="14.25" thickTop="1">
      <c r="A11" s="9" t="s">
        <v>57</v>
      </c>
      <c r="B11" s="21">
        <v>87804</v>
      </c>
      <c r="C11" s="21">
        <v>170129</v>
      </c>
      <c r="D11" s="21">
        <v>748977</v>
      </c>
      <c r="E11" s="21">
        <v>791273</v>
      </c>
      <c r="F11" s="21">
        <v>2028899</v>
      </c>
      <c r="G11" s="21">
        <v>1245302</v>
      </c>
    </row>
    <row r="12" spans="1:7" ht="13.5">
      <c r="A12" s="2" t="s">
        <v>59</v>
      </c>
      <c r="B12" s="22">
        <v>1765870</v>
      </c>
      <c r="C12" s="22">
        <v>2091415</v>
      </c>
      <c r="D12" s="22">
        <v>3183204</v>
      </c>
      <c r="E12" s="22">
        <v>3296040</v>
      </c>
      <c r="F12" s="22">
        <v>2549080</v>
      </c>
      <c r="G12" s="22">
        <v>5587414</v>
      </c>
    </row>
    <row r="13" spans="1:7" ht="13.5">
      <c r="A13" s="2" t="s">
        <v>60</v>
      </c>
      <c r="B13" s="22">
        <v>1543891</v>
      </c>
      <c r="C13" s="22">
        <v>1119605</v>
      </c>
      <c r="D13" s="22">
        <v>1445867</v>
      </c>
      <c r="E13" s="22">
        <v>1393023</v>
      </c>
      <c r="F13" s="22">
        <v>460883</v>
      </c>
      <c r="G13" s="22">
        <v>2065158</v>
      </c>
    </row>
    <row r="14" spans="1:7" ht="13.5">
      <c r="A14" s="2" t="s">
        <v>61</v>
      </c>
      <c r="B14" s="22">
        <v>290363</v>
      </c>
      <c r="C14" s="22">
        <v>77115</v>
      </c>
      <c r="D14" s="22">
        <v>778880</v>
      </c>
      <c r="E14" s="22">
        <v>61061</v>
      </c>
      <c r="F14" s="22">
        <v>25517</v>
      </c>
      <c r="G14" s="22"/>
    </row>
    <row r="15" spans="1:7" ht="13.5">
      <c r="A15" s="2" t="s">
        <v>62</v>
      </c>
      <c r="B15" s="22">
        <v>421417</v>
      </c>
      <c r="C15" s="22">
        <v>1127872</v>
      </c>
      <c r="D15" s="22">
        <v>840369</v>
      </c>
      <c r="E15" s="22">
        <v>871313</v>
      </c>
      <c r="F15" s="22">
        <v>320603</v>
      </c>
      <c r="G15" s="22">
        <v>765014</v>
      </c>
    </row>
    <row r="16" spans="1:7" ht="13.5">
      <c r="A16" s="2" t="s">
        <v>63</v>
      </c>
      <c r="B16" s="22">
        <v>626010</v>
      </c>
      <c r="C16" s="22">
        <v>556880</v>
      </c>
      <c r="D16" s="22">
        <v>1371471</v>
      </c>
      <c r="E16" s="22">
        <v>437689</v>
      </c>
      <c r="F16" s="22">
        <v>509679</v>
      </c>
      <c r="G16" s="22"/>
    </row>
    <row r="17" spans="1:7" ht="13.5">
      <c r="A17" s="2" t="s">
        <v>64</v>
      </c>
      <c r="B17" s="22">
        <v>17035</v>
      </c>
      <c r="C17" s="22">
        <v>21937</v>
      </c>
      <c r="D17" s="22">
        <v>16116</v>
      </c>
      <c r="E17" s="22">
        <v>16327</v>
      </c>
      <c r="F17" s="22">
        <v>20010</v>
      </c>
      <c r="G17" s="22">
        <v>7802</v>
      </c>
    </row>
    <row r="18" spans="1:7" ht="13.5">
      <c r="A18" s="2" t="s">
        <v>65</v>
      </c>
      <c r="B18" s="22">
        <v>96324</v>
      </c>
      <c r="C18" s="22">
        <v>436807</v>
      </c>
      <c r="D18" s="22">
        <v>2161027</v>
      </c>
      <c r="E18" s="22">
        <v>319084</v>
      </c>
      <c r="F18" s="22">
        <v>49904</v>
      </c>
      <c r="G18" s="22">
        <v>86579</v>
      </c>
    </row>
    <row r="19" spans="1:7" ht="13.5">
      <c r="A19" s="2" t="s">
        <v>66</v>
      </c>
      <c r="B19" s="22">
        <v>132259</v>
      </c>
      <c r="C19" s="22">
        <v>175152</v>
      </c>
      <c r="D19" s="22">
        <v>59813</v>
      </c>
      <c r="E19" s="22">
        <v>41079</v>
      </c>
      <c r="F19" s="22">
        <v>45772</v>
      </c>
      <c r="G19" s="22">
        <v>59893</v>
      </c>
    </row>
    <row r="20" spans="1:7" ht="13.5">
      <c r="A20" s="2" t="s">
        <v>67</v>
      </c>
      <c r="B20" s="22">
        <v>6554</v>
      </c>
      <c r="C20" s="22">
        <v>698</v>
      </c>
      <c r="D20" s="22">
        <v>28698</v>
      </c>
      <c r="E20" s="22">
        <v>8490</v>
      </c>
      <c r="F20" s="22">
        <v>900</v>
      </c>
      <c r="G20" s="22">
        <v>614</v>
      </c>
    </row>
    <row r="21" spans="1:7" ht="13.5">
      <c r="A21" s="2" t="s">
        <v>68</v>
      </c>
      <c r="B21" s="22">
        <v>-400</v>
      </c>
      <c r="C21" s="22">
        <v>-400</v>
      </c>
      <c r="D21" s="22">
        <v>-500</v>
      </c>
      <c r="E21" s="22">
        <v>-400</v>
      </c>
      <c r="F21" s="22">
        <v>-300</v>
      </c>
      <c r="G21" s="22">
        <v>-7800</v>
      </c>
    </row>
    <row r="22" spans="1:7" ht="13.5">
      <c r="A22" s="2" t="s">
        <v>69</v>
      </c>
      <c r="B22" s="22">
        <v>4987132</v>
      </c>
      <c r="C22" s="22">
        <v>5777217</v>
      </c>
      <c r="D22" s="22">
        <v>11003134</v>
      </c>
      <c r="E22" s="22">
        <v>10589124</v>
      </c>
      <c r="F22" s="22">
        <v>7019680</v>
      </c>
      <c r="G22" s="22">
        <v>10733370</v>
      </c>
    </row>
    <row r="23" spans="1:7" ht="13.5">
      <c r="A23" s="3" t="s">
        <v>70</v>
      </c>
      <c r="B23" s="22">
        <v>268285</v>
      </c>
      <c r="C23" s="22">
        <v>149102</v>
      </c>
      <c r="D23" s="22">
        <v>762416</v>
      </c>
      <c r="E23" s="22">
        <v>762196</v>
      </c>
      <c r="F23" s="22">
        <v>759807</v>
      </c>
      <c r="G23" s="22">
        <v>759362</v>
      </c>
    </row>
    <row r="24" spans="1:7" ht="13.5">
      <c r="A24" s="4" t="s">
        <v>71</v>
      </c>
      <c r="B24" s="22">
        <v>-27492</v>
      </c>
      <c r="C24" s="22">
        <v>-8086</v>
      </c>
      <c r="D24" s="22">
        <v>-662222</v>
      </c>
      <c r="E24" s="22">
        <v>-652075</v>
      </c>
      <c r="F24" s="22">
        <v>-641613</v>
      </c>
      <c r="G24" s="22">
        <v>-630764</v>
      </c>
    </row>
    <row r="25" spans="1:7" ht="13.5">
      <c r="A25" s="4" t="s">
        <v>72</v>
      </c>
      <c r="B25" s="22">
        <v>240793</v>
      </c>
      <c r="C25" s="22">
        <v>141015</v>
      </c>
      <c r="D25" s="22">
        <v>100193</v>
      </c>
      <c r="E25" s="22">
        <v>110121</v>
      </c>
      <c r="F25" s="22">
        <v>118193</v>
      </c>
      <c r="G25" s="22">
        <v>128597</v>
      </c>
    </row>
    <row r="26" spans="1:7" ht="13.5">
      <c r="A26" s="3" t="s">
        <v>73</v>
      </c>
      <c r="B26" s="22">
        <v>29216</v>
      </c>
      <c r="C26" s="22">
        <v>6120</v>
      </c>
      <c r="D26" s="22">
        <v>153894</v>
      </c>
      <c r="E26" s="22">
        <v>153894</v>
      </c>
      <c r="F26" s="22">
        <v>153894</v>
      </c>
      <c r="G26" s="22">
        <v>153894</v>
      </c>
    </row>
    <row r="27" spans="1:7" ht="13.5">
      <c r="A27" s="4" t="s">
        <v>71</v>
      </c>
      <c r="B27" s="22">
        <v>-3853</v>
      </c>
      <c r="C27" s="22">
        <v>-661</v>
      </c>
      <c r="D27" s="22">
        <v>-139297</v>
      </c>
      <c r="E27" s="22">
        <v>-137395</v>
      </c>
      <c r="F27" s="22">
        <v>-135372</v>
      </c>
      <c r="G27" s="22">
        <v>-133165</v>
      </c>
    </row>
    <row r="28" spans="1:7" ht="13.5">
      <c r="A28" s="4" t="s">
        <v>74</v>
      </c>
      <c r="B28" s="22">
        <v>25363</v>
      </c>
      <c r="C28" s="22">
        <v>5458</v>
      </c>
      <c r="D28" s="22">
        <v>14596</v>
      </c>
      <c r="E28" s="22">
        <v>16499</v>
      </c>
      <c r="F28" s="22">
        <v>18522</v>
      </c>
      <c r="G28" s="22">
        <v>20729</v>
      </c>
    </row>
    <row r="29" spans="1:7" ht="13.5">
      <c r="A29" s="3" t="s">
        <v>75</v>
      </c>
      <c r="B29" s="22">
        <v>2196379</v>
      </c>
      <c r="C29" s="22">
        <v>1970221</v>
      </c>
      <c r="D29" s="22">
        <v>7282121</v>
      </c>
      <c r="E29" s="22">
        <v>7250372</v>
      </c>
      <c r="F29" s="22">
        <v>7046312</v>
      </c>
      <c r="G29" s="22">
        <v>6981086</v>
      </c>
    </row>
    <row r="30" spans="1:7" ht="13.5">
      <c r="A30" s="4" t="s">
        <v>71</v>
      </c>
      <c r="B30" s="22">
        <v>-1501095</v>
      </c>
      <c r="C30" s="22">
        <v>-1414841</v>
      </c>
      <c r="D30" s="22">
        <v>-6616091</v>
      </c>
      <c r="E30" s="22">
        <v>-6418825</v>
      </c>
      <c r="F30" s="22">
        <v>-6201817</v>
      </c>
      <c r="G30" s="22">
        <v>-6020257</v>
      </c>
    </row>
    <row r="31" spans="1:7" ht="13.5">
      <c r="A31" s="4" t="s">
        <v>76</v>
      </c>
      <c r="B31" s="22">
        <v>695283</v>
      </c>
      <c r="C31" s="22">
        <v>555379</v>
      </c>
      <c r="D31" s="22">
        <v>666029</v>
      </c>
      <c r="E31" s="22">
        <v>831546</v>
      </c>
      <c r="F31" s="22">
        <v>844495</v>
      </c>
      <c r="G31" s="22">
        <v>960828</v>
      </c>
    </row>
    <row r="32" spans="1:7" ht="13.5">
      <c r="A32" s="3" t="s">
        <v>77</v>
      </c>
      <c r="B32" s="22">
        <v>28406</v>
      </c>
      <c r="C32" s="22">
        <v>29894</v>
      </c>
      <c r="D32" s="22">
        <v>67902</v>
      </c>
      <c r="E32" s="22">
        <v>67902</v>
      </c>
      <c r="F32" s="22">
        <v>65878</v>
      </c>
      <c r="G32" s="22">
        <v>70568</v>
      </c>
    </row>
    <row r="33" spans="1:7" ht="13.5">
      <c r="A33" s="4" t="s">
        <v>71</v>
      </c>
      <c r="B33" s="22">
        <v>-25860</v>
      </c>
      <c r="C33" s="22">
        <v>-28514</v>
      </c>
      <c r="D33" s="22">
        <v>-64954</v>
      </c>
      <c r="E33" s="22">
        <v>-62256</v>
      </c>
      <c r="F33" s="22">
        <v>-59054</v>
      </c>
      <c r="G33" s="22">
        <v>-61217</v>
      </c>
    </row>
    <row r="34" spans="1:7" ht="13.5">
      <c r="A34" s="4" t="s">
        <v>78</v>
      </c>
      <c r="B34" s="22">
        <v>2546</v>
      </c>
      <c r="C34" s="22">
        <v>1380</v>
      </c>
      <c r="D34" s="22">
        <v>2947</v>
      </c>
      <c r="E34" s="22">
        <v>5645</v>
      </c>
      <c r="F34" s="22">
        <v>6823</v>
      </c>
      <c r="G34" s="22">
        <v>9350</v>
      </c>
    </row>
    <row r="35" spans="1:7" ht="13.5">
      <c r="A35" s="3" t="s">
        <v>79</v>
      </c>
      <c r="B35" s="22">
        <v>99272</v>
      </c>
      <c r="C35" s="22">
        <v>86337</v>
      </c>
      <c r="D35" s="22">
        <v>307449</v>
      </c>
      <c r="E35" s="22">
        <v>307051</v>
      </c>
      <c r="F35" s="22">
        <v>305290</v>
      </c>
      <c r="G35" s="22">
        <v>304897</v>
      </c>
    </row>
    <row r="36" spans="1:7" ht="13.5">
      <c r="A36" s="4" t="s">
        <v>71</v>
      </c>
      <c r="B36" s="22">
        <v>-81405</v>
      </c>
      <c r="C36" s="22">
        <v>-76574</v>
      </c>
      <c r="D36" s="22">
        <v>-295280</v>
      </c>
      <c r="E36" s="22">
        <v>-288563</v>
      </c>
      <c r="F36" s="22">
        <v>-280668</v>
      </c>
      <c r="G36" s="22">
        <v>-269174</v>
      </c>
    </row>
    <row r="37" spans="1:7" ht="13.5">
      <c r="A37" s="4" t="s">
        <v>80</v>
      </c>
      <c r="B37" s="22">
        <v>17867</v>
      </c>
      <c r="C37" s="22">
        <v>9763</v>
      </c>
      <c r="D37" s="22">
        <v>12168</v>
      </c>
      <c r="E37" s="22">
        <v>18487</v>
      </c>
      <c r="F37" s="22">
        <v>24621</v>
      </c>
      <c r="G37" s="22">
        <v>35723</v>
      </c>
    </row>
    <row r="38" spans="1:7" ht="13.5">
      <c r="A38" s="3" t="s">
        <v>81</v>
      </c>
      <c r="B38" s="22">
        <v>4093781</v>
      </c>
      <c r="C38" s="22">
        <v>4093781</v>
      </c>
      <c r="D38" s="22">
        <v>4094402</v>
      </c>
      <c r="E38" s="22">
        <v>4094402</v>
      </c>
      <c r="F38" s="22">
        <v>4094402</v>
      </c>
      <c r="G38" s="22">
        <v>4075351</v>
      </c>
    </row>
    <row r="39" spans="1:7" ht="13.5">
      <c r="A39" s="3" t="s">
        <v>82</v>
      </c>
      <c r="B39" s="22">
        <v>25036</v>
      </c>
      <c r="C39" s="22">
        <v>26700</v>
      </c>
      <c r="D39" s="22">
        <v>19740</v>
      </c>
      <c r="E39" s="22">
        <v>19740</v>
      </c>
      <c r="F39" s="22">
        <v>19740</v>
      </c>
      <c r="G39" s="22"/>
    </row>
    <row r="40" spans="1:7" ht="13.5">
      <c r="A40" s="4" t="s">
        <v>71</v>
      </c>
      <c r="B40" s="22">
        <v>-18914</v>
      </c>
      <c r="C40" s="22">
        <v>-15570</v>
      </c>
      <c r="D40" s="22">
        <v>-10099</v>
      </c>
      <c r="E40" s="22">
        <v>-6356</v>
      </c>
      <c r="F40" s="22">
        <v>-1973</v>
      </c>
      <c r="G40" s="22"/>
    </row>
    <row r="41" spans="1:7" ht="13.5">
      <c r="A41" s="4" t="s">
        <v>82</v>
      </c>
      <c r="B41" s="22">
        <v>6122</v>
      </c>
      <c r="C41" s="22">
        <v>11129</v>
      </c>
      <c r="D41" s="22">
        <v>9640</v>
      </c>
      <c r="E41" s="22">
        <v>13384</v>
      </c>
      <c r="F41" s="22">
        <v>17767</v>
      </c>
      <c r="G41" s="22"/>
    </row>
    <row r="42" spans="1:7" ht="13.5">
      <c r="A42" s="3" t="s">
        <v>83</v>
      </c>
      <c r="B42" s="22">
        <v>46850</v>
      </c>
      <c r="C42" s="22"/>
      <c r="D42" s="22">
        <v>9958954</v>
      </c>
      <c r="E42" s="22">
        <v>2433229</v>
      </c>
      <c r="F42" s="22">
        <v>769418</v>
      </c>
      <c r="G42" s="22">
        <v>13965</v>
      </c>
    </row>
    <row r="43" spans="1:7" ht="13.5">
      <c r="A43" s="3" t="s">
        <v>84</v>
      </c>
      <c r="B43" s="22">
        <v>5128609</v>
      </c>
      <c r="C43" s="22">
        <v>4817909</v>
      </c>
      <c r="D43" s="22">
        <v>14858934</v>
      </c>
      <c r="E43" s="22">
        <v>7523316</v>
      </c>
      <c r="F43" s="22">
        <v>5894243</v>
      </c>
      <c r="G43" s="22">
        <v>5244544</v>
      </c>
    </row>
    <row r="44" spans="1:7" ht="13.5">
      <c r="A44" s="3" t="s">
        <v>85</v>
      </c>
      <c r="B44" s="22">
        <v>4962</v>
      </c>
      <c r="C44" s="22">
        <v>6806</v>
      </c>
      <c r="D44" s="22">
        <v>7109</v>
      </c>
      <c r="E44" s="22"/>
      <c r="F44" s="22">
        <v>126</v>
      </c>
      <c r="G44" s="22">
        <v>2800</v>
      </c>
    </row>
    <row r="45" spans="1:7" ht="13.5">
      <c r="A45" s="3" t="s">
        <v>86</v>
      </c>
      <c r="B45" s="22">
        <v>8160</v>
      </c>
      <c r="C45" s="22">
        <v>9334</v>
      </c>
      <c r="D45" s="22">
        <v>1841</v>
      </c>
      <c r="E45" s="22">
        <v>1841</v>
      </c>
      <c r="F45" s="22">
        <v>1841</v>
      </c>
      <c r="G45" s="22">
        <v>1841</v>
      </c>
    </row>
    <row r="46" spans="1:7" ht="13.5">
      <c r="A46" s="3" t="s">
        <v>87</v>
      </c>
      <c r="B46" s="22">
        <v>13123</v>
      </c>
      <c r="C46" s="22">
        <v>16141</v>
      </c>
      <c r="D46" s="22">
        <v>8951</v>
      </c>
      <c r="E46" s="22">
        <v>1841</v>
      </c>
      <c r="F46" s="22">
        <v>1968</v>
      </c>
      <c r="G46" s="22">
        <v>4641</v>
      </c>
    </row>
    <row r="47" spans="1:7" ht="13.5">
      <c r="A47" s="3" t="s">
        <v>88</v>
      </c>
      <c r="B47" s="22">
        <v>739528</v>
      </c>
      <c r="C47" s="22">
        <v>690218</v>
      </c>
      <c r="D47" s="22">
        <v>642845</v>
      </c>
      <c r="E47" s="22">
        <v>993491</v>
      </c>
      <c r="F47" s="22">
        <v>3091611</v>
      </c>
      <c r="G47" s="22">
        <v>973422</v>
      </c>
    </row>
    <row r="48" spans="1:7" ht="13.5">
      <c r="A48" s="3" t="s">
        <v>89</v>
      </c>
      <c r="B48" s="22">
        <v>151681</v>
      </c>
      <c r="C48" s="22">
        <v>151681</v>
      </c>
      <c r="D48" s="22">
        <v>151681</v>
      </c>
      <c r="E48" s="22">
        <v>151681</v>
      </c>
      <c r="F48" s="22">
        <v>151681</v>
      </c>
      <c r="G48" s="22">
        <v>151681</v>
      </c>
    </row>
    <row r="49" spans="1:7" ht="13.5">
      <c r="A49" s="3" t="s">
        <v>90</v>
      </c>
      <c r="B49" s="22">
        <v>9375</v>
      </c>
      <c r="C49" s="22">
        <v>11263</v>
      </c>
      <c r="D49" s="22">
        <v>3980</v>
      </c>
      <c r="E49" s="22">
        <v>4280</v>
      </c>
      <c r="F49" s="22">
        <v>2400</v>
      </c>
      <c r="G49" s="22">
        <v>3580</v>
      </c>
    </row>
    <row r="50" spans="1:7" ht="13.5">
      <c r="A50" s="3" t="s">
        <v>91</v>
      </c>
      <c r="B50" s="22">
        <v>2818</v>
      </c>
      <c r="C50" s="22">
        <v>3008</v>
      </c>
      <c r="D50" s="22">
        <v>3008</v>
      </c>
      <c r="E50" s="22">
        <v>8238</v>
      </c>
      <c r="F50" s="22">
        <v>8238</v>
      </c>
      <c r="G50" s="22">
        <v>9808</v>
      </c>
    </row>
    <row r="51" spans="1:7" ht="13.5">
      <c r="A51" s="3" t="s">
        <v>67</v>
      </c>
      <c r="B51" s="22">
        <v>15881</v>
      </c>
      <c r="C51" s="22">
        <v>21104</v>
      </c>
      <c r="D51" s="22">
        <v>21904</v>
      </c>
      <c r="E51" s="22">
        <v>16626</v>
      </c>
      <c r="F51" s="22">
        <v>28747</v>
      </c>
      <c r="G51" s="22">
        <v>20907</v>
      </c>
    </row>
    <row r="52" spans="1:7" ht="13.5">
      <c r="A52" s="3" t="s">
        <v>92</v>
      </c>
      <c r="B52" s="22">
        <v>919283</v>
      </c>
      <c r="C52" s="22">
        <v>877275</v>
      </c>
      <c r="D52" s="22">
        <v>823419</v>
      </c>
      <c r="E52" s="22">
        <v>3311408</v>
      </c>
      <c r="F52" s="22">
        <v>5416166</v>
      </c>
      <c r="G52" s="22">
        <v>3296490</v>
      </c>
    </row>
    <row r="53" spans="1:7" ht="13.5">
      <c r="A53" s="2" t="s">
        <v>93</v>
      </c>
      <c r="B53" s="22">
        <v>6061016</v>
      </c>
      <c r="C53" s="22">
        <v>5711326</v>
      </c>
      <c r="D53" s="22">
        <v>15691305</v>
      </c>
      <c r="E53" s="22">
        <v>10836566</v>
      </c>
      <c r="F53" s="22">
        <v>11312378</v>
      </c>
      <c r="G53" s="22">
        <v>8545677</v>
      </c>
    </row>
    <row r="54" spans="1:7" ht="14.25" thickBot="1">
      <c r="A54" s="5" t="s">
        <v>94</v>
      </c>
      <c r="B54" s="23">
        <v>11048148</v>
      </c>
      <c r="C54" s="23">
        <v>11488544</v>
      </c>
      <c r="D54" s="23">
        <v>26694440</v>
      </c>
      <c r="E54" s="23">
        <v>21425690</v>
      </c>
      <c r="F54" s="23">
        <v>18332059</v>
      </c>
      <c r="G54" s="23">
        <v>19279047</v>
      </c>
    </row>
    <row r="55" spans="1:7" ht="14.25" thickTop="1">
      <c r="A55" s="2" t="s">
        <v>95</v>
      </c>
      <c r="B55" s="22">
        <v>268589</v>
      </c>
      <c r="C55" s="22">
        <v>254288</v>
      </c>
      <c r="D55" s="22">
        <v>314318</v>
      </c>
      <c r="E55" s="22">
        <v>261764</v>
      </c>
      <c r="F55" s="22">
        <v>211908</v>
      </c>
      <c r="G55" s="22">
        <v>456623</v>
      </c>
    </row>
    <row r="56" spans="1:7" ht="13.5">
      <c r="A56" s="2" t="s">
        <v>96</v>
      </c>
      <c r="B56" s="22">
        <v>690685</v>
      </c>
      <c r="C56" s="22">
        <v>805492</v>
      </c>
      <c r="D56" s="22">
        <v>1503802</v>
      </c>
      <c r="E56" s="22">
        <v>629520</v>
      </c>
      <c r="F56" s="22">
        <v>192844</v>
      </c>
      <c r="G56" s="22">
        <v>625774</v>
      </c>
    </row>
    <row r="57" spans="1:7" ht="13.5">
      <c r="A57" s="2" t="s">
        <v>97</v>
      </c>
      <c r="B57" s="22">
        <v>2531662</v>
      </c>
      <c r="C57" s="22">
        <v>2312962</v>
      </c>
      <c r="D57" s="22">
        <v>5325000</v>
      </c>
      <c r="E57" s="22">
        <v>1893471</v>
      </c>
      <c r="F57" s="22">
        <v>424100</v>
      </c>
      <c r="G57" s="22">
        <v>1389580</v>
      </c>
    </row>
    <row r="58" spans="1:7" ht="13.5">
      <c r="A58" s="2" t="s">
        <v>98</v>
      </c>
      <c r="B58" s="22">
        <v>3802</v>
      </c>
      <c r="C58" s="22">
        <v>5007</v>
      </c>
      <c r="D58" s="22">
        <v>3615</v>
      </c>
      <c r="E58" s="22">
        <v>3743</v>
      </c>
      <c r="F58" s="22">
        <v>4383</v>
      </c>
      <c r="G58" s="22"/>
    </row>
    <row r="59" spans="1:7" ht="13.5">
      <c r="A59" s="2" t="s">
        <v>99</v>
      </c>
      <c r="B59" s="22">
        <v>56585</v>
      </c>
      <c r="C59" s="22">
        <v>45622</v>
      </c>
      <c r="D59" s="22">
        <v>130077</v>
      </c>
      <c r="E59" s="22">
        <v>51049</v>
      </c>
      <c r="F59" s="22">
        <v>18126</v>
      </c>
      <c r="G59" s="22">
        <v>24927</v>
      </c>
    </row>
    <row r="60" spans="1:7" ht="13.5">
      <c r="A60" s="2" t="s">
        <v>100</v>
      </c>
      <c r="B60" s="22">
        <v>57563</v>
      </c>
      <c r="C60" s="22"/>
      <c r="D60" s="22"/>
      <c r="E60" s="22"/>
      <c r="F60" s="22">
        <v>31990</v>
      </c>
      <c r="G60" s="22">
        <v>40205</v>
      </c>
    </row>
    <row r="61" spans="1:7" ht="13.5">
      <c r="A61" s="2" t="s">
        <v>101</v>
      </c>
      <c r="B61" s="22">
        <v>200729</v>
      </c>
      <c r="C61" s="22">
        <v>228459</v>
      </c>
      <c r="D61" s="22">
        <v>126058</v>
      </c>
      <c r="E61" s="22">
        <v>113718</v>
      </c>
      <c r="F61" s="22">
        <v>81795</v>
      </c>
      <c r="G61" s="22">
        <v>114670</v>
      </c>
    </row>
    <row r="62" spans="1:7" ht="13.5">
      <c r="A62" s="2" t="s">
        <v>102</v>
      </c>
      <c r="B62" s="22">
        <v>1890</v>
      </c>
      <c r="C62" s="22">
        <v>13174</v>
      </c>
      <c r="D62" s="22">
        <v>372809</v>
      </c>
      <c r="E62" s="22">
        <v>26680</v>
      </c>
      <c r="F62" s="22">
        <v>6216</v>
      </c>
      <c r="G62" s="22">
        <v>1890</v>
      </c>
    </row>
    <row r="63" spans="1:7" ht="13.5">
      <c r="A63" s="2" t="s">
        <v>103</v>
      </c>
      <c r="B63" s="22">
        <v>5112</v>
      </c>
      <c r="C63" s="22">
        <v>5231</v>
      </c>
      <c r="D63" s="22">
        <v>4293</v>
      </c>
      <c r="E63" s="22">
        <v>4524</v>
      </c>
      <c r="F63" s="22">
        <v>5307</v>
      </c>
      <c r="G63" s="22">
        <v>5794</v>
      </c>
    </row>
    <row r="64" spans="1:7" ht="13.5">
      <c r="A64" s="2" t="s">
        <v>104</v>
      </c>
      <c r="B64" s="22">
        <v>28000</v>
      </c>
      <c r="C64" s="22">
        <v>55500</v>
      </c>
      <c r="D64" s="22">
        <v>67300</v>
      </c>
      <c r="E64" s="22">
        <v>61400</v>
      </c>
      <c r="F64" s="22">
        <v>27930</v>
      </c>
      <c r="G64" s="22">
        <v>56800</v>
      </c>
    </row>
    <row r="65" spans="1:7" ht="13.5">
      <c r="A65" s="2" t="s">
        <v>105</v>
      </c>
      <c r="B65" s="22">
        <v>25475</v>
      </c>
      <c r="C65" s="22">
        <v>7264</v>
      </c>
      <c r="D65" s="22">
        <v>117882</v>
      </c>
      <c r="E65" s="22">
        <v>945</v>
      </c>
      <c r="F65" s="22">
        <v>166622</v>
      </c>
      <c r="G65" s="22">
        <v>13083</v>
      </c>
    </row>
    <row r="66" spans="1:7" ht="13.5">
      <c r="A66" s="2" t="s">
        <v>67</v>
      </c>
      <c r="B66" s="22">
        <v>1920</v>
      </c>
      <c r="C66" s="22">
        <v>61422</v>
      </c>
      <c r="D66" s="22">
        <v>344045</v>
      </c>
      <c r="E66" s="22">
        <v>16273</v>
      </c>
      <c r="F66" s="22">
        <v>81808</v>
      </c>
      <c r="G66" s="22">
        <v>1475</v>
      </c>
    </row>
    <row r="67" spans="1:7" ht="13.5">
      <c r="A67" s="2" t="s">
        <v>106</v>
      </c>
      <c r="B67" s="22">
        <v>3872016</v>
      </c>
      <c r="C67" s="22">
        <v>3794425</v>
      </c>
      <c r="D67" s="22">
        <v>8309203</v>
      </c>
      <c r="E67" s="22">
        <v>3063092</v>
      </c>
      <c r="F67" s="22">
        <v>1256631</v>
      </c>
      <c r="G67" s="22">
        <v>2747023</v>
      </c>
    </row>
    <row r="68" spans="1:7" ht="13.5">
      <c r="A68" s="2" t="s">
        <v>107</v>
      </c>
      <c r="B68" s="22">
        <v>809350</v>
      </c>
      <c r="C68" s="22">
        <v>1048873</v>
      </c>
      <c r="D68" s="22">
        <v>1768644</v>
      </c>
      <c r="E68" s="22">
        <v>1576034</v>
      </c>
      <c r="F68" s="22">
        <v>1083280</v>
      </c>
      <c r="G68" s="22">
        <v>212380</v>
      </c>
    </row>
    <row r="69" spans="1:7" ht="13.5">
      <c r="A69" s="2" t="s">
        <v>98</v>
      </c>
      <c r="B69" s="22">
        <v>2320</v>
      </c>
      <c r="C69" s="22">
        <v>6122</v>
      </c>
      <c r="D69" s="22">
        <v>6025</v>
      </c>
      <c r="E69" s="22">
        <v>9640</v>
      </c>
      <c r="F69" s="22">
        <v>13384</v>
      </c>
      <c r="G69" s="22"/>
    </row>
    <row r="70" spans="1:7" ht="13.5">
      <c r="A70" s="2" t="s">
        <v>108</v>
      </c>
      <c r="B70" s="22">
        <v>134180</v>
      </c>
      <c r="C70" s="22">
        <v>180554</v>
      </c>
      <c r="D70" s="22">
        <v>197147</v>
      </c>
      <c r="E70" s="22">
        <v>196081</v>
      </c>
      <c r="F70" s="22">
        <v>231367</v>
      </c>
      <c r="G70" s="22">
        <v>258575</v>
      </c>
    </row>
    <row r="71" spans="1:7" ht="13.5">
      <c r="A71" s="2" t="s">
        <v>109</v>
      </c>
      <c r="B71" s="22">
        <v>76080</v>
      </c>
      <c r="C71" s="22">
        <v>78940</v>
      </c>
      <c r="D71" s="22">
        <v>67520</v>
      </c>
      <c r="E71" s="22">
        <v>72520</v>
      </c>
      <c r="F71" s="22">
        <v>88610</v>
      </c>
      <c r="G71" s="22">
        <v>81350</v>
      </c>
    </row>
    <row r="72" spans="1:7" ht="13.5">
      <c r="A72" s="2" t="s">
        <v>110</v>
      </c>
      <c r="B72" s="22">
        <v>90000</v>
      </c>
      <c r="C72" s="22">
        <v>90000</v>
      </c>
      <c r="D72" s="22">
        <v>90000</v>
      </c>
      <c r="E72" s="22">
        <v>90000</v>
      </c>
      <c r="F72" s="22"/>
      <c r="G72" s="22"/>
    </row>
    <row r="73" spans="1:7" ht="13.5">
      <c r="A73" s="2" t="s">
        <v>111</v>
      </c>
      <c r="B73" s="22">
        <v>357520</v>
      </c>
      <c r="C73" s="22">
        <v>477899</v>
      </c>
      <c r="D73" s="22">
        <v>551317</v>
      </c>
      <c r="E73" s="22">
        <v>557126</v>
      </c>
      <c r="F73" s="22">
        <v>427805</v>
      </c>
      <c r="G73" s="22">
        <v>433464</v>
      </c>
    </row>
    <row r="74" spans="1:7" ht="13.5">
      <c r="A74" s="2" t="s">
        <v>112</v>
      </c>
      <c r="B74" s="22">
        <v>741315</v>
      </c>
      <c r="C74" s="22">
        <v>741315</v>
      </c>
      <c r="D74" s="22">
        <v>846355</v>
      </c>
      <c r="E74" s="22">
        <v>846355</v>
      </c>
      <c r="F74" s="22">
        <v>846355</v>
      </c>
      <c r="G74" s="22">
        <v>846355</v>
      </c>
    </row>
    <row r="75" spans="1:7" ht="13.5">
      <c r="A75" s="2" t="s">
        <v>67</v>
      </c>
      <c r="B75" s="22">
        <v>10000</v>
      </c>
      <c r="C75" s="22">
        <v>10000</v>
      </c>
      <c r="D75" s="22">
        <v>10000</v>
      </c>
      <c r="E75" s="22">
        <v>10000</v>
      </c>
      <c r="F75" s="22">
        <v>10000</v>
      </c>
      <c r="G75" s="22"/>
    </row>
    <row r="76" spans="1:7" ht="13.5">
      <c r="A76" s="2" t="s">
        <v>113</v>
      </c>
      <c r="B76" s="22">
        <v>2220766</v>
      </c>
      <c r="C76" s="22">
        <v>2633703</v>
      </c>
      <c r="D76" s="22">
        <v>13582685</v>
      </c>
      <c r="E76" s="22">
        <v>13975074</v>
      </c>
      <c r="F76" s="22">
        <v>13386455</v>
      </c>
      <c r="G76" s="22">
        <v>12541626</v>
      </c>
    </row>
    <row r="77" spans="1:7" ht="14.25" thickBot="1">
      <c r="A77" s="5" t="s">
        <v>114</v>
      </c>
      <c r="B77" s="23">
        <v>6092782</v>
      </c>
      <c r="C77" s="23">
        <v>6428128</v>
      </c>
      <c r="D77" s="23">
        <v>21891888</v>
      </c>
      <c r="E77" s="23">
        <v>17038166</v>
      </c>
      <c r="F77" s="23">
        <v>14643087</v>
      </c>
      <c r="G77" s="23">
        <v>15288650</v>
      </c>
    </row>
    <row r="78" spans="1:7" ht="14.25" thickTop="1">
      <c r="A78" s="2" t="s">
        <v>115</v>
      </c>
      <c r="B78" s="22">
        <v>1595250</v>
      </c>
      <c r="C78" s="22">
        <v>1595250</v>
      </c>
      <c r="D78" s="22">
        <v>1595250</v>
      </c>
      <c r="E78" s="22">
        <v>1595250</v>
      </c>
      <c r="F78" s="22">
        <v>1595250</v>
      </c>
      <c r="G78" s="22">
        <v>1595250</v>
      </c>
    </row>
    <row r="79" spans="1:7" ht="13.5">
      <c r="A79" s="3" t="s">
        <v>116</v>
      </c>
      <c r="B79" s="22">
        <v>290250</v>
      </c>
      <c r="C79" s="22">
        <v>290250</v>
      </c>
      <c r="D79" s="22">
        <v>290250</v>
      </c>
      <c r="E79" s="22">
        <v>290250</v>
      </c>
      <c r="F79" s="22">
        <v>290250</v>
      </c>
      <c r="G79" s="22">
        <v>290250</v>
      </c>
    </row>
    <row r="80" spans="1:7" ht="13.5">
      <c r="A80" s="3" t="s">
        <v>117</v>
      </c>
      <c r="B80" s="22">
        <v>290250</v>
      </c>
      <c r="C80" s="22">
        <v>290250</v>
      </c>
      <c r="D80" s="22">
        <v>290250</v>
      </c>
      <c r="E80" s="22">
        <v>290250</v>
      </c>
      <c r="F80" s="22">
        <v>290250</v>
      </c>
      <c r="G80" s="22">
        <v>290250</v>
      </c>
    </row>
    <row r="81" spans="1:7" ht="13.5">
      <c r="A81" s="3" t="s">
        <v>118</v>
      </c>
      <c r="B81" s="22">
        <v>34107</v>
      </c>
      <c r="C81" s="22">
        <v>29384</v>
      </c>
      <c r="D81" s="22">
        <v>19939</v>
      </c>
      <c r="E81" s="22">
        <v>12854</v>
      </c>
      <c r="F81" s="22">
        <v>12854</v>
      </c>
      <c r="G81" s="22">
        <v>10492</v>
      </c>
    </row>
    <row r="82" spans="1:7" ht="13.5">
      <c r="A82" s="4" t="s">
        <v>119</v>
      </c>
      <c r="B82" s="22">
        <v>800768</v>
      </c>
      <c r="C82" s="22">
        <v>982938</v>
      </c>
      <c r="D82" s="22">
        <v>915811</v>
      </c>
      <c r="E82" s="22">
        <v>476466</v>
      </c>
      <c r="F82" s="22">
        <v>92825</v>
      </c>
      <c r="G82" s="22">
        <v>90602</v>
      </c>
    </row>
    <row r="83" spans="1:7" ht="13.5">
      <c r="A83" s="4" t="s">
        <v>120</v>
      </c>
      <c r="B83" s="22">
        <v>889178</v>
      </c>
      <c r="C83" s="22">
        <v>889178</v>
      </c>
      <c r="D83" s="22">
        <v>819409</v>
      </c>
      <c r="E83" s="22">
        <v>819409</v>
      </c>
      <c r="F83" s="22">
        <v>819409</v>
      </c>
      <c r="G83" s="22">
        <v>819409</v>
      </c>
    </row>
    <row r="84" spans="1:7" ht="13.5">
      <c r="A84" s="3" t="s">
        <v>121</v>
      </c>
      <c r="B84" s="22">
        <v>1724054</v>
      </c>
      <c r="C84" s="22">
        <v>1901502</v>
      </c>
      <c r="D84" s="22">
        <v>1755160</v>
      </c>
      <c r="E84" s="22">
        <v>1308730</v>
      </c>
      <c r="F84" s="22">
        <v>925089</v>
      </c>
      <c r="G84" s="22">
        <v>920503</v>
      </c>
    </row>
    <row r="85" spans="1:7" ht="13.5">
      <c r="A85" s="2" t="s">
        <v>122</v>
      </c>
      <c r="B85" s="22">
        <v>-15894</v>
      </c>
      <c r="C85" s="22">
        <v>-15821</v>
      </c>
      <c r="D85" s="22">
        <v>-15737</v>
      </c>
      <c r="E85" s="22">
        <v>-15435</v>
      </c>
      <c r="F85" s="22">
        <v>-15198</v>
      </c>
      <c r="G85" s="22">
        <v>-15006</v>
      </c>
    </row>
    <row r="86" spans="1:7" ht="13.5">
      <c r="A86" s="2" t="s">
        <v>123</v>
      </c>
      <c r="B86" s="22">
        <v>3593660</v>
      </c>
      <c r="C86" s="22">
        <v>3771180</v>
      </c>
      <c r="D86" s="22">
        <v>3624923</v>
      </c>
      <c r="E86" s="22">
        <v>3178794</v>
      </c>
      <c r="F86" s="22">
        <v>2795390</v>
      </c>
      <c r="G86" s="22">
        <v>2790997</v>
      </c>
    </row>
    <row r="87" spans="1:7" ht="13.5">
      <c r="A87" s="2" t="s">
        <v>124</v>
      </c>
      <c r="B87" s="22">
        <v>23158</v>
      </c>
      <c r="C87" s="22">
        <v>-12220</v>
      </c>
      <c r="D87" s="22">
        <v>-58515</v>
      </c>
      <c r="E87" s="22">
        <v>-16954</v>
      </c>
      <c r="F87" s="22">
        <v>-296130</v>
      </c>
      <c r="G87" s="22">
        <v>-34227</v>
      </c>
    </row>
    <row r="88" spans="1:7" ht="13.5">
      <c r="A88" s="2" t="s">
        <v>125</v>
      </c>
      <c r="B88" s="22">
        <v>-146</v>
      </c>
      <c r="C88" s="22">
        <v>-37238</v>
      </c>
      <c r="D88" s="22">
        <v>2490</v>
      </c>
      <c r="E88" s="22">
        <v>-7969</v>
      </c>
      <c r="F88" s="22">
        <v>-43941</v>
      </c>
      <c r="G88" s="22">
        <v>-25</v>
      </c>
    </row>
    <row r="89" spans="1:7" ht="13.5">
      <c r="A89" s="2" t="s">
        <v>126</v>
      </c>
      <c r="B89" s="22">
        <v>1338693</v>
      </c>
      <c r="C89" s="22">
        <v>1338693</v>
      </c>
      <c r="D89" s="22">
        <v>1233653</v>
      </c>
      <c r="E89" s="22">
        <v>1233653</v>
      </c>
      <c r="F89" s="22">
        <v>1233653</v>
      </c>
      <c r="G89" s="22">
        <v>1233653</v>
      </c>
    </row>
    <row r="90" spans="1:7" ht="13.5">
      <c r="A90" s="2" t="s">
        <v>127</v>
      </c>
      <c r="B90" s="22">
        <v>1361705</v>
      </c>
      <c r="C90" s="22">
        <v>1289234</v>
      </c>
      <c r="D90" s="22">
        <v>1177627</v>
      </c>
      <c r="E90" s="22">
        <v>1208729</v>
      </c>
      <c r="F90" s="22">
        <v>893581</v>
      </c>
      <c r="G90" s="22">
        <v>1199400</v>
      </c>
    </row>
    <row r="91" spans="1:7" ht="13.5">
      <c r="A91" s="6" t="s">
        <v>128</v>
      </c>
      <c r="B91" s="22">
        <v>4955366</v>
      </c>
      <c r="C91" s="22">
        <v>5060415</v>
      </c>
      <c r="D91" s="22">
        <v>4802551</v>
      </c>
      <c r="E91" s="22">
        <v>4387523</v>
      </c>
      <c r="F91" s="22">
        <v>3688971</v>
      </c>
      <c r="G91" s="22">
        <v>3990397</v>
      </c>
    </row>
    <row r="92" spans="1:7" ht="14.25" thickBot="1">
      <c r="A92" s="7" t="s">
        <v>129</v>
      </c>
      <c r="B92" s="22">
        <v>11048148</v>
      </c>
      <c r="C92" s="22">
        <v>11488544</v>
      </c>
      <c r="D92" s="22">
        <v>26694440</v>
      </c>
      <c r="E92" s="22">
        <v>21425690</v>
      </c>
      <c r="F92" s="22">
        <v>18332059</v>
      </c>
      <c r="G92" s="22">
        <v>19279047</v>
      </c>
    </row>
    <row r="93" spans="1:7" ht="14.25" thickTop="1">
      <c r="A93" s="8"/>
      <c r="B93" s="24"/>
      <c r="C93" s="24"/>
      <c r="D93" s="24"/>
      <c r="E93" s="24"/>
      <c r="F93" s="24"/>
      <c r="G93" s="24"/>
    </row>
    <row r="95" ht="13.5">
      <c r="A95" s="20" t="s">
        <v>134</v>
      </c>
    </row>
    <row r="96" ht="13.5">
      <c r="A96" s="20" t="s">
        <v>135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2014-02-14T04:55:00Z</dcterms:created>
  <dcterms:modified xsi:type="dcterms:W3CDTF">2014-02-14T04:55:09Z</dcterms:modified>
  <cp:category/>
  <cp:version/>
  <cp:contentType/>
  <cp:contentStatus/>
</cp:coreProperties>
</file>