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<sst xmlns="http://schemas.openxmlformats.org/spreadsheetml/2006/main" count="671" uniqueCount="240">
  <si>
    <t>連結・貸借対照表</t>
  </si>
  <si>
    <t>累積四半期</t>
  </si>
  <si>
    <t>2013/04/01</t>
  </si>
  <si>
    <t>賞与引当金の増減額（△は減少）</t>
  </si>
  <si>
    <t>退職給付引当金の増減額（△は減少）</t>
  </si>
  <si>
    <t>貸倒引当金の増減額（△は減少）</t>
  </si>
  <si>
    <t>受取利息及び受取配当金</t>
  </si>
  <si>
    <t>投資有価証券償還損益（△は益）</t>
  </si>
  <si>
    <t>有形固定資産除却損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</si>
  <si>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</si>
  <si>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</si>
  <si>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</si>
  <si>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</si>
  <si>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</si>
  <si>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</si>
  <si>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</si>
  <si>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</si>
  <si>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</si>
  <si>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</si>
  <si>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</si>
  <si>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</si>
  <si>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</si>
  <si>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投資有価証券の取得による支出</t>
  </si>
  <si>
    <t>投資有価証券の償還による収入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</si>
  <si>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</si>
  <si>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</si>
  <si>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</si>
  <si>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</si>
  <si>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長期未払金の返済による支出</t>
  </si>
  <si>
    <t>社債の償還による支出</t>
  </si>
  <si>
    <t>少数株主からの払込みによる収入</t>
  </si>
  <si>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</si>
  <si>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</si>
  <si>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</si>
  <si>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</si>
  <si>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</si>
  <si>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</si>
  <si>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</si>
  <si>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</si>
  <si>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売上原価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</si>
  <si>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</si>
  <si>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</si>
  <si>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</si>
  <si>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</si>
  <si>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</si>
  <si>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</si>
  <si>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</si>
  <si>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</si>
  <si>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</si>
  <si>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</si>
  <si>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</si>
  <si>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</si>
  <si>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</si>
  <si>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</si>
  <si>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2012/06/22</t>
  </si>
  <si>
    <t>2011/03/31</t>
  </si>
  <si>
    <t>2011/06/27</t>
  </si>
  <si>
    <t>2010/03/31</t>
  </si>
  <si>
    <t>2010/06/29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</si>
  <si>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</si>
  <si>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</si>
  <si>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</si>
  <si>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</si>
  <si>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</si>
  <si>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</si>
  <si>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</si>
  <si>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</si>
  <si>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</si>
  <si>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</si>
  <si>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</si>
  <si>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</si>
  <si>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</si>
  <si>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</si>
  <si>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</si>
  <si>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</si>
  <si>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</si>
  <si>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</si>
  <si>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</si>
  <si>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</si>
  <si>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</si>
  <si>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</si>
  <si>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</si>
  <si>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</si>
  <si>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</si>
  <si>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</si>
  <si>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</si>
  <si>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</si>
  <si>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</si>
  <si>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</si>
  <si>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電話加入権</t>
  </si>
  <si>
    <t>ソフトウエア</t>
  </si>
  <si>
    <t>水道施設利用権</t>
  </si>
  <si>
    <t>ソフトウエア仮勘定</t>
  </si>
  <si>
    <t>無形固定資産</t>
  </si>
  <si>
    <t>投資有価証券</t>
  </si>
  <si>
    <t>関係会社株式</t>
  </si>
  <si>
    <t>出資金</t>
  </si>
  <si>
    <t>関係会社長期貸付金</t>
  </si>
  <si>
    <t>破産更生債権等</t>
  </si>
  <si>
    <t>保険積立金</t>
  </si>
  <si>
    <t>会員権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</si>
  <si>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</si>
  <si>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</si>
  <si>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</si>
  <si>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</si>
  <si>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</si>
  <si>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</si>
  <si>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</si>
  <si>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</si>
  <si>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未払金</t>
  </si>
  <si>
    <t>未払法人税等</t>
  </si>
  <si>
    <t>未払費用</t>
  </si>
  <si>
    <t>前受金</t>
  </si>
  <si>
    <t>預り金</t>
  </si>
  <si>
    <t>賞与引当金</t>
  </si>
  <si>
    <t>流動負債</t>
  </si>
  <si>
    <t>長期借入金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</si>
  <si>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</si>
  <si>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</si>
  <si>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</si>
  <si>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</si>
  <si>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</si>
  <si>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</si>
  <si>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</si>
  <si>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</si>
  <si>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</si>
  <si>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</si>
  <si>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</si>
  <si>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</si>
  <si>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</si>
  <si>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</si>
  <si>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</si>
  <si>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</si>
  <si>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</si>
  <si>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</si>
  <si>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株式会社ニチダイ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</si>
  <si>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</si>
  <si>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</si>
  <si>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</si>
  <si>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</si>
  <si>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</si>
  <si>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</si>
  <si>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</si>
  <si>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</si>
  <si>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</si>
  <si>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</si>
  <si>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</si>
  <si>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</si>
  <si>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当期製品仕入高</t>
  </si>
  <si>
    <t>合計</t>
  </si>
  <si>
    <t>製品期末たな卸高</t>
  </si>
  <si>
    <t>製品売上原価</t>
  </si>
  <si>
    <t>売上総利益</t>
  </si>
  <si>
    <t>荷造運搬費</t>
  </si>
  <si>
    <t>広告宣伝費</t>
  </si>
  <si>
    <t>役員報酬</t>
  </si>
  <si>
    <t>給料及び手当</t>
  </si>
  <si>
    <t>（うち賞与引当金繰入額）</t>
  </si>
  <si>
    <t>（うち退職給付費用）</t>
  </si>
  <si>
    <t>福利厚生費</t>
  </si>
  <si>
    <t>賃借料</t>
  </si>
  <si>
    <t>旅費及び交通費</t>
  </si>
  <si>
    <t>通信費</t>
  </si>
  <si>
    <t>支払手数料</t>
  </si>
  <si>
    <t>租税公課</t>
  </si>
  <si>
    <t>減価償却費</t>
  </si>
  <si>
    <t>貸倒引当金繰入額</t>
  </si>
  <si>
    <t>事務委託費</t>
  </si>
  <si>
    <t>販売費・一般管理費</t>
  </si>
  <si>
    <t>営業利益</t>
  </si>
  <si>
    <t>受取利息</t>
  </si>
  <si>
    <t>受取配当金</t>
  </si>
  <si>
    <t>受取保険金及び配当金</t>
  </si>
  <si>
    <t>保険事務手数料</t>
  </si>
  <si>
    <t>助成金収入</t>
  </si>
  <si>
    <t>為替差益</t>
  </si>
  <si>
    <t>雑収益</t>
  </si>
  <si>
    <t>営業外収益</t>
  </si>
  <si>
    <t>支払利息</t>
  </si>
  <si>
    <t>社債利息</t>
  </si>
  <si>
    <t>クレーム費用</t>
  </si>
  <si>
    <t>雑損失</t>
  </si>
  <si>
    <t>営業外費用</t>
  </si>
  <si>
    <t>経常利益</t>
  </si>
  <si>
    <t>固定資産売却益</t>
  </si>
  <si>
    <t>投資有価証券償還益</t>
  </si>
  <si>
    <t>特別利益</t>
  </si>
  <si>
    <t>固定資産売却損</t>
  </si>
  <si>
    <t>固定資産除却損</t>
  </si>
  <si>
    <t>投資有価証券償還損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</si>
  <si>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</si>
  <si>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</si>
  <si>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</si>
  <si>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</si>
  <si>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</si>
  <si>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</si>
  <si>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</si>
  <si>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</si>
  <si>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</si>
  <si>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</si>
  <si>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2013/11/14</t>
  </si>
  <si>
    <t>2013/09/30</t>
  </si>
  <si>
    <t>2013/08/13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</si>
  <si>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</si>
  <si>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</si>
  <si>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</si>
  <si>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</si>
  <si>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</si>
  <si>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</si>
  <si>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</si>
  <si>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</si>
  <si>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</si>
  <si>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</si>
  <si>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</si>
  <si>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2011/08/10</t>
  </si>
  <si>
    <t>2011/06/30</t>
  </si>
  <si>
    <t>2011/02/14</t>
  </si>
  <si>
    <t>2010/12/31</t>
  </si>
  <si>
    <t>2010/11/12</t>
  </si>
  <si>
    <t>2010/09/30</t>
  </si>
  <si>
    <t>2010/08/10</t>
  </si>
  <si>
    <t>2010/06/30</t>
  </si>
  <si>
    <t>2010/02/12</t>
  </si>
  <si>
    <t>2009/12/31</t>
  </si>
  <si>
    <t>2009/11/12</t>
  </si>
  <si>
    <t>2009/09/30</t>
  </si>
  <si>
    <t>2009/08/10</t>
  </si>
  <si>
    <t>2009/06/30</t>
  </si>
  <si>
    <t>2009/02/13</t>
  </si>
  <si>
    <t>2008/12/31</t>
  </si>
  <si>
    <t>2008/11/13</t>
  </si>
  <si>
    <t>2008/09/30</t>
  </si>
  <si>
    <t>2008/08/11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</si>
  <si>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</si>
  <si>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</si>
  <si>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</si>
  <si>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</si>
  <si>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</si>
  <si>
    <t>為替換算調整勘定</t>
  </si>
  <si>
    <t>少数株主持分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</si>
</sst>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133</v>
      </c>
      <c r="B2" s="14">
        <v>6467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43</v>
      </c>
      <c r="B4" s="15" t="str">
        <f>HYPERLINK("http://www.kabupro.jp/mark/20140212/S10014GG.htm","四半期報告書")</f>
        <v>四半期報告書</v>
      </c>
      <c r="C4" s="15" t="str">
        <f>HYPERLINK("http://www.kabupro.jp/mark/20131114/S1000FKO.htm","四半期報告書")</f>
        <v>四半期報告書</v>
      </c>
      <c r="D4" s="15" t="str">
        <f>HYPERLINK("http://www.kabupro.jp/mark/20130813/S000E94I.htm","四半期報告書")</f>
        <v>四半期報告書</v>
      </c>
      <c r="E4" s="15" t="str">
        <f>HYPERLINK("http://www.kabupro.jp/mark/20130626/S000DORB.htm","有価証券報告書")</f>
        <v>有価証券報告書</v>
      </c>
      <c r="F4" s="15" t="str">
        <f>HYPERLINK("http://www.kabupro.jp/mark/20140212/S10014GG.htm","四半期報告書")</f>
        <v>四半期報告書</v>
      </c>
      <c r="G4" s="15" t="str">
        <f>HYPERLINK("http://www.kabupro.jp/mark/20131114/S1000FKO.htm","四半期報告書")</f>
        <v>四半期報告書</v>
      </c>
      <c r="H4" s="15" t="str">
        <f>HYPERLINK("http://www.kabupro.jp/mark/20130813/S000E94I.htm","四半期報告書")</f>
        <v>四半期報告書</v>
      </c>
      <c r="I4" s="15" t="str">
        <f>HYPERLINK("http://www.kabupro.jp/mark/20130626/S000DORB.htm","有価証券報告書")</f>
        <v>有価証券報告書</v>
      </c>
      <c r="J4" s="15" t="str">
        <f>HYPERLINK("http://www.kabupro.jp/mark/20130214/S000CVCS.htm","四半期報告書")</f>
        <v>四半期報告書</v>
      </c>
      <c r="K4" s="15" t="str">
        <f>HYPERLINK("http://www.kabupro.jp/mark/20121114/S000C8WW.htm","四半期報告書")</f>
        <v>四半期報告書</v>
      </c>
      <c r="L4" s="15" t="str">
        <f>HYPERLINK("http://www.kabupro.jp/mark/20120810/S000BNOO.htm","四半期報告書")</f>
        <v>四半期報告書</v>
      </c>
      <c r="M4" s="15" t="str">
        <f>HYPERLINK("http://www.kabupro.jp/mark/20120622/S000B3IE.htm","有価証券報告書")</f>
        <v>有価証券報告書</v>
      </c>
      <c r="N4" s="15" t="str">
        <f>HYPERLINK("http://www.kabupro.jp/mark/20120214/S000ACFS.htm","四半期報告書")</f>
        <v>四半期報告書</v>
      </c>
      <c r="O4" s="15" t="str">
        <f>HYPERLINK("http://www.kabupro.jp/mark/20111114/S0009OKA.htm","四半期報告書")</f>
        <v>四半期報告書</v>
      </c>
      <c r="P4" s="15" t="str">
        <f>HYPERLINK("http://www.kabupro.jp/mark/20110810/S00091Z5.htm","四半期報告書")</f>
        <v>四半期報告書</v>
      </c>
      <c r="Q4" s="15" t="str">
        <f>HYPERLINK("http://www.kabupro.jp/mark/20110627/S0008M8K.htm","有価証券報告書")</f>
        <v>有価証券報告書</v>
      </c>
      <c r="R4" s="15" t="str">
        <f>HYPERLINK("http://www.kabupro.jp/mark/20110214/S0007SZC.htm","四半期報告書")</f>
        <v>四半期報告書</v>
      </c>
      <c r="S4" s="15" t="str">
        <f>HYPERLINK("http://www.kabupro.jp/mark/20101112/S00073J3.htm","四半期報告書")</f>
        <v>四半期報告書</v>
      </c>
      <c r="T4" s="15" t="str">
        <f>HYPERLINK("http://www.kabupro.jp/mark/20100810/S0006IDW.htm","四半期報告書")</f>
        <v>四半期報告書</v>
      </c>
      <c r="U4" s="15" t="str">
        <f>HYPERLINK("http://www.kabupro.jp/mark/20100629/S0006550.htm","有価証券報告書")</f>
        <v>有価証券報告書</v>
      </c>
      <c r="V4" s="15" t="str">
        <f>HYPERLINK("http://www.kabupro.jp/mark/20100212/S00054AQ.htm","四半期報告書")</f>
        <v>四半期報告書</v>
      </c>
      <c r="W4" s="15" t="str">
        <f>HYPERLINK("http://www.kabupro.jp/mark/20091112/S0004IQN.htm","四半期報告書")</f>
        <v>四半期報告書</v>
      </c>
      <c r="X4" s="15" t="str">
        <f>HYPERLINK("http://www.kabupro.jp/mark/20090810/S0003UQN.htm","四半期報告書")</f>
        <v>四半期報告書</v>
      </c>
      <c r="Y4" s="15" t="str">
        <f>HYPERLINK("http://www.kabupro.jp/mark/20090626/S0003GYL.htm","有価証券報告書")</f>
        <v>有価証券報告書</v>
      </c>
    </row>
    <row r="5" spans="1:25" ht="14.25" thickBot="1">
      <c r="A5" s="11" t="s">
        <v>44</v>
      </c>
      <c r="B5" s="1" t="s">
        <v>197</v>
      </c>
      <c r="C5" s="1" t="s">
        <v>200</v>
      </c>
      <c r="D5" s="1" t="s">
        <v>202</v>
      </c>
      <c r="E5" s="1" t="s">
        <v>50</v>
      </c>
      <c r="F5" s="1" t="s">
        <v>197</v>
      </c>
      <c r="G5" s="1" t="s">
        <v>200</v>
      </c>
      <c r="H5" s="1" t="s">
        <v>202</v>
      </c>
      <c r="I5" s="1" t="s">
        <v>50</v>
      </c>
      <c r="J5" s="1" t="s">
        <v>204</v>
      </c>
      <c r="K5" s="1" t="s">
        <v>206</v>
      </c>
      <c r="L5" s="1" t="s">
        <v>208</v>
      </c>
      <c r="M5" s="1" t="s">
        <v>54</v>
      </c>
      <c r="N5" s="1" t="s">
        <v>210</v>
      </c>
      <c r="O5" s="1" t="s">
        <v>212</v>
      </c>
      <c r="P5" s="1" t="s">
        <v>214</v>
      </c>
      <c r="Q5" s="1" t="s">
        <v>56</v>
      </c>
      <c r="R5" s="1" t="s">
        <v>216</v>
      </c>
      <c r="S5" s="1" t="s">
        <v>218</v>
      </c>
      <c r="T5" s="1" t="s">
        <v>220</v>
      </c>
      <c r="U5" s="1" t="s">
        <v>58</v>
      </c>
      <c r="V5" s="1" t="s">
        <v>222</v>
      </c>
      <c r="W5" s="1" t="s">
        <v>224</v>
      </c>
      <c r="X5" s="1" t="s">
        <v>226</v>
      </c>
      <c r="Y5" s="1" t="s">
        <v>60</v>
      </c>
    </row>
    <row r="6" spans="1:25" ht="15" thickBot="1" thickTop="1">
      <c r="A6" s="10" t="s">
        <v>45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46</v>
      </c>
      <c r="B7" s="14" t="s">
        <v>1</v>
      </c>
      <c r="C7" s="14" t="s">
        <v>1</v>
      </c>
      <c r="D7" s="14" t="s">
        <v>1</v>
      </c>
      <c r="E7" s="16" t="s">
        <v>51</v>
      </c>
      <c r="F7" s="14" t="s">
        <v>1</v>
      </c>
      <c r="G7" s="14" t="s">
        <v>1</v>
      </c>
      <c r="H7" s="14" t="s">
        <v>1</v>
      </c>
      <c r="I7" s="16" t="s">
        <v>51</v>
      </c>
      <c r="J7" s="14" t="s">
        <v>1</v>
      </c>
      <c r="K7" s="14" t="s">
        <v>1</v>
      </c>
      <c r="L7" s="14" t="s">
        <v>1</v>
      </c>
      <c r="M7" s="16" t="s">
        <v>51</v>
      </c>
      <c r="N7" s="14" t="s">
        <v>1</v>
      </c>
      <c r="O7" s="14" t="s">
        <v>1</v>
      </c>
      <c r="P7" s="14" t="s">
        <v>1</v>
      </c>
      <c r="Q7" s="16" t="s">
        <v>51</v>
      </c>
      <c r="R7" s="14" t="s">
        <v>1</v>
      </c>
      <c r="S7" s="14" t="s">
        <v>1</v>
      </c>
      <c r="T7" s="14" t="s">
        <v>1</v>
      </c>
      <c r="U7" s="16" t="s">
        <v>51</v>
      </c>
      <c r="V7" s="14" t="s">
        <v>1</v>
      </c>
      <c r="W7" s="14" t="s">
        <v>1</v>
      </c>
      <c r="X7" s="14" t="s">
        <v>1</v>
      </c>
      <c r="Y7" s="16" t="s">
        <v>51</v>
      </c>
    </row>
    <row r="8" spans="1:25" ht="13.5">
      <c r="A8" s="13" t="s">
        <v>47</v>
      </c>
      <c r="B8" s="1" t="s">
        <v>2</v>
      </c>
      <c r="C8" s="1" t="s">
        <v>2</v>
      </c>
      <c r="D8" s="1" t="s">
        <v>2</v>
      </c>
      <c r="E8" s="17" t="s">
        <v>139</v>
      </c>
      <c r="F8" s="1" t="s">
        <v>139</v>
      </c>
      <c r="G8" s="1" t="s">
        <v>139</v>
      </c>
      <c r="H8" s="1" t="s">
        <v>139</v>
      </c>
      <c r="I8" s="17" t="s">
        <v>140</v>
      </c>
      <c r="J8" s="1" t="s">
        <v>140</v>
      </c>
      <c r="K8" s="1" t="s">
        <v>140</v>
      </c>
      <c r="L8" s="1" t="s">
        <v>140</v>
      </c>
      <c r="M8" s="17" t="s">
        <v>141</v>
      </c>
      <c r="N8" s="1" t="s">
        <v>141</v>
      </c>
      <c r="O8" s="1" t="s">
        <v>141</v>
      </c>
      <c r="P8" s="1" t="s">
        <v>141</v>
      </c>
      <c r="Q8" s="17" t="s">
        <v>142</v>
      </c>
      <c r="R8" s="1" t="s">
        <v>142</v>
      </c>
      <c r="S8" s="1" t="s">
        <v>142</v>
      </c>
      <c r="T8" s="1" t="s">
        <v>142</v>
      </c>
      <c r="U8" s="17" t="s">
        <v>143</v>
      </c>
      <c r="V8" s="1" t="s">
        <v>143</v>
      </c>
      <c r="W8" s="1" t="s">
        <v>143</v>
      </c>
      <c r="X8" s="1" t="s">
        <v>143</v>
      </c>
      <c r="Y8" s="17" t="s">
        <v>144</v>
      </c>
    </row>
    <row r="9" spans="1:25" ht="13.5">
      <c r="A9" s="13" t="s">
        <v>48</v>
      </c>
      <c r="B9" s="1" t="s">
        <v>199</v>
      </c>
      <c r="C9" s="1" t="s">
        <v>201</v>
      </c>
      <c r="D9" s="1" t="s">
        <v>203</v>
      </c>
      <c r="E9" s="17" t="s">
        <v>52</v>
      </c>
      <c r="F9" s="1" t="s">
        <v>205</v>
      </c>
      <c r="G9" s="1" t="s">
        <v>207</v>
      </c>
      <c r="H9" s="1" t="s">
        <v>209</v>
      </c>
      <c r="I9" s="17" t="s">
        <v>53</v>
      </c>
      <c r="J9" s="1" t="s">
        <v>211</v>
      </c>
      <c r="K9" s="1" t="s">
        <v>213</v>
      </c>
      <c r="L9" s="1" t="s">
        <v>215</v>
      </c>
      <c r="M9" s="17" t="s">
        <v>55</v>
      </c>
      <c r="N9" s="1" t="s">
        <v>217</v>
      </c>
      <c r="O9" s="1" t="s">
        <v>219</v>
      </c>
      <c r="P9" s="1" t="s">
        <v>221</v>
      </c>
      <c r="Q9" s="17" t="s">
        <v>57</v>
      </c>
      <c r="R9" s="1" t="s">
        <v>223</v>
      </c>
      <c r="S9" s="1" t="s">
        <v>225</v>
      </c>
      <c r="T9" s="1" t="s">
        <v>227</v>
      </c>
      <c r="U9" s="17" t="s">
        <v>59</v>
      </c>
      <c r="V9" s="1" t="s">
        <v>229</v>
      </c>
      <c r="W9" s="1" t="s">
        <v>231</v>
      </c>
      <c r="X9" s="1" t="s">
        <v>233</v>
      </c>
      <c r="Y9" s="17" t="s">
        <v>61</v>
      </c>
    </row>
    <row r="10" spans="1:25" ht="14.25" thickBot="1">
      <c r="A10" s="13" t="s">
        <v>49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  <c r="V10" s="1" t="s">
        <v>63</v>
      </c>
      <c r="W10" s="1" t="s">
        <v>63</v>
      </c>
      <c r="X10" s="1" t="s">
        <v>63</v>
      </c>
      <c r="Y10" s="17" t="s">
        <v>63</v>
      </c>
    </row>
    <row r="11" spans="1:25" ht="14.25" thickTop="1">
      <c r="A11" s="26" t="s">
        <v>145</v>
      </c>
      <c r="B11" s="27">
        <v>10652903</v>
      </c>
      <c r="C11" s="27">
        <v>6687893</v>
      </c>
      <c r="D11" s="27">
        <v>3330908</v>
      </c>
      <c r="E11" s="21">
        <v>13154579</v>
      </c>
      <c r="F11" s="27">
        <v>9751130</v>
      </c>
      <c r="G11" s="27">
        <v>6563332</v>
      </c>
      <c r="H11" s="27">
        <v>3382428</v>
      </c>
      <c r="I11" s="21">
        <v>12524768</v>
      </c>
      <c r="J11" s="27">
        <v>9055280</v>
      </c>
      <c r="K11" s="27">
        <v>5726789</v>
      </c>
      <c r="L11" s="27">
        <v>2727289</v>
      </c>
      <c r="M11" s="21">
        <v>10301729</v>
      </c>
      <c r="N11" s="27">
        <v>7211023</v>
      </c>
      <c r="O11" s="27">
        <v>4526273</v>
      </c>
      <c r="P11" s="27">
        <v>2202602</v>
      </c>
      <c r="Q11" s="21">
        <v>6887842</v>
      </c>
      <c r="R11" s="27">
        <v>4856439</v>
      </c>
      <c r="S11" s="27">
        <v>3084007</v>
      </c>
      <c r="T11" s="27">
        <v>1282281</v>
      </c>
      <c r="U11" s="21">
        <v>10394934</v>
      </c>
      <c r="V11" s="27">
        <v>8771656</v>
      </c>
      <c r="W11" s="27">
        <v>6254601</v>
      </c>
      <c r="X11" s="27">
        <v>3149435</v>
      </c>
      <c r="Y11" s="21">
        <v>12577366</v>
      </c>
    </row>
    <row r="12" spans="1:25" ht="13.5">
      <c r="A12" s="7" t="s">
        <v>39</v>
      </c>
      <c r="B12" s="28">
        <v>8278357</v>
      </c>
      <c r="C12" s="28">
        <v>5327101</v>
      </c>
      <c r="D12" s="28">
        <v>2723120</v>
      </c>
      <c r="E12" s="22">
        <v>10542091</v>
      </c>
      <c r="F12" s="28">
        <v>7779302</v>
      </c>
      <c r="G12" s="28">
        <v>5230489</v>
      </c>
      <c r="H12" s="28">
        <v>2739597</v>
      </c>
      <c r="I12" s="22">
        <v>10122099</v>
      </c>
      <c r="J12" s="28">
        <v>7360638</v>
      </c>
      <c r="K12" s="28">
        <v>4696828</v>
      </c>
      <c r="L12" s="28">
        <v>2234711</v>
      </c>
      <c r="M12" s="22">
        <v>8120374</v>
      </c>
      <c r="N12" s="28">
        <v>5705804</v>
      </c>
      <c r="O12" s="28">
        <v>3661638</v>
      </c>
      <c r="P12" s="28">
        <v>1749025</v>
      </c>
      <c r="Q12" s="22">
        <v>5963869</v>
      </c>
      <c r="R12" s="28">
        <v>4314397</v>
      </c>
      <c r="S12" s="28">
        <v>2842869</v>
      </c>
      <c r="T12" s="28">
        <v>1248692</v>
      </c>
      <c r="U12" s="22">
        <v>8395736</v>
      </c>
      <c r="V12" s="28">
        <v>6860469</v>
      </c>
      <c r="W12" s="28">
        <v>4886220</v>
      </c>
      <c r="X12" s="28">
        <v>2466125</v>
      </c>
      <c r="Y12" s="22">
        <v>9525794</v>
      </c>
    </row>
    <row r="13" spans="1:25" ht="13.5">
      <c r="A13" s="7" t="s">
        <v>152</v>
      </c>
      <c r="B13" s="28">
        <v>2374546</v>
      </c>
      <c r="C13" s="28">
        <v>1360791</v>
      </c>
      <c r="D13" s="28">
        <v>607788</v>
      </c>
      <c r="E13" s="22">
        <v>2612487</v>
      </c>
      <c r="F13" s="28">
        <v>1971828</v>
      </c>
      <c r="G13" s="28">
        <v>1332843</v>
      </c>
      <c r="H13" s="28">
        <v>642831</v>
      </c>
      <c r="I13" s="22">
        <v>2402668</v>
      </c>
      <c r="J13" s="28">
        <v>1694641</v>
      </c>
      <c r="K13" s="28">
        <v>1029961</v>
      </c>
      <c r="L13" s="28">
        <v>492577</v>
      </c>
      <c r="M13" s="22">
        <v>2181354</v>
      </c>
      <c r="N13" s="28">
        <v>1505219</v>
      </c>
      <c r="O13" s="28">
        <v>864635</v>
      </c>
      <c r="P13" s="28">
        <v>453577</v>
      </c>
      <c r="Q13" s="22">
        <v>923972</v>
      </c>
      <c r="R13" s="28">
        <v>542041</v>
      </c>
      <c r="S13" s="28">
        <v>241137</v>
      </c>
      <c r="T13" s="28">
        <v>33589</v>
      </c>
      <c r="U13" s="22">
        <v>1999198</v>
      </c>
      <c r="V13" s="28">
        <v>1911186</v>
      </c>
      <c r="W13" s="28">
        <v>1368381</v>
      </c>
      <c r="X13" s="28">
        <v>683310</v>
      </c>
      <c r="Y13" s="22">
        <v>3051571</v>
      </c>
    </row>
    <row r="14" spans="1:25" ht="13.5">
      <c r="A14" s="7" t="s">
        <v>168</v>
      </c>
      <c r="B14" s="28">
        <v>1418858</v>
      </c>
      <c r="C14" s="28">
        <v>948322</v>
      </c>
      <c r="D14" s="28">
        <v>460439</v>
      </c>
      <c r="E14" s="22">
        <v>1719332</v>
      </c>
      <c r="F14" s="28">
        <v>1287199</v>
      </c>
      <c r="G14" s="28">
        <v>842899</v>
      </c>
      <c r="H14" s="28">
        <v>416678</v>
      </c>
      <c r="I14" s="22">
        <v>1562562</v>
      </c>
      <c r="J14" s="28">
        <v>1159246</v>
      </c>
      <c r="K14" s="28">
        <v>752390</v>
      </c>
      <c r="L14" s="28">
        <v>363077</v>
      </c>
      <c r="M14" s="22">
        <v>1478134</v>
      </c>
      <c r="N14" s="28">
        <v>1067204</v>
      </c>
      <c r="O14" s="28">
        <v>706368</v>
      </c>
      <c r="P14" s="28">
        <v>355001</v>
      </c>
      <c r="Q14" s="22">
        <v>1336788</v>
      </c>
      <c r="R14" s="28">
        <v>1001862</v>
      </c>
      <c r="S14" s="28">
        <v>653385</v>
      </c>
      <c r="T14" s="28">
        <v>343871</v>
      </c>
      <c r="U14" s="22">
        <v>1683957</v>
      </c>
      <c r="V14" s="28">
        <v>1331131</v>
      </c>
      <c r="W14" s="28">
        <v>902330</v>
      </c>
      <c r="X14" s="28">
        <v>466586</v>
      </c>
      <c r="Y14" s="22">
        <v>1845807</v>
      </c>
    </row>
    <row r="15" spans="1:25" ht="14.25" thickBot="1">
      <c r="A15" s="25" t="s">
        <v>169</v>
      </c>
      <c r="B15" s="29">
        <v>955687</v>
      </c>
      <c r="C15" s="29">
        <v>412469</v>
      </c>
      <c r="D15" s="29">
        <v>147349</v>
      </c>
      <c r="E15" s="23">
        <v>893155</v>
      </c>
      <c r="F15" s="29">
        <v>684629</v>
      </c>
      <c r="G15" s="29">
        <v>489944</v>
      </c>
      <c r="H15" s="29">
        <v>226152</v>
      </c>
      <c r="I15" s="23">
        <v>840106</v>
      </c>
      <c r="J15" s="29">
        <v>535394</v>
      </c>
      <c r="K15" s="29">
        <v>277570</v>
      </c>
      <c r="L15" s="29">
        <v>129500</v>
      </c>
      <c r="M15" s="23">
        <v>703219</v>
      </c>
      <c r="N15" s="29">
        <v>438014</v>
      </c>
      <c r="O15" s="29">
        <v>158266</v>
      </c>
      <c r="P15" s="29">
        <v>98575</v>
      </c>
      <c r="Q15" s="23">
        <v>-412815</v>
      </c>
      <c r="R15" s="29">
        <v>-459820</v>
      </c>
      <c r="S15" s="29">
        <v>-412248</v>
      </c>
      <c r="T15" s="29">
        <v>-310282</v>
      </c>
      <c r="U15" s="23">
        <v>315241</v>
      </c>
      <c r="V15" s="29">
        <v>580054</v>
      </c>
      <c r="W15" s="29">
        <v>466050</v>
      </c>
      <c r="X15" s="29">
        <v>216724</v>
      </c>
      <c r="Y15" s="23">
        <v>1205763</v>
      </c>
    </row>
    <row r="16" spans="1:25" ht="14.25" thickTop="1">
      <c r="A16" s="6" t="s">
        <v>170</v>
      </c>
      <c r="B16" s="28">
        <v>7409</v>
      </c>
      <c r="C16" s="28">
        <v>4615</v>
      </c>
      <c r="D16" s="28">
        <v>1112</v>
      </c>
      <c r="E16" s="22">
        <v>4842</v>
      </c>
      <c r="F16" s="28">
        <v>3514</v>
      </c>
      <c r="G16" s="28">
        <v>2716</v>
      </c>
      <c r="H16" s="28">
        <v>1111</v>
      </c>
      <c r="I16" s="22">
        <v>8465</v>
      </c>
      <c r="J16" s="28">
        <v>5386</v>
      </c>
      <c r="K16" s="28">
        <v>3115</v>
      </c>
      <c r="L16" s="28">
        <v>1089</v>
      </c>
      <c r="M16" s="22">
        <v>2936</v>
      </c>
      <c r="N16" s="28">
        <v>1598</v>
      </c>
      <c r="O16" s="28">
        <v>864</v>
      </c>
      <c r="P16" s="28">
        <v>221</v>
      </c>
      <c r="Q16" s="22">
        <v>3437</v>
      </c>
      <c r="R16" s="28">
        <v>2830</v>
      </c>
      <c r="S16" s="28">
        <v>2323</v>
      </c>
      <c r="T16" s="28">
        <v>939</v>
      </c>
      <c r="U16" s="22">
        <v>5024</v>
      </c>
      <c r="V16" s="28">
        <v>2461</v>
      </c>
      <c r="W16" s="28">
        <v>2111</v>
      </c>
      <c r="X16" s="28">
        <v>1370</v>
      </c>
      <c r="Y16" s="22">
        <v>7023</v>
      </c>
    </row>
    <row r="17" spans="1:25" ht="13.5">
      <c r="A17" s="6" t="s">
        <v>171</v>
      </c>
      <c r="B17" s="28">
        <v>272</v>
      </c>
      <c r="C17" s="28">
        <v>237</v>
      </c>
      <c r="D17" s="28">
        <v>110</v>
      </c>
      <c r="E17" s="22">
        <v>2123</v>
      </c>
      <c r="F17" s="28">
        <v>257</v>
      </c>
      <c r="G17" s="28">
        <v>222</v>
      </c>
      <c r="H17" s="28">
        <v>110</v>
      </c>
      <c r="I17" s="22">
        <v>191</v>
      </c>
      <c r="J17" s="28">
        <v>191</v>
      </c>
      <c r="K17" s="28">
        <v>150</v>
      </c>
      <c r="L17" s="28">
        <v>50</v>
      </c>
      <c r="M17" s="22">
        <v>166</v>
      </c>
      <c r="N17" s="28">
        <v>166</v>
      </c>
      <c r="O17" s="28">
        <v>131</v>
      </c>
      <c r="P17" s="28">
        <v>44</v>
      </c>
      <c r="Q17" s="22">
        <v>135</v>
      </c>
      <c r="R17" s="28">
        <v>135</v>
      </c>
      <c r="S17" s="28">
        <v>100</v>
      </c>
      <c r="T17" s="28">
        <v>34</v>
      </c>
      <c r="U17" s="22">
        <v>359</v>
      </c>
      <c r="V17" s="28">
        <v>359</v>
      </c>
      <c r="W17" s="28">
        <v>264</v>
      </c>
      <c r="X17" s="28">
        <v>218</v>
      </c>
      <c r="Y17" s="22">
        <v>406</v>
      </c>
    </row>
    <row r="18" spans="1:25" ht="13.5">
      <c r="A18" s="6" t="s">
        <v>175</v>
      </c>
      <c r="B18" s="28">
        <v>59904</v>
      </c>
      <c r="C18" s="28">
        <v>41964</v>
      </c>
      <c r="D18" s="28">
        <v>61714</v>
      </c>
      <c r="E18" s="22">
        <v>190787</v>
      </c>
      <c r="F18" s="28">
        <v>86482</v>
      </c>
      <c r="G18" s="28">
        <v>20174</v>
      </c>
      <c r="H18" s="28">
        <v>29586</v>
      </c>
      <c r="I18" s="22"/>
      <c r="J18" s="28"/>
      <c r="K18" s="28"/>
      <c r="L18" s="28"/>
      <c r="M18" s="22"/>
      <c r="N18" s="28"/>
      <c r="O18" s="28"/>
      <c r="P18" s="28"/>
      <c r="Q18" s="22">
        <v>6203</v>
      </c>
      <c r="R18" s="28"/>
      <c r="S18" s="28"/>
      <c r="T18" s="28">
        <v>3673</v>
      </c>
      <c r="U18" s="22"/>
      <c r="V18" s="28"/>
      <c r="W18" s="28">
        <v>10157</v>
      </c>
      <c r="X18" s="28">
        <v>23298</v>
      </c>
      <c r="Y18" s="22"/>
    </row>
    <row r="19" spans="1:25" ht="13.5">
      <c r="A19" s="6" t="s">
        <v>172</v>
      </c>
      <c r="B19" s="28">
        <v>602</v>
      </c>
      <c r="C19" s="28">
        <v>602</v>
      </c>
      <c r="D19" s="28">
        <v>472</v>
      </c>
      <c r="E19" s="22">
        <v>3575</v>
      </c>
      <c r="F19" s="28">
        <v>3575</v>
      </c>
      <c r="G19" s="28">
        <v>3575</v>
      </c>
      <c r="H19" s="28">
        <v>3575</v>
      </c>
      <c r="I19" s="22">
        <v>3949</v>
      </c>
      <c r="J19" s="28">
        <v>3779</v>
      </c>
      <c r="K19" s="28">
        <v>3779</v>
      </c>
      <c r="L19" s="28">
        <v>3179</v>
      </c>
      <c r="M19" s="22">
        <v>31350</v>
      </c>
      <c r="N19" s="28">
        <v>31350</v>
      </c>
      <c r="O19" s="28">
        <v>31220</v>
      </c>
      <c r="P19" s="28">
        <v>4250</v>
      </c>
      <c r="Q19" s="22">
        <v>3044</v>
      </c>
      <c r="R19" s="28">
        <v>3044</v>
      </c>
      <c r="S19" s="28">
        <v>3044</v>
      </c>
      <c r="T19" s="28"/>
      <c r="U19" s="22">
        <v>1249</v>
      </c>
      <c r="V19" s="28"/>
      <c r="W19" s="28"/>
      <c r="X19" s="28"/>
      <c r="Y19" s="22"/>
    </row>
    <row r="20" spans="1:25" ht="13.5">
      <c r="A20" s="6" t="s">
        <v>174</v>
      </c>
      <c r="B20" s="28">
        <v>4192</v>
      </c>
      <c r="C20" s="28">
        <v>1487</v>
      </c>
      <c r="D20" s="28"/>
      <c r="E20" s="22">
        <v>812</v>
      </c>
      <c r="F20" s="28">
        <v>90</v>
      </c>
      <c r="G20" s="28"/>
      <c r="H20" s="28"/>
      <c r="I20" s="22">
        <v>61062</v>
      </c>
      <c r="J20" s="28">
        <v>61062</v>
      </c>
      <c r="K20" s="28">
        <v>61062</v>
      </c>
      <c r="L20" s="28"/>
      <c r="M20" s="22"/>
      <c r="N20" s="28"/>
      <c r="O20" s="28"/>
      <c r="P20" s="28"/>
      <c r="Q20" s="22">
        <v>36998</v>
      </c>
      <c r="R20" s="28">
        <v>36021</v>
      </c>
      <c r="S20" s="28">
        <v>34014</v>
      </c>
      <c r="T20" s="28">
        <v>27480</v>
      </c>
      <c r="U20" s="22">
        <v>10706</v>
      </c>
      <c r="V20" s="28"/>
      <c r="W20" s="28"/>
      <c r="X20" s="28"/>
      <c r="Y20" s="22"/>
    </row>
    <row r="21" spans="1:25" ht="13.5">
      <c r="A21" s="6" t="s">
        <v>72</v>
      </c>
      <c r="B21" s="28">
        <v>16836</v>
      </c>
      <c r="C21" s="28">
        <v>11165</v>
      </c>
      <c r="D21" s="28">
        <v>5763</v>
      </c>
      <c r="E21" s="22"/>
      <c r="F21" s="28">
        <v>14425</v>
      </c>
      <c r="G21" s="28">
        <v>10882</v>
      </c>
      <c r="H21" s="28">
        <v>4183</v>
      </c>
      <c r="I21" s="22"/>
      <c r="J21" s="28">
        <v>12407</v>
      </c>
      <c r="K21" s="28">
        <v>7937</v>
      </c>
      <c r="L21" s="28">
        <v>5311</v>
      </c>
      <c r="M21" s="22"/>
      <c r="N21" s="28">
        <v>15661</v>
      </c>
      <c r="O21" s="28">
        <v>13444</v>
      </c>
      <c r="P21" s="28">
        <v>9110</v>
      </c>
      <c r="Q21" s="22"/>
      <c r="R21" s="28">
        <v>8091</v>
      </c>
      <c r="S21" s="28">
        <v>6595</v>
      </c>
      <c r="T21" s="28">
        <v>9916</v>
      </c>
      <c r="U21" s="22"/>
      <c r="V21" s="28">
        <v>6573</v>
      </c>
      <c r="W21" s="28">
        <v>4676</v>
      </c>
      <c r="X21" s="28">
        <v>3238</v>
      </c>
      <c r="Y21" s="22"/>
    </row>
    <row r="22" spans="1:25" ht="13.5">
      <c r="A22" s="6" t="s">
        <v>177</v>
      </c>
      <c r="B22" s="28">
        <v>89216</v>
      </c>
      <c r="C22" s="28">
        <v>60073</v>
      </c>
      <c r="D22" s="28">
        <v>69173</v>
      </c>
      <c r="E22" s="22">
        <v>220926</v>
      </c>
      <c r="F22" s="28">
        <v>108345</v>
      </c>
      <c r="G22" s="28">
        <v>37571</v>
      </c>
      <c r="H22" s="28">
        <v>38567</v>
      </c>
      <c r="I22" s="22">
        <v>89603</v>
      </c>
      <c r="J22" s="28">
        <v>82827</v>
      </c>
      <c r="K22" s="28">
        <v>76046</v>
      </c>
      <c r="L22" s="28">
        <v>9630</v>
      </c>
      <c r="M22" s="22">
        <v>52448</v>
      </c>
      <c r="N22" s="28">
        <v>48776</v>
      </c>
      <c r="O22" s="28">
        <v>45661</v>
      </c>
      <c r="P22" s="28">
        <v>13627</v>
      </c>
      <c r="Q22" s="22">
        <v>66798</v>
      </c>
      <c r="R22" s="28">
        <v>57463</v>
      </c>
      <c r="S22" s="28">
        <v>52391</v>
      </c>
      <c r="T22" s="28">
        <v>42044</v>
      </c>
      <c r="U22" s="22">
        <v>44338</v>
      </c>
      <c r="V22" s="28">
        <v>12165</v>
      </c>
      <c r="W22" s="28">
        <v>19483</v>
      </c>
      <c r="X22" s="28">
        <v>28125</v>
      </c>
      <c r="Y22" s="22">
        <v>50473</v>
      </c>
    </row>
    <row r="23" spans="1:25" ht="13.5">
      <c r="A23" s="6" t="s">
        <v>178</v>
      </c>
      <c r="B23" s="28">
        <v>46562</v>
      </c>
      <c r="C23" s="28">
        <v>30991</v>
      </c>
      <c r="D23" s="28">
        <v>8627</v>
      </c>
      <c r="E23" s="22">
        <v>41439</v>
      </c>
      <c r="F23" s="28">
        <v>32189</v>
      </c>
      <c r="G23" s="28">
        <v>31744</v>
      </c>
      <c r="H23" s="28">
        <v>12878</v>
      </c>
      <c r="I23" s="22">
        <v>54833</v>
      </c>
      <c r="J23" s="28">
        <v>41269</v>
      </c>
      <c r="K23" s="28">
        <v>27639</v>
      </c>
      <c r="L23" s="28">
        <v>13454</v>
      </c>
      <c r="M23" s="22">
        <v>57913</v>
      </c>
      <c r="N23" s="28">
        <v>43828</v>
      </c>
      <c r="O23" s="28">
        <v>29686</v>
      </c>
      <c r="P23" s="28">
        <v>14936</v>
      </c>
      <c r="Q23" s="22">
        <v>63713</v>
      </c>
      <c r="R23" s="28">
        <v>48996</v>
      </c>
      <c r="S23" s="28">
        <v>33109</v>
      </c>
      <c r="T23" s="28">
        <v>16514</v>
      </c>
      <c r="U23" s="22">
        <v>76991</v>
      </c>
      <c r="V23" s="28">
        <v>58660</v>
      </c>
      <c r="W23" s="28">
        <v>38089</v>
      </c>
      <c r="X23" s="28">
        <v>20033</v>
      </c>
      <c r="Y23" s="22">
        <v>97908</v>
      </c>
    </row>
    <row r="24" spans="1:25" ht="13.5">
      <c r="A24" s="6" t="s">
        <v>180</v>
      </c>
      <c r="B24" s="28"/>
      <c r="C24" s="28"/>
      <c r="D24" s="28"/>
      <c r="E24" s="22">
        <v>38702</v>
      </c>
      <c r="F24" s="28">
        <v>15423</v>
      </c>
      <c r="G24" s="28">
        <v>15423</v>
      </c>
      <c r="H24" s="28"/>
      <c r="I24" s="22">
        <v>33659</v>
      </c>
      <c r="J24" s="28">
        <v>33659</v>
      </c>
      <c r="K24" s="28">
        <v>33659</v>
      </c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72</v>
      </c>
      <c r="B25" s="28">
        <v>2495</v>
      </c>
      <c r="C25" s="28">
        <v>2428</v>
      </c>
      <c r="D25" s="28">
        <v>1522</v>
      </c>
      <c r="E25" s="22"/>
      <c r="F25" s="28">
        <v>2195</v>
      </c>
      <c r="G25" s="28">
        <v>2005</v>
      </c>
      <c r="H25" s="28">
        <v>1872</v>
      </c>
      <c r="I25" s="22"/>
      <c r="J25" s="28">
        <v>3922</v>
      </c>
      <c r="K25" s="28">
        <v>3623</v>
      </c>
      <c r="L25" s="28">
        <v>3339</v>
      </c>
      <c r="M25" s="22"/>
      <c r="N25" s="28">
        <v>6995</v>
      </c>
      <c r="O25" s="28">
        <v>6236</v>
      </c>
      <c r="P25" s="28">
        <v>2604</v>
      </c>
      <c r="Q25" s="22"/>
      <c r="R25" s="28">
        <v>7478</v>
      </c>
      <c r="S25" s="28">
        <v>5976</v>
      </c>
      <c r="T25" s="28">
        <v>4482</v>
      </c>
      <c r="U25" s="22"/>
      <c r="V25" s="28">
        <v>21989</v>
      </c>
      <c r="W25" s="28">
        <v>10427</v>
      </c>
      <c r="X25" s="28">
        <v>6119</v>
      </c>
      <c r="Y25" s="22"/>
    </row>
    <row r="26" spans="1:25" ht="13.5">
      <c r="A26" s="6" t="s">
        <v>182</v>
      </c>
      <c r="B26" s="28">
        <v>49057</v>
      </c>
      <c r="C26" s="28">
        <v>33419</v>
      </c>
      <c r="D26" s="28">
        <v>10149</v>
      </c>
      <c r="E26" s="22">
        <v>83123</v>
      </c>
      <c r="F26" s="28">
        <v>49808</v>
      </c>
      <c r="G26" s="28">
        <v>49172</v>
      </c>
      <c r="H26" s="28">
        <v>14750</v>
      </c>
      <c r="I26" s="22">
        <v>105141</v>
      </c>
      <c r="J26" s="28">
        <v>137982</v>
      </c>
      <c r="K26" s="28">
        <v>106123</v>
      </c>
      <c r="L26" s="28">
        <v>21018</v>
      </c>
      <c r="M26" s="22">
        <v>74395</v>
      </c>
      <c r="N26" s="28">
        <v>66176</v>
      </c>
      <c r="O26" s="28">
        <v>50334</v>
      </c>
      <c r="P26" s="28">
        <v>17888</v>
      </c>
      <c r="Q26" s="22">
        <v>73109</v>
      </c>
      <c r="R26" s="28">
        <v>62062</v>
      </c>
      <c r="S26" s="28">
        <v>43193</v>
      </c>
      <c r="T26" s="28">
        <v>20996</v>
      </c>
      <c r="U26" s="22">
        <v>168780</v>
      </c>
      <c r="V26" s="28">
        <v>135163</v>
      </c>
      <c r="W26" s="28">
        <v>48516</v>
      </c>
      <c r="X26" s="28">
        <v>26153</v>
      </c>
      <c r="Y26" s="22">
        <v>182499</v>
      </c>
    </row>
    <row r="27" spans="1:25" ht="14.25" thickBot="1">
      <c r="A27" s="25" t="s">
        <v>183</v>
      </c>
      <c r="B27" s="29">
        <v>995847</v>
      </c>
      <c r="C27" s="29">
        <v>439122</v>
      </c>
      <c r="D27" s="29">
        <v>206372</v>
      </c>
      <c r="E27" s="23">
        <v>1030957</v>
      </c>
      <c r="F27" s="29">
        <v>743165</v>
      </c>
      <c r="G27" s="29">
        <v>478343</v>
      </c>
      <c r="H27" s="29">
        <v>249969</v>
      </c>
      <c r="I27" s="23">
        <v>824568</v>
      </c>
      <c r="J27" s="29">
        <v>480239</v>
      </c>
      <c r="K27" s="29">
        <v>247493</v>
      </c>
      <c r="L27" s="29">
        <v>118112</v>
      </c>
      <c r="M27" s="23">
        <v>681272</v>
      </c>
      <c r="N27" s="29">
        <v>420614</v>
      </c>
      <c r="O27" s="29">
        <v>153594</v>
      </c>
      <c r="P27" s="29">
        <v>94314</v>
      </c>
      <c r="Q27" s="23">
        <v>-419126</v>
      </c>
      <c r="R27" s="29">
        <v>-464419</v>
      </c>
      <c r="S27" s="29">
        <v>-403049</v>
      </c>
      <c r="T27" s="29">
        <v>-289235</v>
      </c>
      <c r="U27" s="23">
        <v>190798</v>
      </c>
      <c r="V27" s="29">
        <v>457056</v>
      </c>
      <c r="W27" s="29">
        <v>437017</v>
      </c>
      <c r="X27" s="29">
        <v>218696</v>
      </c>
      <c r="Y27" s="23">
        <v>1073738</v>
      </c>
    </row>
    <row r="28" spans="1:25" ht="14.25" thickTop="1">
      <c r="A28" s="6" t="s">
        <v>185</v>
      </c>
      <c r="B28" s="28"/>
      <c r="C28" s="28"/>
      <c r="D28" s="28"/>
      <c r="E28" s="22">
        <v>2523</v>
      </c>
      <c r="F28" s="28">
        <v>2523</v>
      </c>
      <c r="G28" s="28">
        <v>2523</v>
      </c>
      <c r="H28" s="28">
        <v>2523</v>
      </c>
      <c r="I28" s="22">
        <v>2485</v>
      </c>
      <c r="J28" s="28">
        <v>2485</v>
      </c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184</v>
      </c>
      <c r="B29" s="28">
        <v>14532</v>
      </c>
      <c r="C29" s="28">
        <v>14276</v>
      </c>
      <c r="D29" s="28">
        <v>13753</v>
      </c>
      <c r="E29" s="22">
        <v>2401</v>
      </c>
      <c r="F29" s="28">
        <v>2329</v>
      </c>
      <c r="G29" s="28">
        <v>1628</v>
      </c>
      <c r="H29" s="28">
        <v>1540</v>
      </c>
      <c r="I29" s="22">
        <v>727</v>
      </c>
      <c r="J29" s="28">
        <v>727</v>
      </c>
      <c r="K29" s="28"/>
      <c r="L29" s="28"/>
      <c r="M29" s="22">
        <v>260</v>
      </c>
      <c r="N29" s="28">
        <v>197</v>
      </c>
      <c r="O29" s="28">
        <v>197</v>
      </c>
      <c r="P29" s="28"/>
      <c r="Q29" s="22"/>
      <c r="R29" s="28"/>
      <c r="S29" s="28"/>
      <c r="T29" s="28"/>
      <c r="U29" s="22">
        <v>1011</v>
      </c>
      <c r="V29" s="28">
        <v>1014</v>
      </c>
      <c r="W29" s="28">
        <v>1011</v>
      </c>
      <c r="X29" s="28"/>
      <c r="Y29" s="22"/>
    </row>
    <row r="30" spans="1:25" ht="13.5">
      <c r="A30" s="6" t="s">
        <v>186</v>
      </c>
      <c r="B30" s="28">
        <v>14532</v>
      </c>
      <c r="C30" s="28">
        <v>14276</v>
      </c>
      <c r="D30" s="28">
        <v>13753</v>
      </c>
      <c r="E30" s="22">
        <v>4925</v>
      </c>
      <c r="F30" s="28">
        <v>4852</v>
      </c>
      <c r="G30" s="28">
        <v>4152</v>
      </c>
      <c r="H30" s="28">
        <v>4064</v>
      </c>
      <c r="I30" s="22">
        <v>20751</v>
      </c>
      <c r="J30" s="28">
        <v>3212</v>
      </c>
      <c r="K30" s="28"/>
      <c r="L30" s="28"/>
      <c r="M30" s="22">
        <v>260</v>
      </c>
      <c r="N30" s="28">
        <v>197</v>
      </c>
      <c r="O30" s="28">
        <v>197</v>
      </c>
      <c r="P30" s="28"/>
      <c r="Q30" s="22"/>
      <c r="R30" s="28"/>
      <c r="S30" s="28"/>
      <c r="T30" s="28">
        <v>983</v>
      </c>
      <c r="U30" s="22">
        <v>30341</v>
      </c>
      <c r="V30" s="28">
        <v>23929</v>
      </c>
      <c r="W30" s="28">
        <v>27666</v>
      </c>
      <c r="X30" s="28">
        <v>26395</v>
      </c>
      <c r="Y30" s="22">
        <v>2827</v>
      </c>
    </row>
    <row r="31" spans="1:25" ht="13.5">
      <c r="A31" s="6" t="s">
        <v>187</v>
      </c>
      <c r="B31" s="28">
        <v>475</v>
      </c>
      <c r="C31" s="28">
        <v>346</v>
      </c>
      <c r="D31" s="28">
        <v>287</v>
      </c>
      <c r="E31" s="22">
        <v>137</v>
      </c>
      <c r="F31" s="28">
        <v>137</v>
      </c>
      <c r="G31" s="28">
        <v>88</v>
      </c>
      <c r="H31" s="28"/>
      <c r="I31" s="22">
        <v>693</v>
      </c>
      <c r="J31" s="28">
        <v>113</v>
      </c>
      <c r="K31" s="28">
        <v>113</v>
      </c>
      <c r="L31" s="28">
        <v>113</v>
      </c>
      <c r="M31" s="22">
        <v>2078</v>
      </c>
      <c r="N31" s="28">
        <v>505</v>
      </c>
      <c r="O31" s="28">
        <v>461</v>
      </c>
      <c r="P31" s="28">
        <v>272</v>
      </c>
      <c r="Q31" s="22">
        <v>148</v>
      </c>
      <c r="R31" s="28">
        <v>66</v>
      </c>
      <c r="S31" s="28">
        <v>66</v>
      </c>
      <c r="T31" s="28">
        <v>66</v>
      </c>
      <c r="U31" s="22">
        <v>861</v>
      </c>
      <c r="V31" s="28">
        <v>738</v>
      </c>
      <c r="W31" s="28">
        <v>469</v>
      </c>
      <c r="X31" s="28">
        <v>214</v>
      </c>
      <c r="Y31" s="22">
        <v>1211</v>
      </c>
    </row>
    <row r="32" spans="1:25" ht="13.5">
      <c r="A32" s="6" t="s">
        <v>188</v>
      </c>
      <c r="B32" s="28">
        <v>3819</v>
      </c>
      <c r="C32" s="28">
        <v>1659</v>
      </c>
      <c r="D32" s="28">
        <v>1258</v>
      </c>
      <c r="E32" s="22">
        <v>104766</v>
      </c>
      <c r="F32" s="28">
        <v>6040</v>
      </c>
      <c r="G32" s="28">
        <v>4319</v>
      </c>
      <c r="H32" s="28">
        <v>1420</v>
      </c>
      <c r="I32" s="22">
        <v>5519</v>
      </c>
      <c r="J32" s="28">
        <v>3030</v>
      </c>
      <c r="K32" s="28">
        <v>2643</v>
      </c>
      <c r="L32" s="28">
        <v>284</v>
      </c>
      <c r="M32" s="22">
        <v>10715</v>
      </c>
      <c r="N32" s="28">
        <v>3310</v>
      </c>
      <c r="O32" s="28">
        <v>2390</v>
      </c>
      <c r="P32" s="28">
        <v>1366</v>
      </c>
      <c r="Q32" s="22">
        <v>4321</v>
      </c>
      <c r="R32" s="28">
        <v>1582</v>
      </c>
      <c r="S32" s="28">
        <v>924</v>
      </c>
      <c r="T32" s="28">
        <v>536</v>
      </c>
      <c r="U32" s="22">
        <v>17396</v>
      </c>
      <c r="V32" s="28">
        <v>6660</v>
      </c>
      <c r="W32" s="28">
        <v>374</v>
      </c>
      <c r="X32" s="28">
        <v>60</v>
      </c>
      <c r="Y32" s="22">
        <v>8911</v>
      </c>
    </row>
    <row r="33" spans="1:25" ht="13.5">
      <c r="A33" s="6" t="s">
        <v>190</v>
      </c>
      <c r="B33" s="28">
        <v>4294</v>
      </c>
      <c r="C33" s="28">
        <v>2006</v>
      </c>
      <c r="D33" s="28">
        <v>1546</v>
      </c>
      <c r="E33" s="22">
        <v>104904</v>
      </c>
      <c r="F33" s="28">
        <v>6178</v>
      </c>
      <c r="G33" s="28">
        <v>4408</v>
      </c>
      <c r="H33" s="28">
        <v>1420</v>
      </c>
      <c r="I33" s="22">
        <v>7241</v>
      </c>
      <c r="J33" s="28">
        <v>3143</v>
      </c>
      <c r="K33" s="28">
        <v>2757</v>
      </c>
      <c r="L33" s="28">
        <v>397</v>
      </c>
      <c r="M33" s="22">
        <v>64732</v>
      </c>
      <c r="N33" s="28">
        <v>3815</v>
      </c>
      <c r="O33" s="28">
        <v>2851</v>
      </c>
      <c r="P33" s="28">
        <v>1638</v>
      </c>
      <c r="Q33" s="22">
        <v>4469</v>
      </c>
      <c r="R33" s="28">
        <v>1648</v>
      </c>
      <c r="S33" s="28">
        <v>991</v>
      </c>
      <c r="T33" s="28">
        <v>602</v>
      </c>
      <c r="U33" s="22">
        <v>483277</v>
      </c>
      <c r="V33" s="28">
        <v>328543</v>
      </c>
      <c r="W33" s="28">
        <v>88022</v>
      </c>
      <c r="X33" s="28">
        <v>274</v>
      </c>
      <c r="Y33" s="22">
        <v>238403</v>
      </c>
    </row>
    <row r="34" spans="1:25" ht="13.5">
      <c r="A34" s="7" t="s">
        <v>191</v>
      </c>
      <c r="B34" s="28">
        <v>1006085</v>
      </c>
      <c r="C34" s="28">
        <v>451392</v>
      </c>
      <c r="D34" s="28">
        <v>218580</v>
      </c>
      <c r="E34" s="22">
        <v>930978</v>
      </c>
      <c r="F34" s="28">
        <v>741839</v>
      </c>
      <c r="G34" s="28">
        <v>478087</v>
      </c>
      <c r="H34" s="28">
        <v>252613</v>
      </c>
      <c r="I34" s="22">
        <v>838078</v>
      </c>
      <c r="J34" s="28">
        <v>480308</v>
      </c>
      <c r="K34" s="28">
        <v>244736</v>
      </c>
      <c r="L34" s="28">
        <v>117714</v>
      </c>
      <c r="M34" s="22">
        <v>616800</v>
      </c>
      <c r="N34" s="28">
        <v>416996</v>
      </c>
      <c r="O34" s="28">
        <v>150939</v>
      </c>
      <c r="P34" s="28">
        <v>92675</v>
      </c>
      <c r="Q34" s="22">
        <v>-423595</v>
      </c>
      <c r="R34" s="28">
        <v>-466067</v>
      </c>
      <c r="S34" s="28">
        <v>-404040</v>
      </c>
      <c r="T34" s="28">
        <v>-288854</v>
      </c>
      <c r="U34" s="22">
        <v>-262138</v>
      </c>
      <c r="V34" s="28">
        <v>152442</v>
      </c>
      <c r="W34" s="28">
        <v>376661</v>
      </c>
      <c r="X34" s="28">
        <v>244817</v>
      </c>
      <c r="Y34" s="22">
        <v>838161</v>
      </c>
    </row>
    <row r="35" spans="1:25" ht="13.5">
      <c r="A35" s="7" t="s">
        <v>192</v>
      </c>
      <c r="B35" s="28">
        <v>186621</v>
      </c>
      <c r="C35" s="28">
        <v>124471</v>
      </c>
      <c r="D35" s="28">
        <v>37580</v>
      </c>
      <c r="E35" s="22">
        <v>194688</v>
      </c>
      <c r="F35" s="28">
        <v>131011</v>
      </c>
      <c r="G35" s="28">
        <v>108547</v>
      </c>
      <c r="H35" s="28">
        <v>26402</v>
      </c>
      <c r="I35" s="22">
        <v>154413</v>
      </c>
      <c r="J35" s="28">
        <v>106939</v>
      </c>
      <c r="K35" s="28">
        <v>78526</v>
      </c>
      <c r="L35" s="28">
        <v>33353</v>
      </c>
      <c r="M35" s="22">
        <v>62994</v>
      </c>
      <c r="N35" s="28">
        <v>34370</v>
      </c>
      <c r="O35" s="28">
        <v>32747</v>
      </c>
      <c r="P35" s="28">
        <v>11143</v>
      </c>
      <c r="Q35" s="22">
        <v>36481</v>
      </c>
      <c r="R35" s="28">
        <v>12171</v>
      </c>
      <c r="S35" s="28">
        <v>5741</v>
      </c>
      <c r="T35" s="28">
        <v>1885</v>
      </c>
      <c r="U35" s="22">
        <v>60897</v>
      </c>
      <c r="V35" s="28">
        <v>120127</v>
      </c>
      <c r="W35" s="28">
        <v>221700</v>
      </c>
      <c r="X35" s="28">
        <v>82700</v>
      </c>
      <c r="Y35" s="22">
        <v>430000</v>
      </c>
    </row>
    <row r="36" spans="1:25" ht="13.5">
      <c r="A36" s="7" t="s">
        <v>193</v>
      </c>
      <c r="B36" s="28">
        <v>135044</v>
      </c>
      <c r="C36" s="28">
        <v>26192</v>
      </c>
      <c r="D36" s="28">
        <v>34546</v>
      </c>
      <c r="E36" s="22">
        <v>92646</v>
      </c>
      <c r="F36" s="28">
        <v>91825</v>
      </c>
      <c r="G36" s="28">
        <v>45100</v>
      </c>
      <c r="H36" s="28">
        <v>45892</v>
      </c>
      <c r="I36" s="22">
        <v>167550</v>
      </c>
      <c r="J36" s="28">
        <v>86264</v>
      </c>
      <c r="K36" s="28">
        <v>-9767</v>
      </c>
      <c r="L36" s="28">
        <v>32733</v>
      </c>
      <c r="M36" s="22">
        <v>-3889</v>
      </c>
      <c r="N36" s="28">
        <v>34872</v>
      </c>
      <c r="O36" s="28">
        <v>-27890</v>
      </c>
      <c r="P36" s="28">
        <v>28540</v>
      </c>
      <c r="Q36" s="22">
        <v>-1545</v>
      </c>
      <c r="R36" s="28">
        <v>-143084</v>
      </c>
      <c r="S36" s="28">
        <v>-132515</v>
      </c>
      <c r="T36" s="28">
        <v>-96853</v>
      </c>
      <c r="U36" s="22">
        <v>-537159</v>
      </c>
      <c r="V36" s="28">
        <v>-442284</v>
      </c>
      <c r="W36" s="28">
        <v>-17062</v>
      </c>
      <c r="X36" s="28">
        <v>31631</v>
      </c>
      <c r="Y36" s="22">
        <v>-2114</v>
      </c>
    </row>
    <row r="37" spans="1:25" ht="13.5">
      <c r="A37" s="7" t="s">
        <v>194</v>
      </c>
      <c r="B37" s="28">
        <v>321666</v>
      </c>
      <c r="C37" s="28">
        <v>150664</v>
      </c>
      <c r="D37" s="28">
        <v>72127</v>
      </c>
      <c r="E37" s="22">
        <v>287335</v>
      </c>
      <c r="F37" s="28">
        <v>222836</v>
      </c>
      <c r="G37" s="28">
        <v>153648</v>
      </c>
      <c r="H37" s="28">
        <v>72294</v>
      </c>
      <c r="I37" s="22">
        <v>321963</v>
      </c>
      <c r="J37" s="28">
        <v>193204</v>
      </c>
      <c r="K37" s="28">
        <v>68759</v>
      </c>
      <c r="L37" s="28">
        <v>66086</v>
      </c>
      <c r="M37" s="22">
        <v>59104</v>
      </c>
      <c r="N37" s="28">
        <v>69242</v>
      </c>
      <c r="O37" s="28">
        <v>4856</v>
      </c>
      <c r="P37" s="28">
        <v>39683</v>
      </c>
      <c r="Q37" s="22">
        <v>34936</v>
      </c>
      <c r="R37" s="28">
        <v>-130913</v>
      </c>
      <c r="S37" s="28">
        <v>-126774</v>
      </c>
      <c r="T37" s="28">
        <v>-94968</v>
      </c>
      <c r="U37" s="22">
        <v>-476261</v>
      </c>
      <c r="V37" s="28">
        <v>-322157</v>
      </c>
      <c r="W37" s="28">
        <v>204637</v>
      </c>
      <c r="X37" s="28">
        <v>114331</v>
      </c>
      <c r="Y37" s="22">
        <v>427885</v>
      </c>
    </row>
    <row r="38" spans="1:25" ht="13.5">
      <c r="A38" s="7" t="s">
        <v>40</v>
      </c>
      <c r="B38" s="28">
        <v>684418</v>
      </c>
      <c r="C38" s="28">
        <v>300727</v>
      </c>
      <c r="D38" s="28">
        <v>146452</v>
      </c>
      <c r="E38" s="22">
        <v>643643</v>
      </c>
      <c r="F38" s="28">
        <v>519002</v>
      </c>
      <c r="G38" s="28">
        <v>324439</v>
      </c>
      <c r="H38" s="28">
        <v>180318</v>
      </c>
      <c r="I38" s="22">
        <v>516114</v>
      </c>
      <c r="J38" s="28">
        <v>287103</v>
      </c>
      <c r="K38" s="28">
        <v>175977</v>
      </c>
      <c r="L38" s="28">
        <v>51628</v>
      </c>
      <c r="M38" s="22">
        <v>557695</v>
      </c>
      <c r="N38" s="28">
        <v>347753</v>
      </c>
      <c r="O38" s="28">
        <v>146083</v>
      </c>
      <c r="P38" s="28">
        <v>52991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7" t="s">
        <v>41</v>
      </c>
      <c r="B39" s="28">
        <v>63356</v>
      </c>
      <c r="C39" s="28">
        <v>26399</v>
      </c>
      <c r="D39" s="28">
        <v>18502</v>
      </c>
      <c r="E39" s="22">
        <v>81846</v>
      </c>
      <c r="F39" s="28">
        <v>67338</v>
      </c>
      <c r="G39" s="28">
        <v>40814</v>
      </c>
      <c r="H39" s="28">
        <v>25013</v>
      </c>
      <c r="I39" s="22">
        <v>47585</v>
      </c>
      <c r="J39" s="28">
        <v>35332</v>
      </c>
      <c r="K39" s="28">
        <v>26379</v>
      </c>
      <c r="L39" s="28">
        <v>11185</v>
      </c>
      <c r="M39" s="22">
        <v>61870</v>
      </c>
      <c r="N39" s="28">
        <v>35912</v>
      </c>
      <c r="O39" s="28">
        <v>11409</v>
      </c>
      <c r="P39" s="28">
        <v>7013</v>
      </c>
      <c r="Q39" s="22">
        <v>-8300</v>
      </c>
      <c r="R39" s="28">
        <v>-8965</v>
      </c>
      <c r="S39" s="28">
        <v>-3103</v>
      </c>
      <c r="T39" s="28">
        <v>624</v>
      </c>
      <c r="U39" s="22">
        <v>8368</v>
      </c>
      <c r="V39" s="28">
        <v>15116</v>
      </c>
      <c r="W39" s="28">
        <v>5227</v>
      </c>
      <c r="X39" s="28">
        <v>-3837</v>
      </c>
      <c r="Y39" s="22">
        <v>-12058</v>
      </c>
    </row>
    <row r="40" spans="1:25" ht="14.25" thickBot="1">
      <c r="A40" s="7" t="s">
        <v>195</v>
      </c>
      <c r="B40" s="28">
        <v>621062</v>
      </c>
      <c r="C40" s="28">
        <v>274328</v>
      </c>
      <c r="D40" s="28">
        <v>127950</v>
      </c>
      <c r="E40" s="22">
        <v>561796</v>
      </c>
      <c r="F40" s="28">
        <v>451664</v>
      </c>
      <c r="G40" s="28">
        <v>283625</v>
      </c>
      <c r="H40" s="28">
        <v>155305</v>
      </c>
      <c r="I40" s="22">
        <v>468529</v>
      </c>
      <c r="J40" s="28">
        <v>251771</v>
      </c>
      <c r="K40" s="28">
        <v>149597</v>
      </c>
      <c r="L40" s="28">
        <v>40442</v>
      </c>
      <c r="M40" s="22">
        <v>495824</v>
      </c>
      <c r="N40" s="28">
        <v>311841</v>
      </c>
      <c r="O40" s="28">
        <v>134673</v>
      </c>
      <c r="P40" s="28">
        <v>45978</v>
      </c>
      <c r="Q40" s="22">
        <v>-450231</v>
      </c>
      <c r="R40" s="28">
        <v>-326188</v>
      </c>
      <c r="S40" s="28">
        <v>-274162</v>
      </c>
      <c r="T40" s="28">
        <v>-194510</v>
      </c>
      <c r="U40" s="22">
        <v>205755</v>
      </c>
      <c r="V40" s="28">
        <v>459483</v>
      </c>
      <c r="W40" s="28">
        <v>166796</v>
      </c>
      <c r="X40" s="28">
        <v>134322</v>
      </c>
      <c r="Y40" s="22">
        <v>422334</v>
      </c>
    </row>
    <row r="41" spans="1:25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3" ht="13.5">
      <c r="A43" s="20" t="s">
        <v>137</v>
      </c>
    </row>
    <row r="44" ht="13.5">
      <c r="A44" s="20" t="s">
        <v>138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133</v>
      </c>
      <c r="B2" s="14">
        <v>6467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43</v>
      </c>
      <c r="B4" s="15" t="str">
        <f>HYPERLINK("http://www.kabupro.jp/mark/20131114/S1000FKO.htm","四半期報告書")</f>
        <v>四半期報告書</v>
      </c>
      <c r="C4" s="15" t="str">
        <f>HYPERLINK("http://www.kabupro.jp/mark/20130626/S000DORB.htm","有価証券報告書")</f>
        <v>有価証券報告書</v>
      </c>
      <c r="D4" s="15" t="str">
        <f>HYPERLINK("http://www.kabupro.jp/mark/20131114/S1000FKO.htm","四半期報告書")</f>
        <v>四半期報告書</v>
      </c>
      <c r="E4" s="15" t="str">
        <f>HYPERLINK("http://www.kabupro.jp/mark/20130626/S000DORB.htm","有価証券報告書")</f>
        <v>有価証券報告書</v>
      </c>
      <c r="F4" s="15" t="str">
        <f>HYPERLINK("http://www.kabupro.jp/mark/20121114/S000C8WW.htm","四半期報告書")</f>
        <v>四半期報告書</v>
      </c>
      <c r="G4" s="15" t="str">
        <f>HYPERLINK("http://www.kabupro.jp/mark/20120622/S000B3IE.htm","有価証券報告書")</f>
        <v>有価証券報告書</v>
      </c>
      <c r="H4" s="15" t="str">
        <f>HYPERLINK("http://www.kabupro.jp/mark/20110214/S0007SZC.htm","四半期報告書")</f>
        <v>四半期報告書</v>
      </c>
      <c r="I4" s="15" t="str">
        <f>HYPERLINK("http://www.kabupro.jp/mark/20111114/S0009OKA.htm","四半期報告書")</f>
        <v>四半期報告書</v>
      </c>
      <c r="J4" s="15" t="str">
        <f>HYPERLINK("http://www.kabupro.jp/mark/20100810/S0006IDW.htm","四半期報告書")</f>
        <v>四半期報告書</v>
      </c>
      <c r="K4" s="15" t="str">
        <f>HYPERLINK("http://www.kabupro.jp/mark/20110627/S0008M8K.htm","有価証券報告書")</f>
        <v>有価証券報告書</v>
      </c>
      <c r="L4" s="15" t="str">
        <f>HYPERLINK("http://www.kabupro.jp/mark/20110214/S0007SZC.htm","四半期報告書")</f>
        <v>四半期報告書</v>
      </c>
      <c r="M4" s="15" t="str">
        <f>HYPERLINK("http://www.kabupro.jp/mark/20101112/S00073J3.htm","四半期報告書")</f>
        <v>四半期報告書</v>
      </c>
      <c r="N4" s="15" t="str">
        <f>HYPERLINK("http://www.kabupro.jp/mark/20100810/S0006IDW.htm","四半期報告書")</f>
        <v>四半期報告書</v>
      </c>
      <c r="O4" s="15" t="str">
        <f>HYPERLINK("http://www.kabupro.jp/mark/20100629/S0006550.htm","有価証券報告書")</f>
        <v>有価証券報告書</v>
      </c>
      <c r="P4" s="15" t="str">
        <f>HYPERLINK("http://www.kabupro.jp/mark/20100212/S00054AQ.htm","四半期報告書")</f>
        <v>四半期報告書</v>
      </c>
      <c r="Q4" s="15" t="str">
        <f>HYPERLINK("http://www.kabupro.jp/mark/20091112/S0004IQN.htm","四半期報告書")</f>
        <v>四半期報告書</v>
      </c>
      <c r="R4" s="15" t="str">
        <f>HYPERLINK("http://www.kabupro.jp/mark/20090810/S0003UQN.htm","四半期報告書")</f>
        <v>四半期報告書</v>
      </c>
      <c r="S4" s="15" t="str">
        <f>HYPERLINK("http://www.kabupro.jp/mark/20090626/S0003GYL.htm","有価証券報告書")</f>
        <v>有価証券報告書</v>
      </c>
    </row>
    <row r="5" spans="1:19" ht="14.25" thickBot="1">
      <c r="A5" s="11" t="s">
        <v>44</v>
      </c>
      <c r="B5" s="1" t="s">
        <v>200</v>
      </c>
      <c r="C5" s="1" t="s">
        <v>50</v>
      </c>
      <c r="D5" s="1" t="s">
        <v>200</v>
      </c>
      <c r="E5" s="1" t="s">
        <v>50</v>
      </c>
      <c r="F5" s="1" t="s">
        <v>206</v>
      </c>
      <c r="G5" s="1" t="s">
        <v>54</v>
      </c>
      <c r="H5" s="1" t="s">
        <v>216</v>
      </c>
      <c r="I5" s="1" t="s">
        <v>212</v>
      </c>
      <c r="J5" s="1" t="s">
        <v>220</v>
      </c>
      <c r="K5" s="1" t="s">
        <v>56</v>
      </c>
      <c r="L5" s="1" t="s">
        <v>216</v>
      </c>
      <c r="M5" s="1" t="s">
        <v>218</v>
      </c>
      <c r="N5" s="1" t="s">
        <v>220</v>
      </c>
      <c r="O5" s="1" t="s">
        <v>58</v>
      </c>
      <c r="P5" s="1" t="s">
        <v>222</v>
      </c>
      <c r="Q5" s="1" t="s">
        <v>224</v>
      </c>
      <c r="R5" s="1" t="s">
        <v>226</v>
      </c>
      <c r="S5" s="1" t="s">
        <v>60</v>
      </c>
    </row>
    <row r="6" spans="1:19" ht="15" thickBot="1" thickTop="1">
      <c r="A6" s="10" t="s">
        <v>45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46</v>
      </c>
      <c r="B7" s="14" t="s">
        <v>1</v>
      </c>
      <c r="C7" s="16" t="s">
        <v>51</v>
      </c>
      <c r="D7" s="14" t="s">
        <v>1</v>
      </c>
      <c r="E7" s="16" t="s">
        <v>51</v>
      </c>
      <c r="F7" s="14" t="s">
        <v>1</v>
      </c>
      <c r="G7" s="16" t="s">
        <v>51</v>
      </c>
      <c r="H7" s="14" t="s">
        <v>1</v>
      </c>
      <c r="I7" s="14" t="s">
        <v>1</v>
      </c>
      <c r="J7" s="14" t="s">
        <v>1</v>
      </c>
      <c r="K7" s="16" t="s">
        <v>51</v>
      </c>
      <c r="L7" s="14" t="s">
        <v>1</v>
      </c>
      <c r="M7" s="14" t="s">
        <v>1</v>
      </c>
      <c r="N7" s="14" t="s">
        <v>1</v>
      </c>
      <c r="O7" s="16" t="s">
        <v>51</v>
      </c>
      <c r="P7" s="14" t="s">
        <v>1</v>
      </c>
      <c r="Q7" s="14" t="s">
        <v>1</v>
      </c>
      <c r="R7" s="14" t="s">
        <v>1</v>
      </c>
      <c r="S7" s="16" t="s">
        <v>51</v>
      </c>
    </row>
    <row r="8" spans="1:19" ht="13.5">
      <c r="A8" s="13" t="s">
        <v>47</v>
      </c>
      <c r="B8" s="1" t="s">
        <v>2</v>
      </c>
      <c r="C8" s="17" t="s">
        <v>139</v>
      </c>
      <c r="D8" s="1" t="s">
        <v>139</v>
      </c>
      <c r="E8" s="17" t="s">
        <v>140</v>
      </c>
      <c r="F8" s="1" t="s">
        <v>140</v>
      </c>
      <c r="G8" s="17" t="s">
        <v>141</v>
      </c>
      <c r="H8" s="1" t="s">
        <v>141</v>
      </c>
      <c r="I8" s="1" t="s">
        <v>141</v>
      </c>
      <c r="J8" s="1" t="s">
        <v>141</v>
      </c>
      <c r="K8" s="17" t="s">
        <v>142</v>
      </c>
      <c r="L8" s="1" t="s">
        <v>142</v>
      </c>
      <c r="M8" s="1" t="s">
        <v>142</v>
      </c>
      <c r="N8" s="1" t="s">
        <v>142</v>
      </c>
      <c r="O8" s="17" t="s">
        <v>143</v>
      </c>
      <c r="P8" s="1" t="s">
        <v>143</v>
      </c>
      <c r="Q8" s="1" t="s">
        <v>143</v>
      </c>
      <c r="R8" s="1" t="s">
        <v>143</v>
      </c>
      <c r="S8" s="17" t="s">
        <v>144</v>
      </c>
    </row>
    <row r="9" spans="1:19" ht="13.5">
      <c r="A9" s="13" t="s">
        <v>48</v>
      </c>
      <c r="B9" s="1" t="s">
        <v>201</v>
      </c>
      <c r="C9" s="17" t="s">
        <v>52</v>
      </c>
      <c r="D9" s="1" t="s">
        <v>207</v>
      </c>
      <c r="E9" s="17" t="s">
        <v>53</v>
      </c>
      <c r="F9" s="1" t="s">
        <v>213</v>
      </c>
      <c r="G9" s="17" t="s">
        <v>55</v>
      </c>
      <c r="H9" s="1" t="s">
        <v>217</v>
      </c>
      <c r="I9" s="1" t="s">
        <v>219</v>
      </c>
      <c r="J9" s="1" t="s">
        <v>221</v>
      </c>
      <c r="K9" s="17" t="s">
        <v>57</v>
      </c>
      <c r="L9" s="1" t="s">
        <v>223</v>
      </c>
      <c r="M9" s="1" t="s">
        <v>225</v>
      </c>
      <c r="N9" s="1" t="s">
        <v>227</v>
      </c>
      <c r="O9" s="17" t="s">
        <v>59</v>
      </c>
      <c r="P9" s="1" t="s">
        <v>229</v>
      </c>
      <c r="Q9" s="1" t="s">
        <v>231</v>
      </c>
      <c r="R9" s="1" t="s">
        <v>233</v>
      </c>
      <c r="S9" s="17" t="s">
        <v>61</v>
      </c>
    </row>
    <row r="10" spans="1:19" ht="14.25" thickBot="1">
      <c r="A10" s="13" t="s">
        <v>49</v>
      </c>
      <c r="B10" s="1" t="s">
        <v>63</v>
      </c>
      <c r="C10" s="17" t="s">
        <v>63</v>
      </c>
      <c r="D10" s="1" t="s">
        <v>63</v>
      </c>
      <c r="E10" s="17" t="s">
        <v>63</v>
      </c>
      <c r="F10" s="1" t="s">
        <v>63</v>
      </c>
      <c r="G10" s="17" t="s">
        <v>63</v>
      </c>
      <c r="H10" s="1" t="s">
        <v>63</v>
      </c>
      <c r="I10" s="1" t="s">
        <v>63</v>
      </c>
      <c r="J10" s="1" t="s">
        <v>63</v>
      </c>
      <c r="K10" s="17" t="s">
        <v>63</v>
      </c>
      <c r="L10" s="1" t="s">
        <v>63</v>
      </c>
      <c r="M10" s="1" t="s">
        <v>63</v>
      </c>
      <c r="N10" s="1" t="s">
        <v>63</v>
      </c>
      <c r="O10" s="17" t="s">
        <v>63</v>
      </c>
      <c r="P10" s="1" t="s">
        <v>63</v>
      </c>
      <c r="Q10" s="1" t="s">
        <v>63</v>
      </c>
      <c r="R10" s="1" t="s">
        <v>63</v>
      </c>
      <c r="S10" s="17" t="s">
        <v>63</v>
      </c>
    </row>
    <row r="11" spans="1:19" ht="14.25" thickTop="1">
      <c r="A11" s="30" t="s">
        <v>191</v>
      </c>
      <c r="B11" s="27">
        <v>451392</v>
      </c>
      <c r="C11" s="21">
        <v>930978</v>
      </c>
      <c r="D11" s="27">
        <v>478087</v>
      </c>
      <c r="E11" s="21">
        <v>838078</v>
      </c>
      <c r="F11" s="27">
        <v>244736</v>
      </c>
      <c r="G11" s="21">
        <v>616800</v>
      </c>
      <c r="H11" s="27">
        <v>416996</v>
      </c>
      <c r="I11" s="27">
        <v>150939</v>
      </c>
      <c r="J11" s="27">
        <v>92675</v>
      </c>
      <c r="K11" s="21">
        <v>-423595</v>
      </c>
      <c r="L11" s="27">
        <v>-466067</v>
      </c>
      <c r="M11" s="27">
        <v>-404040</v>
      </c>
      <c r="N11" s="27">
        <v>-288854</v>
      </c>
      <c r="O11" s="21">
        <v>-262138</v>
      </c>
      <c r="P11" s="27">
        <v>152442</v>
      </c>
      <c r="Q11" s="27">
        <v>376661</v>
      </c>
      <c r="R11" s="27">
        <v>244817</v>
      </c>
      <c r="S11" s="21">
        <v>838161</v>
      </c>
    </row>
    <row r="12" spans="1:19" ht="13.5">
      <c r="A12" s="6" t="s">
        <v>165</v>
      </c>
      <c r="B12" s="28">
        <v>353803</v>
      </c>
      <c r="C12" s="22">
        <v>602517</v>
      </c>
      <c r="D12" s="28">
        <v>272634</v>
      </c>
      <c r="E12" s="22">
        <v>539007</v>
      </c>
      <c r="F12" s="28">
        <v>249674</v>
      </c>
      <c r="G12" s="22">
        <v>532703</v>
      </c>
      <c r="H12" s="28">
        <v>390637</v>
      </c>
      <c r="I12" s="28">
        <v>254081</v>
      </c>
      <c r="J12" s="28">
        <v>125753</v>
      </c>
      <c r="K12" s="22">
        <v>557953</v>
      </c>
      <c r="L12" s="28">
        <v>408897</v>
      </c>
      <c r="M12" s="28">
        <v>264890</v>
      </c>
      <c r="N12" s="28">
        <v>129611</v>
      </c>
      <c r="O12" s="22">
        <v>633383</v>
      </c>
      <c r="P12" s="28">
        <v>474476</v>
      </c>
      <c r="Q12" s="28">
        <v>310016</v>
      </c>
      <c r="R12" s="28">
        <v>151163</v>
      </c>
      <c r="S12" s="22">
        <v>624915</v>
      </c>
    </row>
    <row r="13" spans="1:19" ht="13.5">
      <c r="A13" s="6" t="s">
        <v>3</v>
      </c>
      <c r="B13" s="28">
        <v>103342</v>
      </c>
      <c r="C13" s="22">
        <v>5981</v>
      </c>
      <c r="D13" s="28">
        <v>101046</v>
      </c>
      <c r="E13" s="22">
        <v>-1030</v>
      </c>
      <c r="F13" s="28">
        <v>69016</v>
      </c>
      <c r="G13" s="22">
        <v>17604</v>
      </c>
      <c r="H13" s="28">
        <v>-76021</v>
      </c>
      <c r="I13" s="28">
        <v>58719</v>
      </c>
      <c r="J13" s="28">
        <v>115505</v>
      </c>
      <c r="K13" s="22">
        <v>3784</v>
      </c>
      <c r="L13" s="28">
        <v>-63191</v>
      </c>
      <c r="M13" s="28">
        <v>19640</v>
      </c>
      <c r="N13" s="28">
        <v>96139</v>
      </c>
      <c r="O13" s="22">
        <v>-22129</v>
      </c>
      <c r="P13" s="28">
        <v>-98755</v>
      </c>
      <c r="Q13" s="28">
        <v>50752</v>
      </c>
      <c r="R13" s="28">
        <v>162779</v>
      </c>
      <c r="S13" s="22">
        <v>12785</v>
      </c>
    </row>
    <row r="14" spans="1:19" ht="13.5">
      <c r="A14" s="6" t="s">
        <v>4</v>
      </c>
      <c r="B14" s="28">
        <v>-4525</v>
      </c>
      <c r="C14" s="22">
        <v>15278</v>
      </c>
      <c r="D14" s="28">
        <v>10674</v>
      </c>
      <c r="E14" s="22">
        <v>23140</v>
      </c>
      <c r="F14" s="28">
        <v>11583</v>
      </c>
      <c r="G14" s="22">
        <v>12169</v>
      </c>
      <c r="H14" s="28">
        <v>9066</v>
      </c>
      <c r="I14" s="28">
        <v>6132</v>
      </c>
      <c r="J14" s="28">
        <v>3242</v>
      </c>
      <c r="K14" s="22">
        <v>12807</v>
      </c>
      <c r="L14" s="28">
        <v>9518</v>
      </c>
      <c r="M14" s="28">
        <v>6537</v>
      </c>
      <c r="N14" s="28">
        <v>3504</v>
      </c>
      <c r="O14" s="22">
        <v>1307</v>
      </c>
      <c r="P14" s="28">
        <v>1201</v>
      </c>
      <c r="Q14" s="28">
        <v>1337</v>
      </c>
      <c r="R14" s="28">
        <v>1738</v>
      </c>
      <c r="S14" s="22">
        <v>-13928</v>
      </c>
    </row>
    <row r="15" spans="1:19" ht="13.5">
      <c r="A15" s="6" t="s">
        <v>5</v>
      </c>
      <c r="B15" s="28">
        <v>9238</v>
      </c>
      <c r="C15" s="22">
        <v>-10403</v>
      </c>
      <c r="D15" s="28">
        <v>-980</v>
      </c>
      <c r="E15" s="22">
        <v>8360</v>
      </c>
      <c r="F15" s="28">
        <v>-361</v>
      </c>
      <c r="G15" s="22">
        <v>358</v>
      </c>
      <c r="H15" s="28">
        <v>487</v>
      </c>
      <c r="I15" s="28">
        <v>88</v>
      </c>
      <c r="J15" s="28">
        <v>298</v>
      </c>
      <c r="K15" s="22">
        <v>2224</v>
      </c>
      <c r="L15" s="28">
        <v>2089</v>
      </c>
      <c r="M15" s="28">
        <v>1621</v>
      </c>
      <c r="N15" s="28">
        <v>-983</v>
      </c>
      <c r="O15" s="22">
        <v>-19603</v>
      </c>
      <c r="P15" s="28">
        <v>-13188</v>
      </c>
      <c r="Q15" s="28">
        <v>-16927</v>
      </c>
      <c r="R15" s="28">
        <v>-16668</v>
      </c>
      <c r="S15" s="22">
        <v>-2827</v>
      </c>
    </row>
    <row r="16" spans="1:19" ht="13.5">
      <c r="A16" s="6" t="s">
        <v>6</v>
      </c>
      <c r="B16" s="28">
        <v>-4853</v>
      </c>
      <c r="C16" s="22">
        <v>-6965</v>
      </c>
      <c r="D16" s="28">
        <v>-2939</v>
      </c>
      <c r="E16" s="22">
        <v>-8657</v>
      </c>
      <c r="F16" s="28">
        <v>-3266</v>
      </c>
      <c r="G16" s="22">
        <v>-3102</v>
      </c>
      <c r="H16" s="28">
        <v>-1764</v>
      </c>
      <c r="I16" s="28">
        <v>-996</v>
      </c>
      <c r="J16" s="28">
        <v>-265</v>
      </c>
      <c r="K16" s="22">
        <v>-3572</v>
      </c>
      <c r="L16" s="28">
        <v>-2966</v>
      </c>
      <c r="M16" s="28">
        <v>-2424</v>
      </c>
      <c r="N16" s="28">
        <v>-973</v>
      </c>
      <c r="O16" s="22">
        <v>-5383</v>
      </c>
      <c r="P16" s="28">
        <v>-2820</v>
      </c>
      <c r="Q16" s="28">
        <v>-2376</v>
      </c>
      <c r="R16" s="28">
        <v>-1588</v>
      </c>
      <c r="S16" s="22">
        <v>-7429</v>
      </c>
    </row>
    <row r="17" spans="1:19" ht="13.5">
      <c r="A17" s="6" t="s">
        <v>7</v>
      </c>
      <c r="B17" s="28"/>
      <c r="C17" s="22">
        <v>-2523</v>
      </c>
      <c r="D17" s="28">
        <v>-2523</v>
      </c>
      <c r="E17" s="22">
        <v>-1457</v>
      </c>
      <c r="F17" s="28"/>
      <c r="G17" s="22"/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178</v>
      </c>
      <c r="B18" s="28">
        <v>30991</v>
      </c>
      <c r="C18" s="22">
        <v>41439</v>
      </c>
      <c r="D18" s="28">
        <v>31744</v>
      </c>
      <c r="E18" s="22">
        <v>54833</v>
      </c>
      <c r="F18" s="28">
        <v>27639</v>
      </c>
      <c r="G18" s="22">
        <v>57913</v>
      </c>
      <c r="H18" s="28">
        <v>43828</v>
      </c>
      <c r="I18" s="28">
        <v>29686</v>
      </c>
      <c r="J18" s="28">
        <v>14936</v>
      </c>
      <c r="K18" s="22">
        <v>63713</v>
      </c>
      <c r="L18" s="28">
        <v>48996</v>
      </c>
      <c r="M18" s="28">
        <v>33109</v>
      </c>
      <c r="N18" s="28">
        <v>16514</v>
      </c>
      <c r="O18" s="22">
        <v>76991</v>
      </c>
      <c r="P18" s="28">
        <v>58660</v>
      </c>
      <c r="Q18" s="28">
        <v>38089</v>
      </c>
      <c r="R18" s="28">
        <v>20033</v>
      </c>
      <c r="S18" s="22">
        <v>97908</v>
      </c>
    </row>
    <row r="19" spans="1:19" ht="13.5">
      <c r="A19" s="6" t="s">
        <v>8</v>
      </c>
      <c r="B19" s="28">
        <v>1659</v>
      </c>
      <c r="C19" s="22"/>
      <c r="D19" s="28">
        <v>4319</v>
      </c>
      <c r="E19" s="22"/>
      <c r="F19" s="28">
        <v>2643</v>
      </c>
      <c r="G19" s="22"/>
      <c r="H19" s="28">
        <v>3310</v>
      </c>
      <c r="I19" s="28">
        <v>2390</v>
      </c>
      <c r="J19" s="28">
        <v>1366</v>
      </c>
      <c r="K19" s="22"/>
      <c r="L19" s="28">
        <v>1582</v>
      </c>
      <c r="M19" s="28">
        <v>924</v>
      </c>
      <c r="N19" s="28">
        <v>536</v>
      </c>
      <c r="O19" s="22"/>
      <c r="P19" s="28">
        <v>6660</v>
      </c>
      <c r="Q19" s="28">
        <v>374</v>
      </c>
      <c r="R19" s="28">
        <v>60</v>
      </c>
      <c r="S19" s="22"/>
    </row>
    <row r="20" spans="1:19" ht="13.5">
      <c r="A20" s="6" t="s">
        <v>9</v>
      </c>
      <c r="B20" s="28">
        <v>-13929</v>
      </c>
      <c r="C20" s="22"/>
      <c r="D20" s="28">
        <v>-1540</v>
      </c>
      <c r="E20" s="22"/>
      <c r="F20" s="28">
        <v>113</v>
      </c>
      <c r="G20" s="22"/>
      <c r="H20" s="28">
        <v>307</v>
      </c>
      <c r="I20" s="28">
        <v>263</v>
      </c>
      <c r="J20" s="28">
        <v>272</v>
      </c>
      <c r="K20" s="22"/>
      <c r="L20" s="28">
        <v>66</v>
      </c>
      <c r="M20" s="28">
        <v>66</v>
      </c>
      <c r="N20" s="28">
        <v>66</v>
      </c>
      <c r="O20" s="22"/>
      <c r="P20" s="28">
        <v>738</v>
      </c>
      <c r="Q20" s="28">
        <v>-542</v>
      </c>
      <c r="R20" s="28">
        <v>214</v>
      </c>
      <c r="S20" s="22"/>
    </row>
    <row r="21" spans="1:19" ht="13.5">
      <c r="A21" s="6" t="s">
        <v>10</v>
      </c>
      <c r="B21" s="28">
        <v>215018</v>
      </c>
      <c r="C21" s="22">
        <v>309057</v>
      </c>
      <c r="D21" s="28">
        <v>522067</v>
      </c>
      <c r="E21" s="22">
        <v>-685139</v>
      </c>
      <c r="F21" s="28">
        <v>130250</v>
      </c>
      <c r="G21" s="22">
        <v>-708262</v>
      </c>
      <c r="H21" s="28">
        <v>-440960</v>
      </c>
      <c r="I21" s="28">
        <v>-121103</v>
      </c>
      <c r="J21" s="28">
        <v>-165368</v>
      </c>
      <c r="K21" s="22">
        <v>-312485</v>
      </c>
      <c r="L21" s="28">
        <v>81041</v>
      </c>
      <c r="M21" s="28">
        <v>313510</v>
      </c>
      <c r="N21" s="28">
        <v>606610</v>
      </c>
      <c r="O21" s="22">
        <v>859383</v>
      </c>
      <c r="P21" s="28">
        <v>-184874</v>
      </c>
      <c r="Q21" s="28">
        <v>-609866</v>
      </c>
      <c r="R21" s="28">
        <v>-699811</v>
      </c>
      <c r="S21" s="22">
        <v>464151</v>
      </c>
    </row>
    <row r="22" spans="1:19" ht="13.5">
      <c r="A22" s="6" t="s">
        <v>11</v>
      </c>
      <c r="B22" s="28">
        <v>142787</v>
      </c>
      <c r="C22" s="22">
        <v>94687</v>
      </c>
      <c r="D22" s="28">
        <v>52174</v>
      </c>
      <c r="E22" s="22">
        <v>-589335</v>
      </c>
      <c r="F22" s="28">
        <v>-293264</v>
      </c>
      <c r="G22" s="22">
        <v>-399790</v>
      </c>
      <c r="H22" s="28">
        <v>-353800</v>
      </c>
      <c r="I22" s="28">
        <v>-200454</v>
      </c>
      <c r="J22" s="28">
        <v>-82895</v>
      </c>
      <c r="K22" s="22">
        <v>-19381</v>
      </c>
      <c r="L22" s="28">
        <v>55995</v>
      </c>
      <c r="M22" s="28">
        <v>99781</v>
      </c>
      <c r="N22" s="28">
        <v>-61688</v>
      </c>
      <c r="O22" s="22">
        <v>320956</v>
      </c>
      <c r="P22" s="28">
        <v>47406</v>
      </c>
      <c r="Q22" s="28">
        <v>136721</v>
      </c>
      <c r="R22" s="28">
        <v>314</v>
      </c>
      <c r="S22" s="22">
        <v>-220717</v>
      </c>
    </row>
    <row r="23" spans="1:19" ht="13.5">
      <c r="A23" s="6" t="s">
        <v>12</v>
      </c>
      <c r="B23" s="28">
        <v>29792</v>
      </c>
      <c r="C23" s="22">
        <v>-295664</v>
      </c>
      <c r="D23" s="28">
        <v>-156880</v>
      </c>
      <c r="E23" s="22">
        <v>724198</v>
      </c>
      <c r="F23" s="28">
        <v>100051</v>
      </c>
      <c r="G23" s="22">
        <v>277848</v>
      </c>
      <c r="H23" s="28">
        <v>140008</v>
      </c>
      <c r="I23" s="28">
        <v>-103060</v>
      </c>
      <c r="J23" s="28">
        <v>-119932</v>
      </c>
      <c r="K23" s="22">
        <v>375968</v>
      </c>
      <c r="L23" s="28">
        <v>134501</v>
      </c>
      <c r="M23" s="28">
        <v>93237</v>
      </c>
      <c r="N23" s="28">
        <v>108139</v>
      </c>
      <c r="O23" s="22">
        <v>-406237</v>
      </c>
      <c r="P23" s="28">
        <v>-338594</v>
      </c>
      <c r="Q23" s="28">
        <v>-97408</v>
      </c>
      <c r="R23" s="28">
        <v>-67033</v>
      </c>
      <c r="S23" s="22">
        <v>100326</v>
      </c>
    </row>
    <row r="24" spans="1:19" ht="13.5">
      <c r="A24" s="6" t="s">
        <v>72</v>
      </c>
      <c r="B24" s="28">
        <v>43800</v>
      </c>
      <c r="C24" s="22">
        <v>83185</v>
      </c>
      <c r="D24" s="28">
        <v>104</v>
      </c>
      <c r="E24" s="22">
        <v>-234281</v>
      </c>
      <c r="F24" s="28">
        <v>-77059</v>
      </c>
      <c r="G24" s="22">
        <v>137562</v>
      </c>
      <c r="H24" s="28">
        <v>197199</v>
      </c>
      <c r="I24" s="28">
        <v>79013</v>
      </c>
      <c r="J24" s="28">
        <v>99523</v>
      </c>
      <c r="K24" s="22">
        <v>-42559</v>
      </c>
      <c r="L24" s="28">
        <v>-11642</v>
      </c>
      <c r="M24" s="28">
        <v>-10190</v>
      </c>
      <c r="N24" s="28">
        <v>-11708</v>
      </c>
      <c r="O24" s="22">
        <v>-133000</v>
      </c>
      <c r="P24" s="28">
        <v>51162</v>
      </c>
      <c r="Q24" s="28">
        <v>-71815</v>
      </c>
      <c r="R24" s="28">
        <v>-16761</v>
      </c>
      <c r="S24" s="22">
        <v>75682</v>
      </c>
    </row>
    <row r="25" spans="1:19" ht="13.5">
      <c r="A25" s="6" t="s">
        <v>13</v>
      </c>
      <c r="B25" s="28">
        <v>1358518</v>
      </c>
      <c r="C25" s="22">
        <v>1870070</v>
      </c>
      <c r="D25" s="28">
        <v>1307989</v>
      </c>
      <c r="E25" s="22">
        <v>655665</v>
      </c>
      <c r="F25" s="28">
        <v>461757</v>
      </c>
      <c r="G25" s="22">
        <v>604127</v>
      </c>
      <c r="H25" s="28">
        <v>329295</v>
      </c>
      <c r="I25" s="28">
        <v>155702</v>
      </c>
      <c r="J25" s="28">
        <v>85112</v>
      </c>
      <c r="K25" s="22">
        <v>219325</v>
      </c>
      <c r="L25" s="28">
        <v>198820</v>
      </c>
      <c r="M25" s="28">
        <v>416665</v>
      </c>
      <c r="N25" s="28">
        <v>596914</v>
      </c>
      <c r="O25" s="22">
        <v>1509155</v>
      </c>
      <c r="P25" s="28">
        <v>465933</v>
      </c>
      <c r="Q25" s="28">
        <v>192468</v>
      </c>
      <c r="R25" s="28">
        <v>-230468</v>
      </c>
      <c r="S25" s="22">
        <v>2004526</v>
      </c>
    </row>
    <row r="26" spans="1:19" ht="13.5">
      <c r="A26" s="6" t="s">
        <v>14</v>
      </c>
      <c r="B26" s="28">
        <v>4938</v>
      </c>
      <c r="C26" s="22">
        <v>6948</v>
      </c>
      <c r="D26" s="28">
        <v>2948</v>
      </c>
      <c r="E26" s="22">
        <v>8905</v>
      </c>
      <c r="F26" s="28">
        <v>3574</v>
      </c>
      <c r="G26" s="22">
        <v>3141</v>
      </c>
      <c r="H26" s="28">
        <v>2086</v>
      </c>
      <c r="I26" s="28">
        <v>1303</v>
      </c>
      <c r="J26" s="28">
        <v>266</v>
      </c>
      <c r="K26" s="22">
        <v>5482</v>
      </c>
      <c r="L26" s="28">
        <v>5035</v>
      </c>
      <c r="M26" s="28">
        <v>4492</v>
      </c>
      <c r="N26" s="28">
        <v>2432</v>
      </c>
      <c r="O26" s="22">
        <v>3648</v>
      </c>
      <c r="P26" s="28">
        <v>2445</v>
      </c>
      <c r="Q26" s="28">
        <v>2020</v>
      </c>
      <c r="R26" s="28">
        <v>1244</v>
      </c>
      <c r="S26" s="22">
        <v>7255</v>
      </c>
    </row>
    <row r="27" spans="1:19" ht="13.5">
      <c r="A27" s="6" t="s">
        <v>15</v>
      </c>
      <c r="B27" s="28">
        <v>-31810</v>
      </c>
      <c r="C27" s="22">
        <v>-44960</v>
      </c>
      <c r="D27" s="28">
        <v>-27139</v>
      </c>
      <c r="E27" s="22">
        <v>-53939</v>
      </c>
      <c r="F27" s="28">
        <v>-27794</v>
      </c>
      <c r="G27" s="22">
        <v>-56070</v>
      </c>
      <c r="H27" s="28">
        <v>-36571</v>
      </c>
      <c r="I27" s="28">
        <v>-28778</v>
      </c>
      <c r="J27" s="28">
        <v>-9121</v>
      </c>
      <c r="K27" s="22">
        <v>-62875</v>
      </c>
      <c r="L27" s="28">
        <v>-42119</v>
      </c>
      <c r="M27" s="28">
        <v>-32823</v>
      </c>
      <c r="N27" s="28">
        <v>-11830</v>
      </c>
      <c r="O27" s="22">
        <v>-76649</v>
      </c>
      <c r="P27" s="28">
        <v>-52189</v>
      </c>
      <c r="Q27" s="28">
        <v>-37348</v>
      </c>
      <c r="R27" s="28">
        <v>-12415</v>
      </c>
      <c r="S27" s="22">
        <v>-114260</v>
      </c>
    </row>
    <row r="28" spans="1:19" ht="13.5">
      <c r="A28" s="6" t="s">
        <v>16</v>
      </c>
      <c r="B28" s="28">
        <v>-105262</v>
      </c>
      <c r="C28" s="22">
        <v>-223436</v>
      </c>
      <c r="D28" s="28">
        <v>-141274</v>
      </c>
      <c r="E28" s="22">
        <v>-81142</v>
      </c>
      <c r="F28" s="28">
        <v>-54935</v>
      </c>
      <c r="G28" s="22">
        <v>-36328</v>
      </c>
      <c r="H28" s="28">
        <v>-35694</v>
      </c>
      <c r="I28" s="28">
        <v>-22318</v>
      </c>
      <c r="J28" s="28">
        <v>-22742</v>
      </c>
      <c r="K28" s="22">
        <v>108947</v>
      </c>
      <c r="L28" s="28">
        <v>110903</v>
      </c>
      <c r="M28" s="28">
        <v>130527</v>
      </c>
      <c r="N28" s="28">
        <v>-43929</v>
      </c>
      <c r="O28" s="22">
        <v>-402207</v>
      </c>
      <c r="P28" s="28">
        <v>-393596</v>
      </c>
      <c r="Q28" s="28">
        <v>-201617</v>
      </c>
      <c r="R28" s="28"/>
      <c r="S28" s="22"/>
    </row>
    <row r="29" spans="1:19" ht="14.25" thickBot="1">
      <c r="A29" s="5" t="s">
        <v>17</v>
      </c>
      <c r="B29" s="29">
        <v>1226384</v>
      </c>
      <c r="C29" s="23">
        <v>1608622</v>
      </c>
      <c r="D29" s="29">
        <v>1142522</v>
      </c>
      <c r="E29" s="23">
        <v>529490</v>
      </c>
      <c r="F29" s="29">
        <v>382602</v>
      </c>
      <c r="G29" s="23">
        <v>514869</v>
      </c>
      <c r="H29" s="29">
        <v>259116</v>
      </c>
      <c r="I29" s="29">
        <v>105908</v>
      </c>
      <c r="J29" s="29">
        <v>53514</v>
      </c>
      <c r="K29" s="23">
        <v>270879</v>
      </c>
      <c r="L29" s="29">
        <v>272640</v>
      </c>
      <c r="M29" s="29">
        <v>518862</v>
      </c>
      <c r="N29" s="29">
        <v>543586</v>
      </c>
      <c r="O29" s="23">
        <v>1033945</v>
      </c>
      <c r="P29" s="29">
        <v>22594</v>
      </c>
      <c r="Q29" s="29">
        <v>-44477</v>
      </c>
      <c r="R29" s="29">
        <v>-447113</v>
      </c>
      <c r="S29" s="23">
        <v>1389038</v>
      </c>
    </row>
    <row r="30" spans="1:19" ht="14.25" thickTop="1">
      <c r="A30" s="6" t="s">
        <v>18</v>
      </c>
      <c r="B30" s="28">
        <v>-103965</v>
      </c>
      <c r="C30" s="22">
        <v>-458478</v>
      </c>
      <c r="D30" s="28">
        <v>-408323</v>
      </c>
      <c r="E30" s="22">
        <v>-403804</v>
      </c>
      <c r="F30" s="28">
        <v>-300885</v>
      </c>
      <c r="G30" s="22">
        <v>-403968</v>
      </c>
      <c r="H30" s="28">
        <v>-337810</v>
      </c>
      <c r="I30" s="28">
        <v>-300899</v>
      </c>
      <c r="J30" s="28"/>
      <c r="K30" s="22">
        <v>-352758</v>
      </c>
      <c r="L30" s="28">
        <v>-337765</v>
      </c>
      <c r="M30" s="28">
        <v>-300000</v>
      </c>
      <c r="N30" s="28"/>
      <c r="O30" s="22">
        <v>-400000</v>
      </c>
      <c r="P30" s="28">
        <v>-300000</v>
      </c>
      <c r="Q30" s="28">
        <v>-300000</v>
      </c>
      <c r="R30" s="28"/>
      <c r="S30" s="22">
        <v>-1900000</v>
      </c>
    </row>
    <row r="31" spans="1:19" ht="13.5">
      <c r="A31" s="6" t="s">
        <v>19</v>
      </c>
      <c r="B31" s="28">
        <v>203928</v>
      </c>
      <c r="C31" s="22">
        <v>456075</v>
      </c>
      <c r="D31" s="28">
        <v>306019</v>
      </c>
      <c r="E31" s="22">
        <v>403776</v>
      </c>
      <c r="F31" s="28">
        <v>300882</v>
      </c>
      <c r="G31" s="22">
        <v>403678</v>
      </c>
      <c r="H31" s="28">
        <v>337798</v>
      </c>
      <c r="I31" s="28">
        <v>300897</v>
      </c>
      <c r="J31" s="28"/>
      <c r="K31" s="22">
        <v>350000</v>
      </c>
      <c r="L31" s="28">
        <v>335000</v>
      </c>
      <c r="M31" s="28">
        <v>300000</v>
      </c>
      <c r="N31" s="28"/>
      <c r="O31" s="22">
        <v>400000</v>
      </c>
      <c r="P31" s="28">
        <v>300000</v>
      </c>
      <c r="Q31" s="28">
        <v>300000</v>
      </c>
      <c r="R31" s="28"/>
      <c r="S31" s="22">
        <v>1900000</v>
      </c>
    </row>
    <row r="32" spans="1:19" ht="13.5">
      <c r="A32" s="6" t="s">
        <v>20</v>
      </c>
      <c r="B32" s="28">
        <v>-675185</v>
      </c>
      <c r="C32" s="22">
        <v>-963658</v>
      </c>
      <c r="D32" s="28">
        <v>-644360</v>
      </c>
      <c r="E32" s="22">
        <v>-518532</v>
      </c>
      <c r="F32" s="28">
        <v>-221786</v>
      </c>
      <c r="G32" s="22">
        <v>-343390</v>
      </c>
      <c r="H32" s="28">
        <v>-195018</v>
      </c>
      <c r="I32" s="28">
        <v>-140299</v>
      </c>
      <c r="J32" s="28">
        <v>-54913</v>
      </c>
      <c r="K32" s="22">
        <v>-353307</v>
      </c>
      <c r="L32" s="28">
        <v>-306869</v>
      </c>
      <c r="M32" s="28">
        <v>-219189</v>
      </c>
      <c r="N32" s="28">
        <v>-141793</v>
      </c>
      <c r="O32" s="22">
        <v>-775744</v>
      </c>
      <c r="P32" s="28">
        <v>-791064</v>
      </c>
      <c r="Q32" s="28">
        <v>-387235</v>
      </c>
      <c r="R32" s="28">
        <v>-304481</v>
      </c>
      <c r="S32" s="22">
        <v>-609092</v>
      </c>
    </row>
    <row r="33" spans="1:19" ht="13.5">
      <c r="A33" s="6" t="s">
        <v>21</v>
      </c>
      <c r="B33" s="28">
        <v>70524</v>
      </c>
      <c r="C33" s="22">
        <v>11203</v>
      </c>
      <c r="D33" s="28">
        <v>10782</v>
      </c>
      <c r="E33" s="22">
        <v>1668</v>
      </c>
      <c r="F33" s="28">
        <v>13</v>
      </c>
      <c r="G33" s="22">
        <v>2900</v>
      </c>
      <c r="H33" s="28">
        <v>1397</v>
      </c>
      <c r="I33" s="28">
        <v>1368</v>
      </c>
      <c r="J33" s="28">
        <v>55</v>
      </c>
      <c r="K33" s="22">
        <v>75</v>
      </c>
      <c r="L33" s="28">
        <v>66</v>
      </c>
      <c r="M33" s="28">
        <v>66</v>
      </c>
      <c r="N33" s="28">
        <v>66</v>
      </c>
      <c r="O33" s="22">
        <v>2269</v>
      </c>
      <c r="P33" s="28">
        <v>2251</v>
      </c>
      <c r="Q33" s="28">
        <v>2135</v>
      </c>
      <c r="R33" s="28">
        <v>32</v>
      </c>
      <c r="S33" s="22">
        <v>615</v>
      </c>
    </row>
    <row r="34" spans="1:19" ht="13.5">
      <c r="A34" s="6" t="s">
        <v>22</v>
      </c>
      <c r="B34" s="28">
        <v>-394</v>
      </c>
      <c r="C34" s="22">
        <v>-703</v>
      </c>
      <c r="D34" s="28">
        <v>-388</v>
      </c>
      <c r="E34" s="22">
        <v>-696</v>
      </c>
      <c r="F34" s="28">
        <v>-506</v>
      </c>
      <c r="G34" s="22">
        <v>-680</v>
      </c>
      <c r="H34" s="28">
        <v>-518</v>
      </c>
      <c r="I34" s="28">
        <v>-382</v>
      </c>
      <c r="J34" s="28">
        <v>-137</v>
      </c>
      <c r="K34" s="22">
        <v>-651</v>
      </c>
      <c r="L34" s="28">
        <v>-509</v>
      </c>
      <c r="M34" s="28">
        <v>-364</v>
      </c>
      <c r="N34" s="28">
        <v>-146</v>
      </c>
      <c r="O34" s="22">
        <v>-638</v>
      </c>
      <c r="P34" s="28">
        <v>-491</v>
      </c>
      <c r="Q34" s="28">
        <v>-340</v>
      </c>
      <c r="R34" s="28">
        <v>-138</v>
      </c>
      <c r="S34" s="22">
        <v>-20677</v>
      </c>
    </row>
    <row r="35" spans="1:19" ht="13.5">
      <c r="A35" s="6" t="s">
        <v>23</v>
      </c>
      <c r="B35" s="28">
        <v>320</v>
      </c>
      <c r="C35" s="22">
        <v>10991</v>
      </c>
      <c r="D35" s="28">
        <v>10291</v>
      </c>
      <c r="E35" s="22">
        <v>20702</v>
      </c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/>
    </row>
    <row r="36" spans="1:19" ht="13.5">
      <c r="A36" s="6" t="s">
        <v>72</v>
      </c>
      <c r="B36" s="28">
        <v>-14480</v>
      </c>
      <c r="C36" s="22">
        <v>-61076</v>
      </c>
      <c r="D36" s="28">
        <v>-28696</v>
      </c>
      <c r="E36" s="22">
        <v>-52660</v>
      </c>
      <c r="F36" s="28">
        <v>-23556</v>
      </c>
      <c r="G36" s="22">
        <v>-52896</v>
      </c>
      <c r="H36" s="28">
        <v>-32763</v>
      </c>
      <c r="I36" s="28">
        <v>-20781</v>
      </c>
      <c r="J36" s="28">
        <v>-13119</v>
      </c>
      <c r="K36" s="22">
        <v>-43849</v>
      </c>
      <c r="L36" s="28">
        <v>-35195</v>
      </c>
      <c r="M36" s="28">
        <v>-18281</v>
      </c>
      <c r="N36" s="28">
        <v>-1412</v>
      </c>
      <c r="O36" s="22">
        <v>-13432</v>
      </c>
      <c r="P36" s="28">
        <v>-10125</v>
      </c>
      <c r="Q36" s="28">
        <v>-7537</v>
      </c>
      <c r="R36" s="28">
        <v>-4921</v>
      </c>
      <c r="S36" s="22">
        <v>-2259</v>
      </c>
    </row>
    <row r="37" spans="1:19" ht="14.25" thickBot="1">
      <c r="A37" s="5" t="s">
        <v>24</v>
      </c>
      <c r="B37" s="29">
        <v>-519253</v>
      </c>
      <c r="C37" s="23">
        <v>-1005645</v>
      </c>
      <c r="D37" s="29">
        <v>-754674</v>
      </c>
      <c r="E37" s="23">
        <v>-549546</v>
      </c>
      <c r="F37" s="29">
        <v>-245839</v>
      </c>
      <c r="G37" s="23">
        <v>-358054</v>
      </c>
      <c r="H37" s="29">
        <v>-190611</v>
      </c>
      <c r="I37" s="29">
        <v>-123794</v>
      </c>
      <c r="J37" s="29">
        <v>-68116</v>
      </c>
      <c r="K37" s="23">
        <v>-321907</v>
      </c>
      <c r="L37" s="29">
        <v>-266688</v>
      </c>
      <c r="M37" s="29">
        <v>-159184</v>
      </c>
      <c r="N37" s="29">
        <v>-114042</v>
      </c>
      <c r="O37" s="23">
        <v>-632004</v>
      </c>
      <c r="P37" s="29">
        <v>-607632</v>
      </c>
      <c r="Q37" s="29">
        <v>-384200</v>
      </c>
      <c r="R37" s="29">
        <v>-294243</v>
      </c>
      <c r="S37" s="23">
        <v>-573782</v>
      </c>
    </row>
    <row r="38" spans="1:19" ht="14.25" thickTop="1">
      <c r="A38" s="6" t="s">
        <v>25</v>
      </c>
      <c r="B38" s="28">
        <v>-154409</v>
      </c>
      <c r="C38" s="22">
        <v>-123240</v>
      </c>
      <c r="D38" s="28">
        <v>-46098</v>
      </c>
      <c r="E38" s="22">
        <v>-199718</v>
      </c>
      <c r="F38" s="28">
        <v>-464226</v>
      </c>
      <c r="G38" s="22">
        <v>360027</v>
      </c>
      <c r="H38" s="28">
        <v>44205</v>
      </c>
      <c r="I38" s="28">
        <v>97844</v>
      </c>
      <c r="J38" s="28">
        <v>-302222</v>
      </c>
      <c r="K38" s="22">
        <v>169339</v>
      </c>
      <c r="L38" s="28">
        <v>-81447</v>
      </c>
      <c r="M38" s="28">
        <v>-30617</v>
      </c>
      <c r="N38" s="28">
        <v>-129634</v>
      </c>
      <c r="O38" s="22">
        <v>-86086</v>
      </c>
      <c r="P38" s="28">
        <v>766049</v>
      </c>
      <c r="Q38" s="28">
        <v>454176</v>
      </c>
      <c r="R38" s="28">
        <v>859602</v>
      </c>
      <c r="S38" s="22">
        <v>387145</v>
      </c>
    </row>
    <row r="39" spans="1:19" ht="13.5">
      <c r="A39" s="6" t="s">
        <v>26</v>
      </c>
      <c r="B39" s="28">
        <v>1200000</v>
      </c>
      <c r="C39" s="22">
        <v>1850000</v>
      </c>
      <c r="D39" s="28">
        <v>1250000</v>
      </c>
      <c r="E39" s="22">
        <v>1930000</v>
      </c>
      <c r="F39" s="28">
        <v>1300000</v>
      </c>
      <c r="G39" s="22">
        <v>870000</v>
      </c>
      <c r="H39" s="28">
        <v>870000</v>
      </c>
      <c r="I39" s="28">
        <v>520000</v>
      </c>
      <c r="J39" s="28">
        <v>300000</v>
      </c>
      <c r="K39" s="22">
        <v>340800</v>
      </c>
      <c r="L39" s="28">
        <v>345045</v>
      </c>
      <c r="M39" s="28">
        <v>348960</v>
      </c>
      <c r="N39" s="28">
        <v>300000</v>
      </c>
      <c r="O39" s="22">
        <v>1416000</v>
      </c>
      <c r="P39" s="28">
        <v>1216000</v>
      </c>
      <c r="Q39" s="28">
        <v>1016000</v>
      </c>
      <c r="R39" s="28">
        <v>166000</v>
      </c>
      <c r="S39" s="22">
        <v>800000</v>
      </c>
    </row>
    <row r="40" spans="1:19" ht="13.5">
      <c r="A40" s="6" t="s">
        <v>27</v>
      </c>
      <c r="B40" s="28">
        <v>-809814</v>
      </c>
      <c r="C40" s="22">
        <v>-1271676</v>
      </c>
      <c r="D40" s="28">
        <v>-583801</v>
      </c>
      <c r="E40" s="22">
        <v>-1385996</v>
      </c>
      <c r="F40" s="28">
        <v>-664864</v>
      </c>
      <c r="G40" s="22">
        <v>-1039960</v>
      </c>
      <c r="H40" s="28">
        <v>-643894</v>
      </c>
      <c r="I40" s="28">
        <v>-492102</v>
      </c>
      <c r="J40" s="28">
        <v>-133521</v>
      </c>
      <c r="K40" s="22">
        <v>-690701</v>
      </c>
      <c r="L40" s="28">
        <v>-536321</v>
      </c>
      <c r="M40" s="28">
        <v>-384194</v>
      </c>
      <c r="N40" s="28">
        <v>-179614</v>
      </c>
      <c r="O40" s="22">
        <v>-735668</v>
      </c>
      <c r="P40" s="28">
        <v>-553804</v>
      </c>
      <c r="Q40" s="28">
        <v>-380394</v>
      </c>
      <c r="R40" s="28">
        <v>-190197</v>
      </c>
      <c r="S40" s="22">
        <v>-1023299</v>
      </c>
    </row>
    <row r="41" spans="1:19" ht="13.5">
      <c r="A41" s="6" t="s">
        <v>28</v>
      </c>
      <c r="B41" s="28"/>
      <c r="C41" s="22">
        <v>-30418</v>
      </c>
      <c r="D41" s="28">
        <v>-15350</v>
      </c>
      <c r="E41" s="22">
        <v>-25170</v>
      </c>
      <c r="F41" s="28">
        <v>-13115</v>
      </c>
      <c r="G41" s="22">
        <v>-27596</v>
      </c>
      <c r="H41" s="28">
        <v>-14105</v>
      </c>
      <c r="I41" s="28">
        <v>-13729</v>
      </c>
      <c r="J41" s="28"/>
      <c r="K41" s="22">
        <v>-36097</v>
      </c>
      <c r="L41" s="28">
        <v>-18835</v>
      </c>
      <c r="M41" s="28">
        <v>-23858</v>
      </c>
      <c r="N41" s="28">
        <v>-7413</v>
      </c>
      <c r="O41" s="22">
        <v>-30462</v>
      </c>
      <c r="P41" s="28"/>
      <c r="Q41" s="28"/>
      <c r="R41" s="28"/>
      <c r="S41" s="22"/>
    </row>
    <row r="42" spans="1:19" ht="13.5">
      <c r="A42" s="6" t="s">
        <v>29</v>
      </c>
      <c r="B42" s="28"/>
      <c r="C42" s="22">
        <v>-1000000</v>
      </c>
      <c r="D42" s="28">
        <v>-1000000</v>
      </c>
      <c r="E42" s="22"/>
      <c r="F42" s="28"/>
      <c r="G42" s="22"/>
      <c r="H42" s="28"/>
      <c r="I42" s="28"/>
      <c r="J42" s="28"/>
      <c r="K42" s="22">
        <v>-10000</v>
      </c>
      <c r="L42" s="28">
        <v>-10000</v>
      </c>
      <c r="M42" s="28">
        <v>-10000</v>
      </c>
      <c r="N42" s="28">
        <v>-10000</v>
      </c>
      <c r="O42" s="22">
        <v>-20000</v>
      </c>
      <c r="P42" s="28">
        <v>-20000</v>
      </c>
      <c r="Q42" s="28">
        <v>-10000</v>
      </c>
      <c r="R42" s="28">
        <v>-10000</v>
      </c>
      <c r="S42" s="22">
        <v>-2020000</v>
      </c>
    </row>
    <row r="43" spans="1:19" ht="13.5">
      <c r="A43" s="6" t="s">
        <v>30</v>
      </c>
      <c r="B43" s="28">
        <v>44288</v>
      </c>
      <c r="C43" s="22"/>
      <c r="D43" s="28"/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>
        <v>52916</v>
      </c>
    </row>
    <row r="44" spans="1:19" ht="13.5">
      <c r="A44" s="6" t="s">
        <v>31</v>
      </c>
      <c r="B44" s="28">
        <v>-49467</v>
      </c>
      <c r="C44" s="22">
        <v>-43027</v>
      </c>
      <c r="D44" s="28">
        <v>-9777</v>
      </c>
      <c r="E44" s="22">
        <v>-16893</v>
      </c>
      <c r="F44" s="28">
        <v>-7382</v>
      </c>
      <c r="G44" s="22">
        <v>-5610</v>
      </c>
      <c r="H44" s="28">
        <v>-4001</v>
      </c>
      <c r="I44" s="28">
        <v>-2666</v>
      </c>
      <c r="J44" s="28">
        <v>-1331</v>
      </c>
      <c r="K44" s="22">
        <v>-1947</v>
      </c>
      <c r="L44" s="28">
        <v>-308</v>
      </c>
      <c r="M44" s="28">
        <v>-74</v>
      </c>
      <c r="N44" s="28"/>
      <c r="O44" s="22"/>
      <c r="P44" s="28"/>
      <c r="Q44" s="28"/>
      <c r="R44" s="28"/>
      <c r="S44" s="22"/>
    </row>
    <row r="45" spans="1:19" ht="13.5">
      <c r="A45" s="6" t="s">
        <v>32</v>
      </c>
      <c r="B45" s="28">
        <v>-72075</v>
      </c>
      <c r="C45" s="22">
        <v>-124671</v>
      </c>
      <c r="D45" s="28">
        <v>-53467</v>
      </c>
      <c r="E45" s="22">
        <v>-107810</v>
      </c>
      <c r="F45" s="28">
        <v>-53954</v>
      </c>
      <c r="G45" s="22">
        <v>-27572</v>
      </c>
      <c r="H45" s="28">
        <v>-21188</v>
      </c>
      <c r="I45" s="28">
        <v>-705</v>
      </c>
      <c r="J45" s="28">
        <v>-377</v>
      </c>
      <c r="K45" s="22">
        <v>-1887</v>
      </c>
      <c r="L45" s="28">
        <v>-1838</v>
      </c>
      <c r="M45" s="28">
        <v>-841</v>
      </c>
      <c r="N45" s="28">
        <v>-481</v>
      </c>
      <c r="O45" s="22">
        <v>-148412</v>
      </c>
      <c r="P45" s="28">
        <v>-141112</v>
      </c>
      <c r="Q45" s="28">
        <v>-72291</v>
      </c>
      <c r="R45" s="28">
        <v>-54056</v>
      </c>
      <c r="S45" s="22">
        <v>-162235</v>
      </c>
    </row>
    <row r="46" spans="1:19" ht="14.25" thickBot="1">
      <c r="A46" s="5" t="s">
        <v>33</v>
      </c>
      <c r="B46" s="29">
        <v>158522</v>
      </c>
      <c r="C46" s="23">
        <v>-743084</v>
      </c>
      <c r="D46" s="29">
        <v>-458495</v>
      </c>
      <c r="E46" s="23">
        <v>194393</v>
      </c>
      <c r="F46" s="29">
        <v>96440</v>
      </c>
      <c r="G46" s="23">
        <v>129276</v>
      </c>
      <c r="H46" s="29">
        <v>231004</v>
      </c>
      <c r="I46" s="29">
        <v>108628</v>
      </c>
      <c r="J46" s="29">
        <v>-137463</v>
      </c>
      <c r="K46" s="23">
        <v>-230494</v>
      </c>
      <c r="L46" s="29">
        <v>-303706</v>
      </c>
      <c r="M46" s="29">
        <v>-100625</v>
      </c>
      <c r="N46" s="29">
        <v>-27143</v>
      </c>
      <c r="O46" s="23">
        <v>395312</v>
      </c>
      <c r="P46" s="29">
        <v>1267074</v>
      </c>
      <c r="Q46" s="29">
        <v>1007431</v>
      </c>
      <c r="R46" s="29">
        <v>771325</v>
      </c>
      <c r="S46" s="23">
        <v>-981662</v>
      </c>
    </row>
    <row r="47" spans="1:19" ht="14.25" thickTop="1">
      <c r="A47" s="7" t="s">
        <v>34</v>
      </c>
      <c r="B47" s="28">
        <v>30702</v>
      </c>
      <c r="C47" s="22">
        <v>27872</v>
      </c>
      <c r="D47" s="28">
        <v>2835</v>
      </c>
      <c r="E47" s="22">
        <v>-18879</v>
      </c>
      <c r="F47" s="28">
        <v>-25732</v>
      </c>
      <c r="G47" s="22">
        <v>-2126</v>
      </c>
      <c r="H47" s="28">
        <v>-9592</v>
      </c>
      <c r="I47" s="28">
        <v>-12825</v>
      </c>
      <c r="J47" s="28">
        <v>713</v>
      </c>
      <c r="K47" s="22">
        <v>21944</v>
      </c>
      <c r="L47" s="28">
        <v>19589</v>
      </c>
      <c r="M47" s="28">
        <v>18544</v>
      </c>
      <c r="N47" s="28">
        <v>19056</v>
      </c>
      <c r="O47" s="22">
        <v>-135299</v>
      </c>
      <c r="P47" s="28">
        <v>-63490</v>
      </c>
      <c r="Q47" s="28">
        <v>-36491</v>
      </c>
      <c r="R47" s="28">
        <v>-22747</v>
      </c>
      <c r="S47" s="22">
        <v>-4908</v>
      </c>
    </row>
    <row r="48" spans="1:19" ht="13.5">
      <c r="A48" s="7" t="s">
        <v>35</v>
      </c>
      <c r="B48" s="28">
        <v>896355</v>
      </c>
      <c r="C48" s="22">
        <v>-112235</v>
      </c>
      <c r="D48" s="28">
        <v>-67812</v>
      </c>
      <c r="E48" s="22">
        <v>155458</v>
      </c>
      <c r="F48" s="28">
        <v>207470</v>
      </c>
      <c r="G48" s="22">
        <v>283965</v>
      </c>
      <c r="H48" s="28">
        <v>289916</v>
      </c>
      <c r="I48" s="28">
        <v>77917</v>
      </c>
      <c r="J48" s="28">
        <v>-151351</v>
      </c>
      <c r="K48" s="22">
        <v>-259577</v>
      </c>
      <c r="L48" s="28">
        <v>-278163</v>
      </c>
      <c r="M48" s="28">
        <v>277596</v>
      </c>
      <c r="N48" s="28">
        <v>421456</v>
      </c>
      <c r="O48" s="22">
        <v>661954</v>
      </c>
      <c r="P48" s="28">
        <v>618546</v>
      </c>
      <c r="Q48" s="28">
        <v>542261</v>
      </c>
      <c r="R48" s="28">
        <v>7221</v>
      </c>
      <c r="S48" s="22">
        <v>-171315</v>
      </c>
    </row>
    <row r="49" spans="1:19" ht="13.5">
      <c r="A49" s="7" t="s">
        <v>36</v>
      </c>
      <c r="B49" s="28">
        <v>1387931</v>
      </c>
      <c r="C49" s="22">
        <v>1500167</v>
      </c>
      <c r="D49" s="28">
        <v>1500167</v>
      </c>
      <c r="E49" s="22">
        <v>1344709</v>
      </c>
      <c r="F49" s="28">
        <v>1344709</v>
      </c>
      <c r="G49" s="22">
        <v>1060743</v>
      </c>
      <c r="H49" s="28">
        <v>1060743</v>
      </c>
      <c r="I49" s="28">
        <v>1060743</v>
      </c>
      <c r="J49" s="28">
        <v>1060743</v>
      </c>
      <c r="K49" s="22">
        <v>1320320</v>
      </c>
      <c r="L49" s="28">
        <v>1320320</v>
      </c>
      <c r="M49" s="28">
        <v>1320320</v>
      </c>
      <c r="N49" s="28">
        <v>1320320</v>
      </c>
      <c r="O49" s="22">
        <v>658366</v>
      </c>
      <c r="P49" s="28">
        <v>658366</v>
      </c>
      <c r="Q49" s="28">
        <v>658366</v>
      </c>
      <c r="R49" s="28">
        <v>658366</v>
      </c>
      <c r="S49" s="22">
        <v>829682</v>
      </c>
    </row>
    <row r="50" spans="1:19" ht="13.5">
      <c r="A50" s="7" t="s">
        <v>37</v>
      </c>
      <c r="B50" s="28">
        <v>154402</v>
      </c>
      <c r="C50" s="22"/>
      <c r="D50" s="28"/>
      <c r="E50" s="22"/>
      <c r="F50" s="28"/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4.25" thickBot="1">
      <c r="A51" s="7" t="s">
        <v>36</v>
      </c>
      <c r="B51" s="28">
        <v>2438689</v>
      </c>
      <c r="C51" s="22">
        <v>1387931</v>
      </c>
      <c r="D51" s="28">
        <v>1432354</v>
      </c>
      <c r="E51" s="22">
        <v>1500167</v>
      </c>
      <c r="F51" s="28">
        <v>1552179</v>
      </c>
      <c r="G51" s="22">
        <v>1344709</v>
      </c>
      <c r="H51" s="28">
        <v>1350659</v>
      </c>
      <c r="I51" s="28">
        <v>1138660</v>
      </c>
      <c r="J51" s="28">
        <v>909391</v>
      </c>
      <c r="K51" s="22">
        <v>1060743</v>
      </c>
      <c r="L51" s="28">
        <v>1042156</v>
      </c>
      <c r="M51" s="28">
        <v>1597917</v>
      </c>
      <c r="N51" s="28">
        <v>1741777</v>
      </c>
      <c r="O51" s="22">
        <v>1320320</v>
      </c>
      <c r="P51" s="28">
        <v>1276913</v>
      </c>
      <c r="Q51" s="28">
        <v>1200628</v>
      </c>
      <c r="R51" s="28">
        <v>665587</v>
      </c>
      <c r="S51" s="22">
        <v>658366</v>
      </c>
    </row>
    <row r="52" spans="1:19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4" ht="13.5">
      <c r="A54" s="20" t="s">
        <v>137</v>
      </c>
    </row>
    <row r="55" ht="13.5">
      <c r="A55" s="20" t="s">
        <v>138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133</v>
      </c>
      <c r="B2" s="14">
        <v>6467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134</v>
      </c>
      <c r="B3" s="1" t="s">
        <v>135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43</v>
      </c>
      <c r="B4" s="15" t="str">
        <f>HYPERLINK("http://www.kabupro.jp/mark/20140212/S10014GG.htm","四半期報告書")</f>
        <v>四半期報告書</v>
      </c>
      <c r="C4" s="15" t="str">
        <f>HYPERLINK("http://www.kabupro.jp/mark/20131114/S1000FKO.htm","四半期報告書")</f>
        <v>四半期報告書</v>
      </c>
      <c r="D4" s="15" t="str">
        <f>HYPERLINK("http://www.kabupro.jp/mark/20130813/S000E94I.htm","四半期報告書")</f>
        <v>四半期報告書</v>
      </c>
      <c r="E4" s="15" t="str">
        <f>HYPERLINK("http://www.kabupro.jp/mark/20140212/S10014GG.htm","四半期報告書")</f>
        <v>四半期報告書</v>
      </c>
      <c r="F4" s="15" t="str">
        <f>HYPERLINK("http://www.kabupro.jp/mark/20130214/S000CVCS.htm","四半期報告書")</f>
        <v>四半期報告書</v>
      </c>
      <c r="G4" s="15" t="str">
        <f>HYPERLINK("http://www.kabupro.jp/mark/20121114/S000C8WW.htm","四半期報告書")</f>
        <v>四半期報告書</v>
      </c>
      <c r="H4" s="15" t="str">
        <f>HYPERLINK("http://www.kabupro.jp/mark/20120810/S000BNOO.htm","四半期報告書")</f>
        <v>四半期報告書</v>
      </c>
      <c r="I4" s="15" t="str">
        <f>HYPERLINK("http://www.kabupro.jp/mark/20130626/S000DORB.htm","有価証券報告書")</f>
        <v>有価証券報告書</v>
      </c>
      <c r="J4" s="15" t="str">
        <f>HYPERLINK("http://www.kabupro.jp/mark/20120214/S000ACFS.htm","四半期報告書")</f>
        <v>四半期報告書</v>
      </c>
      <c r="K4" s="15" t="str">
        <f>HYPERLINK("http://www.kabupro.jp/mark/20111114/S0009OKA.htm","四半期報告書")</f>
        <v>四半期報告書</v>
      </c>
      <c r="L4" s="15" t="str">
        <f>HYPERLINK("http://www.kabupro.jp/mark/20110810/S00091Z5.htm","四半期報告書")</f>
        <v>四半期報告書</v>
      </c>
      <c r="M4" s="15" t="str">
        <f>HYPERLINK("http://www.kabupro.jp/mark/20120622/S000B3IE.htm","有価証券報告書")</f>
        <v>有価証券報告書</v>
      </c>
      <c r="N4" s="15" t="str">
        <f>HYPERLINK("http://www.kabupro.jp/mark/20110214/S0007SZC.htm","四半期報告書")</f>
        <v>四半期報告書</v>
      </c>
      <c r="O4" s="15" t="str">
        <f>HYPERLINK("http://www.kabupro.jp/mark/20101112/S00073J3.htm","四半期報告書")</f>
        <v>四半期報告書</v>
      </c>
      <c r="P4" s="15" t="str">
        <f>HYPERLINK("http://www.kabupro.jp/mark/20100810/S0006IDW.htm","四半期報告書")</f>
        <v>四半期報告書</v>
      </c>
      <c r="Q4" s="15" t="str">
        <f>HYPERLINK("http://www.kabupro.jp/mark/20110627/S0008M8K.htm","有価証券報告書")</f>
        <v>有価証券報告書</v>
      </c>
      <c r="R4" s="15" t="str">
        <f>HYPERLINK("http://www.kabupro.jp/mark/20100212/S00054AQ.htm","四半期報告書")</f>
        <v>四半期報告書</v>
      </c>
      <c r="S4" s="15" t="str">
        <f>HYPERLINK("http://www.kabupro.jp/mark/20091112/S0004IQN.htm","四半期報告書")</f>
        <v>四半期報告書</v>
      </c>
      <c r="T4" s="15" t="str">
        <f>HYPERLINK("http://www.kabupro.jp/mark/20090810/S0003UQN.htm","四半期報告書")</f>
        <v>四半期報告書</v>
      </c>
      <c r="U4" s="15" t="str">
        <f>HYPERLINK("http://www.kabupro.jp/mark/20100629/S0006550.htm","有価証券報告書")</f>
        <v>有価証券報告書</v>
      </c>
      <c r="V4" s="15" t="str">
        <f>HYPERLINK("http://www.kabupro.jp/mark/20090213/S0002DJL.htm","四半期報告書")</f>
        <v>四半期報告書</v>
      </c>
      <c r="W4" s="15" t="str">
        <f>HYPERLINK("http://www.kabupro.jp/mark/20081113/S0001SLU.htm","四半期報告書")</f>
        <v>四半期報告書</v>
      </c>
      <c r="X4" s="15" t="str">
        <f>HYPERLINK("http://www.kabupro.jp/mark/20080811/S0001261.htm","四半期報告書")</f>
        <v>四半期報告書</v>
      </c>
      <c r="Y4" s="15" t="str">
        <f>HYPERLINK("http://www.kabupro.jp/mark/20090626/S0003GYL.htm","有価証券報告書")</f>
        <v>有価証券報告書</v>
      </c>
    </row>
    <row r="5" spans="1:25" ht="14.25" thickBot="1">
      <c r="A5" s="11" t="s">
        <v>44</v>
      </c>
      <c r="B5" s="1" t="s">
        <v>197</v>
      </c>
      <c r="C5" s="1" t="s">
        <v>200</v>
      </c>
      <c r="D5" s="1" t="s">
        <v>202</v>
      </c>
      <c r="E5" s="1" t="s">
        <v>197</v>
      </c>
      <c r="F5" s="1" t="s">
        <v>204</v>
      </c>
      <c r="G5" s="1" t="s">
        <v>206</v>
      </c>
      <c r="H5" s="1" t="s">
        <v>208</v>
      </c>
      <c r="I5" s="1" t="s">
        <v>50</v>
      </c>
      <c r="J5" s="1" t="s">
        <v>210</v>
      </c>
      <c r="K5" s="1" t="s">
        <v>212</v>
      </c>
      <c r="L5" s="1" t="s">
        <v>214</v>
      </c>
      <c r="M5" s="1" t="s">
        <v>54</v>
      </c>
      <c r="N5" s="1" t="s">
        <v>216</v>
      </c>
      <c r="O5" s="1" t="s">
        <v>218</v>
      </c>
      <c r="P5" s="1" t="s">
        <v>220</v>
      </c>
      <c r="Q5" s="1" t="s">
        <v>56</v>
      </c>
      <c r="R5" s="1" t="s">
        <v>222</v>
      </c>
      <c r="S5" s="1" t="s">
        <v>224</v>
      </c>
      <c r="T5" s="1" t="s">
        <v>226</v>
      </c>
      <c r="U5" s="1" t="s">
        <v>58</v>
      </c>
      <c r="V5" s="1" t="s">
        <v>228</v>
      </c>
      <c r="W5" s="1" t="s">
        <v>230</v>
      </c>
      <c r="X5" s="1" t="s">
        <v>232</v>
      </c>
      <c r="Y5" s="1" t="s">
        <v>60</v>
      </c>
    </row>
    <row r="6" spans="1:25" ht="15" thickBot="1" thickTop="1">
      <c r="A6" s="10" t="s">
        <v>45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46</v>
      </c>
      <c r="B7" s="14" t="s">
        <v>198</v>
      </c>
      <c r="C7" s="14" t="s">
        <v>198</v>
      </c>
      <c r="D7" s="14" t="s">
        <v>198</v>
      </c>
      <c r="E7" s="16" t="s">
        <v>51</v>
      </c>
      <c r="F7" s="14" t="s">
        <v>198</v>
      </c>
      <c r="G7" s="14" t="s">
        <v>198</v>
      </c>
      <c r="H7" s="14" t="s">
        <v>198</v>
      </c>
      <c r="I7" s="16" t="s">
        <v>51</v>
      </c>
      <c r="J7" s="14" t="s">
        <v>198</v>
      </c>
      <c r="K7" s="14" t="s">
        <v>198</v>
      </c>
      <c r="L7" s="14" t="s">
        <v>198</v>
      </c>
      <c r="M7" s="16" t="s">
        <v>51</v>
      </c>
      <c r="N7" s="14" t="s">
        <v>198</v>
      </c>
      <c r="O7" s="14" t="s">
        <v>198</v>
      </c>
      <c r="P7" s="14" t="s">
        <v>198</v>
      </c>
      <c r="Q7" s="16" t="s">
        <v>51</v>
      </c>
      <c r="R7" s="14" t="s">
        <v>198</v>
      </c>
      <c r="S7" s="14" t="s">
        <v>198</v>
      </c>
      <c r="T7" s="14" t="s">
        <v>198</v>
      </c>
      <c r="U7" s="16" t="s">
        <v>51</v>
      </c>
      <c r="V7" s="14" t="s">
        <v>198</v>
      </c>
      <c r="W7" s="14" t="s">
        <v>198</v>
      </c>
      <c r="X7" s="14" t="s">
        <v>198</v>
      </c>
      <c r="Y7" s="16" t="s">
        <v>51</v>
      </c>
    </row>
    <row r="8" spans="1:25" ht="13.5">
      <c r="A8" s="13" t="s">
        <v>47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48</v>
      </c>
      <c r="B9" s="1" t="s">
        <v>199</v>
      </c>
      <c r="C9" s="1" t="s">
        <v>201</v>
      </c>
      <c r="D9" s="1" t="s">
        <v>203</v>
      </c>
      <c r="E9" s="17" t="s">
        <v>52</v>
      </c>
      <c r="F9" s="1" t="s">
        <v>205</v>
      </c>
      <c r="G9" s="1" t="s">
        <v>207</v>
      </c>
      <c r="H9" s="1" t="s">
        <v>209</v>
      </c>
      <c r="I9" s="17" t="s">
        <v>53</v>
      </c>
      <c r="J9" s="1" t="s">
        <v>211</v>
      </c>
      <c r="K9" s="1" t="s">
        <v>213</v>
      </c>
      <c r="L9" s="1" t="s">
        <v>215</v>
      </c>
      <c r="M9" s="17" t="s">
        <v>55</v>
      </c>
      <c r="N9" s="1" t="s">
        <v>217</v>
      </c>
      <c r="O9" s="1" t="s">
        <v>219</v>
      </c>
      <c r="P9" s="1" t="s">
        <v>221</v>
      </c>
      <c r="Q9" s="17" t="s">
        <v>57</v>
      </c>
      <c r="R9" s="1" t="s">
        <v>223</v>
      </c>
      <c r="S9" s="1" t="s">
        <v>225</v>
      </c>
      <c r="T9" s="1" t="s">
        <v>227</v>
      </c>
      <c r="U9" s="17" t="s">
        <v>59</v>
      </c>
      <c r="V9" s="1" t="s">
        <v>229</v>
      </c>
      <c r="W9" s="1" t="s">
        <v>231</v>
      </c>
      <c r="X9" s="1" t="s">
        <v>233</v>
      </c>
      <c r="Y9" s="17" t="s">
        <v>61</v>
      </c>
    </row>
    <row r="10" spans="1:25" ht="14.25" thickBot="1">
      <c r="A10" s="13" t="s">
        <v>49</v>
      </c>
      <c r="B10" s="1" t="s">
        <v>63</v>
      </c>
      <c r="C10" s="1" t="s">
        <v>63</v>
      </c>
      <c r="D10" s="1" t="s">
        <v>63</v>
      </c>
      <c r="E10" s="17" t="s">
        <v>63</v>
      </c>
      <c r="F10" s="1" t="s">
        <v>63</v>
      </c>
      <c r="G10" s="1" t="s">
        <v>63</v>
      </c>
      <c r="H10" s="1" t="s">
        <v>63</v>
      </c>
      <c r="I10" s="17" t="s">
        <v>63</v>
      </c>
      <c r="J10" s="1" t="s">
        <v>63</v>
      </c>
      <c r="K10" s="1" t="s">
        <v>63</v>
      </c>
      <c r="L10" s="1" t="s">
        <v>63</v>
      </c>
      <c r="M10" s="17" t="s">
        <v>63</v>
      </c>
      <c r="N10" s="1" t="s">
        <v>63</v>
      </c>
      <c r="O10" s="1" t="s">
        <v>63</v>
      </c>
      <c r="P10" s="1" t="s">
        <v>63</v>
      </c>
      <c r="Q10" s="17" t="s">
        <v>63</v>
      </c>
      <c r="R10" s="1" t="s">
        <v>63</v>
      </c>
      <c r="S10" s="1" t="s">
        <v>63</v>
      </c>
      <c r="T10" s="1" t="s">
        <v>63</v>
      </c>
      <c r="U10" s="17" t="s">
        <v>63</v>
      </c>
      <c r="V10" s="1" t="s">
        <v>63</v>
      </c>
      <c r="W10" s="1" t="s">
        <v>63</v>
      </c>
      <c r="X10" s="1" t="s">
        <v>63</v>
      </c>
      <c r="Y10" s="17" t="s">
        <v>63</v>
      </c>
    </row>
    <row r="11" spans="1:25" ht="14.25" thickTop="1">
      <c r="A11" s="9" t="s">
        <v>62</v>
      </c>
      <c r="B11" s="27">
        <v>2390243</v>
      </c>
      <c r="C11" s="27">
        <v>2695273</v>
      </c>
      <c r="D11" s="27">
        <v>2607232</v>
      </c>
      <c r="E11" s="21">
        <v>1743754</v>
      </c>
      <c r="F11" s="27">
        <v>2048631</v>
      </c>
      <c r="G11" s="27">
        <v>1887417</v>
      </c>
      <c r="H11" s="27">
        <v>2003980</v>
      </c>
      <c r="I11" s="21">
        <v>1852935</v>
      </c>
      <c r="J11" s="27">
        <v>1949601</v>
      </c>
      <c r="K11" s="27">
        <v>1905114</v>
      </c>
      <c r="L11" s="27">
        <v>2083862</v>
      </c>
      <c r="M11" s="21">
        <v>1697730</v>
      </c>
      <c r="N11" s="27">
        <v>1703470</v>
      </c>
      <c r="O11" s="27">
        <v>1491420</v>
      </c>
      <c r="P11" s="27">
        <v>1262302</v>
      </c>
      <c r="Q11" s="21">
        <v>1413542</v>
      </c>
      <c r="R11" s="27">
        <v>1394871</v>
      </c>
      <c r="S11" s="27">
        <v>1947917</v>
      </c>
      <c r="T11" s="27">
        <v>2091777</v>
      </c>
      <c r="U11" s="21">
        <v>1670320</v>
      </c>
      <c r="V11" s="27">
        <v>1626913</v>
      </c>
      <c r="W11" s="27">
        <v>1550628</v>
      </c>
      <c r="X11" s="27">
        <v>1015587</v>
      </c>
      <c r="Y11" s="21">
        <v>1008366</v>
      </c>
    </row>
    <row r="12" spans="1:25" ht="13.5">
      <c r="A12" s="2" t="s">
        <v>234</v>
      </c>
      <c r="B12" s="28">
        <v>3822846</v>
      </c>
      <c r="C12" s="28">
        <v>3274311</v>
      </c>
      <c r="D12" s="28">
        <v>3377724</v>
      </c>
      <c r="E12" s="22">
        <v>3488304</v>
      </c>
      <c r="F12" s="28">
        <v>3277473</v>
      </c>
      <c r="G12" s="28">
        <v>3239724</v>
      </c>
      <c r="H12" s="28">
        <v>3488618</v>
      </c>
      <c r="I12" s="22">
        <v>3762090</v>
      </c>
      <c r="J12" s="28">
        <v>3434685</v>
      </c>
      <c r="K12" s="28">
        <v>2965280</v>
      </c>
      <c r="L12" s="28">
        <v>2926800</v>
      </c>
      <c r="M12" s="22">
        <v>3105261</v>
      </c>
      <c r="N12" s="28">
        <v>2842380</v>
      </c>
      <c r="O12" s="28">
        <v>2520591</v>
      </c>
      <c r="P12" s="28">
        <v>2570150</v>
      </c>
      <c r="Q12" s="22">
        <v>2401407</v>
      </c>
      <c r="R12" s="28">
        <v>2006670</v>
      </c>
      <c r="S12" s="28">
        <v>1776526</v>
      </c>
      <c r="T12" s="28">
        <v>1483964</v>
      </c>
      <c r="U12" s="22">
        <v>2090019</v>
      </c>
      <c r="V12" s="28">
        <v>3164425</v>
      </c>
      <c r="W12" s="28">
        <v>3592064</v>
      </c>
      <c r="X12" s="28">
        <v>3679767</v>
      </c>
      <c r="Y12" s="22">
        <v>2989266</v>
      </c>
    </row>
    <row r="13" spans="1:25" ht="13.5">
      <c r="A13" s="2" t="s">
        <v>66</v>
      </c>
      <c r="B13" s="28">
        <v>381137</v>
      </c>
      <c r="C13" s="28">
        <v>383466</v>
      </c>
      <c r="D13" s="28">
        <v>455510</v>
      </c>
      <c r="E13" s="22">
        <v>618949</v>
      </c>
      <c r="F13" s="28">
        <v>567181</v>
      </c>
      <c r="G13" s="28">
        <v>484654</v>
      </c>
      <c r="H13" s="28">
        <v>457051</v>
      </c>
      <c r="I13" s="22">
        <v>466177</v>
      </c>
      <c r="J13" s="28">
        <v>397085</v>
      </c>
      <c r="K13" s="28">
        <v>319507</v>
      </c>
      <c r="L13" s="28">
        <v>310346</v>
      </c>
      <c r="M13" s="22">
        <v>235880</v>
      </c>
      <c r="N13" s="28">
        <v>301059</v>
      </c>
      <c r="O13" s="28">
        <v>226663</v>
      </c>
      <c r="P13" s="28">
        <v>296271</v>
      </c>
      <c r="Q13" s="22">
        <v>341427</v>
      </c>
      <c r="R13" s="28">
        <v>360028</v>
      </c>
      <c r="S13" s="28">
        <v>354925</v>
      </c>
      <c r="T13" s="28">
        <v>460039</v>
      </c>
      <c r="U13" s="22"/>
      <c r="V13" s="28"/>
      <c r="W13" s="28"/>
      <c r="X13" s="28"/>
      <c r="Y13" s="22"/>
    </row>
    <row r="14" spans="1:25" ht="13.5">
      <c r="A14" s="2" t="s">
        <v>67</v>
      </c>
      <c r="B14" s="28">
        <v>633292</v>
      </c>
      <c r="C14" s="28">
        <v>606403</v>
      </c>
      <c r="D14" s="28">
        <v>596305</v>
      </c>
      <c r="E14" s="22">
        <v>565624</v>
      </c>
      <c r="F14" s="28">
        <v>537085</v>
      </c>
      <c r="G14" s="28">
        <v>575500</v>
      </c>
      <c r="H14" s="28">
        <v>618743</v>
      </c>
      <c r="I14" s="22">
        <v>593521</v>
      </c>
      <c r="J14" s="28">
        <v>660030</v>
      </c>
      <c r="K14" s="28">
        <v>645264</v>
      </c>
      <c r="L14" s="28">
        <v>631972</v>
      </c>
      <c r="M14" s="22">
        <v>597302</v>
      </c>
      <c r="N14" s="28">
        <v>587791</v>
      </c>
      <c r="O14" s="28">
        <v>583852</v>
      </c>
      <c r="P14" s="28">
        <v>543462</v>
      </c>
      <c r="Q14" s="22">
        <v>467004</v>
      </c>
      <c r="R14" s="28">
        <v>464945</v>
      </c>
      <c r="S14" s="28">
        <v>505032</v>
      </c>
      <c r="T14" s="28">
        <v>529921</v>
      </c>
      <c r="U14" s="22"/>
      <c r="V14" s="28">
        <v>675173</v>
      </c>
      <c r="W14" s="28">
        <v>730281</v>
      </c>
      <c r="X14" s="28">
        <v>772080</v>
      </c>
      <c r="Y14" s="22"/>
    </row>
    <row r="15" spans="1:25" ht="13.5">
      <c r="A15" s="2" t="s">
        <v>68</v>
      </c>
      <c r="B15" s="28">
        <v>852917</v>
      </c>
      <c r="C15" s="28">
        <v>1041435</v>
      </c>
      <c r="D15" s="28">
        <v>865509</v>
      </c>
      <c r="E15" s="22">
        <v>906678</v>
      </c>
      <c r="F15" s="28">
        <v>1107440</v>
      </c>
      <c r="G15" s="28">
        <v>1019562</v>
      </c>
      <c r="H15" s="28">
        <v>1125259</v>
      </c>
      <c r="I15" s="22">
        <v>1062383</v>
      </c>
      <c r="J15" s="28">
        <v>967268</v>
      </c>
      <c r="K15" s="28">
        <v>886589</v>
      </c>
      <c r="L15" s="28">
        <v>625614</v>
      </c>
      <c r="M15" s="22">
        <v>730431</v>
      </c>
      <c r="N15" s="28">
        <v>632216</v>
      </c>
      <c r="O15" s="28">
        <v>555489</v>
      </c>
      <c r="P15" s="28">
        <v>413556</v>
      </c>
      <c r="Q15" s="22">
        <v>358835</v>
      </c>
      <c r="R15" s="28">
        <v>265778</v>
      </c>
      <c r="S15" s="28">
        <v>188276</v>
      </c>
      <c r="T15" s="28">
        <v>219037</v>
      </c>
      <c r="U15" s="22"/>
      <c r="V15" s="28"/>
      <c r="W15" s="28"/>
      <c r="X15" s="28"/>
      <c r="Y15" s="22"/>
    </row>
    <row r="16" spans="1:25" ht="13.5">
      <c r="A16" s="2" t="s">
        <v>72</v>
      </c>
      <c r="B16" s="28">
        <v>279670</v>
      </c>
      <c r="C16" s="28">
        <v>310749</v>
      </c>
      <c r="D16" s="28">
        <v>315895</v>
      </c>
      <c r="E16" s="22">
        <v>325823</v>
      </c>
      <c r="F16" s="28">
        <v>329145</v>
      </c>
      <c r="G16" s="28">
        <v>409368</v>
      </c>
      <c r="H16" s="28">
        <v>295901</v>
      </c>
      <c r="I16" s="22">
        <v>229772</v>
      </c>
      <c r="J16" s="28">
        <v>210828</v>
      </c>
      <c r="K16" s="28">
        <v>238900</v>
      </c>
      <c r="L16" s="28">
        <v>125958</v>
      </c>
      <c r="M16" s="22">
        <v>98783</v>
      </c>
      <c r="N16" s="28">
        <v>98083</v>
      </c>
      <c r="O16" s="28">
        <v>160705</v>
      </c>
      <c r="P16" s="28">
        <v>80421</v>
      </c>
      <c r="Q16" s="22">
        <v>86695</v>
      </c>
      <c r="R16" s="28">
        <v>124303</v>
      </c>
      <c r="S16" s="28">
        <v>119540</v>
      </c>
      <c r="T16" s="28">
        <v>363393</v>
      </c>
      <c r="U16" s="22">
        <v>431444</v>
      </c>
      <c r="V16" s="28">
        <v>229513</v>
      </c>
      <c r="W16" s="28">
        <v>190632</v>
      </c>
      <c r="X16" s="28">
        <v>154687</v>
      </c>
      <c r="Y16" s="22">
        <v>28447</v>
      </c>
    </row>
    <row r="17" spans="1:25" ht="13.5">
      <c r="A17" s="2" t="s">
        <v>73</v>
      </c>
      <c r="B17" s="28">
        <v>-4373</v>
      </c>
      <c r="C17" s="28">
        <v>-3990</v>
      </c>
      <c r="D17" s="28">
        <v>-4146</v>
      </c>
      <c r="E17" s="22">
        <v>-4191</v>
      </c>
      <c r="F17" s="28">
        <v>-4180</v>
      </c>
      <c r="G17" s="28">
        <v>-4078</v>
      </c>
      <c r="H17" s="28">
        <v>-4153</v>
      </c>
      <c r="I17" s="22">
        <v>-4518</v>
      </c>
      <c r="J17" s="28">
        <v>-4133</v>
      </c>
      <c r="K17" s="28">
        <v>-3730</v>
      </c>
      <c r="L17" s="28"/>
      <c r="M17" s="22">
        <v>-4091</v>
      </c>
      <c r="N17" s="28">
        <v>-4220</v>
      </c>
      <c r="O17" s="28">
        <v>-3808</v>
      </c>
      <c r="P17" s="28">
        <v>-4018</v>
      </c>
      <c r="Q17" s="22">
        <v>-3719</v>
      </c>
      <c r="R17" s="28">
        <v>-3585</v>
      </c>
      <c r="S17" s="28">
        <v>-5221</v>
      </c>
      <c r="T17" s="28">
        <v>-2616</v>
      </c>
      <c r="U17" s="22">
        <v>-3600</v>
      </c>
      <c r="V17" s="28">
        <v>-10014</v>
      </c>
      <c r="W17" s="28">
        <v>-6262</v>
      </c>
      <c r="X17" s="28">
        <v>-6521</v>
      </c>
      <c r="Y17" s="22">
        <v>-23190</v>
      </c>
    </row>
    <row r="18" spans="1:25" ht="13.5">
      <c r="A18" s="2" t="s">
        <v>74</v>
      </c>
      <c r="B18" s="28">
        <v>8355736</v>
      </c>
      <c r="C18" s="28">
        <v>8307649</v>
      </c>
      <c r="D18" s="28">
        <v>8214029</v>
      </c>
      <c r="E18" s="22">
        <v>7644942</v>
      </c>
      <c r="F18" s="28">
        <v>7862777</v>
      </c>
      <c r="G18" s="28">
        <v>7612149</v>
      </c>
      <c r="H18" s="28">
        <v>7985401</v>
      </c>
      <c r="I18" s="22">
        <v>8051196</v>
      </c>
      <c r="J18" s="28">
        <v>7615368</v>
      </c>
      <c r="K18" s="28">
        <v>6956926</v>
      </c>
      <c r="L18" s="28">
        <v>6700911</v>
      </c>
      <c r="M18" s="22">
        <v>6543807</v>
      </c>
      <c r="N18" s="28">
        <v>6160781</v>
      </c>
      <c r="O18" s="28">
        <v>5534915</v>
      </c>
      <c r="P18" s="28">
        <v>5162145</v>
      </c>
      <c r="Q18" s="22">
        <v>5139115</v>
      </c>
      <c r="R18" s="28">
        <v>4613013</v>
      </c>
      <c r="S18" s="28">
        <v>4886997</v>
      </c>
      <c r="T18" s="28">
        <v>5145517</v>
      </c>
      <c r="U18" s="22">
        <v>5404072</v>
      </c>
      <c r="V18" s="28">
        <v>6406955</v>
      </c>
      <c r="W18" s="28">
        <v>6642141</v>
      </c>
      <c r="X18" s="28">
        <v>6293973</v>
      </c>
      <c r="Y18" s="22">
        <v>5605753</v>
      </c>
    </row>
    <row r="19" spans="1:25" ht="13.5">
      <c r="A19" s="3" t="s">
        <v>235</v>
      </c>
      <c r="B19" s="28">
        <v>2030155</v>
      </c>
      <c r="C19" s="28">
        <v>1986788</v>
      </c>
      <c r="D19" s="28">
        <v>2021707</v>
      </c>
      <c r="E19" s="22">
        <v>1939693</v>
      </c>
      <c r="F19" s="28">
        <v>1811304</v>
      </c>
      <c r="G19" s="28">
        <v>1555930</v>
      </c>
      <c r="H19" s="28">
        <v>1562900</v>
      </c>
      <c r="I19" s="22">
        <v>1552928</v>
      </c>
      <c r="J19" s="28">
        <v>1582371</v>
      </c>
      <c r="K19" s="28">
        <v>1622726</v>
      </c>
      <c r="L19" s="28">
        <v>1564058</v>
      </c>
      <c r="M19" s="22">
        <v>1579523</v>
      </c>
      <c r="N19" s="28">
        <v>1583131</v>
      </c>
      <c r="O19" s="28">
        <v>1592685</v>
      </c>
      <c r="P19" s="28">
        <v>1626302</v>
      </c>
      <c r="Q19" s="22">
        <v>1648013</v>
      </c>
      <c r="R19" s="28">
        <v>1677058</v>
      </c>
      <c r="S19" s="28">
        <v>1720606</v>
      </c>
      <c r="T19" s="28">
        <v>1747394</v>
      </c>
      <c r="U19" s="22">
        <v>1621248</v>
      </c>
      <c r="V19" s="28">
        <v>1815756</v>
      </c>
      <c r="W19" s="28">
        <v>1856980</v>
      </c>
      <c r="X19" s="28">
        <v>1877958</v>
      </c>
      <c r="Y19" s="22">
        <v>1879354</v>
      </c>
    </row>
    <row r="20" spans="1:25" ht="13.5">
      <c r="A20" s="3" t="s">
        <v>236</v>
      </c>
      <c r="B20" s="28">
        <v>1822096</v>
      </c>
      <c r="C20" s="28">
        <v>1720947</v>
      </c>
      <c r="D20" s="28">
        <v>1670965</v>
      </c>
      <c r="E20" s="22">
        <v>1525434</v>
      </c>
      <c r="F20" s="28">
        <v>1427089</v>
      </c>
      <c r="G20" s="28">
        <v>1407293</v>
      </c>
      <c r="H20" s="28">
        <v>1463023</v>
      </c>
      <c r="I20" s="22">
        <v>1411492</v>
      </c>
      <c r="J20" s="28">
        <v>1382957</v>
      </c>
      <c r="K20" s="28">
        <v>1387879</v>
      </c>
      <c r="L20" s="28">
        <v>1337046</v>
      </c>
      <c r="M20" s="22">
        <v>1354391</v>
      </c>
      <c r="N20" s="28">
        <v>1407267</v>
      </c>
      <c r="O20" s="28">
        <v>1354996</v>
      </c>
      <c r="P20" s="28">
        <v>1441837</v>
      </c>
      <c r="Q20" s="22">
        <v>1500777</v>
      </c>
      <c r="R20" s="28">
        <v>1540083</v>
      </c>
      <c r="S20" s="28">
        <v>1603341</v>
      </c>
      <c r="T20" s="28">
        <v>1644118</v>
      </c>
      <c r="U20" s="22">
        <v>1641916</v>
      </c>
      <c r="V20" s="28">
        <v>1802470</v>
      </c>
      <c r="W20" s="28">
        <v>1850365</v>
      </c>
      <c r="X20" s="28">
        <v>1913308</v>
      </c>
      <c r="Y20" s="22">
        <v>2050800</v>
      </c>
    </row>
    <row r="21" spans="1:25" ht="13.5">
      <c r="A21" s="3" t="s">
        <v>86</v>
      </c>
      <c r="B21" s="28">
        <v>1797754</v>
      </c>
      <c r="C21" s="28">
        <v>1800901</v>
      </c>
      <c r="D21" s="28">
        <v>1802475</v>
      </c>
      <c r="E21" s="22">
        <v>1782544</v>
      </c>
      <c r="F21" s="28">
        <v>1766810</v>
      </c>
      <c r="G21" s="28">
        <v>1765236</v>
      </c>
      <c r="H21" s="28">
        <v>1774677</v>
      </c>
      <c r="I21" s="22">
        <v>1763138</v>
      </c>
      <c r="J21" s="28">
        <v>1763663</v>
      </c>
      <c r="K21" s="28">
        <v>1772055</v>
      </c>
      <c r="L21" s="28">
        <v>1778873</v>
      </c>
      <c r="M21" s="22">
        <v>1776251</v>
      </c>
      <c r="N21" s="28">
        <v>1779397</v>
      </c>
      <c r="O21" s="28">
        <v>1777299</v>
      </c>
      <c r="P21" s="28">
        <v>1785167</v>
      </c>
      <c r="Q21" s="22">
        <v>1779397</v>
      </c>
      <c r="R21" s="28">
        <v>1775202</v>
      </c>
      <c r="S21" s="28">
        <v>1782544</v>
      </c>
      <c r="T21" s="28">
        <v>1779397</v>
      </c>
      <c r="U21" s="22">
        <v>1771006</v>
      </c>
      <c r="V21" s="28">
        <v>1818528</v>
      </c>
      <c r="W21" s="28">
        <v>1813352</v>
      </c>
      <c r="X21" s="28">
        <v>1811958</v>
      </c>
      <c r="Y21" s="22">
        <v>1703484</v>
      </c>
    </row>
    <row r="22" spans="1:25" ht="13.5">
      <c r="A22" s="3" t="s">
        <v>237</v>
      </c>
      <c r="B22" s="28">
        <v>993314</v>
      </c>
      <c r="C22" s="28">
        <v>1187309</v>
      </c>
      <c r="D22" s="28">
        <v>1024491</v>
      </c>
      <c r="E22" s="22">
        <v>864019</v>
      </c>
      <c r="F22" s="28">
        <v>838985</v>
      </c>
      <c r="G22" s="28">
        <v>557026</v>
      </c>
      <c r="H22" s="28">
        <v>432493</v>
      </c>
      <c r="I22" s="22"/>
      <c r="J22" s="28">
        <v>219714</v>
      </c>
      <c r="K22" s="28">
        <v>173435</v>
      </c>
      <c r="L22" s="28">
        <v>271740</v>
      </c>
      <c r="M22" s="22"/>
      <c r="N22" s="28">
        <v>235723</v>
      </c>
      <c r="O22" s="28">
        <v>320775</v>
      </c>
      <c r="P22" s="28">
        <v>305477</v>
      </c>
      <c r="Q22" s="22"/>
      <c r="R22" s="28">
        <v>275894</v>
      </c>
      <c r="S22" s="28">
        <v>266249</v>
      </c>
      <c r="T22" s="28">
        <v>191382</v>
      </c>
      <c r="U22" s="22"/>
      <c r="V22" s="28">
        <v>261377</v>
      </c>
      <c r="W22" s="28">
        <v>239344</v>
      </c>
      <c r="X22" s="28">
        <v>232318</v>
      </c>
      <c r="Y22" s="22"/>
    </row>
    <row r="23" spans="1:25" ht="13.5">
      <c r="A23" s="3" t="s">
        <v>88</v>
      </c>
      <c r="B23" s="28">
        <v>6643321</v>
      </c>
      <c r="C23" s="28">
        <v>6695946</v>
      </c>
      <c r="D23" s="28">
        <v>6519638</v>
      </c>
      <c r="E23" s="22">
        <v>6111692</v>
      </c>
      <c r="F23" s="28">
        <v>5844190</v>
      </c>
      <c r="G23" s="28">
        <v>5285487</v>
      </c>
      <c r="H23" s="28">
        <v>5233094</v>
      </c>
      <c r="I23" s="22">
        <v>4978876</v>
      </c>
      <c r="J23" s="28">
        <v>4948706</v>
      </c>
      <c r="K23" s="28">
        <v>4956096</v>
      </c>
      <c r="L23" s="28">
        <v>4951718</v>
      </c>
      <c r="M23" s="22">
        <v>4931418</v>
      </c>
      <c r="N23" s="28">
        <v>5005519</v>
      </c>
      <c r="O23" s="28">
        <v>5045757</v>
      </c>
      <c r="P23" s="28">
        <v>5158784</v>
      </c>
      <c r="Q23" s="22">
        <v>5170209</v>
      </c>
      <c r="R23" s="28">
        <v>5268237</v>
      </c>
      <c r="S23" s="28">
        <v>5372742</v>
      </c>
      <c r="T23" s="28">
        <v>5362293</v>
      </c>
      <c r="U23" s="22">
        <v>5282819</v>
      </c>
      <c r="V23" s="28">
        <v>5698132</v>
      </c>
      <c r="W23" s="28">
        <v>5760043</v>
      </c>
      <c r="X23" s="28">
        <v>5835544</v>
      </c>
      <c r="Y23" s="22">
        <v>5817961</v>
      </c>
    </row>
    <row r="24" spans="1:25" ht="13.5">
      <c r="A24" s="2" t="s">
        <v>93</v>
      </c>
      <c r="B24" s="28">
        <v>115234</v>
      </c>
      <c r="C24" s="28">
        <v>112759</v>
      </c>
      <c r="D24" s="28">
        <v>106986</v>
      </c>
      <c r="E24" s="22">
        <v>99317</v>
      </c>
      <c r="F24" s="28">
        <v>184469</v>
      </c>
      <c r="G24" s="28">
        <v>172531</v>
      </c>
      <c r="H24" s="28">
        <v>162355</v>
      </c>
      <c r="I24" s="22">
        <v>149095</v>
      </c>
      <c r="J24" s="28">
        <v>126718</v>
      </c>
      <c r="K24" s="28">
        <v>114763</v>
      </c>
      <c r="L24" s="28">
        <v>105441</v>
      </c>
      <c r="M24" s="22">
        <v>99103</v>
      </c>
      <c r="N24" s="28">
        <v>89861</v>
      </c>
      <c r="O24" s="28">
        <v>79357</v>
      </c>
      <c r="P24" s="28">
        <v>73808</v>
      </c>
      <c r="Q24" s="22">
        <v>61032</v>
      </c>
      <c r="R24" s="28">
        <v>54566</v>
      </c>
      <c r="S24" s="28">
        <v>41829</v>
      </c>
      <c r="T24" s="28">
        <v>28556</v>
      </c>
      <c r="U24" s="22">
        <v>31364</v>
      </c>
      <c r="V24" s="28">
        <v>35613</v>
      </c>
      <c r="W24" s="28">
        <v>38994</v>
      </c>
      <c r="X24" s="28">
        <v>42387</v>
      </c>
      <c r="Y24" s="22">
        <v>43633</v>
      </c>
    </row>
    <row r="25" spans="1:25" ht="13.5">
      <c r="A25" s="2" t="s">
        <v>101</v>
      </c>
      <c r="B25" s="28">
        <v>382133</v>
      </c>
      <c r="C25" s="28">
        <v>437836</v>
      </c>
      <c r="D25" s="28">
        <v>487040</v>
      </c>
      <c r="E25" s="22">
        <v>509280</v>
      </c>
      <c r="F25" s="28">
        <v>539543</v>
      </c>
      <c r="G25" s="28">
        <v>533458</v>
      </c>
      <c r="H25" s="28">
        <v>598705</v>
      </c>
      <c r="I25" s="22">
        <v>617965</v>
      </c>
      <c r="J25" s="28">
        <v>731876</v>
      </c>
      <c r="K25" s="28">
        <v>777846</v>
      </c>
      <c r="L25" s="28">
        <v>806187</v>
      </c>
      <c r="M25" s="22">
        <v>796196</v>
      </c>
      <c r="N25" s="28">
        <v>805420</v>
      </c>
      <c r="O25" s="28">
        <v>799068</v>
      </c>
      <c r="P25" s="28">
        <v>832746</v>
      </c>
      <c r="Q25" s="22">
        <v>833181</v>
      </c>
      <c r="R25" s="28">
        <v>1002384</v>
      </c>
      <c r="S25" s="28">
        <v>954144</v>
      </c>
      <c r="T25" s="28">
        <v>961110</v>
      </c>
      <c r="U25" s="22">
        <v>795981</v>
      </c>
      <c r="V25" s="28">
        <v>743165</v>
      </c>
      <c r="W25" s="28">
        <v>245265</v>
      </c>
      <c r="X25" s="28">
        <v>245038</v>
      </c>
      <c r="Y25" s="22">
        <v>252561</v>
      </c>
    </row>
    <row r="26" spans="1:25" ht="13.5">
      <c r="A26" s="2" t="s">
        <v>102</v>
      </c>
      <c r="B26" s="28">
        <v>7140688</v>
      </c>
      <c r="C26" s="28">
        <v>7246542</v>
      </c>
      <c r="D26" s="28">
        <v>7113666</v>
      </c>
      <c r="E26" s="22">
        <v>6720290</v>
      </c>
      <c r="F26" s="28">
        <v>6568204</v>
      </c>
      <c r="G26" s="28">
        <v>5991476</v>
      </c>
      <c r="H26" s="28">
        <v>5994156</v>
      </c>
      <c r="I26" s="22">
        <v>5745937</v>
      </c>
      <c r="J26" s="28">
        <v>5807302</v>
      </c>
      <c r="K26" s="28">
        <v>5848706</v>
      </c>
      <c r="L26" s="28">
        <v>5863347</v>
      </c>
      <c r="M26" s="22">
        <v>5826717</v>
      </c>
      <c r="N26" s="28">
        <v>5900802</v>
      </c>
      <c r="O26" s="28">
        <v>5924182</v>
      </c>
      <c r="P26" s="28">
        <v>6065339</v>
      </c>
      <c r="Q26" s="22">
        <v>6064423</v>
      </c>
      <c r="R26" s="28">
        <v>6325189</v>
      </c>
      <c r="S26" s="28">
        <v>6368715</v>
      </c>
      <c r="T26" s="28">
        <v>6351960</v>
      </c>
      <c r="U26" s="22">
        <v>6110165</v>
      </c>
      <c r="V26" s="28">
        <v>6476910</v>
      </c>
      <c r="W26" s="28">
        <v>6044303</v>
      </c>
      <c r="X26" s="28">
        <v>6122970</v>
      </c>
      <c r="Y26" s="22">
        <v>6114156</v>
      </c>
    </row>
    <row r="27" spans="1:25" ht="14.25" thickBot="1">
      <c r="A27" s="5" t="s">
        <v>103</v>
      </c>
      <c r="B27" s="29">
        <v>15496424</v>
      </c>
      <c r="C27" s="29">
        <v>15554192</v>
      </c>
      <c r="D27" s="29">
        <v>15327695</v>
      </c>
      <c r="E27" s="23">
        <v>14365232</v>
      </c>
      <c r="F27" s="29">
        <v>14430981</v>
      </c>
      <c r="G27" s="29">
        <v>13603626</v>
      </c>
      <c r="H27" s="29">
        <v>13979557</v>
      </c>
      <c r="I27" s="23">
        <v>13797133</v>
      </c>
      <c r="J27" s="29">
        <v>13422670</v>
      </c>
      <c r="K27" s="29">
        <v>12805633</v>
      </c>
      <c r="L27" s="29">
        <v>12564259</v>
      </c>
      <c r="M27" s="23">
        <v>12370525</v>
      </c>
      <c r="N27" s="29">
        <v>12061583</v>
      </c>
      <c r="O27" s="29">
        <v>11459097</v>
      </c>
      <c r="P27" s="29">
        <v>11227484</v>
      </c>
      <c r="Q27" s="23">
        <v>11205040</v>
      </c>
      <c r="R27" s="29">
        <v>10941206</v>
      </c>
      <c r="S27" s="29">
        <v>11260218</v>
      </c>
      <c r="T27" s="29">
        <v>11503485</v>
      </c>
      <c r="U27" s="23">
        <v>11522734</v>
      </c>
      <c r="V27" s="29">
        <v>12894853</v>
      </c>
      <c r="W27" s="29">
        <v>12699922</v>
      </c>
      <c r="X27" s="29">
        <v>12432911</v>
      </c>
      <c r="Y27" s="23">
        <v>11738365</v>
      </c>
    </row>
    <row r="28" spans="1:25" ht="14.25" thickTop="1">
      <c r="A28" s="2" t="s">
        <v>104</v>
      </c>
      <c r="B28" s="28">
        <v>1724000</v>
      </c>
      <c r="C28" s="28">
        <v>1409336</v>
      </c>
      <c r="D28" s="28">
        <v>1293745</v>
      </c>
      <c r="E28" s="22">
        <v>1328124</v>
      </c>
      <c r="F28" s="28">
        <v>1495611</v>
      </c>
      <c r="G28" s="28">
        <v>1428111</v>
      </c>
      <c r="H28" s="28">
        <v>1781271</v>
      </c>
      <c r="I28" s="22">
        <v>1582266</v>
      </c>
      <c r="J28" s="28">
        <v>1089885</v>
      </c>
      <c r="K28" s="28">
        <v>973640</v>
      </c>
      <c r="L28" s="28">
        <v>692188</v>
      </c>
      <c r="M28" s="22">
        <v>881735</v>
      </c>
      <c r="N28" s="28">
        <v>747765</v>
      </c>
      <c r="O28" s="28">
        <v>503212</v>
      </c>
      <c r="P28" s="28">
        <v>489931</v>
      </c>
      <c r="Q28" s="22">
        <v>607757</v>
      </c>
      <c r="R28" s="28">
        <v>365651</v>
      </c>
      <c r="S28" s="28">
        <v>324458</v>
      </c>
      <c r="T28" s="28">
        <v>339359</v>
      </c>
      <c r="U28" s="22">
        <v>231220</v>
      </c>
      <c r="V28" s="28">
        <v>400458</v>
      </c>
      <c r="W28" s="28">
        <v>643858</v>
      </c>
      <c r="X28" s="28">
        <v>667854</v>
      </c>
      <c r="Y28" s="22">
        <v>749762</v>
      </c>
    </row>
    <row r="29" spans="1:25" ht="13.5">
      <c r="A29" s="2" t="s">
        <v>105</v>
      </c>
      <c r="B29" s="28">
        <v>612751</v>
      </c>
      <c r="C29" s="28">
        <v>676680</v>
      </c>
      <c r="D29" s="28">
        <v>734295</v>
      </c>
      <c r="E29" s="22">
        <v>828934</v>
      </c>
      <c r="F29" s="28">
        <v>2384380</v>
      </c>
      <c r="G29" s="28">
        <v>2202925</v>
      </c>
      <c r="H29" s="28">
        <v>1798517</v>
      </c>
      <c r="I29" s="22">
        <v>943013</v>
      </c>
      <c r="J29" s="28">
        <v>1872323</v>
      </c>
      <c r="K29" s="28">
        <v>1790780</v>
      </c>
      <c r="L29" s="28">
        <v>2094180</v>
      </c>
      <c r="M29" s="22">
        <v>1145904</v>
      </c>
      <c r="N29" s="28">
        <v>2160082</v>
      </c>
      <c r="O29" s="28">
        <v>1958295</v>
      </c>
      <c r="P29" s="28">
        <v>1462432</v>
      </c>
      <c r="Q29" s="22">
        <v>787109</v>
      </c>
      <c r="R29" s="28">
        <v>1268758</v>
      </c>
      <c r="S29" s="28">
        <v>1370367</v>
      </c>
      <c r="T29" s="28">
        <v>1129362</v>
      </c>
      <c r="U29" s="22">
        <v>612804</v>
      </c>
      <c r="V29" s="28">
        <v>2125629</v>
      </c>
      <c r="W29" s="28">
        <v>1857429</v>
      </c>
      <c r="X29" s="28">
        <v>2160429</v>
      </c>
      <c r="Y29" s="22">
        <v>754471</v>
      </c>
    </row>
    <row r="30" spans="1:25" ht="13.5">
      <c r="A30" s="2" t="s">
        <v>106</v>
      </c>
      <c r="B30" s="28">
        <v>1432088</v>
      </c>
      <c r="C30" s="28">
        <v>1560962</v>
      </c>
      <c r="D30" s="28">
        <v>1516798</v>
      </c>
      <c r="E30" s="22">
        <v>1372824</v>
      </c>
      <c r="F30" s="28"/>
      <c r="G30" s="28"/>
      <c r="H30" s="28"/>
      <c r="I30" s="22">
        <v>1036015</v>
      </c>
      <c r="J30" s="28"/>
      <c r="K30" s="28"/>
      <c r="L30" s="28"/>
      <c r="M30" s="22">
        <v>1070806</v>
      </c>
      <c r="N30" s="28"/>
      <c r="O30" s="28"/>
      <c r="P30" s="28"/>
      <c r="Q30" s="22">
        <v>900096</v>
      </c>
      <c r="R30" s="28"/>
      <c r="S30" s="28"/>
      <c r="T30" s="28"/>
      <c r="U30" s="22">
        <v>615803</v>
      </c>
      <c r="V30" s="28"/>
      <c r="W30" s="28"/>
      <c r="X30" s="28"/>
      <c r="Y30" s="22">
        <v>652468</v>
      </c>
    </row>
    <row r="31" spans="1:25" ht="13.5">
      <c r="A31" s="2" t="s">
        <v>108</v>
      </c>
      <c r="B31" s="28">
        <v>113290</v>
      </c>
      <c r="C31" s="28">
        <v>103574</v>
      </c>
      <c r="D31" s="28">
        <v>129542</v>
      </c>
      <c r="E31" s="22">
        <v>101546</v>
      </c>
      <c r="F31" s="28"/>
      <c r="G31" s="28"/>
      <c r="H31" s="28"/>
      <c r="I31" s="22">
        <v>19465</v>
      </c>
      <c r="J31" s="28"/>
      <c r="K31" s="28"/>
      <c r="L31" s="28"/>
      <c r="M31" s="22">
        <v>5953</v>
      </c>
      <c r="N31" s="28"/>
      <c r="O31" s="28"/>
      <c r="P31" s="28"/>
      <c r="Q31" s="22">
        <v>5340</v>
      </c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2" t="s">
        <v>110</v>
      </c>
      <c r="B32" s="28">
        <v>114699</v>
      </c>
      <c r="C32" s="28">
        <v>125612</v>
      </c>
      <c r="D32" s="28">
        <v>64209</v>
      </c>
      <c r="E32" s="22">
        <v>110037</v>
      </c>
      <c r="F32" s="28">
        <v>58094</v>
      </c>
      <c r="G32" s="28">
        <v>110475</v>
      </c>
      <c r="H32" s="28">
        <v>33584</v>
      </c>
      <c r="I32" s="22">
        <v>136453</v>
      </c>
      <c r="J32" s="28">
        <v>84660</v>
      </c>
      <c r="K32" s="28">
        <v>87982</v>
      </c>
      <c r="L32" s="28">
        <v>39122</v>
      </c>
      <c r="M32" s="22">
        <v>60242</v>
      </c>
      <c r="N32" s="28">
        <v>24952</v>
      </c>
      <c r="O32" s="28">
        <v>39667</v>
      </c>
      <c r="P32" s="28">
        <v>14834</v>
      </c>
      <c r="Q32" s="22">
        <v>40510</v>
      </c>
      <c r="R32" s="28">
        <v>12206</v>
      </c>
      <c r="S32" s="28">
        <v>9226</v>
      </c>
      <c r="T32" s="28">
        <v>4092</v>
      </c>
      <c r="U32" s="22">
        <v>56383</v>
      </c>
      <c r="V32" s="28">
        <v>50692</v>
      </c>
      <c r="W32" s="28">
        <v>232175</v>
      </c>
      <c r="X32" s="28">
        <v>89318</v>
      </c>
      <c r="Y32" s="22">
        <v>210093</v>
      </c>
    </row>
    <row r="33" spans="1:25" ht="13.5">
      <c r="A33" s="2" t="s">
        <v>114</v>
      </c>
      <c r="B33" s="28">
        <v>137026</v>
      </c>
      <c r="C33" s="28">
        <v>241239</v>
      </c>
      <c r="D33" s="28">
        <v>294873</v>
      </c>
      <c r="E33" s="22">
        <v>137600</v>
      </c>
      <c r="F33" s="28">
        <v>118792</v>
      </c>
      <c r="G33" s="28">
        <v>232413</v>
      </c>
      <c r="H33" s="28">
        <v>284260</v>
      </c>
      <c r="I33" s="22">
        <v>131619</v>
      </c>
      <c r="J33" s="28">
        <v>71286</v>
      </c>
      <c r="K33" s="28">
        <v>201439</v>
      </c>
      <c r="L33" s="28">
        <v>270014</v>
      </c>
      <c r="M33" s="22">
        <v>132649</v>
      </c>
      <c r="N33" s="28">
        <v>39023</v>
      </c>
      <c r="O33" s="28">
        <v>173643</v>
      </c>
      <c r="P33" s="28">
        <v>230653</v>
      </c>
      <c r="Q33" s="22">
        <v>115045</v>
      </c>
      <c r="R33" s="28">
        <v>48000</v>
      </c>
      <c r="S33" s="28">
        <v>130991</v>
      </c>
      <c r="T33" s="28">
        <v>207417</v>
      </c>
      <c r="U33" s="22">
        <v>111260</v>
      </c>
      <c r="V33" s="28">
        <v>34635</v>
      </c>
      <c r="W33" s="28">
        <v>184142</v>
      </c>
      <c r="X33" s="28">
        <v>296169</v>
      </c>
      <c r="Y33" s="22">
        <v>133390</v>
      </c>
    </row>
    <row r="34" spans="1:25" ht="13.5">
      <c r="A34" s="2" t="s">
        <v>72</v>
      </c>
      <c r="B34" s="28">
        <v>633558</v>
      </c>
      <c r="C34" s="28">
        <v>756225</v>
      </c>
      <c r="D34" s="28">
        <v>708563</v>
      </c>
      <c r="E34" s="22">
        <v>650227</v>
      </c>
      <c r="F34" s="28">
        <v>676555</v>
      </c>
      <c r="G34" s="28">
        <v>497893</v>
      </c>
      <c r="H34" s="28">
        <v>556078</v>
      </c>
      <c r="I34" s="22">
        <v>482472</v>
      </c>
      <c r="J34" s="28">
        <v>807524</v>
      </c>
      <c r="K34" s="28">
        <v>467123</v>
      </c>
      <c r="L34" s="28">
        <v>506047</v>
      </c>
      <c r="M34" s="22">
        <v>496374</v>
      </c>
      <c r="N34" s="28">
        <v>547656</v>
      </c>
      <c r="O34" s="28">
        <v>382611</v>
      </c>
      <c r="P34" s="28">
        <v>421364</v>
      </c>
      <c r="Q34" s="22">
        <v>315861</v>
      </c>
      <c r="R34" s="28">
        <v>378540</v>
      </c>
      <c r="S34" s="28">
        <v>353279</v>
      </c>
      <c r="T34" s="28">
        <v>380722</v>
      </c>
      <c r="U34" s="22">
        <v>410169</v>
      </c>
      <c r="V34" s="28">
        <v>506043</v>
      </c>
      <c r="W34" s="28">
        <v>510753</v>
      </c>
      <c r="X34" s="28">
        <v>541224</v>
      </c>
      <c r="Y34" s="22">
        <v>517286</v>
      </c>
    </row>
    <row r="35" spans="1:25" ht="13.5">
      <c r="A35" s="2" t="s">
        <v>115</v>
      </c>
      <c r="B35" s="28">
        <v>4767416</v>
      </c>
      <c r="C35" s="28">
        <v>4873631</v>
      </c>
      <c r="D35" s="28">
        <v>4742027</v>
      </c>
      <c r="E35" s="22">
        <v>4529294</v>
      </c>
      <c r="F35" s="28">
        <v>4733433</v>
      </c>
      <c r="G35" s="28">
        <v>4471819</v>
      </c>
      <c r="H35" s="28">
        <v>5453712</v>
      </c>
      <c r="I35" s="22">
        <v>5331305</v>
      </c>
      <c r="J35" s="28">
        <v>4925679</v>
      </c>
      <c r="K35" s="28">
        <v>4520966</v>
      </c>
      <c r="L35" s="28">
        <v>3601552</v>
      </c>
      <c r="M35" s="22">
        <v>3793664</v>
      </c>
      <c r="N35" s="28">
        <v>3519481</v>
      </c>
      <c r="O35" s="28">
        <v>3057429</v>
      </c>
      <c r="P35" s="28">
        <v>2619217</v>
      </c>
      <c r="Q35" s="22">
        <v>2771719</v>
      </c>
      <c r="R35" s="28">
        <v>2073156</v>
      </c>
      <c r="S35" s="28">
        <v>2188323</v>
      </c>
      <c r="T35" s="28">
        <v>2060954</v>
      </c>
      <c r="U35" s="22">
        <v>2047641</v>
      </c>
      <c r="V35" s="28">
        <v>3117459</v>
      </c>
      <c r="W35" s="28">
        <v>3428359</v>
      </c>
      <c r="X35" s="28">
        <v>3754996</v>
      </c>
      <c r="Y35" s="22">
        <v>3037471</v>
      </c>
    </row>
    <row r="36" spans="1:25" ht="13.5">
      <c r="A36" s="2" t="s">
        <v>116</v>
      </c>
      <c r="B36" s="28">
        <v>1332599</v>
      </c>
      <c r="C36" s="28">
        <v>1571768</v>
      </c>
      <c r="D36" s="28">
        <v>1514272</v>
      </c>
      <c r="E36" s="22">
        <v>1369720</v>
      </c>
      <c r="F36" s="28">
        <v>1573112</v>
      </c>
      <c r="G36" s="28">
        <v>1524005</v>
      </c>
      <c r="H36" s="28">
        <v>963510</v>
      </c>
      <c r="I36" s="22">
        <v>1127845</v>
      </c>
      <c r="J36" s="28">
        <v>1366307</v>
      </c>
      <c r="K36" s="28">
        <v>1144172</v>
      </c>
      <c r="L36" s="28">
        <v>878333</v>
      </c>
      <c r="M36" s="22">
        <v>550340</v>
      </c>
      <c r="N36" s="28">
        <v>688984</v>
      </c>
      <c r="O36" s="28">
        <v>745146</v>
      </c>
      <c r="P36" s="28">
        <v>983853</v>
      </c>
      <c r="Q36" s="22">
        <v>891550</v>
      </c>
      <c r="R36" s="28">
        <v>1215242</v>
      </c>
      <c r="S36" s="28">
        <v>1325324</v>
      </c>
      <c r="T36" s="28">
        <v>1620865</v>
      </c>
      <c r="U36" s="22">
        <v>1525144</v>
      </c>
      <c r="V36" s="28">
        <v>1479557</v>
      </c>
      <c r="W36" s="28">
        <v>1415051</v>
      </c>
      <c r="X36" s="28">
        <v>858949</v>
      </c>
      <c r="Y36" s="22">
        <v>808147</v>
      </c>
    </row>
    <row r="37" spans="1:25" ht="13.5">
      <c r="A37" s="2" t="s">
        <v>108</v>
      </c>
      <c r="B37" s="28">
        <v>519885</v>
      </c>
      <c r="C37" s="28">
        <v>490738</v>
      </c>
      <c r="D37" s="28">
        <v>581048</v>
      </c>
      <c r="E37" s="22">
        <v>452390</v>
      </c>
      <c r="F37" s="28"/>
      <c r="G37" s="28"/>
      <c r="H37" s="28"/>
      <c r="I37" s="22">
        <v>42807</v>
      </c>
      <c r="J37" s="28"/>
      <c r="K37" s="28"/>
      <c r="L37" s="28"/>
      <c r="M37" s="22">
        <v>16231</v>
      </c>
      <c r="N37" s="28"/>
      <c r="O37" s="28"/>
      <c r="P37" s="28"/>
      <c r="Q37" s="22">
        <v>18105</v>
      </c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117</v>
      </c>
      <c r="B38" s="28">
        <v>64464</v>
      </c>
      <c r="C38" s="28">
        <v>67569</v>
      </c>
      <c r="D38" s="28">
        <v>70032</v>
      </c>
      <c r="E38" s="22">
        <v>71825</v>
      </c>
      <c r="F38" s="28">
        <v>71342</v>
      </c>
      <c r="G38" s="28">
        <v>67018</v>
      </c>
      <c r="H38" s="28">
        <v>62216</v>
      </c>
      <c r="I38" s="22">
        <v>56350</v>
      </c>
      <c r="J38" s="28">
        <v>50350</v>
      </c>
      <c r="K38" s="28">
        <v>44802</v>
      </c>
      <c r="L38" s="28">
        <v>39364</v>
      </c>
      <c r="M38" s="22">
        <v>33219</v>
      </c>
      <c r="N38" s="28">
        <v>30115</v>
      </c>
      <c r="O38" s="28">
        <v>27181</v>
      </c>
      <c r="P38" s="28">
        <v>24291</v>
      </c>
      <c r="Q38" s="22">
        <v>21049</v>
      </c>
      <c r="R38" s="28">
        <v>17760</v>
      </c>
      <c r="S38" s="28">
        <v>14779</v>
      </c>
      <c r="T38" s="28">
        <v>11746</v>
      </c>
      <c r="U38" s="22">
        <v>8241</v>
      </c>
      <c r="V38" s="28">
        <v>8135</v>
      </c>
      <c r="W38" s="28">
        <v>8271</v>
      </c>
      <c r="X38" s="28">
        <v>8672</v>
      </c>
      <c r="Y38" s="22">
        <v>6933</v>
      </c>
    </row>
    <row r="39" spans="1:25" ht="13.5">
      <c r="A39" s="2" t="s">
        <v>72</v>
      </c>
      <c r="B39" s="28">
        <v>3186</v>
      </c>
      <c r="C39" s="28">
        <v>3376</v>
      </c>
      <c r="D39" s="28">
        <v>3565</v>
      </c>
      <c r="E39" s="22">
        <v>3813</v>
      </c>
      <c r="F39" s="28">
        <v>409096</v>
      </c>
      <c r="G39" s="28">
        <v>36433</v>
      </c>
      <c r="H39" s="28">
        <v>43757</v>
      </c>
      <c r="I39" s="22"/>
      <c r="J39" s="28">
        <v>42129</v>
      </c>
      <c r="K39" s="28">
        <v>46896</v>
      </c>
      <c r="L39" s="28">
        <v>51677</v>
      </c>
      <c r="M39" s="22"/>
      <c r="N39" s="28">
        <v>17756</v>
      </c>
      <c r="O39" s="28">
        <v>15444</v>
      </c>
      <c r="P39" s="28">
        <v>16772</v>
      </c>
      <c r="Q39" s="22"/>
      <c r="R39" s="28">
        <v>19429</v>
      </c>
      <c r="S39" s="28">
        <v>20137</v>
      </c>
      <c r="T39" s="28">
        <v>17612</v>
      </c>
      <c r="U39" s="22"/>
      <c r="V39" s="28"/>
      <c r="W39" s="28"/>
      <c r="X39" s="28"/>
      <c r="Y39" s="22"/>
    </row>
    <row r="40" spans="1:25" ht="13.5">
      <c r="A40" s="2" t="s">
        <v>118</v>
      </c>
      <c r="B40" s="28">
        <v>1920136</v>
      </c>
      <c r="C40" s="28">
        <v>2133452</v>
      </c>
      <c r="D40" s="28">
        <v>2168918</v>
      </c>
      <c r="E40" s="22">
        <v>1897749</v>
      </c>
      <c r="F40" s="28">
        <v>2053551</v>
      </c>
      <c r="G40" s="28">
        <v>1627457</v>
      </c>
      <c r="H40" s="28">
        <v>1069484</v>
      </c>
      <c r="I40" s="22">
        <v>1231248</v>
      </c>
      <c r="J40" s="28">
        <v>1473291</v>
      </c>
      <c r="K40" s="28">
        <v>1250372</v>
      </c>
      <c r="L40" s="28">
        <v>1998526</v>
      </c>
      <c r="M40" s="22">
        <v>1628789</v>
      </c>
      <c r="N40" s="28">
        <v>1780521</v>
      </c>
      <c r="O40" s="28">
        <v>1831085</v>
      </c>
      <c r="P40" s="28">
        <v>2082672</v>
      </c>
      <c r="Q40" s="22">
        <v>1988625</v>
      </c>
      <c r="R40" s="28">
        <v>2324888</v>
      </c>
      <c r="S40" s="28">
        <v>2433369</v>
      </c>
      <c r="T40" s="28">
        <v>2737626</v>
      </c>
      <c r="U40" s="22">
        <v>2626954</v>
      </c>
      <c r="V40" s="28">
        <v>2588892</v>
      </c>
      <c r="W40" s="28">
        <v>2525438</v>
      </c>
      <c r="X40" s="28">
        <v>1982044</v>
      </c>
      <c r="Y40" s="22">
        <v>1962892</v>
      </c>
    </row>
    <row r="41" spans="1:25" ht="14.25" thickBot="1">
      <c r="A41" s="5" t="s">
        <v>119</v>
      </c>
      <c r="B41" s="29">
        <v>6687552</v>
      </c>
      <c r="C41" s="29">
        <v>7007083</v>
      </c>
      <c r="D41" s="29">
        <v>6910946</v>
      </c>
      <c r="E41" s="23">
        <v>6427043</v>
      </c>
      <c r="F41" s="29">
        <v>6786984</v>
      </c>
      <c r="G41" s="29">
        <v>6099277</v>
      </c>
      <c r="H41" s="29">
        <v>6523197</v>
      </c>
      <c r="I41" s="23">
        <v>6562553</v>
      </c>
      <c r="J41" s="29">
        <v>6398971</v>
      </c>
      <c r="K41" s="29">
        <v>5771338</v>
      </c>
      <c r="L41" s="29">
        <v>5600078</v>
      </c>
      <c r="M41" s="23">
        <v>5422454</v>
      </c>
      <c r="N41" s="29">
        <v>5300003</v>
      </c>
      <c r="O41" s="29">
        <v>4888515</v>
      </c>
      <c r="P41" s="29">
        <v>4701889</v>
      </c>
      <c r="Q41" s="23">
        <v>4760345</v>
      </c>
      <c r="R41" s="29">
        <v>4398044</v>
      </c>
      <c r="S41" s="29">
        <v>4621693</v>
      </c>
      <c r="T41" s="29">
        <v>4798581</v>
      </c>
      <c r="U41" s="23">
        <v>4674595</v>
      </c>
      <c r="V41" s="29">
        <v>5706352</v>
      </c>
      <c r="W41" s="29">
        <v>5953797</v>
      </c>
      <c r="X41" s="29">
        <v>5737041</v>
      </c>
      <c r="Y41" s="23">
        <v>5000363</v>
      </c>
    </row>
    <row r="42" spans="1:25" ht="14.25" thickTop="1">
      <c r="A42" s="2" t="s">
        <v>120</v>
      </c>
      <c r="B42" s="28">
        <v>1429921</v>
      </c>
      <c r="C42" s="28">
        <v>1429921</v>
      </c>
      <c r="D42" s="28">
        <v>1429921</v>
      </c>
      <c r="E42" s="22">
        <v>1429921</v>
      </c>
      <c r="F42" s="28">
        <v>1429921</v>
      </c>
      <c r="G42" s="28">
        <v>1429921</v>
      </c>
      <c r="H42" s="28">
        <v>1429921</v>
      </c>
      <c r="I42" s="22">
        <v>1429921</v>
      </c>
      <c r="J42" s="28">
        <v>1429921</v>
      </c>
      <c r="K42" s="28">
        <v>1429921</v>
      </c>
      <c r="L42" s="28">
        <v>1429921</v>
      </c>
      <c r="M42" s="22">
        <v>1429921</v>
      </c>
      <c r="N42" s="28">
        <v>1429921</v>
      </c>
      <c r="O42" s="28">
        <v>1429921</v>
      </c>
      <c r="P42" s="28">
        <v>1429921</v>
      </c>
      <c r="Q42" s="22">
        <v>1429921</v>
      </c>
      <c r="R42" s="28">
        <v>1429921</v>
      </c>
      <c r="S42" s="28">
        <v>1429921</v>
      </c>
      <c r="T42" s="28">
        <v>1429921</v>
      </c>
      <c r="U42" s="22">
        <v>1429921</v>
      </c>
      <c r="V42" s="28">
        <v>1429921</v>
      </c>
      <c r="W42" s="28">
        <v>1429921</v>
      </c>
      <c r="X42" s="28">
        <v>1429921</v>
      </c>
      <c r="Y42" s="22">
        <v>1429921</v>
      </c>
    </row>
    <row r="43" spans="1:25" ht="13.5">
      <c r="A43" s="2" t="s">
        <v>122</v>
      </c>
      <c r="B43" s="28">
        <v>1192857</v>
      </c>
      <c r="C43" s="28">
        <v>1192857</v>
      </c>
      <c r="D43" s="28">
        <v>1192857</v>
      </c>
      <c r="E43" s="22">
        <v>1192857</v>
      </c>
      <c r="F43" s="28">
        <v>1192857</v>
      </c>
      <c r="G43" s="28">
        <v>1192857</v>
      </c>
      <c r="H43" s="28">
        <v>1192857</v>
      </c>
      <c r="I43" s="22">
        <v>1192857</v>
      </c>
      <c r="J43" s="28">
        <v>1192857</v>
      </c>
      <c r="K43" s="28">
        <v>1192857</v>
      </c>
      <c r="L43" s="28">
        <v>1192857</v>
      </c>
      <c r="M43" s="22">
        <v>1192857</v>
      </c>
      <c r="N43" s="28">
        <v>1192857</v>
      </c>
      <c r="O43" s="28">
        <v>1192857</v>
      </c>
      <c r="P43" s="28">
        <v>1192857</v>
      </c>
      <c r="Q43" s="22">
        <v>1192857</v>
      </c>
      <c r="R43" s="28">
        <v>1192857</v>
      </c>
      <c r="S43" s="28">
        <v>1192857</v>
      </c>
      <c r="T43" s="28">
        <v>1192857</v>
      </c>
      <c r="U43" s="22">
        <v>1192857</v>
      </c>
      <c r="V43" s="28">
        <v>1192857</v>
      </c>
      <c r="W43" s="28">
        <v>1192857</v>
      </c>
      <c r="X43" s="28">
        <v>1192857</v>
      </c>
      <c r="Y43" s="22">
        <v>1192857</v>
      </c>
    </row>
    <row r="44" spans="1:25" ht="13.5">
      <c r="A44" s="2" t="s">
        <v>126</v>
      </c>
      <c r="B44" s="28">
        <v>5425716</v>
      </c>
      <c r="C44" s="28">
        <v>5151394</v>
      </c>
      <c r="D44" s="28">
        <v>5005017</v>
      </c>
      <c r="E44" s="22">
        <v>4891449</v>
      </c>
      <c r="F44" s="28">
        <v>4781316</v>
      </c>
      <c r="G44" s="28">
        <v>4685690</v>
      </c>
      <c r="H44" s="28">
        <v>4557370</v>
      </c>
      <c r="I44" s="22">
        <v>4456374</v>
      </c>
      <c r="J44" s="28">
        <v>4239616</v>
      </c>
      <c r="K44" s="28">
        <v>4191751</v>
      </c>
      <c r="L44" s="28">
        <v>4082596</v>
      </c>
      <c r="M44" s="22">
        <v>4096463</v>
      </c>
      <c r="N44" s="28">
        <v>3912480</v>
      </c>
      <c r="O44" s="28">
        <v>3762467</v>
      </c>
      <c r="P44" s="28">
        <v>3673772</v>
      </c>
      <c r="Q44" s="22">
        <v>3627793</v>
      </c>
      <c r="R44" s="28">
        <v>3751836</v>
      </c>
      <c r="S44" s="28">
        <v>3803862</v>
      </c>
      <c r="T44" s="28">
        <v>3883515</v>
      </c>
      <c r="U44" s="22">
        <v>4078025</v>
      </c>
      <c r="V44" s="28">
        <v>4331753</v>
      </c>
      <c r="W44" s="28">
        <v>4111480</v>
      </c>
      <c r="X44" s="28">
        <v>4079005</v>
      </c>
      <c r="Y44" s="22">
        <v>4017097</v>
      </c>
    </row>
    <row r="45" spans="1:25" ht="13.5">
      <c r="A45" s="2" t="s">
        <v>127</v>
      </c>
      <c r="B45" s="28">
        <v>-1107</v>
      </c>
      <c r="C45" s="28">
        <v>-1107</v>
      </c>
      <c r="D45" s="28">
        <v>-1107</v>
      </c>
      <c r="E45" s="22">
        <v>-1107</v>
      </c>
      <c r="F45" s="28">
        <v>-1077</v>
      </c>
      <c r="G45" s="28">
        <v>-1058</v>
      </c>
      <c r="H45" s="28">
        <v>-1058</v>
      </c>
      <c r="I45" s="22">
        <v>-1058</v>
      </c>
      <c r="J45" s="28">
        <v>-1058</v>
      </c>
      <c r="K45" s="28">
        <v>-1058</v>
      </c>
      <c r="L45" s="28">
        <v>-1041</v>
      </c>
      <c r="M45" s="22">
        <v>-1041</v>
      </c>
      <c r="N45" s="28">
        <v>-1041</v>
      </c>
      <c r="O45" s="28">
        <v>-1041</v>
      </c>
      <c r="P45" s="28">
        <v>-1041</v>
      </c>
      <c r="Q45" s="22">
        <v>-1030</v>
      </c>
      <c r="R45" s="28">
        <v>-1030</v>
      </c>
      <c r="S45" s="28">
        <v>-1030</v>
      </c>
      <c r="T45" s="28">
        <v>-1030</v>
      </c>
      <c r="U45" s="22">
        <v>-1030</v>
      </c>
      <c r="V45" s="28">
        <v>-1030</v>
      </c>
      <c r="W45" s="28">
        <v>-1030</v>
      </c>
      <c r="X45" s="28">
        <v>-994</v>
      </c>
      <c r="Y45" s="22">
        <v>-971</v>
      </c>
    </row>
    <row r="46" spans="1:25" ht="13.5">
      <c r="A46" s="2" t="s">
        <v>128</v>
      </c>
      <c r="B46" s="28">
        <v>8047387</v>
      </c>
      <c r="C46" s="28">
        <v>7773065</v>
      </c>
      <c r="D46" s="28">
        <v>7626687</v>
      </c>
      <c r="E46" s="22">
        <v>7513120</v>
      </c>
      <c r="F46" s="28">
        <v>7403017</v>
      </c>
      <c r="G46" s="28">
        <v>7307410</v>
      </c>
      <c r="H46" s="28">
        <v>7179090</v>
      </c>
      <c r="I46" s="22">
        <v>7078094</v>
      </c>
      <c r="J46" s="28">
        <v>6861336</v>
      </c>
      <c r="K46" s="28">
        <v>6813471</v>
      </c>
      <c r="L46" s="28">
        <v>6704332</v>
      </c>
      <c r="M46" s="22">
        <v>6718200</v>
      </c>
      <c r="N46" s="28">
        <v>6534216</v>
      </c>
      <c r="O46" s="28">
        <v>6384203</v>
      </c>
      <c r="P46" s="28">
        <v>6295509</v>
      </c>
      <c r="Q46" s="22">
        <v>6249541</v>
      </c>
      <c r="R46" s="28">
        <v>6373584</v>
      </c>
      <c r="S46" s="28">
        <v>6425610</v>
      </c>
      <c r="T46" s="28">
        <v>6505263</v>
      </c>
      <c r="U46" s="22">
        <v>6699773</v>
      </c>
      <c r="V46" s="28">
        <v>6953501</v>
      </c>
      <c r="W46" s="28">
        <v>6733228</v>
      </c>
      <c r="X46" s="28">
        <v>6700789</v>
      </c>
      <c r="Y46" s="22">
        <v>6638904</v>
      </c>
    </row>
    <row r="47" spans="1:25" ht="13.5">
      <c r="A47" s="2" t="s">
        <v>129</v>
      </c>
      <c r="B47" s="28">
        <v>5859</v>
      </c>
      <c r="C47" s="28">
        <v>5760</v>
      </c>
      <c r="D47" s="28">
        <v>4845</v>
      </c>
      <c r="E47" s="22">
        <v>4484</v>
      </c>
      <c r="F47" s="28">
        <v>3169</v>
      </c>
      <c r="G47" s="28">
        <v>1838</v>
      </c>
      <c r="H47" s="28">
        <v>2742</v>
      </c>
      <c r="I47" s="22">
        <v>6888</v>
      </c>
      <c r="J47" s="28">
        <v>2412</v>
      </c>
      <c r="K47" s="28">
        <v>4861</v>
      </c>
      <c r="L47" s="28">
        <v>7996</v>
      </c>
      <c r="M47" s="22">
        <v>8523</v>
      </c>
      <c r="N47" s="28">
        <v>9864</v>
      </c>
      <c r="O47" s="28">
        <v>6067</v>
      </c>
      <c r="P47" s="28">
        <v>6088</v>
      </c>
      <c r="Q47" s="22">
        <v>11641</v>
      </c>
      <c r="R47" s="28">
        <v>7808</v>
      </c>
      <c r="S47" s="28">
        <v>7816</v>
      </c>
      <c r="T47" s="28">
        <v>6834</v>
      </c>
      <c r="U47" s="22">
        <v>48</v>
      </c>
      <c r="V47" s="28">
        <v>1966</v>
      </c>
      <c r="W47" s="28">
        <v>-2035</v>
      </c>
      <c r="X47" s="28">
        <v>2590</v>
      </c>
      <c r="Y47" s="22">
        <v>8381</v>
      </c>
    </row>
    <row r="48" spans="1:25" ht="13.5">
      <c r="A48" s="2" t="s">
        <v>238</v>
      </c>
      <c r="B48" s="28">
        <v>82843</v>
      </c>
      <c r="C48" s="28">
        <v>120382</v>
      </c>
      <c r="D48" s="28">
        <v>137169</v>
      </c>
      <c r="E48" s="22">
        <v>-51902</v>
      </c>
      <c r="F48" s="28">
        <v>-173375</v>
      </c>
      <c r="G48" s="28">
        <v>-185295</v>
      </c>
      <c r="H48" s="28">
        <v>-115169</v>
      </c>
      <c r="I48" s="22">
        <v>-175954</v>
      </c>
      <c r="J48" s="28">
        <v>-172514</v>
      </c>
      <c r="K48" s="28">
        <v>-128330</v>
      </c>
      <c r="L48" s="28">
        <v>-93586</v>
      </c>
      <c r="M48" s="22">
        <v>-106724</v>
      </c>
      <c r="N48" s="28">
        <v>-91690</v>
      </c>
      <c r="O48" s="28">
        <v>-100314</v>
      </c>
      <c r="P48" s="28">
        <v>-61830</v>
      </c>
      <c r="Q48" s="22">
        <v>-81409</v>
      </c>
      <c r="R48" s="28">
        <v>-94993</v>
      </c>
      <c r="S48" s="28">
        <v>-70864</v>
      </c>
      <c r="T48" s="28">
        <v>-81185</v>
      </c>
      <c r="U48" s="22">
        <v>-109465</v>
      </c>
      <c r="V48" s="28">
        <v>-72520</v>
      </c>
      <c r="W48" s="28">
        <v>-72780</v>
      </c>
      <c r="X48" s="28">
        <v>-87085</v>
      </c>
      <c r="Y48" s="22">
        <v>-9335</v>
      </c>
    </row>
    <row r="49" spans="1:25" ht="13.5">
      <c r="A49" s="2" t="s">
        <v>130</v>
      </c>
      <c r="B49" s="28">
        <v>88703</v>
      </c>
      <c r="C49" s="28">
        <v>126142</v>
      </c>
      <c r="D49" s="28">
        <v>142015</v>
      </c>
      <c r="E49" s="22">
        <v>-47418</v>
      </c>
      <c r="F49" s="28">
        <v>-170206</v>
      </c>
      <c r="G49" s="28">
        <v>-183457</v>
      </c>
      <c r="H49" s="28">
        <v>-112427</v>
      </c>
      <c r="I49" s="22">
        <v>-169066</v>
      </c>
      <c r="J49" s="28">
        <v>-170101</v>
      </c>
      <c r="K49" s="28">
        <v>-123468</v>
      </c>
      <c r="L49" s="28">
        <v>-85590</v>
      </c>
      <c r="M49" s="22">
        <v>-98200</v>
      </c>
      <c r="N49" s="28">
        <v>-81825</v>
      </c>
      <c r="O49" s="28">
        <v>-94246</v>
      </c>
      <c r="P49" s="28">
        <v>-55741</v>
      </c>
      <c r="Q49" s="22">
        <v>-69767</v>
      </c>
      <c r="R49" s="28">
        <v>-87185</v>
      </c>
      <c r="S49" s="28">
        <v>-63047</v>
      </c>
      <c r="T49" s="28">
        <v>-74351</v>
      </c>
      <c r="U49" s="22">
        <v>-109416</v>
      </c>
      <c r="V49" s="28">
        <v>-70554</v>
      </c>
      <c r="W49" s="28">
        <v>-74816</v>
      </c>
      <c r="X49" s="28">
        <v>-84494</v>
      </c>
      <c r="Y49" s="22">
        <v>-954</v>
      </c>
    </row>
    <row r="50" spans="1:25" ht="13.5">
      <c r="A50" s="6" t="s">
        <v>239</v>
      </c>
      <c r="B50" s="28">
        <v>672781</v>
      </c>
      <c r="C50" s="28">
        <v>647900</v>
      </c>
      <c r="D50" s="28">
        <v>648046</v>
      </c>
      <c r="E50" s="22">
        <v>472487</v>
      </c>
      <c r="F50" s="28">
        <v>411184</v>
      </c>
      <c r="G50" s="28">
        <v>380395</v>
      </c>
      <c r="H50" s="28">
        <v>389697</v>
      </c>
      <c r="I50" s="22">
        <v>325552</v>
      </c>
      <c r="J50" s="28">
        <v>332464</v>
      </c>
      <c r="K50" s="28">
        <v>344290</v>
      </c>
      <c r="L50" s="28">
        <v>345438</v>
      </c>
      <c r="M50" s="22">
        <v>328072</v>
      </c>
      <c r="N50" s="28">
        <v>309189</v>
      </c>
      <c r="O50" s="28">
        <v>280625</v>
      </c>
      <c r="P50" s="28">
        <v>285828</v>
      </c>
      <c r="Q50" s="22">
        <v>264921</v>
      </c>
      <c r="R50" s="28">
        <v>256761</v>
      </c>
      <c r="S50" s="28">
        <v>275962</v>
      </c>
      <c r="T50" s="28">
        <v>273992</v>
      </c>
      <c r="U50" s="22">
        <v>257782</v>
      </c>
      <c r="V50" s="28">
        <v>305553</v>
      </c>
      <c r="W50" s="28">
        <v>87712</v>
      </c>
      <c r="X50" s="28">
        <v>79575</v>
      </c>
      <c r="Y50" s="22">
        <v>100051</v>
      </c>
    </row>
    <row r="51" spans="1:25" ht="13.5">
      <c r="A51" s="6" t="s">
        <v>131</v>
      </c>
      <c r="B51" s="28">
        <v>8808872</v>
      </c>
      <c r="C51" s="28">
        <v>8547108</v>
      </c>
      <c r="D51" s="28">
        <v>8416749</v>
      </c>
      <c r="E51" s="22">
        <v>7938189</v>
      </c>
      <c r="F51" s="28">
        <v>7643996</v>
      </c>
      <c r="G51" s="28">
        <v>7504349</v>
      </c>
      <c r="H51" s="28">
        <v>7456360</v>
      </c>
      <c r="I51" s="22">
        <v>7234580</v>
      </c>
      <c r="J51" s="28">
        <v>7023699</v>
      </c>
      <c r="K51" s="28">
        <v>7034294</v>
      </c>
      <c r="L51" s="28">
        <v>6964180</v>
      </c>
      <c r="M51" s="22">
        <v>6948071</v>
      </c>
      <c r="N51" s="28">
        <v>6761580</v>
      </c>
      <c r="O51" s="28">
        <v>6570582</v>
      </c>
      <c r="P51" s="28">
        <v>6525595</v>
      </c>
      <c r="Q51" s="22">
        <v>6444695</v>
      </c>
      <c r="R51" s="28">
        <v>6543161</v>
      </c>
      <c r="S51" s="28">
        <v>6638525</v>
      </c>
      <c r="T51" s="28">
        <v>6704903</v>
      </c>
      <c r="U51" s="22">
        <v>6848138</v>
      </c>
      <c r="V51" s="28">
        <v>7188500</v>
      </c>
      <c r="W51" s="28">
        <v>6746124</v>
      </c>
      <c r="X51" s="28">
        <v>6695870</v>
      </c>
      <c r="Y51" s="22">
        <v>6738002</v>
      </c>
    </row>
    <row r="52" spans="1:25" ht="14.25" thickBot="1">
      <c r="A52" s="7" t="s">
        <v>132</v>
      </c>
      <c r="B52" s="28">
        <v>15496424</v>
      </c>
      <c r="C52" s="28">
        <v>15554192</v>
      </c>
      <c r="D52" s="28">
        <v>15327695</v>
      </c>
      <c r="E52" s="22">
        <v>14365232</v>
      </c>
      <c r="F52" s="28">
        <v>14430981</v>
      </c>
      <c r="G52" s="28">
        <v>13603626</v>
      </c>
      <c r="H52" s="28">
        <v>13979557</v>
      </c>
      <c r="I52" s="22">
        <v>13797133</v>
      </c>
      <c r="J52" s="28">
        <v>13422670</v>
      </c>
      <c r="K52" s="28">
        <v>12805633</v>
      </c>
      <c r="L52" s="28">
        <v>12564259</v>
      </c>
      <c r="M52" s="22">
        <v>12370525</v>
      </c>
      <c r="N52" s="28">
        <v>12061583</v>
      </c>
      <c r="O52" s="28">
        <v>11459097</v>
      </c>
      <c r="P52" s="28">
        <v>11227484</v>
      </c>
      <c r="Q52" s="22">
        <v>11205040</v>
      </c>
      <c r="R52" s="28">
        <v>10941206</v>
      </c>
      <c r="S52" s="28">
        <v>11260218</v>
      </c>
      <c r="T52" s="28">
        <v>11503485</v>
      </c>
      <c r="U52" s="22">
        <v>11522734</v>
      </c>
      <c r="V52" s="28">
        <v>12894853</v>
      </c>
      <c r="W52" s="28">
        <v>12699922</v>
      </c>
      <c r="X52" s="28">
        <v>12432911</v>
      </c>
      <c r="Y52" s="22">
        <v>11738365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137</v>
      </c>
    </row>
    <row r="56" ht="13.5">
      <c r="A56" s="20" t="s">
        <v>138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133</v>
      </c>
      <c r="B2" s="14">
        <v>6467</v>
      </c>
      <c r="C2" s="14"/>
      <c r="D2" s="14"/>
      <c r="E2" s="14"/>
      <c r="F2" s="14"/>
      <c r="G2" s="14"/>
    </row>
    <row r="3" spans="1:7" ht="14.25" thickBot="1">
      <c r="A3" s="11" t="s">
        <v>134</v>
      </c>
      <c r="B3" s="1" t="s">
        <v>135</v>
      </c>
      <c r="C3" s="1"/>
      <c r="D3" s="1"/>
      <c r="E3" s="1"/>
      <c r="F3" s="1"/>
      <c r="G3" s="1"/>
    </row>
    <row r="4" spans="1:7" ht="14.25" thickTop="1">
      <c r="A4" s="10" t="s">
        <v>43</v>
      </c>
      <c r="B4" s="15" t="str">
        <f>HYPERLINK("http://www.kabupro.jp/mark/20130626/S000DORB.htm","有価証券報告書")</f>
        <v>有価証券報告書</v>
      </c>
      <c r="C4" s="15" t="str">
        <f>HYPERLINK("http://www.kabupro.jp/mark/20130626/S000DORB.htm","有価証券報告書")</f>
        <v>有価証券報告書</v>
      </c>
      <c r="D4" s="15" t="str">
        <f>HYPERLINK("http://www.kabupro.jp/mark/20120622/S000B3IE.htm","有価証券報告書")</f>
        <v>有価証券報告書</v>
      </c>
      <c r="E4" s="15" t="str">
        <f>HYPERLINK("http://www.kabupro.jp/mark/20110627/S0008M8K.htm","有価証券報告書")</f>
        <v>有価証券報告書</v>
      </c>
      <c r="F4" s="15" t="str">
        <f>HYPERLINK("http://www.kabupro.jp/mark/20100629/S0006550.htm","有価証券報告書")</f>
        <v>有価証券報告書</v>
      </c>
      <c r="G4" s="15" t="str">
        <f>HYPERLINK("http://www.kabupro.jp/mark/20090626/S0003GYL.htm","有価証券報告書")</f>
        <v>有価証券報告書</v>
      </c>
    </row>
    <row r="5" spans="1:7" ht="14.25" thickBot="1">
      <c r="A5" s="11" t="s">
        <v>44</v>
      </c>
      <c r="B5" s="1" t="s">
        <v>50</v>
      </c>
      <c r="C5" s="1" t="s">
        <v>50</v>
      </c>
      <c r="D5" s="1" t="s">
        <v>54</v>
      </c>
      <c r="E5" s="1" t="s">
        <v>56</v>
      </c>
      <c r="F5" s="1" t="s">
        <v>58</v>
      </c>
      <c r="G5" s="1" t="s">
        <v>60</v>
      </c>
    </row>
    <row r="6" spans="1:7" ht="15" thickBot="1" thickTop="1">
      <c r="A6" s="10" t="s">
        <v>45</v>
      </c>
      <c r="B6" s="18" t="s">
        <v>196</v>
      </c>
      <c r="C6" s="19"/>
      <c r="D6" s="19"/>
      <c r="E6" s="19"/>
      <c r="F6" s="19"/>
      <c r="G6" s="19"/>
    </row>
    <row r="7" spans="1:7" ht="14.25" thickTop="1">
      <c r="A7" s="12" t="s">
        <v>46</v>
      </c>
      <c r="B7" s="16" t="s">
        <v>51</v>
      </c>
      <c r="C7" s="16" t="s">
        <v>51</v>
      </c>
      <c r="D7" s="16" t="s">
        <v>51</v>
      </c>
      <c r="E7" s="16" t="s">
        <v>51</v>
      </c>
      <c r="F7" s="16" t="s">
        <v>51</v>
      </c>
      <c r="G7" s="16" t="s">
        <v>51</v>
      </c>
    </row>
    <row r="8" spans="1:7" ht="13.5">
      <c r="A8" s="13" t="s">
        <v>47</v>
      </c>
      <c r="B8" s="17" t="s">
        <v>139</v>
      </c>
      <c r="C8" s="17" t="s">
        <v>140</v>
      </c>
      <c r="D8" s="17" t="s">
        <v>141</v>
      </c>
      <c r="E8" s="17" t="s">
        <v>142</v>
      </c>
      <c r="F8" s="17" t="s">
        <v>143</v>
      </c>
      <c r="G8" s="17" t="s">
        <v>144</v>
      </c>
    </row>
    <row r="9" spans="1:7" ht="13.5">
      <c r="A9" s="13" t="s">
        <v>48</v>
      </c>
      <c r="B9" s="17" t="s">
        <v>52</v>
      </c>
      <c r="C9" s="17" t="s">
        <v>53</v>
      </c>
      <c r="D9" s="17" t="s">
        <v>55</v>
      </c>
      <c r="E9" s="17" t="s">
        <v>57</v>
      </c>
      <c r="F9" s="17" t="s">
        <v>59</v>
      </c>
      <c r="G9" s="17" t="s">
        <v>61</v>
      </c>
    </row>
    <row r="10" spans="1:7" ht="14.25" thickBot="1">
      <c r="A10" s="13" t="s">
        <v>49</v>
      </c>
      <c r="B10" s="17" t="s">
        <v>63</v>
      </c>
      <c r="C10" s="17" t="s">
        <v>63</v>
      </c>
      <c r="D10" s="17" t="s">
        <v>63</v>
      </c>
      <c r="E10" s="17" t="s">
        <v>63</v>
      </c>
      <c r="F10" s="17" t="s">
        <v>63</v>
      </c>
      <c r="G10" s="17" t="s">
        <v>63</v>
      </c>
    </row>
    <row r="11" spans="1:7" ht="14.25" thickTop="1">
      <c r="A11" s="26" t="s">
        <v>145</v>
      </c>
      <c r="B11" s="21">
        <v>6118093</v>
      </c>
      <c r="C11" s="21">
        <v>5937816</v>
      </c>
      <c r="D11" s="21">
        <v>5415949</v>
      </c>
      <c r="E11" s="21">
        <v>4103801</v>
      </c>
      <c r="F11" s="21">
        <v>5904343</v>
      </c>
      <c r="G11" s="21">
        <v>11050611</v>
      </c>
    </row>
    <row r="12" spans="1:7" ht="13.5">
      <c r="A12" s="6" t="s">
        <v>146</v>
      </c>
      <c r="B12" s="22">
        <v>213957</v>
      </c>
      <c r="C12" s="22">
        <v>155056</v>
      </c>
      <c r="D12" s="22">
        <v>146633</v>
      </c>
      <c r="E12" s="22">
        <v>218645</v>
      </c>
      <c r="F12" s="22">
        <v>242824</v>
      </c>
      <c r="G12" s="22"/>
    </row>
    <row r="13" spans="1:7" ht="13.5">
      <c r="A13" s="6" t="s">
        <v>147</v>
      </c>
      <c r="B13" s="22">
        <v>4261962</v>
      </c>
      <c r="C13" s="22">
        <v>4222574</v>
      </c>
      <c r="D13" s="22">
        <v>3838791</v>
      </c>
      <c r="E13" s="22">
        <v>3249365</v>
      </c>
      <c r="F13" s="22">
        <v>4153092</v>
      </c>
      <c r="G13" s="22">
        <v>7846449</v>
      </c>
    </row>
    <row r="14" spans="1:7" ht="13.5">
      <c r="A14" s="6" t="s">
        <v>148</v>
      </c>
      <c r="B14" s="22">
        <v>492396</v>
      </c>
      <c r="C14" s="22">
        <v>545266</v>
      </c>
      <c r="D14" s="22">
        <v>365115</v>
      </c>
      <c r="E14" s="22">
        <v>226279</v>
      </c>
      <c r="F14" s="22">
        <v>416884</v>
      </c>
      <c r="G14" s="22">
        <v>654373</v>
      </c>
    </row>
    <row r="15" spans="1:7" ht="13.5">
      <c r="A15" s="6" t="s">
        <v>149</v>
      </c>
      <c r="B15" s="22">
        <v>4968315</v>
      </c>
      <c r="C15" s="22">
        <v>4922897</v>
      </c>
      <c r="D15" s="22">
        <v>4350540</v>
      </c>
      <c r="E15" s="22">
        <v>3694290</v>
      </c>
      <c r="F15" s="22">
        <v>4812801</v>
      </c>
      <c r="G15" s="22">
        <v>8838447</v>
      </c>
    </row>
    <row r="16" spans="1:7" ht="13.5">
      <c r="A16" s="6" t="s">
        <v>150</v>
      </c>
      <c r="B16" s="22">
        <v>236681</v>
      </c>
      <c r="C16" s="22">
        <v>213957</v>
      </c>
      <c r="D16" s="22">
        <v>155056</v>
      </c>
      <c r="E16" s="22">
        <v>146633</v>
      </c>
      <c r="F16" s="22">
        <v>218645</v>
      </c>
      <c r="G16" s="22"/>
    </row>
    <row r="17" spans="1:7" ht="13.5">
      <c r="A17" s="6" t="s">
        <v>151</v>
      </c>
      <c r="B17" s="22">
        <v>4731634</v>
      </c>
      <c r="C17" s="22">
        <v>4708940</v>
      </c>
      <c r="D17" s="22">
        <v>4195483</v>
      </c>
      <c r="E17" s="22">
        <v>3547657</v>
      </c>
      <c r="F17" s="22">
        <v>4594155</v>
      </c>
      <c r="G17" s="22">
        <v>8388175</v>
      </c>
    </row>
    <row r="18" spans="1:7" ht="13.5">
      <c r="A18" s="7" t="s">
        <v>152</v>
      </c>
      <c r="B18" s="22">
        <v>1386459</v>
      </c>
      <c r="C18" s="22">
        <v>1228875</v>
      </c>
      <c r="D18" s="22">
        <v>1220465</v>
      </c>
      <c r="E18" s="22">
        <v>556143</v>
      </c>
      <c r="F18" s="22">
        <v>1310188</v>
      </c>
      <c r="G18" s="22">
        <v>2662435</v>
      </c>
    </row>
    <row r="19" spans="1:7" ht="13.5">
      <c r="A19" s="6" t="s">
        <v>153</v>
      </c>
      <c r="B19" s="22">
        <v>81219</v>
      </c>
      <c r="C19" s="22">
        <v>75123</v>
      </c>
      <c r="D19" s="22">
        <v>69848</v>
      </c>
      <c r="E19" s="22">
        <v>51662</v>
      </c>
      <c r="F19" s="22">
        <v>78954</v>
      </c>
      <c r="G19" s="22"/>
    </row>
    <row r="20" spans="1:7" ht="13.5">
      <c r="A20" s="6" t="s">
        <v>154</v>
      </c>
      <c r="B20" s="22">
        <v>15429</v>
      </c>
      <c r="C20" s="22">
        <v>10897</v>
      </c>
      <c r="D20" s="22">
        <v>12512</v>
      </c>
      <c r="E20" s="22">
        <v>11210</v>
      </c>
      <c r="F20" s="22">
        <v>17202</v>
      </c>
      <c r="G20" s="22">
        <v>18917</v>
      </c>
    </row>
    <row r="21" spans="1:7" ht="13.5">
      <c r="A21" s="6" t="s">
        <v>155</v>
      </c>
      <c r="B21" s="22">
        <v>78493</v>
      </c>
      <c r="C21" s="22">
        <v>67940</v>
      </c>
      <c r="D21" s="22">
        <v>62540</v>
      </c>
      <c r="E21" s="22">
        <v>90078</v>
      </c>
      <c r="F21" s="22">
        <v>119958</v>
      </c>
      <c r="G21" s="22">
        <v>138850</v>
      </c>
    </row>
    <row r="22" spans="1:7" ht="13.5">
      <c r="A22" s="6" t="s">
        <v>156</v>
      </c>
      <c r="B22" s="22">
        <v>421885</v>
      </c>
      <c r="C22" s="22">
        <v>415050</v>
      </c>
      <c r="D22" s="22">
        <v>411711</v>
      </c>
      <c r="E22" s="22">
        <v>360098</v>
      </c>
      <c r="F22" s="22">
        <v>418153</v>
      </c>
      <c r="G22" s="22">
        <v>499152</v>
      </c>
    </row>
    <row r="23" spans="1:7" ht="13.5">
      <c r="A23" s="6" t="s">
        <v>157</v>
      </c>
      <c r="B23" s="22">
        <v>28789</v>
      </c>
      <c r="C23" s="22">
        <v>26776</v>
      </c>
      <c r="D23" s="22">
        <v>28503</v>
      </c>
      <c r="E23" s="22">
        <v>24022</v>
      </c>
      <c r="F23" s="22">
        <v>23961</v>
      </c>
      <c r="G23" s="22">
        <v>32631</v>
      </c>
    </row>
    <row r="24" spans="1:7" ht="13.5">
      <c r="A24" s="6" t="s">
        <v>158</v>
      </c>
      <c r="B24" s="22">
        <v>19454</v>
      </c>
      <c r="C24" s="22">
        <v>21648</v>
      </c>
      <c r="D24" s="22">
        <v>19503</v>
      </c>
      <c r="E24" s="22">
        <v>20794</v>
      </c>
      <c r="F24" s="22">
        <v>18239</v>
      </c>
      <c r="G24" s="22">
        <v>15757</v>
      </c>
    </row>
    <row r="25" spans="1:7" ht="13.5">
      <c r="A25" s="6" t="s">
        <v>159</v>
      </c>
      <c r="B25" s="22">
        <v>145466</v>
      </c>
      <c r="C25" s="22">
        <v>104380</v>
      </c>
      <c r="D25" s="22">
        <v>104763</v>
      </c>
      <c r="E25" s="22">
        <v>98655</v>
      </c>
      <c r="F25" s="22">
        <v>97585</v>
      </c>
      <c r="G25" s="22">
        <v>120587</v>
      </c>
    </row>
    <row r="26" spans="1:7" ht="13.5">
      <c r="A26" s="6" t="s">
        <v>160</v>
      </c>
      <c r="B26" s="22">
        <v>38262</v>
      </c>
      <c r="C26" s="22">
        <v>35891</v>
      </c>
      <c r="D26" s="22">
        <v>34296</v>
      </c>
      <c r="E26" s="22">
        <v>35934</v>
      </c>
      <c r="F26" s="22">
        <v>42747</v>
      </c>
      <c r="G26" s="22">
        <v>51988</v>
      </c>
    </row>
    <row r="27" spans="1:7" ht="13.5">
      <c r="A27" s="6" t="s">
        <v>161</v>
      </c>
      <c r="B27" s="22">
        <v>81672</v>
      </c>
      <c r="C27" s="22">
        <v>65161</v>
      </c>
      <c r="D27" s="22">
        <v>66188</v>
      </c>
      <c r="E27" s="22">
        <v>66784</v>
      </c>
      <c r="F27" s="22">
        <v>84182</v>
      </c>
      <c r="G27" s="22">
        <v>106340</v>
      </c>
    </row>
    <row r="28" spans="1:7" ht="13.5">
      <c r="A28" s="6" t="s">
        <v>162</v>
      </c>
      <c r="B28" s="22">
        <v>25722</v>
      </c>
      <c r="C28" s="22">
        <v>23209</v>
      </c>
      <c r="D28" s="22">
        <v>24903</v>
      </c>
      <c r="E28" s="22">
        <v>25517</v>
      </c>
      <c r="F28" s="22">
        <v>28728</v>
      </c>
      <c r="G28" s="22">
        <v>30606</v>
      </c>
    </row>
    <row r="29" spans="1:7" ht="13.5">
      <c r="A29" s="6" t="s">
        <v>163</v>
      </c>
      <c r="B29" s="22">
        <v>122214</v>
      </c>
      <c r="C29" s="22">
        <v>118513</v>
      </c>
      <c r="D29" s="22">
        <v>94749</v>
      </c>
      <c r="E29" s="22">
        <v>108922</v>
      </c>
      <c r="F29" s="22">
        <v>137750</v>
      </c>
      <c r="G29" s="22"/>
    </row>
    <row r="30" spans="1:7" ht="13.5">
      <c r="A30" s="6" t="s">
        <v>164</v>
      </c>
      <c r="B30" s="22">
        <v>41248</v>
      </c>
      <c r="C30" s="22">
        <v>37816</v>
      </c>
      <c r="D30" s="22">
        <v>38506</v>
      </c>
      <c r="E30" s="22">
        <v>33069</v>
      </c>
      <c r="F30" s="22">
        <v>36257</v>
      </c>
      <c r="G30" s="22">
        <v>44244</v>
      </c>
    </row>
    <row r="31" spans="1:7" ht="13.5">
      <c r="A31" s="6" t="s">
        <v>165</v>
      </c>
      <c r="B31" s="22">
        <v>61787</v>
      </c>
      <c r="C31" s="22">
        <v>66889</v>
      </c>
      <c r="D31" s="22">
        <v>73606</v>
      </c>
      <c r="E31" s="22">
        <v>81384</v>
      </c>
      <c r="F31" s="22">
        <v>94446</v>
      </c>
      <c r="G31" s="22">
        <v>86149</v>
      </c>
    </row>
    <row r="32" spans="1:7" ht="13.5">
      <c r="A32" s="6" t="s">
        <v>166</v>
      </c>
      <c r="B32" s="22">
        <v>-409</v>
      </c>
      <c r="C32" s="22">
        <v>-12</v>
      </c>
      <c r="D32" s="22">
        <v>321</v>
      </c>
      <c r="E32" s="22">
        <v>2486</v>
      </c>
      <c r="F32" s="22"/>
      <c r="G32" s="22"/>
    </row>
    <row r="33" spans="1:7" ht="13.5">
      <c r="A33" s="6" t="s">
        <v>72</v>
      </c>
      <c r="B33" s="22">
        <v>129049</v>
      </c>
      <c r="C33" s="22">
        <v>106250</v>
      </c>
      <c r="D33" s="22">
        <v>120442</v>
      </c>
      <c r="E33" s="22">
        <v>99117</v>
      </c>
      <c r="F33" s="22">
        <v>-65388</v>
      </c>
      <c r="G33" s="22">
        <v>126643</v>
      </c>
    </row>
    <row r="34" spans="1:7" ht="13.5">
      <c r="A34" s="6" t="s">
        <v>167</v>
      </c>
      <c r="B34" s="22">
        <v>-230400</v>
      </c>
      <c r="C34" s="22">
        <v>-228000</v>
      </c>
      <c r="D34" s="22">
        <v>-225600</v>
      </c>
      <c r="E34" s="22">
        <v>-225600</v>
      </c>
      <c r="F34" s="22"/>
      <c r="G34" s="22"/>
    </row>
    <row r="35" spans="1:7" ht="13.5">
      <c r="A35" s="6" t="s">
        <v>168</v>
      </c>
      <c r="B35" s="22">
        <v>1059887</v>
      </c>
      <c r="C35" s="22">
        <v>947534</v>
      </c>
      <c r="D35" s="22">
        <v>936797</v>
      </c>
      <c r="E35" s="22">
        <v>884137</v>
      </c>
      <c r="F35" s="22">
        <v>1132778</v>
      </c>
      <c r="G35" s="22">
        <v>1550529</v>
      </c>
    </row>
    <row r="36" spans="1:7" ht="14.25" thickBot="1">
      <c r="A36" s="25" t="s">
        <v>169</v>
      </c>
      <c r="B36" s="23">
        <v>326571</v>
      </c>
      <c r="C36" s="23">
        <v>281341</v>
      </c>
      <c r="D36" s="23">
        <v>283668</v>
      </c>
      <c r="E36" s="23">
        <v>-327993</v>
      </c>
      <c r="F36" s="23">
        <v>177410</v>
      </c>
      <c r="G36" s="23">
        <v>1111906</v>
      </c>
    </row>
    <row r="37" spans="1:7" ht="14.25" thickTop="1">
      <c r="A37" s="6" t="s">
        <v>170</v>
      </c>
      <c r="B37" s="22">
        <v>919</v>
      </c>
      <c r="C37" s="22">
        <v>1162</v>
      </c>
      <c r="D37" s="22">
        <v>1161</v>
      </c>
      <c r="E37" s="22">
        <v>1051</v>
      </c>
      <c r="F37" s="22">
        <v>4794</v>
      </c>
      <c r="G37" s="22">
        <v>9253</v>
      </c>
    </row>
    <row r="38" spans="1:7" ht="13.5">
      <c r="A38" s="6" t="s">
        <v>171</v>
      </c>
      <c r="B38" s="22">
        <v>62123</v>
      </c>
      <c r="C38" s="22">
        <v>21191</v>
      </c>
      <c r="D38" s="22">
        <v>166</v>
      </c>
      <c r="E38" s="22">
        <v>135</v>
      </c>
      <c r="F38" s="22">
        <v>359</v>
      </c>
      <c r="G38" s="22">
        <v>406</v>
      </c>
    </row>
    <row r="39" spans="1:7" ht="13.5">
      <c r="A39" s="6" t="s">
        <v>172</v>
      </c>
      <c r="B39" s="22">
        <v>3575</v>
      </c>
      <c r="C39" s="22">
        <v>3724</v>
      </c>
      <c r="D39" s="22">
        <v>31350</v>
      </c>
      <c r="E39" s="22">
        <v>3044</v>
      </c>
      <c r="F39" s="22">
        <v>156</v>
      </c>
      <c r="G39" s="22"/>
    </row>
    <row r="40" spans="1:7" ht="13.5">
      <c r="A40" s="6" t="s">
        <v>173</v>
      </c>
      <c r="B40" s="22">
        <v>1726</v>
      </c>
      <c r="C40" s="22">
        <v>1690</v>
      </c>
      <c r="D40" s="22">
        <v>1800</v>
      </c>
      <c r="E40" s="22">
        <v>2009</v>
      </c>
      <c r="F40" s="22">
        <v>2002</v>
      </c>
      <c r="G40" s="22"/>
    </row>
    <row r="41" spans="1:7" ht="13.5">
      <c r="A41" s="6" t="s">
        <v>174</v>
      </c>
      <c r="B41" s="22">
        <v>812</v>
      </c>
      <c r="C41" s="22">
        <v>61062</v>
      </c>
      <c r="D41" s="22"/>
      <c r="E41" s="22">
        <v>27270</v>
      </c>
      <c r="F41" s="22">
        <v>9809</v>
      </c>
      <c r="G41" s="22"/>
    </row>
    <row r="42" spans="1:7" ht="13.5">
      <c r="A42" s="6" t="s">
        <v>175</v>
      </c>
      <c r="B42" s="22">
        <v>103077</v>
      </c>
      <c r="C42" s="22">
        <v>21391</v>
      </c>
      <c r="D42" s="22"/>
      <c r="E42" s="22"/>
      <c r="F42" s="22"/>
      <c r="G42" s="22"/>
    </row>
    <row r="43" spans="1:7" ht="13.5">
      <c r="A43" s="6" t="s">
        <v>176</v>
      </c>
      <c r="B43" s="22">
        <v>7660</v>
      </c>
      <c r="C43" s="22">
        <v>4448</v>
      </c>
      <c r="D43" s="22">
        <v>7087</v>
      </c>
      <c r="E43" s="22">
        <v>5285</v>
      </c>
      <c r="F43" s="22">
        <v>4292</v>
      </c>
      <c r="G43" s="22">
        <v>4971</v>
      </c>
    </row>
    <row r="44" spans="1:7" ht="13.5">
      <c r="A44" s="6" t="s">
        <v>177</v>
      </c>
      <c r="B44" s="22">
        <v>179894</v>
      </c>
      <c r="C44" s="22">
        <v>114672</v>
      </c>
      <c r="D44" s="22">
        <v>42061</v>
      </c>
      <c r="E44" s="22">
        <v>44102</v>
      </c>
      <c r="F44" s="22">
        <v>21415</v>
      </c>
      <c r="G44" s="22">
        <v>51386</v>
      </c>
    </row>
    <row r="45" spans="1:7" ht="13.5">
      <c r="A45" s="6" t="s">
        <v>178</v>
      </c>
      <c r="B45" s="22">
        <v>18616</v>
      </c>
      <c r="C45" s="22">
        <v>15736</v>
      </c>
      <c r="D45" s="22">
        <v>17068</v>
      </c>
      <c r="E45" s="22">
        <v>22423</v>
      </c>
      <c r="F45" s="22">
        <v>30013</v>
      </c>
      <c r="G45" s="22">
        <v>41517</v>
      </c>
    </row>
    <row r="46" spans="1:7" ht="13.5">
      <c r="A46" s="6" t="s">
        <v>179</v>
      </c>
      <c r="B46" s="22">
        <v>6802</v>
      </c>
      <c r="C46" s="22">
        <v>21107</v>
      </c>
      <c r="D46" s="22">
        <v>21189</v>
      </c>
      <c r="E46" s="22">
        <v>21106</v>
      </c>
      <c r="F46" s="22">
        <v>21294</v>
      </c>
      <c r="G46" s="22">
        <v>48363</v>
      </c>
    </row>
    <row r="47" spans="1:7" ht="13.5">
      <c r="A47" s="6" t="s">
        <v>180</v>
      </c>
      <c r="B47" s="22">
        <v>23279</v>
      </c>
      <c r="C47" s="22"/>
      <c r="D47" s="22"/>
      <c r="E47" s="22"/>
      <c r="F47" s="22"/>
      <c r="G47" s="22"/>
    </row>
    <row r="48" spans="1:7" ht="13.5">
      <c r="A48" s="6" t="s">
        <v>181</v>
      </c>
      <c r="B48" s="22">
        <v>2098</v>
      </c>
      <c r="C48" s="22">
        <v>3548</v>
      </c>
      <c r="D48" s="22">
        <v>4355</v>
      </c>
      <c r="E48" s="22">
        <v>9396</v>
      </c>
      <c r="F48" s="22">
        <v>22707</v>
      </c>
      <c r="G48" s="22">
        <v>17324</v>
      </c>
    </row>
    <row r="49" spans="1:7" ht="13.5">
      <c r="A49" s="6" t="s">
        <v>182</v>
      </c>
      <c r="B49" s="22">
        <v>50796</v>
      </c>
      <c r="C49" s="22">
        <v>40392</v>
      </c>
      <c r="D49" s="22">
        <v>54298</v>
      </c>
      <c r="E49" s="22">
        <v>58792</v>
      </c>
      <c r="F49" s="22">
        <v>109214</v>
      </c>
      <c r="G49" s="22">
        <v>173509</v>
      </c>
    </row>
    <row r="50" spans="1:7" ht="14.25" thickBot="1">
      <c r="A50" s="25" t="s">
        <v>183</v>
      </c>
      <c r="B50" s="23">
        <v>455669</v>
      </c>
      <c r="C50" s="23">
        <v>355620</v>
      </c>
      <c r="D50" s="23">
        <v>271431</v>
      </c>
      <c r="E50" s="23">
        <v>-342683</v>
      </c>
      <c r="F50" s="23">
        <v>89611</v>
      </c>
      <c r="G50" s="23">
        <v>989783</v>
      </c>
    </row>
    <row r="51" spans="1:7" ht="14.25" thickTop="1">
      <c r="A51" s="6" t="s">
        <v>184</v>
      </c>
      <c r="B51" s="22">
        <v>2270</v>
      </c>
      <c r="C51" s="22">
        <v>604</v>
      </c>
      <c r="D51" s="22">
        <v>244</v>
      </c>
      <c r="E51" s="22"/>
      <c r="F51" s="22">
        <v>255</v>
      </c>
      <c r="G51" s="22"/>
    </row>
    <row r="52" spans="1:7" ht="13.5">
      <c r="A52" s="6" t="s">
        <v>185</v>
      </c>
      <c r="B52" s="22">
        <v>2523</v>
      </c>
      <c r="C52" s="22">
        <v>2485</v>
      </c>
      <c r="D52" s="22"/>
      <c r="E52" s="22"/>
      <c r="F52" s="22"/>
      <c r="G52" s="22"/>
    </row>
    <row r="53" spans="1:7" ht="13.5">
      <c r="A53" s="6" t="s">
        <v>186</v>
      </c>
      <c r="B53" s="22">
        <v>4794</v>
      </c>
      <c r="C53" s="22">
        <v>3089</v>
      </c>
      <c r="D53" s="22">
        <v>244</v>
      </c>
      <c r="E53" s="22"/>
      <c r="F53" s="22">
        <v>24100</v>
      </c>
      <c r="G53" s="22">
        <v>3719</v>
      </c>
    </row>
    <row r="54" spans="1:7" ht="13.5">
      <c r="A54" s="6" t="s">
        <v>187</v>
      </c>
      <c r="B54" s="22">
        <v>137</v>
      </c>
      <c r="C54" s="22"/>
      <c r="D54" s="22">
        <v>657</v>
      </c>
      <c r="E54" s="22">
        <v>148</v>
      </c>
      <c r="F54" s="22">
        <v>738</v>
      </c>
      <c r="G54" s="22">
        <v>1211</v>
      </c>
    </row>
    <row r="55" spans="1:7" ht="13.5">
      <c r="A55" s="6" t="s">
        <v>188</v>
      </c>
      <c r="B55" s="22">
        <v>102867</v>
      </c>
      <c r="C55" s="22">
        <v>4857</v>
      </c>
      <c r="D55" s="22">
        <v>10256</v>
      </c>
      <c r="E55" s="22">
        <v>3724</v>
      </c>
      <c r="F55" s="22">
        <v>16828</v>
      </c>
      <c r="G55" s="22">
        <v>8154</v>
      </c>
    </row>
    <row r="56" spans="1:7" ht="13.5">
      <c r="A56" s="6" t="s">
        <v>189</v>
      </c>
      <c r="B56" s="22"/>
      <c r="C56" s="22">
        <v>1027</v>
      </c>
      <c r="D56" s="22"/>
      <c r="E56" s="22"/>
      <c r="F56" s="22"/>
      <c r="G56" s="22"/>
    </row>
    <row r="57" spans="1:7" ht="13.5">
      <c r="A57" s="6" t="s">
        <v>190</v>
      </c>
      <c r="B57" s="22">
        <v>103005</v>
      </c>
      <c r="C57" s="22">
        <v>5885</v>
      </c>
      <c r="D57" s="22">
        <v>62851</v>
      </c>
      <c r="E57" s="22">
        <v>3873</v>
      </c>
      <c r="F57" s="22">
        <v>461299</v>
      </c>
      <c r="G57" s="22">
        <v>328010</v>
      </c>
    </row>
    <row r="58" spans="1:7" ht="13.5">
      <c r="A58" s="7" t="s">
        <v>191</v>
      </c>
      <c r="B58" s="22">
        <v>357458</v>
      </c>
      <c r="C58" s="22">
        <v>352824</v>
      </c>
      <c r="D58" s="22">
        <v>208824</v>
      </c>
      <c r="E58" s="22">
        <v>-346557</v>
      </c>
      <c r="F58" s="22">
        <v>-347587</v>
      </c>
      <c r="G58" s="22">
        <v>665493</v>
      </c>
    </row>
    <row r="59" spans="1:7" ht="13.5">
      <c r="A59" s="7" t="s">
        <v>192</v>
      </c>
      <c r="B59" s="22">
        <v>36800</v>
      </c>
      <c r="C59" s="22">
        <v>7013</v>
      </c>
      <c r="D59" s="22">
        <v>6972</v>
      </c>
      <c r="E59" s="22">
        <v>8859</v>
      </c>
      <c r="F59" s="22">
        <v>7627</v>
      </c>
      <c r="G59" s="22">
        <v>347000</v>
      </c>
    </row>
    <row r="60" spans="1:7" ht="13.5">
      <c r="A60" s="7" t="s">
        <v>193</v>
      </c>
      <c r="B60" s="22">
        <v>97523</v>
      </c>
      <c r="C60" s="22">
        <v>178287</v>
      </c>
      <c r="D60" s="22">
        <v>-7345</v>
      </c>
      <c r="E60" s="22">
        <v>3801</v>
      </c>
      <c r="F60" s="22">
        <v>-528919</v>
      </c>
      <c r="G60" s="22">
        <v>3237</v>
      </c>
    </row>
    <row r="61" spans="1:7" ht="13.5">
      <c r="A61" s="7" t="s">
        <v>194</v>
      </c>
      <c r="B61" s="22">
        <v>134323</v>
      </c>
      <c r="C61" s="22">
        <v>185300</v>
      </c>
      <c r="D61" s="22">
        <v>-373</v>
      </c>
      <c r="E61" s="22">
        <v>12661</v>
      </c>
      <c r="F61" s="22">
        <v>-521291</v>
      </c>
      <c r="G61" s="22">
        <v>350237</v>
      </c>
    </row>
    <row r="62" spans="1:7" ht="14.25" thickBot="1">
      <c r="A62" s="7" t="s">
        <v>195</v>
      </c>
      <c r="B62" s="22">
        <v>223134</v>
      </c>
      <c r="C62" s="22">
        <v>167524</v>
      </c>
      <c r="D62" s="22">
        <v>209197</v>
      </c>
      <c r="E62" s="22">
        <v>-359218</v>
      </c>
      <c r="F62" s="22">
        <v>173704</v>
      </c>
      <c r="G62" s="22">
        <v>315256</v>
      </c>
    </row>
    <row r="63" spans="1:7" ht="14.25" thickTop="1">
      <c r="A63" s="8"/>
      <c r="B63" s="24"/>
      <c r="C63" s="24"/>
      <c r="D63" s="24"/>
      <c r="E63" s="24"/>
      <c r="F63" s="24"/>
      <c r="G63" s="24"/>
    </row>
    <row r="65" ht="13.5">
      <c r="A65" s="20" t="s">
        <v>137</v>
      </c>
    </row>
    <row r="66" ht="13.5">
      <c r="A66" s="20" t="s">
        <v>138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133</v>
      </c>
      <c r="B2" s="14">
        <v>6467</v>
      </c>
      <c r="C2" s="14"/>
      <c r="D2" s="14"/>
      <c r="E2" s="14"/>
      <c r="F2" s="14"/>
      <c r="G2" s="14"/>
    </row>
    <row r="3" spans="1:7" ht="14.25" thickBot="1">
      <c r="A3" s="11" t="s">
        <v>134</v>
      </c>
      <c r="B3" s="1" t="s">
        <v>135</v>
      </c>
      <c r="C3" s="1"/>
      <c r="D3" s="1"/>
      <c r="E3" s="1"/>
      <c r="F3" s="1"/>
      <c r="G3" s="1"/>
    </row>
    <row r="4" spans="1:7" ht="14.25" thickTop="1">
      <c r="A4" s="10" t="s">
        <v>43</v>
      </c>
      <c r="B4" s="15" t="str">
        <f>HYPERLINK("http://www.kabupro.jp/mark/20130626/S000DORB.htm","有価証券報告書")</f>
        <v>有価証券報告書</v>
      </c>
      <c r="C4" s="15" t="str">
        <f>HYPERLINK("http://www.kabupro.jp/mark/20130626/S000DORB.htm","有価証券報告書")</f>
        <v>有価証券報告書</v>
      </c>
      <c r="D4" s="15" t="str">
        <f>HYPERLINK("http://www.kabupro.jp/mark/20120622/S000B3IE.htm","有価証券報告書")</f>
        <v>有価証券報告書</v>
      </c>
      <c r="E4" s="15" t="str">
        <f>HYPERLINK("http://www.kabupro.jp/mark/20110627/S0008M8K.htm","有価証券報告書")</f>
        <v>有価証券報告書</v>
      </c>
      <c r="F4" s="15" t="str">
        <f>HYPERLINK("http://www.kabupro.jp/mark/20100629/S0006550.htm","有価証券報告書")</f>
        <v>有価証券報告書</v>
      </c>
      <c r="G4" s="15" t="str">
        <f>HYPERLINK("http://www.kabupro.jp/mark/20090626/S0003GYL.htm","有価証券報告書")</f>
        <v>有価証券報告書</v>
      </c>
    </row>
    <row r="5" spans="1:7" ht="14.25" thickBot="1">
      <c r="A5" s="11" t="s">
        <v>44</v>
      </c>
      <c r="B5" s="1" t="s">
        <v>50</v>
      </c>
      <c r="C5" s="1" t="s">
        <v>50</v>
      </c>
      <c r="D5" s="1" t="s">
        <v>54</v>
      </c>
      <c r="E5" s="1" t="s">
        <v>56</v>
      </c>
      <c r="F5" s="1" t="s">
        <v>58</v>
      </c>
      <c r="G5" s="1" t="s">
        <v>60</v>
      </c>
    </row>
    <row r="6" spans="1:7" ht="15" thickBot="1" thickTop="1">
      <c r="A6" s="10" t="s">
        <v>45</v>
      </c>
      <c r="B6" s="18" t="s">
        <v>136</v>
      </c>
      <c r="C6" s="19"/>
      <c r="D6" s="19"/>
      <c r="E6" s="19"/>
      <c r="F6" s="19"/>
      <c r="G6" s="19"/>
    </row>
    <row r="7" spans="1:7" ht="14.25" thickTop="1">
      <c r="A7" s="12" t="s">
        <v>46</v>
      </c>
      <c r="B7" s="16" t="s">
        <v>51</v>
      </c>
      <c r="C7" s="16" t="s">
        <v>51</v>
      </c>
      <c r="D7" s="16" t="s">
        <v>51</v>
      </c>
      <c r="E7" s="16" t="s">
        <v>51</v>
      </c>
      <c r="F7" s="16" t="s">
        <v>51</v>
      </c>
      <c r="G7" s="16" t="s">
        <v>51</v>
      </c>
    </row>
    <row r="8" spans="1:7" ht="13.5">
      <c r="A8" s="13" t="s">
        <v>47</v>
      </c>
      <c r="B8" s="17"/>
      <c r="C8" s="17"/>
      <c r="D8" s="17"/>
      <c r="E8" s="17"/>
      <c r="F8" s="17"/>
      <c r="G8" s="17"/>
    </row>
    <row r="9" spans="1:7" ht="13.5">
      <c r="A9" s="13" t="s">
        <v>48</v>
      </c>
      <c r="B9" s="17" t="s">
        <v>52</v>
      </c>
      <c r="C9" s="17" t="s">
        <v>53</v>
      </c>
      <c r="D9" s="17" t="s">
        <v>55</v>
      </c>
      <c r="E9" s="17" t="s">
        <v>57</v>
      </c>
      <c r="F9" s="17" t="s">
        <v>59</v>
      </c>
      <c r="G9" s="17" t="s">
        <v>61</v>
      </c>
    </row>
    <row r="10" spans="1:7" ht="14.25" thickBot="1">
      <c r="A10" s="13" t="s">
        <v>49</v>
      </c>
      <c r="B10" s="17" t="s">
        <v>63</v>
      </c>
      <c r="C10" s="17" t="s">
        <v>63</v>
      </c>
      <c r="D10" s="17" t="s">
        <v>63</v>
      </c>
      <c r="E10" s="17" t="s">
        <v>63</v>
      </c>
      <c r="F10" s="17" t="s">
        <v>63</v>
      </c>
      <c r="G10" s="17" t="s">
        <v>63</v>
      </c>
    </row>
    <row r="11" spans="1:7" ht="14.25" thickTop="1">
      <c r="A11" s="9" t="s">
        <v>62</v>
      </c>
      <c r="B11" s="21">
        <v>1270852</v>
      </c>
      <c r="C11" s="21">
        <v>1017510</v>
      </c>
      <c r="D11" s="21">
        <v>1050121</v>
      </c>
      <c r="E11" s="21">
        <v>1019686</v>
      </c>
      <c r="F11" s="21">
        <v>1139647</v>
      </c>
      <c r="G11" s="21">
        <v>750587</v>
      </c>
    </row>
    <row r="12" spans="1:7" ht="13.5">
      <c r="A12" s="2" t="s">
        <v>64</v>
      </c>
      <c r="B12" s="22">
        <v>481942</v>
      </c>
      <c r="C12" s="22">
        <v>811584</v>
      </c>
      <c r="D12" s="22">
        <v>680784</v>
      </c>
      <c r="E12" s="22">
        <v>420571</v>
      </c>
      <c r="F12" s="22">
        <v>474955</v>
      </c>
      <c r="G12" s="22">
        <v>288721</v>
      </c>
    </row>
    <row r="13" spans="1:7" ht="13.5">
      <c r="A13" s="2" t="s">
        <v>65</v>
      </c>
      <c r="B13" s="22">
        <v>1716393</v>
      </c>
      <c r="C13" s="22">
        <v>1662499</v>
      </c>
      <c r="D13" s="22">
        <v>1451986</v>
      </c>
      <c r="E13" s="22">
        <v>1281339</v>
      </c>
      <c r="F13" s="22">
        <v>872352</v>
      </c>
      <c r="G13" s="22">
        <v>2275443</v>
      </c>
    </row>
    <row r="14" spans="1:7" ht="13.5">
      <c r="A14" s="2" t="s">
        <v>66</v>
      </c>
      <c r="B14" s="22">
        <v>236681</v>
      </c>
      <c r="C14" s="22">
        <v>213957</v>
      </c>
      <c r="D14" s="22">
        <v>155056</v>
      </c>
      <c r="E14" s="22">
        <v>146633</v>
      </c>
      <c r="F14" s="22">
        <v>218645</v>
      </c>
      <c r="G14" s="22"/>
    </row>
    <row r="15" spans="1:7" ht="13.5">
      <c r="A15" s="2" t="s">
        <v>67</v>
      </c>
      <c r="B15" s="22">
        <v>203499</v>
      </c>
      <c r="C15" s="22">
        <v>254548</v>
      </c>
      <c r="D15" s="22">
        <v>229486</v>
      </c>
      <c r="E15" s="22">
        <v>182065</v>
      </c>
      <c r="F15" s="22">
        <v>110043</v>
      </c>
      <c r="G15" s="22">
        <v>716324</v>
      </c>
    </row>
    <row r="16" spans="1:7" ht="13.5">
      <c r="A16" s="2" t="s">
        <v>68</v>
      </c>
      <c r="B16" s="22">
        <v>80741</v>
      </c>
      <c r="C16" s="22">
        <v>103185</v>
      </c>
      <c r="D16" s="22">
        <v>132451</v>
      </c>
      <c r="E16" s="22">
        <v>94844</v>
      </c>
      <c r="F16" s="22">
        <v>74381</v>
      </c>
      <c r="G16" s="22"/>
    </row>
    <row r="17" spans="1:7" ht="13.5">
      <c r="A17" s="2" t="s">
        <v>69</v>
      </c>
      <c r="B17" s="22">
        <v>1134</v>
      </c>
      <c r="C17" s="22"/>
      <c r="D17" s="22">
        <v>9925</v>
      </c>
      <c r="E17" s="22"/>
      <c r="F17" s="22"/>
      <c r="G17" s="22"/>
    </row>
    <row r="18" spans="1:7" ht="13.5">
      <c r="A18" s="2" t="s">
        <v>70</v>
      </c>
      <c r="B18" s="22">
        <v>974</v>
      </c>
      <c r="C18" s="22">
        <v>1430</v>
      </c>
      <c r="D18" s="22">
        <v>2964</v>
      </c>
      <c r="E18" s="22">
        <v>7567</v>
      </c>
      <c r="F18" s="22">
        <v>12809</v>
      </c>
      <c r="G18" s="22">
        <v>5387</v>
      </c>
    </row>
    <row r="19" spans="1:7" ht="13.5">
      <c r="A19" s="2" t="s">
        <v>71</v>
      </c>
      <c r="B19" s="22">
        <v>64029</v>
      </c>
      <c r="C19" s="22">
        <v>52496</v>
      </c>
      <c r="D19" s="22">
        <v>61875</v>
      </c>
      <c r="E19" s="22">
        <v>48872</v>
      </c>
      <c r="F19" s="22">
        <v>44853</v>
      </c>
      <c r="G19" s="22">
        <v>81872</v>
      </c>
    </row>
    <row r="20" spans="1:7" ht="13.5">
      <c r="A20" s="2" t="s">
        <v>72</v>
      </c>
      <c r="B20" s="22">
        <v>53081</v>
      </c>
      <c r="C20" s="22">
        <v>52005</v>
      </c>
      <c r="D20" s="22">
        <v>32420</v>
      </c>
      <c r="E20" s="22">
        <v>62225</v>
      </c>
      <c r="F20" s="22">
        <v>341562</v>
      </c>
      <c r="G20" s="22">
        <v>21927</v>
      </c>
    </row>
    <row r="21" spans="1:7" ht="13.5">
      <c r="A21" s="2" t="s">
        <v>73</v>
      </c>
      <c r="B21" s="22">
        <v>-2871</v>
      </c>
      <c r="C21" s="22">
        <v>-3280</v>
      </c>
      <c r="D21" s="22">
        <v>-3267</v>
      </c>
      <c r="E21" s="22">
        <v>-2932</v>
      </c>
      <c r="F21" s="22">
        <v>-2550</v>
      </c>
      <c r="G21" s="22">
        <v>-16656</v>
      </c>
    </row>
    <row r="22" spans="1:7" ht="13.5">
      <c r="A22" s="2" t="s">
        <v>74</v>
      </c>
      <c r="B22" s="22">
        <v>4106459</v>
      </c>
      <c r="C22" s="22">
        <v>4165936</v>
      </c>
      <c r="D22" s="22">
        <v>3803804</v>
      </c>
      <c r="E22" s="22">
        <v>3260874</v>
      </c>
      <c r="F22" s="22">
        <v>3286700</v>
      </c>
      <c r="G22" s="22">
        <v>4764065</v>
      </c>
    </row>
    <row r="23" spans="1:7" ht="13.5">
      <c r="A23" s="3" t="s">
        <v>75</v>
      </c>
      <c r="B23" s="22">
        <v>3283239</v>
      </c>
      <c r="C23" s="22">
        <v>3261573</v>
      </c>
      <c r="D23" s="22">
        <v>3177974</v>
      </c>
      <c r="E23" s="22">
        <v>3205511</v>
      </c>
      <c r="F23" s="22">
        <v>3213124</v>
      </c>
      <c r="G23" s="22">
        <v>3156113</v>
      </c>
    </row>
    <row r="24" spans="1:7" ht="13.5">
      <c r="A24" s="4" t="s">
        <v>76</v>
      </c>
      <c r="B24" s="22">
        <v>-2169862</v>
      </c>
      <c r="C24" s="22">
        <v>-2101006</v>
      </c>
      <c r="D24" s="22">
        <v>-2031404</v>
      </c>
      <c r="E24" s="22">
        <v>-1997067</v>
      </c>
      <c r="F24" s="22">
        <v>-1915126</v>
      </c>
      <c r="G24" s="22">
        <v>-1833615</v>
      </c>
    </row>
    <row r="25" spans="1:7" ht="13.5">
      <c r="A25" s="4" t="s">
        <v>77</v>
      </c>
      <c r="B25" s="22">
        <v>1113376</v>
      </c>
      <c r="C25" s="22">
        <v>1160567</v>
      </c>
      <c r="D25" s="22">
        <v>1146569</v>
      </c>
      <c r="E25" s="22">
        <v>1208443</v>
      </c>
      <c r="F25" s="22">
        <v>1297997</v>
      </c>
      <c r="G25" s="22">
        <v>1322497</v>
      </c>
    </row>
    <row r="26" spans="1:7" ht="13.5">
      <c r="A26" s="3" t="s">
        <v>78</v>
      </c>
      <c r="B26" s="22">
        <v>784935</v>
      </c>
      <c r="C26" s="22">
        <v>781845</v>
      </c>
      <c r="D26" s="22">
        <v>787376</v>
      </c>
      <c r="E26" s="22">
        <v>791895</v>
      </c>
      <c r="F26" s="22">
        <v>791895</v>
      </c>
      <c r="G26" s="22">
        <v>794144</v>
      </c>
    </row>
    <row r="27" spans="1:7" ht="13.5">
      <c r="A27" s="4" t="s">
        <v>76</v>
      </c>
      <c r="B27" s="22">
        <v>-613242</v>
      </c>
      <c r="C27" s="22">
        <v>-592884</v>
      </c>
      <c r="D27" s="22">
        <v>-584571</v>
      </c>
      <c r="E27" s="22">
        <v>-563978</v>
      </c>
      <c r="F27" s="22">
        <v>-534216</v>
      </c>
      <c r="G27" s="22">
        <v>-501180</v>
      </c>
    </row>
    <row r="28" spans="1:7" ht="13.5">
      <c r="A28" s="4" t="s">
        <v>79</v>
      </c>
      <c r="B28" s="22">
        <v>171693</v>
      </c>
      <c r="C28" s="22">
        <v>188961</v>
      </c>
      <c r="D28" s="22">
        <v>202805</v>
      </c>
      <c r="E28" s="22">
        <v>227917</v>
      </c>
      <c r="F28" s="22">
        <v>257678</v>
      </c>
      <c r="G28" s="22">
        <v>292963</v>
      </c>
    </row>
    <row r="29" spans="1:7" ht="13.5">
      <c r="A29" s="3" t="s">
        <v>80</v>
      </c>
      <c r="B29" s="22">
        <v>5505778</v>
      </c>
      <c r="C29" s="22">
        <v>5437788</v>
      </c>
      <c r="D29" s="22">
        <v>5459058</v>
      </c>
      <c r="E29" s="22">
        <v>5375423</v>
      </c>
      <c r="F29" s="22">
        <v>5316295</v>
      </c>
      <c r="G29" s="22">
        <v>5776661</v>
      </c>
    </row>
    <row r="30" spans="1:7" ht="13.5">
      <c r="A30" s="4" t="s">
        <v>76</v>
      </c>
      <c r="B30" s="22">
        <v>-4587129</v>
      </c>
      <c r="C30" s="22">
        <v>-4639631</v>
      </c>
      <c r="D30" s="22">
        <v>-4636634</v>
      </c>
      <c r="E30" s="22">
        <v>-4508004</v>
      </c>
      <c r="F30" s="22">
        <v>-4291421</v>
      </c>
      <c r="G30" s="22">
        <v>-4354947</v>
      </c>
    </row>
    <row r="31" spans="1:7" ht="13.5">
      <c r="A31" s="4" t="s">
        <v>81</v>
      </c>
      <c r="B31" s="22">
        <v>918649</v>
      </c>
      <c r="C31" s="22">
        <v>798156</v>
      </c>
      <c r="D31" s="22">
        <v>822424</v>
      </c>
      <c r="E31" s="22">
        <v>867419</v>
      </c>
      <c r="F31" s="22">
        <v>1024873</v>
      </c>
      <c r="G31" s="22">
        <v>1421714</v>
      </c>
    </row>
    <row r="32" spans="1:7" ht="13.5">
      <c r="A32" s="3" t="s">
        <v>82</v>
      </c>
      <c r="B32" s="22">
        <v>52598</v>
      </c>
      <c r="C32" s="22">
        <v>60065</v>
      </c>
      <c r="D32" s="22">
        <v>70437</v>
      </c>
      <c r="E32" s="22">
        <v>82896</v>
      </c>
      <c r="F32" s="22">
        <v>84207</v>
      </c>
      <c r="G32" s="22">
        <v>86008</v>
      </c>
    </row>
    <row r="33" spans="1:7" ht="13.5">
      <c r="A33" s="4" t="s">
        <v>76</v>
      </c>
      <c r="B33" s="22">
        <v>-50369</v>
      </c>
      <c r="C33" s="22">
        <v>-54987</v>
      </c>
      <c r="D33" s="22">
        <v>-60110</v>
      </c>
      <c r="E33" s="22">
        <v>-68218</v>
      </c>
      <c r="F33" s="22">
        <v>-61709</v>
      </c>
      <c r="G33" s="22">
        <v>-63302</v>
      </c>
    </row>
    <row r="34" spans="1:7" ht="13.5">
      <c r="A34" s="4" t="s">
        <v>83</v>
      </c>
      <c r="B34" s="22">
        <v>2229</v>
      </c>
      <c r="C34" s="22">
        <v>5077</v>
      </c>
      <c r="D34" s="22">
        <v>10327</v>
      </c>
      <c r="E34" s="22">
        <v>14678</v>
      </c>
      <c r="F34" s="22">
        <v>22498</v>
      </c>
      <c r="G34" s="22">
        <v>22705</v>
      </c>
    </row>
    <row r="35" spans="1:7" ht="13.5">
      <c r="A35" s="3" t="s">
        <v>84</v>
      </c>
      <c r="B35" s="22">
        <v>659713</v>
      </c>
      <c r="C35" s="22">
        <v>657873</v>
      </c>
      <c r="D35" s="22">
        <v>642386</v>
      </c>
      <c r="E35" s="22">
        <v>676697</v>
      </c>
      <c r="F35" s="22">
        <v>689091</v>
      </c>
      <c r="G35" s="22">
        <v>860568</v>
      </c>
    </row>
    <row r="36" spans="1:7" ht="13.5">
      <c r="A36" s="4" t="s">
        <v>76</v>
      </c>
      <c r="B36" s="22">
        <v>-604481</v>
      </c>
      <c r="C36" s="22">
        <v>-593549</v>
      </c>
      <c r="D36" s="22">
        <v>-594411</v>
      </c>
      <c r="E36" s="22">
        <v>-583071</v>
      </c>
      <c r="F36" s="22">
        <v>-580569</v>
      </c>
      <c r="G36" s="22">
        <v>-710636</v>
      </c>
    </row>
    <row r="37" spans="1:7" ht="13.5">
      <c r="A37" s="4" t="s">
        <v>85</v>
      </c>
      <c r="B37" s="22">
        <v>55232</v>
      </c>
      <c r="C37" s="22">
        <v>64324</v>
      </c>
      <c r="D37" s="22">
        <v>47975</v>
      </c>
      <c r="E37" s="22">
        <v>93626</v>
      </c>
      <c r="F37" s="22">
        <v>108522</v>
      </c>
      <c r="G37" s="22">
        <v>149931</v>
      </c>
    </row>
    <row r="38" spans="1:7" ht="13.5">
      <c r="A38" s="3" t="s">
        <v>86</v>
      </c>
      <c r="B38" s="22">
        <v>1634640</v>
      </c>
      <c r="C38" s="22">
        <v>1634640</v>
      </c>
      <c r="D38" s="22">
        <v>1634640</v>
      </c>
      <c r="E38" s="22">
        <v>1634640</v>
      </c>
      <c r="F38" s="22">
        <v>1634640</v>
      </c>
      <c r="G38" s="22">
        <v>1634640</v>
      </c>
    </row>
    <row r="39" spans="1:7" ht="13.5">
      <c r="A39" s="3" t="s">
        <v>87</v>
      </c>
      <c r="B39" s="22">
        <v>108003</v>
      </c>
      <c r="C39" s="22">
        <v>66219</v>
      </c>
      <c r="D39" s="22">
        <v>18637</v>
      </c>
      <c r="E39" s="22">
        <v>18637</v>
      </c>
      <c r="F39" s="22"/>
      <c r="G39" s="22"/>
    </row>
    <row r="40" spans="1:7" ht="13.5">
      <c r="A40" s="4" t="s">
        <v>76</v>
      </c>
      <c r="B40" s="22">
        <v>-35729</v>
      </c>
      <c r="C40" s="22">
        <v>-19231</v>
      </c>
      <c r="D40" s="22">
        <v>-5930</v>
      </c>
      <c r="E40" s="22">
        <v>-2541</v>
      </c>
      <c r="F40" s="22"/>
      <c r="G40" s="22"/>
    </row>
    <row r="41" spans="1:7" ht="13.5">
      <c r="A41" s="4" t="s">
        <v>87</v>
      </c>
      <c r="B41" s="22">
        <v>72274</v>
      </c>
      <c r="C41" s="22">
        <v>46987</v>
      </c>
      <c r="D41" s="22">
        <v>12707</v>
      </c>
      <c r="E41" s="22">
        <v>16095</v>
      </c>
      <c r="F41" s="22"/>
      <c r="G41" s="22"/>
    </row>
    <row r="42" spans="1:7" ht="13.5">
      <c r="A42" s="3" t="s">
        <v>88</v>
      </c>
      <c r="B42" s="22">
        <v>3968097</v>
      </c>
      <c r="C42" s="22">
        <v>3898715</v>
      </c>
      <c r="D42" s="22">
        <v>3877449</v>
      </c>
      <c r="E42" s="22">
        <v>4104644</v>
      </c>
      <c r="F42" s="22">
        <v>4346211</v>
      </c>
      <c r="G42" s="22">
        <v>4844454</v>
      </c>
    </row>
    <row r="43" spans="1:7" ht="13.5">
      <c r="A43" s="3" t="s">
        <v>89</v>
      </c>
      <c r="B43" s="22">
        <v>2723</v>
      </c>
      <c r="C43" s="22">
        <v>2723</v>
      </c>
      <c r="D43" s="22">
        <v>2723</v>
      </c>
      <c r="E43" s="22">
        <v>4091</v>
      </c>
      <c r="F43" s="22">
        <v>4091</v>
      </c>
      <c r="G43" s="22">
        <v>4091</v>
      </c>
    </row>
    <row r="44" spans="1:7" ht="13.5">
      <c r="A44" s="3" t="s">
        <v>90</v>
      </c>
      <c r="B44" s="22">
        <v>17218</v>
      </c>
      <c r="C44" s="22">
        <v>18126</v>
      </c>
      <c r="D44" s="22">
        <v>10301</v>
      </c>
      <c r="E44" s="22">
        <v>14209</v>
      </c>
      <c r="F44" s="22">
        <v>13211</v>
      </c>
      <c r="G44" s="22">
        <v>23558</v>
      </c>
    </row>
    <row r="45" spans="1:7" ht="13.5">
      <c r="A45" s="3" t="s">
        <v>91</v>
      </c>
      <c r="B45" s="22">
        <v>4371</v>
      </c>
      <c r="C45" s="22">
        <v>6694</v>
      </c>
      <c r="D45" s="22">
        <v>9016</v>
      </c>
      <c r="E45" s="22">
        <v>11339</v>
      </c>
      <c r="F45" s="22">
        <v>13661</v>
      </c>
      <c r="G45" s="22">
        <v>15984</v>
      </c>
    </row>
    <row r="46" spans="1:7" ht="13.5">
      <c r="A46" s="3" t="s">
        <v>92</v>
      </c>
      <c r="B46" s="22">
        <v>74388</v>
      </c>
      <c r="C46" s="22">
        <v>120756</v>
      </c>
      <c r="D46" s="22">
        <v>77061</v>
      </c>
      <c r="E46" s="22">
        <v>31392</v>
      </c>
      <c r="F46" s="22"/>
      <c r="G46" s="22"/>
    </row>
    <row r="47" spans="1:7" ht="13.5">
      <c r="A47" s="3" t="s">
        <v>93</v>
      </c>
      <c r="B47" s="22">
        <v>98702</v>
      </c>
      <c r="C47" s="22">
        <v>148300</v>
      </c>
      <c r="D47" s="22">
        <v>99103</v>
      </c>
      <c r="E47" s="22">
        <v>61032</v>
      </c>
      <c r="F47" s="22">
        <v>30964</v>
      </c>
      <c r="G47" s="22">
        <v>43633</v>
      </c>
    </row>
    <row r="48" spans="1:7" ht="13.5">
      <c r="A48" s="3" t="s">
        <v>94</v>
      </c>
      <c r="B48" s="22">
        <v>25064</v>
      </c>
      <c r="C48" s="22">
        <v>36860</v>
      </c>
      <c r="D48" s="22">
        <v>57679</v>
      </c>
      <c r="E48" s="22">
        <v>57329</v>
      </c>
      <c r="F48" s="22">
        <v>45205</v>
      </c>
      <c r="G48" s="22">
        <v>86940</v>
      </c>
    </row>
    <row r="49" spans="1:7" ht="13.5">
      <c r="A49" s="3" t="s">
        <v>95</v>
      </c>
      <c r="B49" s="22">
        <v>1035446</v>
      </c>
      <c r="C49" s="22">
        <v>1035446</v>
      </c>
      <c r="D49" s="22">
        <v>877046</v>
      </c>
      <c r="E49" s="22">
        <v>877046</v>
      </c>
      <c r="F49" s="22">
        <v>857400</v>
      </c>
      <c r="G49" s="22">
        <v>505382</v>
      </c>
    </row>
    <row r="50" spans="1:7" ht="13.5">
      <c r="A50" s="3" t="s">
        <v>96</v>
      </c>
      <c r="B50" s="22">
        <v>510</v>
      </c>
      <c r="C50" s="22">
        <v>510</v>
      </c>
      <c r="D50" s="22">
        <v>500</v>
      </c>
      <c r="E50" s="22"/>
      <c r="F50" s="22"/>
      <c r="G50" s="22"/>
    </row>
    <row r="51" spans="1:7" ht="13.5">
      <c r="A51" s="3" t="s">
        <v>97</v>
      </c>
      <c r="B51" s="22">
        <v>64000</v>
      </c>
      <c r="C51" s="22"/>
      <c r="D51" s="22"/>
      <c r="E51" s="22"/>
      <c r="F51" s="22"/>
      <c r="G51" s="22">
        <v>165313</v>
      </c>
    </row>
    <row r="52" spans="1:7" ht="13.5">
      <c r="A52" s="3" t="s">
        <v>98</v>
      </c>
      <c r="B52" s="22"/>
      <c r="C52" s="22">
        <v>2117</v>
      </c>
      <c r="D52" s="22">
        <v>2117</v>
      </c>
      <c r="E52" s="22">
        <v>2117</v>
      </c>
      <c r="F52" s="22"/>
      <c r="G52" s="22"/>
    </row>
    <row r="53" spans="1:7" ht="13.5">
      <c r="A53" s="3" t="s">
        <v>71</v>
      </c>
      <c r="B53" s="22">
        <v>297754</v>
      </c>
      <c r="C53" s="22">
        <v>405185</v>
      </c>
      <c r="D53" s="22">
        <v>574339</v>
      </c>
      <c r="E53" s="22">
        <v>582664</v>
      </c>
      <c r="F53" s="22">
        <v>591643</v>
      </c>
      <c r="G53" s="22">
        <v>24549</v>
      </c>
    </row>
    <row r="54" spans="1:7" ht="13.5">
      <c r="A54" s="3" t="s">
        <v>99</v>
      </c>
      <c r="B54" s="22">
        <v>80231</v>
      </c>
      <c r="C54" s="22">
        <v>73389</v>
      </c>
      <c r="D54" s="22">
        <v>66547</v>
      </c>
      <c r="E54" s="22">
        <v>94876</v>
      </c>
      <c r="F54" s="22">
        <v>83442</v>
      </c>
      <c r="G54" s="22">
        <v>72008</v>
      </c>
    </row>
    <row r="55" spans="1:7" ht="13.5">
      <c r="A55" s="3" t="s">
        <v>100</v>
      </c>
      <c r="B55" s="22">
        <v>48050</v>
      </c>
      <c r="C55" s="22">
        <v>48050</v>
      </c>
      <c r="D55" s="22">
        <v>48050</v>
      </c>
      <c r="E55" s="22">
        <v>50200</v>
      </c>
      <c r="F55" s="22">
        <v>50200</v>
      </c>
      <c r="G55" s="22">
        <v>50200</v>
      </c>
    </row>
    <row r="56" spans="1:7" ht="13.5">
      <c r="A56" s="3" t="s">
        <v>72</v>
      </c>
      <c r="B56" s="22">
        <v>11777</v>
      </c>
      <c r="C56" s="22">
        <v>11507</v>
      </c>
      <c r="D56" s="22">
        <v>11994</v>
      </c>
      <c r="E56" s="22">
        <v>12082</v>
      </c>
      <c r="F56" s="22">
        <v>13178</v>
      </c>
      <c r="G56" s="22">
        <v>13666</v>
      </c>
    </row>
    <row r="57" spans="1:7" ht="13.5">
      <c r="A57" s="3" t="s">
        <v>73</v>
      </c>
      <c r="B57" s="22"/>
      <c r="C57" s="22">
        <v>-2117</v>
      </c>
      <c r="D57" s="22">
        <v>-2143</v>
      </c>
      <c r="E57" s="22">
        <v>-2156</v>
      </c>
      <c r="F57" s="22">
        <v>-52</v>
      </c>
      <c r="G57" s="22">
        <v>-65</v>
      </c>
    </row>
    <row r="58" spans="1:7" ht="13.5">
      <c r="A58" s="3" t="s">
        <v>101</v>
      </c>
      <c r="B58" s="22">
        <v>1562834</v>
      </c>
      <c r="C58" s="22">
        <v>1610949</v>
      </c>
      <c r="D58" s="22">
        <v>1636407</v>
      </c>
      <c r="E58" s="22">
        <v>1674751</v>
      </c>
      <c r="F58" s="22">
        <v>1642796</v>
      </c>
      <c r="G58" s="22">
        <v>830201</v>
      </c>
    </row>
    <row r="59" spans="1:7" ht="13.5">
      <c r="A59" s="2" t="s">
        <v>102</v>
      </c>
      <c r="B59" s="22">
        <v>5629633</v>
      </c>
      <c r="C59" s="22">
        <v>5657965</v>
      </c>
      <c r="D59" s="22">
        <v>5612960</v>
      </c>
      <c r="E59" s="22">
        <v>5840428</v>
      </c>
      <c r="F59" s="22">
        <v>6019972</v>
      </c>
      <c r="G59" s="22">
        <v>5718289</v>
      </c>
    </row>
    <row r="60" spans="1:7" ht="14.25" thickBot="1">
      <c r="A60" s="5" t="s">
        <v>103</v>
      </c>
      <c r="B60" s="23">
        <v>9736093</v>
      </c>
      <c r="C60" s="23">
        <v>9823902</v>
      </c>
      <c r="D60" s="23">
        <v>9416764</v>
      </c>
      <c r="E60" s="23">
        <v>9102804</v>
      </c>
      <c r="F60" s="23">
        <v>9315169</v>
      </c>
      <c r="G60" s="23">
        <v>10500811</v>
      </c>
    </row>
    <row r="61" spans="1:7" ht="14.25" thickTop="1">
      <c r="A61" s="2" t="s">
        <v>104</v>
      </c>
      <c r="B61" s="22">
        <v>457758</v>
      </c>
      <c r="C61" s="22">
        <v>370160</v>
      </c>
      <c r="D61" s="22">
        <v>238062</v>
      </c>
      <c r="E61" s="22">
        <v>248983</v>
      </c>
      <c r="F61" s="22">
        <v>63330</v>
      </c>
      <c r="G61" s="22">
        <v>663263</v>
      </c>
    </row>
    <row r="62" spans="1:7" ht="13.5">
      <c r="A62" s="2" t="s">
        <v>105</v>
      </c>
      <c r="B62" s="22">
        <v>223378</v>
      </c>
      <c r="C62" s="22">
        <v>450000</v>
      </c>
      <c r="D62" s="22">
        <v>800000</v>
      </c>
      <c r="E62" s="22">
        <v>500000</v>
      </c>
      <c r="F62" s="22">
        <v>200000</v>
      </c>
      <c r="G62" s="22">
        <v>400000</v>
      </c>
    </row>
    <row r="63" spans="1:7" ht="13.5">
      <c r="A63" s="2" t="s">
        <v>106</v>
      </c>
      <c r="B63" s="22">
        <v>902191</v>
      </c>
      <c r="C63" s="22">
        <v>621972</v>
      </c>
      <c r="D63" s="22">
        <v>460522</v>
      </c>
      <c r="E63" s="22">
        <v>692936</v>
      </c>
      <c r="F63" s="22">
        <v>569603</v>
      </c>
      <c r="G63" s="22">
        <v>618868</v>
      </c>
    </row>
    <row r="64" spans="1:7" ht="13.5">
      <c r="A64" s="2" t="s">
        <v>107</v>
      </c>
      <c r="B64" s="22"/>
      <c r="C64" s="22">
        <v>1000000</v>
      </c>
      <c r="D64" s="22"/>
      <c r="E64" s="22"/>
      <c r="F64" s="22">
        <v>10000</v>
      </c>
      <c r="G64" s="22">
        <v>20000</v>
      </c>
    </row>
    <row r="65" spans="1:7" ht="13.5">
      <c r="A65" s="2" t="s">
        <v>108</v>
      </c>
      <c r="B65" s="22">
        <v>25178</v>
      </c>
      <c r="C65" s="22">
        <v>16404</v>
      </c>
      <c r="D65" s="22">
        <v>3913</v>
      </c>
      <c r="E65" s="22">
        <v>3913</v>
      </c>
      <c r="F65" s="22"/>
      <c r="G65" s="22"/>
    </row>
    <row r="66" spans="1:7" ht="13.5">
      <c r="A66" s="2" t="s">
        <v>109</v>
      </c>
      <c r="B66" s="22">
        <v>473701</v>
      </c>
      <c r="C66" s="22">
        <v>300997</v>
      </c>
      <c r="D66" s="22">
        <v>208323</v>
      </c>
      <c r="E66" s="22">
        <v>177365</v>
      </c>
      <c r="F66" s="22">
        <v>172314</v>
      </c>
      <c r="G66" s="22">
        <v>294096</v>
      </c>
    </row>
    <row r="67" spans="1:7" ht="13.5">
      <c r="A67" s="2" t="s">
        <v>110</v>
      </c>
      <c r="B67" s="22">
        <v>32074</v>
      </c>
      <c r="C67" s="22">
        <v>14397</v>
      </c>
      <c r="D67" s="22">
        <v>15389</v>
      </c>
      <c r="E67" s="22">
        <v>13587</v>
      </c>
      <c r="F67" s="22">
        <v>12500</v>
      </c>
      <c r="G67" s="22">
        <v>164384</v>
      </c>
    </row>
    <row r="68" spans="1:7" ht="13.5">
      <c r="A68" s="2" t="s">
        <v>111</v>
      </c>
      <c r="B68" s="22">
        <v>649</v>
      </c>
      <c r="C68" s="22">
        <v>5851</v>
      </c>
      <c r="D68" s="22">
        <v>8422</v>
      </c>
      <c r="E68" s="22">
        <v>3583</v>
      </c>
      <c r="F68" s="22">
        <v>3718</v>
      </c>
      <c r="G68" s="22">
        <v>6483</v>
      </c>
    </row>
    <row r="69" spans="1:7" ht="13.5">
      <c r="A69" s="2" t="s">
        <v>112</v>
      </c>
      <c r="B69" s="22">
        <v>23209</v>
      </c>
      <c r="C69" s="22">
        <v>12907</v>
      </c>
      <c r="D69" s="22">
        <v>7622</v>
      </c>
      <c r="E69" s="22"/>
      <c r="F69" s="22">
        <v>36288</v>
      </c>
      <c r="G69" s="22"/>
    </row>
    <row r="70" spans="1:7" ht="13.5">
      <c r="A70" s="2" t="s">
        <v>113</v>
      </c>
      <c r="B70" s="22">
        <v>15487</v>
      </c>
      <c r="C70" s="22">
        <v>9406</v>
      </c>
      <c r="D70" s="22">
        <v>7184</v>
      </c>
      <c r="E70" s="22">
        <v>1816</v>
      </c>
      <c r="F70" s="22"/>
      <c r="G70" s="22">
        <v>31339</v>
      </c>
    </row>
    <row r="71" spans="1:7" ht="13.5">
      <c r="A71" s="2" t="s">
        <v>114</v>
      </c>
      <c r="B71" s="22">
        <v>110185</v>
      </c>
      <c r="C71" s="22">
        <v>105991</v>
      </c>
      <c r="D71" s="22">
        <v>105473</v>
      </c>
      <c r="E71" s="22">
        <v>91558</v>
      </c>
      <c r="F71" s="22">
        <v>87914</v>
      </c>
      <c r="G71" s="22">
        <v>120250</v>
      </c>
    </row>
    <row r="72" spans="1:7" ht="13.5">
      <c r="A72" s="2" t="s">
        <v>72</v>
      </c>
      <c r="B72" s="22">
        <v>13450</v>
      </c>
      <c r="C72" s="22">
        <v>7255</v>
      </c>
      <c r="D72" s="22">
        <v>74767</v>
      </c>
      <c r="E72" s="22">
        <v>5583</v>
      </c>
      <c r="F72" s="22">
        <v>4450</v>
      </c>
      <c r="G72" s="22">
        <v>41888</v>
      </c>
    </row>
    <row r="73" spans="1:7" ht="13.5">
      <c r="A73" s="2" t="s">
        <v>115</v>
      </c>
      <c r="B73" s="22">
        <v>2277266</v>
      </c>
      <c r="C73" s="22">
        <v>2915343</v>
      </c>
      <c r="D73" s="22">
        <v>1929680</v>
      </c>
      <c r="E73" s="22">
        <v>1739327</v>
      </c>
      <c r="F73" s="22">
        <v>1160118</v>
      </c>
      <c r="G73" s="22">
        <v>2402388</v>
      </c>
    </row>
    <row r="74" spans="1:7" ht="13.5">
      <c r="A74" s="2" t="s">
        <v>116</v>
      </c>
      <c r="B74" s="22">
        <v>1059145</v>
      </c>
      <c r="C74" s="22">
        <v>629279</v>
      </c>
      <c r="D74" s="22">
        <v>305395</v>
      </c>
      <c r="E74" s="22">
        <v>365910</v>
      </c>
      <c r="F74" s="22">
        <v>833744</v>
      </c>
      <c r="G74" s="22">
        <v>786547</v>
      </c>
    </row>
    <row r="75" spans="1:7" ht="13.5">
      <c r="A75" s="2" t="s">
        <v>108</v>
      </c>
      <c r="B75" s="22">
        <v>51332</v>
      </c>
      <c r="C75" s="22">
        <v>33911</v>
      </c>
      <c r="D75" s="22">
        <v>10762</v>
      </c>
      <c r="E75" s="22">
        <v>14676</v>
      </c>
      <c r="F75" s="22"/>
      <c r="G75" s="22"/>
    </row>
    <row r="76" spans="1:7" ht="13.5">
      <c r="A76" s="2" t="s">
        <v>117</v>
      </c>
      <c r="B76" s="22">
        <v>52890</v>
      </c>
      <c r="C76" s="22">
        <v>43867</v>
      </c>
      <c r="D76" s="22">
        <v>26679</v>
      </c>
      <c r="E76" s="22">
        <v>17556</v>
      </c>
      <c r="F76" s="22">
        <v>8347</v>
      </c>
      <c r="G76" s="22">
        <v>9401</v>
      </c>
    </row>
    <row r="77" spans="1:7" ht="13.5">
      <c r="A77" s="2" t="s">
        <v>118</v>
      </c>
      <c r="B77" s="22">
        <v>1163367</v>
      </c>
      <c r="C77" s="22">
        <v>707058</v>
      </c>
      <c r="D77" s="22">
        <v>1342837</v>
      </c>
      <c r="E77" s="22">
        <v>1398143</v>
      </c>
      <c r="F77" s="22">
        <v>1842091</v>
      </c>
      <c r="G77" s="22">
        <v>1805948</v>
      </c>
    </row>
    <row r="78" spans="1:7" ht="14.25" thickBot="1">
      <c r="A78" s="5" t="s">
        <v>119</v>
      </c>
      <c r="B78" s="23">
        <v>3440634</v>
      </c>
      <c r="C78" s="23">
        <v>3622401</v>
      </c>
      <c r="D78" s="23">
        <v>3272518</v>
      </c>
      <c r="E78" s="23">
        <v>3137471</v>
      </c>
      <c r="F78" s="23">
        <v>3002210</v>
      </c>
      <c r="G78" s="23">
        <v>4208336</v>
      </c>
    </row>
    <row r="79" spans="1:7" ht="14.25" thickTop="1">
      <c r="A79" s="2" t="s">
        <v>120</v>
      </c>
      <c r="B79" s="22">
        <v>1429921</v>
      </c>
      <c r="C79" s="22">
        <v>1429921</v>
      </c>
      <c r="D79" s="22">
        <v>1429921</v>
      </c>
      <c r="E79" s="22">
        <v>1429921</v>
      </c>
      <c r="F79" s="22">
        <v>1429921</v>
      </c>
      <c r="G79" s="22">
        <v>1429921</v>
      </c>
    </row>
    <row r="80" spans="1:7" ht="13.5">
      <c r="A80" s="3" t="s">
        <v>121</v>
      </c>
      <c r="B80" s="22">
        <v>1192857</v>
      </c>
      <c r="C80" s="22">
        <v>1192857</v>
      </c>
      <c r="D80" s="22">
        <v>1192857</v>
      </c>
      <c r="E80" s="22">
        <v>1192857</v>
      </c>
      <c r="F80" s="22">
        <v>1192857</v>
      </c>
      <c r="G80" s="22">
        <v>1192857</v>
      </c>
    </row>
    <row r="81" spans="1:7" ht="13.5">
      <c r="A81" s="3" t="s">
        <v>122</v>
      </c>
      <c r="B81" s="22">
        <v>1192857</v>
      </c>
      <c r="C81" s="22">
        <v>1192857</v>
      </c>
      <c r="D81" s="22">
        <v>1192857</v>
      </c>
      <c r="E81" s="22">
        <v>1192857</v>
      </c>
      <c r="F81" s="22">
        <v>1192857</v>
      </c>
      <c r="G81" s="22">
        <v>1192857</v>
      </c>
    </row>
    <row r="82" spans="1:7" ht="13.5">
      <c r="A82" s="3" t="s">
        <v>123</v>
      </c>
      <c r="B82" s="22">
        <v>55000</v>
      </c>
      <c r="C82" s="22">
        <v>55000</v>
      </c>
      <c r="D82" s="22">
        <v>55000</v>
      </c>
      <c r="E82" s="22">
        <v>55000</v>
      </c>
      <c r="F82" s="22">
        <v>55000</v>
      </c>
      <c r="G82" s="22">
        <v>55000</v>
      </c>
    </row>
    <row r="83" spans="1:7" ht="13.5">
      <c r="A83" s="4" t="s">
        <v>124</v>
      </c>
      <c r="B83" s="22">
        <v>2830000</v>
      </c>
      <c r="C83" s="22">
        <v>2830000</v>
      </c>
      <c r="D83" s="22">
        <v>3330000</v>
      </c>
      <c r="E83" s="22">
        <v>3330000</v>
      </c>
      <c r="F83" s="22">
        <v>3330000</v>
      </c>
      <c r="G83" s="22">
        <v>3330000</v>
      </c>
    </row>
    <row r="84" spans="1:7" ht="13.5">
      <c r="A84" s="4" t="s">
        <v>125</v>
      </c>
      <c r="B84" s="22">
        <v>784304</v>
      </c>
      <c r="C84" s="22">
        <v>687892</v>
      </c>
      <c r="D84" s="22">
        <v>128986</v>
      </c>
      <c r="E84" s="22">
        <v>-53055</v>
      </c>
      <c r="F84" s="22">
        <v>306162</v>
      </c>
      <c r="G84" s="22">
        <v>277286</v>
      </c>
    </row>
    <row r="85" spans="1:7" ht="13.5">
      <c r="A85" s="3" t="s">
        <v>126</v>
      </c>
      <c r="B85" s="22">
        <v>3669304</v>
      </c>
      <c r="C85" s="22">
        <v>3572892</v>
      </c>
      <c r="D85" s="22">
        <v>3513986</v>
      </c>
      <c r="E85" s="22">
        <v>3331944</v>
      </c>
      <c r="F85" s="22">
        <v>3691162</v>
      </c>
      <c r="G85" s="22">
        <v>3662286</v>
      </c>
    </row>
    <row r="86" spans="1:7" ht="13.5">
      <c r="A86" s="2" t="s">
        <v>127</v>
      </c>
      <c r="B86" s="22">
        <v>-1107</v>
      </c>
      <c r="C86" s="22">
        <v>-1058</v>
      </c>
      <c r="D86" s="22">
        <v>-1041</v>
      </c>
      <c r="E86" s="22">
        <v>-1030</v>
      </c>
      <c r="F86" s="22">
        <v>-1030</v>
      </c>
      <c r="G86" s="22">
        <v>-971</v>
      </c>
    </row>
    <row r="87" spans="1:7" ht="13.5">
      <c r="A87" s="2" t="s">
        <v>128</v>
      </c>
      <c r="B87" s="22">
        <v>6290975</v>
      </c>
      <c r="C87" s="22">
        <v>6194612</v>
      </c>
      <c r="D87" s="22">
        <v>6135723</v>
      </c>
      <c r="E87" s="22">
        <v>5953692</v>
      </c>
      <c r="F87" s="22">
        <v>6312910</v>
      </c>
      <c r="G87" s="22">
        <v>6284092</v>
      </c>
    </row>
    <row r="88" spans="1:7" ht="13.5">
      <c r="A88" s="2" t="s">
        <v>129</v>
      </c>
      <c r="B88" s="22">
        <v>4484</v>
      </c>
      <c r="C88" s="22">
        <v>6888</v>
      </c>
      <c r="D88" s="22">
        <v>8523</v>
      </c>
      <c r="E88" s="22">
        <v>11641</v>
      </c>
      <c r="F88" s="22">
        <v>48</v>
      </c>
      <c r="G88" s="22">
        <v>8381</v>
      </c>
    </row>
    <row r="89" spans="1:7" ht="13.5">
      <c r="A89" s="2" t="s">
        <v>130</v>
      </c>
      <c r="B89" s="22">
        <v>4484</v>
      </c>
      <c r="C89" s="22">
        <v>6888</v>
      </c>
      <c r="D89" s="22">
        <v>8523</v>
      </c>
      <c r="E89" s="22">
        <v>11641</v>
      </c>
      <c r="F89" s="22">
        <v>48</v>
      </c>
      <c r="G89" s="22">
        <v>8381</v>
      </c>
    </row>
    <row r="90" spans="1:7" ht="13.5">
      <c r="A90" s="6" t="s">
        <v>131</v>
      </c>
      <c r="B90" s="22">
        <v>6295459</v>
      </c>
      <c r="C90" s="22">
        <v>6201500</v>
      </c>
      <c r="D90" s="22">
        <v>6144246</v>
      </c>
      <c r="E90" s="22">
        <v>5965333</v>
      </c>
      <c r="F90" s="22">
        <v>6312959</v>
      </c>
      <c r="G90" s="22">
        <v>6292474</v>
      </c>
    </row>
    <row r="91" spans="1:7" ht="14.25" thickBot="1">
      <c r="A91" s="7" t="s">
        <v>132</v>
      </c>
      <c r="B91" s="22">
        <v>9736093</v>
      </c>
      <c r="C91" s="22">
        <v>9823902</v>
      </c>
      <c r="D91" s="22">
        <v>9416764</v>
      </c>
      <c r="E91" s="22">
        <v>9102804</v>
      </c>
      <c r="F91" s="22">
        <v>9315169</v>
      </c>
      <c r="G91" s="22">
        <v>10500811</v>
      </c>
    </row>
    <row r="92" spans="1:7" ht="14.25" thickTop="1">
      <c r="A92" s="8"/>
      <c r="B92" s="24"/>
      <c r="C92" s="24"/>
      <c r="D92" s="24"/>
      <c r="E92" s="24"/>
      <c r="F92" s="24"/>
      <c r="G92" s="24"/>
    </row>
    <row r="94" ht="13.5">
      <c r="A94" s="20" t="s">
        <v>137</v>
      </c>
    </row>
    <row r="95" ht="13.5">
      <c r="A95" s="20" t="s">
        <v>138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2014-02-12T00:55:08Z</dcterms:created>
  <dcterms:modified xsi:type="dcterms:W3CDTF">2014-02-12T00:55:17Z</dcterms:modified>
  <cp:category/>
  <cp:version/>
  <cp:contentType/>
  <cp:contentStatus/>
</cp:coreProperties>
</file>