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<sst xmlns="http://schemas.openxmlformats.org/spreadsheetml/2006/main" count="620" uniqueCount="211">
  <si>
    <t>有形固定資産除却損</t>
  </si>
  <si>
    <t>為替差損益（△は益）</t>
  </si>
  <si>
    <t>持分法による投資損益（△は益）</t>
  </si>
  <si>
    <t>売上債権の増減額（△は増加）</t>
  </si>
  <si>
    <t>たな卸資産の増減額（△は増加）</t>
  </si>
  <si>
    <t>仕入債務の増減額（△は減少）</t>
  </si>
  <si>
    <t>前受金の増減額（△は減少）</t>
  </si>
  <si>
    <t>未払消費税等の増減額（△は減少）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</si>
  <si>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</si>
  <si>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</si>
  <si>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</si>
  <si>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</si>
  <si>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</si>
  <si>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</si>
  <si>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</si>
  <si>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</si>
  <si>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有形固定資産の売却による収入</t>
  </si>
  <si>
    <t>無形固定資産の取得による支出</t>
  </si>
  <si>
    <t>貸付けによる支出</t>
  </si>
  <si>
    <t>貸付金の回収による収入</t>
  </si>
  <si>
    <t>投資活動によるキャッシュ・フロー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</si>
  <si>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</si>
  <si>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</si>
  <si>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</si>
  <si>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</si>
  <si>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</si>
  <si>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</si>
  <si>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売上原価</t>
  </si>
  <si>
    <t>持分法による投資利益</t>
  </si>
  <si>
    <t>為替差損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</si>
  <si>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</si>
  <si>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</si>
  <si>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</si>
  <si>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</si>
  <si>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</si>
  <si>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</si>
  <si>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</si>
  <si>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</si>
  <si>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</si>
  <si>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</si>
  <si>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</si>
  <si>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</si>
  <si>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</si>
  <si>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</si>
  <si>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</si>
  <si>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</si>
  <si>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2011/06/24</t>
  </si>
  <si>
    <t>2010/03/31</t>
  </si>
  <si>
    <t>2010/06/29</t>
  </si>
  <si>
    <t>2009/03/31</t>
  </si>
  <si>
    <t>2009/06/26</t>
  </si>
  <si>
    <t>2008/03/31</t>
  </si>
  <si>
    <t>現金及び預金</t>
  </si>
  <si>
    <t>千円</t>
  </si>
  <si>
    <t>受取手形</t>
  </si>
  <si>
    <t>売掛金</t>
  </si>
  <si>
    <t>原材料</t>
  </si>
  <si>
    <t>仕掛品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</si>
  <si>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</si>
  <si>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</si>
  <si>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</si>
  <si>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</si>
  <si>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</si>
  <si>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</si>
  <si>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</si>
  <si>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</si>
  <si>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</si>
  <si>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</si>
  <si>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</si>
  <si>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</si>
  <si>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</si>
  <si>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</si>
  <si>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</si>
  <si>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</si>
  <si>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</si>
  <si>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</si>
  <si>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借地権</t>
  </si>
  <si>
    <t>ソフトウエア</t>
  </si>
  <si>
    <t>無形固定資産</t>
  </si>
  <si>
    <t>投資有価証券</t>
  </si>
  <si>
    <t>関係会社株式</t>
  </si>
  <si>
    <t>出資金</t>
  </si>
  <si>
    <t>関係会社出資金</t>
  </si>
  <si>
    <t>従業員に対する長期貸付金</t>
  </si>
  <si>
    <t>投資その他の資産</t>
  </si>
  <si>
    <t>固定資産</t>
  </si>
  <si>
    <t>資産</t>
  </si>
  <si>
    <t>支払手形</t>
  </si>
  <si>
    <t>買掛金</t>
  </si>
  <si>
    <t>未払金</t>
  </si>
  <si>
    <t>未払費用</t>
  </si>
  <si>
    <t>前受金</t>
  </si>
  <si>
    <t>リース債務</t>
  </si>
  <si>
    <t>賞与引当金</t>
  </si>
  <si>
    <t>未払役員賞与</t>
  </si>
  <si>
    <t>完成工事補償引当金</t>
  </si>
  <si>
    <t>未払法人税等</t>
  </si>
  <si>
    <t>未払消費税等</t>
  </si>
  <si>
    <t>預り金</t>
  </si>
  <si>
    <t>関係会社預り金</t>
  </si>
  <si>
    <t>設備関係支払手形</t>
  </si>
  <si>
    <t>設備関係未払金</t>
  </si>
  <si>
    <t>未払配当金</t>
  </si>
  <si>
    <t>流動負債</t>
  </si>
  <si>
    <t>退職給付引当金</t>
  </si>
  <si>
    <t>役員退職慰労引当金</t>
  </si>
  <si>
    <t>資産除去債務</t>
  </si>
  <si>
    <t>繰延税金負債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</si>
  <si>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</si>
  <si>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</si>
  <si>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</si>
  <si>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</si>
  <si>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</si>
  <si>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</si>
  <si>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</si>
  <si>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土地圧縮積立金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</si>
  <si>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</si>
  <si>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</si>
  <si>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</si>
  <si>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</si>
  <si>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</si>
  <si>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</si>
  <si>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</si>
  <si>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</si>
  <si>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</si>
  <si>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</si>
  <si>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</si>
  <si>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トリニティ工業株式会社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</si>
  <si>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</si>
  <si>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</si>
  <si>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</si>
  <si>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</si>
  <si>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</si>
  <si>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</si>
  <si>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</si>
  <si>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</si>
  <si>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</si>
  <si>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</si>
  <si>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当期製品製造原価</t>
  </si>
  <si>
    <t>売上総利益</t>
  </si>
  <si>
    <t>販売費・一般管理費</t>
  </si>
  <si>
    <t>営業利益</t>
  </si>
  <si>
    <t>受取利息</t>
  </si>
  <si>
    <t>受取配当金</t>
  </si>
  <si>
    <t>雑収益</t>
  </si>
  <si>
    <t>営業外収益</t>
  </si>
  <si>
    <t>支払利息</t>
  </si>
  <si>
    <t>固定資産除却損</t>
  </si>
  <si>
    <t>関係会社株式評価損</t>
  </si>
  <si>
    <t>雑支出</t>
  </si>
  <si>
    <t>営業外費用</t>
  </si>
  <si>
    <t>経常利益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</si>
  <si>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</si>
  <si>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</si>
  <si>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</si>
  <si>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</si>
  <si>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</si>
  <si>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</si>
  <si>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2014/02/07</t>
  </si>
  <si>
    <t>四半期</t>
  </si>
  <si>
    <t>2013/12/31</t>
  </si>
  <si>
    <t>2013/11/08</t>
  </si>
  <si>
    <t>2013/09/30</t>
  </si>
  <si>
    <t>2013/02/08</t>
  </si>
  <si>
    <t>2012/12/31</t>
  </si>
  <si>
    <t>2012/11/09</t>
  </si>
  <si>
    <t>2012/09/30</t>
  </si>
  <si>
    <t>2012/08/10</t>
  </si>
  <si>
    <t>2012/06/30</t>
  </si>
  <si>
    <t>2012/02/10</t>
  </si>
  <si>
    <t>2011/12/31</t>
  </si>
  <si>
    <t>2011/11/04</t>
  </si>
  <si>
    <t>2011/09/30</t>
  </si>
  <si>
    <t>2011/08/08</t>
  </si>
  <si>
    <t>2011/06/30</t>
  </si>
  <si>
    <t>2011/02/04</t>
  </si>
  <si>
    <t>2010/12/31</t>
  </si>
  <si>
    <t>2010/11/05</t>
  </si>
  <si>
    <t>2010/09/30</t>
  </si>
  <si>
    <t>2010/08/06</t>
  </si>
  <si>
    <t>2010/06/30</t>
  </si>
  <si>
    <t>2010/02/12</t>
  </si>
  <si>
    <t>2009/12/31</t>
  </si>
  <si>
    <t>2009/11/12</t>
  </si>
  <si>
    <t>2009/09/30</t>
  </si>
  <si>
    <t>2009/08/06</t>
  </si>
  <si>
    <t>2009/06/30</t>
  </si>
  <si>
    <t>2009/02/10</t>
  </si>
  <si>
    <t>2008/12/31</t>
  </si>
  <si>
    <t>2008/11/12</t>
  </si>
  <si>
    <t>2008/09/30</t>
  </si>
  <si>
    <t>2008/08/08</t>
  </si>
  <si>
    <t>2008/06/30</t>
  </si>
  <si>
    <t>受取手形及び営業未収入金</t>
  </si>
  <si>
    <t>製品</t>
  </si>
  <si>
    <t>その他（純額）</t>
  </si>
  <si>
    <t>支払手形及び買掛金</t>
  </si>
  <si>
    <t>為替換算調整勘定</t>
  </si>
  <si>
    <t>少数株主持分</t>
  </si>
  <si>
    <t>連結・貸借対照表</t>
  </si>
  <si>
    <t>累積四半期</t>
  </si>
  <si>
    <t>2013/04/01</t>
  </si>
  <si>
    <t>減価償却費</t>
  </si>
  <si>
    <t>のれん償却額</t>
  </si>
  <si>
    <t>退職給付引当金の増減額（△は減少）</t>
  </si>
  <si>
    <t>役員退職慰労引当金の増減額（△は減少）</t>
  </si>
  <si>
    <t>貸倒引当金の増減額（△は減少）</t>
  </si>
  <si>
    <t>賞与引当金の増減額（△は減少）</t>
  </si>
  <si>
    <t>役員賞与引当金の増減額（△は減少）</t>
  </si>
  <si>
    <t>完成工事補償引当金の増減額（△は減少）</t>
  </si>
  <si>
    <t>受取利息及び受取配当金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</si>
</sst>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X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10" t="s">
        <v>125</v>
      </c>
      <c r="B2" s="14">
        <v>6382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 thickBot="1">
      <c r="A3" s="11" t="s">
        <v>126</v>
      </c>
      <c r="B3" s="1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10" t="s">
        <v>33</v>
      </c>
      <c r="B4" s="15" t="str">
        <f>HYPERLINK("http://www.kabupro.jp/mark/20140207/S10011VK.htm","四半期報告書")</f>
        <v>四半期報告書</v>
      </c>
      <c r="C4" s="15" t="str">
        <f>HYPERLINK("http://www.kabupro.jp/mark/20131108/S1000CMA.htm","四半期報告書")</f>
        <v>四半期報告書</v>
      </c>
      <c r="D4" s="15" t="str">
        <f>HYPERLINK("http://www.kabupro.jp/mark/20130627/S000DTRS.htm","有価証券報告書")</f>
        <v>有価証券報告書</v>
      </c>
      <c r="E4" s="15" t="str">
        <f>HYPERLINK("http://www.kabupro.jp/mark/20140207/S10011VK.htm","四半期報告書")</f>
        <v>四半期報告書</v>
      </c>
      <c r="F4" s="15" t="str">
        <f>HYPERLINK("http://www.kabupro.jp/mark/20131108/S1000CMA.htm","四半期報告書")</f>
        <v>四半期報告書</v>
      </c>
      <c r="G4" s="15" t="str">
        <f>HYPERLINK("http://www.kabupro.jp/mark/20120810/S000BO7J.htm","四半期報告書")</f>
        <v>四半期報告書</v>
      </c>
      <c r="H4" s="15" t="str">
        <f>HYPERLINK("http://www.kabupro.jp/mark/20130627/S000DTRS.htm","有価証券報告書")</f>
        <v>有価証券報告書</v>
      </c>
      <c r="I4" s="15" t="str">
        <f>HYPERLINK("http://www.kabupro.jp/mark/20130208/S000CS0K.htm","四半期報告書")</f>
        <v>四半期報告書</v>
      </c>
      <c r="J4" s="15" t="str">
        <f>HYPERLINK("http://www.kabupro.jp/mark/20121109/S000C653.htm","四半期報告書")</f>
        <v>四半期報告書</v>
      </c>
      <c r="K4" s="15" t="str">
        <f>HYPERLINK("http://www.kabupro.jp/mark/20120810/S000BO7J.htm","四半期報告書")</f>
        <v>四半期報告書</v>
      </c>
      <c r="L4" s="15" t="str">
        <f>HYPERLINK("http://www.kabupro.jp/mark/20120628/S000B9IQ.htm","有価証券報告書")</f>
        <v>有価証券報告書</v>
      </c>
      <c r="M4" s="15" t="str">
        <f>HYPERLINK("http://www.kabupro.jp/mark/20120210/S000A9FG.htm","四半期報告書")</f>
        <v>四半期報告書</v>
      </c>
      <c r="N4" s="15" t="str">
        <f>HYPERLINK("http://www.kabupro.jp/mark/20111104/S0009LFC.htm","四半期報告書")</f>
        <v>四半期報告書</v>
      </c>
      <c r="O4" s="15" t="str">
        <f>HYPERLINK("http://www.kabupro.jp/mark/20110808/S00091U6.htm","四半期報告書")</f>
        <v>四半期報告書</v>
      </c>
      <c r="P4" s="15" t="str">
        <f>HYPERLINK("http://www.kabupro.jp/mark/20110624/S0008KMJ.htm","有価証券報告書")</f>
        <v>有価証券報告書</v>
      </c>
      <c r="Q4" s="15" t="str">
        <f>HYPERLINK("http://www.kabupro.jp/mark/20110204/S0007NF8.htm","四半期報告書")</f>
        <v>四半期報告書</v>
      </c>
      <c r="R4" s="15" t="str">
        <f>HYPERLINK("http://www.kabupro.jp/mark/20101105/S00071IQ.htm","四半期報告書")</f>
        <v>四半期報告書</v>
      </c>
      <c r="S4" s="15" t="str">
        <f>HYPERLINK("http://www.kabupro.jp/mark/20100806/S0006H7R.htm","四半期報告書")</f>
        <v>四半期報告書</v>
      </c>
      <c r="T4" s="15" t="str">
        <f>HYPERLINK("http://www.kabupro.jp/mark/20100629/S00067SP.htm","有価証券報告書")</f>
        <v>有価証券報告書</v>
      </c>
      <c r="U4" s="15" t="str">
        <f>HYPERLINK("http://www.kabupro.jp/mark/20100212/S00056D6.htm","四半期報告書")</f>
        <v>四半期報告書</v>
      </c>
      <c r="V4" s="15" t="str">
        <f>HYPERLINK("http://www.kabupro.jp/mark/20091112/S0004JOM.htm","四半期報告書")</f>
        <v>四半期報告書</v>
      </c>
      <c r="W4" s="15" t="str">
        <f>HYPERLINK("http://www.kabupro.jp/mark/20090806/S0003TL4.htm","四半期報告書")</f>
        <v>四半期報告書</v>
      </c>
      <c r="X4" s="15" t="str">
        <f>HYPERLINK("http://www.kabupro.jp/mark/20090626/S0003H35.htm","有価証券報告書")</f>
        <v>有価証券報告書</v>
      </c>
    </row>
    <row r="5" spans="1:24" ht="14.25" thickBot="1">
      <c r="A5" s="11" t="s">
        <v>34</v>
      </c>
      <c r="B5" s="1" t="s">
        <v>158</v>
      </c>
      <c r="C5" s="1" t="s">
        <v>161</v>
      </c>
      <c r="D5" s="1" t="s">
        <v>40</v>
      </c>
      <c r="E5" s="1" t="s">
        <v>158</v>
      </c>
      <c r="F5" s="1" t="s">
        <v>161</v>
      </c>
      <c r="G5" s="1" t="s">
        <v>167</v>
      </c>
      <c r="H5" s="1" t="s">
        <v>40</v>
      </c>
      <c r="I5" s="1" t="s">
        <v>163</v>
      </c>
      <c r="J5" s="1" t="s">
        <v>165</v>
      </c>
      <c r="K5" s="1" t="s">
        <v>167</v>
      </c>
      <c r="L5" s="1" t="s">
        <v>44</v>
      </c>
      <c r="M5" s="1" t="s">
        <v>169</v>
      </c>
      <c r="N5" s="1" t="s">
        <v>171</v>
      </c>
      <c r="O5" s="1" t="s">
        <v>173</v>
      </c>
      <c r="P5" s="1" t="s">
        <v>46</v>
      </c>
      <c r="Q5" s="1" t="s">
        <v>175</v>
      </c>
      <c r="R5" s="1" t="s">
        <v>177</v>
      </c>
      <c r="S5" s="1" t="s">
        <v>179</v>
      </c>
      <c r="T5" s="1" t="s">
        <v>48</v>
      </c>
      <c r="U5" s="1" t="s">
        <v>181</v>
      </c>
      <c r="V5" s="1" t="s">
        <v>183</v>
      </c>
      <c r="W5" s="1" t="s">
        <v>185</v>
      </c>
      <c r="X5" s="1" t="s">
        <v>50</v>
      </c>
    </row>
    <row r="6" spans="1:24" ht="15" thickBot="1" thickTop="1">
      <c r="A6" s="10" t="s">
        <v>35</v>
      </c>
      <c r="B6" s="18" t="s">
        <v>32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thickTop="1">
      <c r="A7" s="12" t="s">
        <v>36</v>
      </c>
      <c r="B7" s="14" t="s">
        <v>200</v>
      </c>
      <c r="C7" s="14" t="s">
        <v>200</v>
      </c>
      <c r="D7" s="16" t="s">
        <v>41</v>
      </c>
      <c r="E7" s="14" t="s">
        <v>200</v>
      </c>
      <c r="F7" s="14" t="s">
        <v>200</v>
      </c>
      <c r="G7" s="14" t="s">
        <v>200</v>
      </c>
      <c r="H7" s="16" t="s">
        <v>41</v>
      </c>
      <c r="I7" s="14" t="s">
        <v>200</v>
      </c>
      <c r="J7" s="14" t="s">
        <v>200</v>
      </c>
      <c r="K7" s="14" t="s">
        <v>200</v>
      </c>
      <c r="L7" s="16" t="s">
        <v>41</v>
      </c>
      <c r="M7" s="14" t="s">
        <v>200</v>
      </c>
      <c r="N7" s="14" t="s">
        <v>200</v>
      </c>
      <c r="O7" s="14" t="s">
        <v>200</v>
      </c>
      <c r="P7" s="16" t="s">
        <v>41</v>
      </c>
      <c r="Q7" s="14" t="s">
        <v>200</v>
      </c>
      <c r="R7" s="14" t="s">
        <v>200</v>
      </c>
      <c r="S7" s="14" t="s">
        <v>200</v>
      </c>
      <c r="T7" s="16" t="s">
        <v>41</v>
      </c>
      <c r="U7" s="14" t="s">
        <v>200</v>
      </c>
      <c r="V7" s="14" t="s">
        <v>200</v>
      </c>
      <c r="W7" s="14" t="s">
        <v>200</v>
      </c>
      <c r="X7" s="16" t="s">
        <v>41</v>
      </c>
    </row>
    <row r="8" spans="1:24" ht="13.5">
      <c r="A8" s="13" t="s">
        <v>37</v>
      </c>
      <c r="B8" s="1" t="s">
        <v>201</v>
      </c>
      <c r="C8" s="1" t="s">
        <v>201</v>
      </c>
      <c r="D8" s="17" t="s">
        <v>131</v>
      </c>
      <c r="E8" s="1" t="s">
        <v>131</v>
      </c>
      <c r="F8" s="1" t="s">
        <v>131</v>
      </c>
      <c r="G8" s="1" t="s">
        <v>131</v>
      </c>
      <c r="H8" s="17" t="s">
        <v>132</v>
      </c>
      <c r="I8" s="1" t="s">
        <v>132</v>
      </c>
      <c r="J8" s="1" t="s">
        <v>132</v>
      </c>
      <c r="K8" s="1" t="s">
        <v>132</v>
      </c>
      <c r="L8" s="17" t="s">
        <v>133</v>
      </c>
      <c r="M8" s="1" t="s">
        <v>133</v>
      </c>
      <c r="N8" s="1" t="s">
        <v>133</v>
      </c>
      <c r="O8" s="1" t="s">
        <v>133</v>
      </c>
      <c r="P8" s="17" t="s">
        <v>134</v>
      </c>
      <c r="Q8" s="1" t="s">
        <v>134</v>
      </c>
      <c r="R8" s="1" t="s">
        <v>134</v>
      </c>
      <c r="S8" s="1" t="s">
        <v>134</v>
      </c>
      <c r="T8" s="17" t="s">
        <v>135</v>
      </c>
      <c r="U8" s="1" t="s">
        <v>135</v>
      </c>
      <c r="V8" s="1" t="s">
        <v>135</v>
      </c>
      <c r="W8" s="1" t="s">
        <v>135</v>
      </c>
      <c r="X8" s="17" t="s">
        <v>136</v>
      </c>
    </row>
    <row r="9" spans="1:24" ht="13.5">
      <c r="A9" s="13" t="s">
        <v>38</v>
      </c>
      <c r="B9" s="1" t="s">
        <v>160</v>
      </c>
      <c r="C9" s="1" t="s">
        <v>162</v>
      </c>
      <c r="D9" s="17" t="s">
        <v>42</v>
      </c>
      <c r="E9" s="1" t="s">
        <v>164</v>
      </c>
      <c r="F9" s="1" t="s">
        <v>166</v>
      </c>
      <c r="G9" s="1" t="s">
        <v>168</v>
      </c>
      <c r="H9" s="17" t="s">
        <v>43</v>
      </c>
      <c r="I9" s="1" t="s">
        <v>170</v>
      </c>
      <c r="J9" s="1" t="s">
        <v>172</v>
      </c>
      <c r="K9" s="1" t="s">
        <v>174</v>
      </c>
      <c r="L9" s="17" t="s">
        <v>45</v>
      </c>
      <c r="M9" s="1" t="s">
        <v>176</v>
      </c>
      <c r="N9" s="1" t="s">
        <v>178</v>
      </c>
      <c r="O9" s="1" t="s">
        <v>180</v>
      </c>
      <c r="P9" s="17" t="s">
        <v>47</v>
      </c>
      <c r="Q9" s="1" t="s">
        <v>182</v>
      </c>
      <c r="R9" s="1" t="s">
        <v>184</v>
      </c>
      <c r="S9" s="1" t="s">
        <v>186</v>
      </c>
      <c r="T9" s="17" t="s">
        <v>49</v>
      </c>
      <c r="U9" s="1" t="s">
        <v>188</v>
      </c>
      <c r="V9" s="1" t="s">
        <v>190</v>
      </c>
      <c r="W9" s="1" t="s">
        <v>192</v>
      </c>
      <c r="X9" s="17" t="s">
        <v>51</v>
      </c>
    </row>
    <row r="10" spans="1:24" ht="14.25" thickBot="1">
      <c r="A10" s="13" t="s">
        <v>39</v>
      </c>
      <c r="B10" s="1" t="s">
        <v>53</v>
      </c>
      <c r="C10" s="1" t="s">
        <v>53</v>
      </c>
      <c r="D10" s="17" t="s">
        <v>53</v>
      </c>
      <c r="E10" s="1" t="s">
        <v>53</v>
      </c>
      <c r="F10" s="1" t="s">
        <v>53</v>
      </c>
      <c r="G10" s="1" t="s">
        <v>53</v>
      </c>
      <c r="H10" s="17" t="s">
        <v>53</v>
      </c>
      <c r="I10" s="1" t="s">
        <v>53</v>
      </c>
      <c r="J10" s="1" t="s">
        <v>53</v>
      </c>
      <c r="K10" s="1" t="s">
        <v>53</v>
      </c>
      <c r="L10" s="17" t="s">
        <v>53</v>
      </c>
      <c r="M10" s="1" t="s">
        <v>53</v>
      </c>
      <c r="N10" s="1" t="s">
        <v>53</v>
      </c>
      <c r="O10" s="1" t="s">
        <v>53</v>
      </c>
      <c r="P10" s="17" t="s">
        <v>53</v>
      </c>
      <c r="Q10" s="1" t="s">
        <v>53</v>
      </c>
      <c r="R10" s="1" t="s">
        <v>53</v>
      </c>
      <c r="S10" s="1" t="s">
        <v>53</v>
      </c>
      <c r="T10" s="17" t="s">
        <v>53</v>
      </c>
      <c r="U10" s="1" t="s">
        <v>53</v>
      </c>
      <c r="V10" s="1" t="s">
        <v>53</v>
      </c>
      <c r="W10" s="1" t="s">
        <v>53</v>
      </c>
      <c r="X10" s="17" t="s">
        <v>53</v>
      </c>
    </row>
    <row r="11" spans="1:24" ht="14.25" thickTop="1">
      <c r="A11" s="26" t="s">
        <v>137</v>
      </c>
      <c r="B11" s="27">
        <v>19564960</v>
      </c>
      <c r="C11" s="27">
        <v>13393588</v>
      </c>
      <c r="D11" s="21">
        <v>28944367</v>
      </c>
      <c r="E11" s="27">
        <v>21334842</v>
      </c>
      <c r="F11" s="27">
        <v>14165538</v>
      </c>
      <c r="G11" s="27">
        <v>6574970</v>
      </c>
      <c r="H11" s="21">
        <v>28639994</v>
      </c>
      <c r="I11" s="27">
        <v>20733814</v>
      </c>
      <c r="J11" s="27">
        <v>13165407</v>
      </c>
      <c r="K11" s="27">
        <v>6037483</v>
      </c>
      <c r="L11" s="21">
        <v>24306758</v>
      </c>
      <c r="M11" s="27">
        <v>17493865</v>
      </c>
      <c r="N11" s="27">
        <v>12187533</v>
      </c>
      <c r="O11" s="27">
        <v>6617991</v>
      </c>
      <c r="P11" s="21">
        <v>24461371</v>
      </c>
      <c r="Q11" s="27">
        <v>16986931</v>
      </c>
      <c r="R11" s="27">
        <v>11529073</v>
      </c>
      <c r="S11" s="27">
        <v>6449439</v>
      </c>
      <c r="T11" s="21">
        <v>39147621</v>
      </c>
      <c r="U11" s="27">
        <v>29704117</v>
      </c>
      <c r="V11" s="27">
        <v>20350534</v>
      </c>
      <c r="W11" s="27">
        <v>9546197</v>
      </c>
      <c r="X11" s="21">
        <v>61328082</v>
      </c>
    </row>
    <row r="12" spans="1:24" ht="13.5">
      <c r="A12" s="7" t="s">
        <v>27</v>
      </c>
      <c r="B12" s="28">
        <v>16533090</v>
      </c>
      <c r="C12" s="28">
        <v>11331498</v>
      </c>
      <c r="D12" s="22">
        <v>25025254</v>
      </c>
      <c r="E12" s="28">
        <v>18757470</v>
      </c>
      <c r="F12" s="28">
        <v>12387495</v>
      </c>
      <c r="G12" s="28">
        <v>5763316</v>
      </c>
      <c r="H12" s="22">
        <v>24854237</v>
      </c>
      <c r="I12" s="28">
        <v>18166869</v>
      </c>
      <c r="J12" s="28">
        <v>11530613</v>
      </c>
      <c r="K12" s="28">
        <v>5499736</v>
      </c>
      <c r="L12" s="22">
        <v>21097422</v>
      </c>
      <c r="M12" s="28">
        <v>15192327</v>
      </c>
      <c r="N12" s="28">
        <v>10467332</v>
      </c>
      <c r="O12" s="28">
        <v>5591135</v>
      </c>
      <c r="P12" s="22">
        <v>22083313</v>
      </c>
      <c r="Q12" s="28">
        <v>15553072</v>
      </c>
      <c r="R12" s="28">
        <v>10574682</v>
      </c>
      <c r="S12" s="28">
        <v>5733396</v>
      </c>
      <c r="T12" s="22">
        <v>34672328</v>
      </c>
      <c r="U12" s="28">
        <v>25871221</v>
      </c>
      <c r="V12" s="28">
        <v>17829756</v>
      </c>
      <c r="W12" s="28">
        <v>8308720</v>
      </c>
      <c r="X12" s="22">
        <v>55611462</v>
      </c>
    </row>
    <row r="13" spans="1:24" ht="13.5">
      <c r="A13" s="7" t="s">
        <v>139</v>
      </c>
      <c r="B13" s="28">
        <v>3031870</v>
      </c>
      <c r="C13" s="28">
        <v>2062089</v>
      </c>
      <c r="D13" s="22">
        <v>3919113</v>
      </c>
      <c r="E13" s="28">
        <v>2577371</v>
      </c>
      <c r="F13" s="28">
        <v>1778042</v>
      </c>
      <c r="G13" s="28">
        <v>811654</v>
      </c>
      <c r="H13" s="22">
        <v>3785756</v>
      </c>
      <c r="I13" s="28">
        <v>2566944</v>
      </c>
      <c r="J13" s="28">
        <v>1634794</v>
      </c>
      <c r="K13" s="28">
        <v>537746</v>
      </c>
      <c r="L13" s="22">
        <v>3209335</v>
      </c>
      <c r="M13" s="28">
        <v>2301538</v>
      </c>
      <c r="N13" s="28">
        <v>1720200</v>
      </c>
      <c r="O13" s="28">
        <v>1026856</v>
      </c>
      <c r="P13" s="22">
        <v>2378058</v>
      </c>
      <c r="Q13" s="28">
        <v>1433858</v>
      </c>
      <c r="R13" s="28">
        <v>954391</v>
      </c>
      <c r="S13" s="28">
        <v>716042</v>
      </c>
      <c r="T13" s="22">
        <v>4475293</v>
      </c>
      <c r="U13" s="28">
        <v>3832895</v>
      </c>
      <c r="V13" s="28">
        <v>2520778</v>
      </c>
      <c r="W13" s="28">
        <v>1237477</v>
      </c>
      <c r="X13" s="22">
        <v>5716620</v>
      </c>
    </row>
    <row r="14" spans="1:24" ht="13.5">
      <c r="A14" s="7" t="s">
        <v>140</v>
      </c>
      <c r="B14" s="28">
        <v>2430768</v>
      </c>
      <c r="C14" s="28">
        <v>1619839</v>
      </c>
      <c r="D14" s="22">
        <v>3402429</v>
      </c>
      <c r="E14" s="28">
        <v>2497826</v>
      </c>
      <c r="F14" s="28">
        <v>1681570</v>
      </c>
      <c r="G14" s="28">
        <v>814993</v>
      </c>
      <c r="H14" s="22">
        <v>3309991</v>
      </c>
      <c r="I14" s="28">
        <v>2436409</v>
      </c>
      <c r="J14" s="28">
        <v>1649469</v>
      </c>
      <c r="K14" s="28">
        <v>792235</v>
      </c>
      <c r="L14" s="22">
        <v>3115495</v>
      </c>
      <c r="M14" s="28">
        <v>2257663</v>
      </c>
      <c r="N14" s="28">
        <v>1549077</v>
      </c>
      <c r="O14" s="28">
        <v>811579</v>
      </c>
      <c r="P14" s="22">
        <v>3396618</v>
      </c>
      <c r="Q14" s="28">
        <v>2492942</v>
      </c>
      <c r="R14" s="28">
        <v>1646810</v>
      </c>
      <c r="S14" s="28">
        <v>820051</v>
      </c>
      <c r="T14" s="22">
        <v>4057334</v>
      </c>
      <c r="U14" s="28">
        <v>3114585</v>
      </c>
      <c r="V14" s="28">
        <v>2141837</v>
      </c>
      <c r="W14" s="28">
        <v>941467</v>
      </c>
      <c r="X14" s="22">
        <v>3883643</v>
      </c>
    </row>
    <row r="15" spans="1:24" ht="14.25" thickBot="1">
      <c r="A15" s="25" t="s">
        <v>141</v>
      </c>
      <c r="B15" s="29">
        <v>601101</v>
      </c>
      <c r="C15" s="29">
        <v>442249</v>
      </c>
      <c r="D15" s="23">
        <v>516684</v>
      </c>
      <c r="E15" s="29">
        <v>79545</v>
      </c>
      <c r="F15" s="29">
        <v>96471</v>
      </c>
      <c r="G15" s="29">
        <v>-3339</v>
      </c>
      <c r="H15" s="23">
        <v>475765</v>
      </c>
      <c r="I15" s="29">
        <v>130534</v>
      </c>
      <c r="J15" s="29">
        <v>-14674</v>
      </c>
      <c r="K15" s="29">
        <v>-254489</v>
      </c>
      <c r="L15" s="23">
        <v>93839</v>
      </c>
      <c r="M15" s="29">
        <v>43875</v>
      </c>
      <c r="N15" s="29">
        <v>171123</v>
      </c>
      <c r="O15" s="29">
        <v>215277</v>
      </c>
      <c r="P15" s="23">
        <v>-1018560</v>
      </c>
      <c r="Q15" s="29">
        <v>-1059083</v>
      </c>
      <c r="R15" s="29">
        <v>-692418</v>
      </c>
      <c r="S15" s="29">
        <v>-104008</v>
      </c>
      <c r="T15" s="23">
        <v>417959</v>
      </c>
      <c r="U15" s="29">
        <v>718310</v>
      </c>
      <c r="V15" s="29">
        <v>378941</v>
      </c>
      <c r="W15" s="29">
        <v>296010</v>
      </c>
      <c r="X15" s="23">
        <v>1832977</v>
      </c>
    </row>
    <row r="16" spans="1:24" ht="14.25" thickTop="1">
      <c r="A16" s="6" t="s">
        <v>142</v>
      </c>
      <c r="B16" s="28">
        <v>66216</v>
      </c>
      <c r="C16" s="28">
        <v>44636</v>
      </c>
      <c r="D16" s="22">
        <v>62271</v>
      </c>
      <c r="E16" s="28">
        <v>44453</v>
      </c>
      <c r="F16" s="28">
        <v>29701</v>
      </c>
      <c r="G16" s="28">
        <v>14093</v>
      </c>
      <c r="H16" s="22">
        <v>62026</v>
      </c>
      <c r="I16" s="28">
        <v>43090</v>
      </c>
      <c r="J16" s="28">
        <v>26574</v>
      </c>
      <c r="K16" s="28">
        <v>12233</v>
      </c>
      <c r="L16" s="22">
        <v>45690</v>
      </c>
      <c r="M16" s="28">
        <v>33622</v>
      </c>
      <c r="N16" s="28">
        <v>23080</v>
      </c>
      <c r="O16" s="28">
        <v>11027</v>
      </c>
      <c r="P16" s="22">
        <v>47101</v>
      </c>
      <c r="Q16" s="28">
        <v>35223</v>
      </c>
      <c r="R16" s="28">
        <v>24472</v>
      </c>
      <c r="S16" s="28">
        <v>12727</v>
      </c>
      <c r="T16" s="22">
        <v>87414</v>
      </c>
      <c r="U16" s="28">
        <v>68115</v>
      </c>
      <c r="V16" s="28">
        <v>45114</v>
      </c>
      <c r="W16" s="28">
        <v>21008</v>
      </c>
      <c r="X16" s="22">
        <v>82332</v>
      </c>
    </row>
    <row r="17" spans="1:24" ht="13.5">
      <c r="A17" s="6" t="s">
        <v>143</v>
      </c>
      <c r="B17" s="28">
        <v>27844</v>
      </c>
      <c r="C17" s="28">
        <v>14024</v>
      </c>
      <c r="D17" s="22">
        <v>15810</v>
      </c>
      <c r="E17" s="28">
        <v>15810</v>
      </c>
      <c r="F17" s="28">
        <v>8607</v>
      </c>
      <c r="G17" s="28">
        <v>8607</v>
      </c>
      <c r="H17" s="22">
        <v>12336</v>
      </c>
      <c r="I17" s="28">
        <v>12336</v>
      </c>
      <c r="J17" s="28">
        <v>7615</v>
      </c>
      <c r="K17" s="28">
        <v>7615</v>
      </c>
      <c r="L17" s="22">
        <v>10376</v>
      </c>
      <c r="M17" s="28">
        <v>10376</v>
      </c>
      <c r="N17" s="28">
        <v>6029</v>
      </c>
      <c r="O17" s="28">
        <v>6029</v>
      </c>
      <c r="P17" s="22">
        <v>10506</v>
      </c>
      <c r="Q17" s="28">
        <v>10506</v>
      </c>
      <c r="R17" s="28">
        <v>6847</v>
      </c>
      <c r="S17" s="28">
        <v>6847</v>
      </c>
      <c r="T17" s="22">
        <v>24977</v>
      </c>
      <c r="U17" s="28">
        <v>24977</v>
      </c>
      <c r="V17" s="28">
        <v>13440</v>
      </c>
      <c r="W17" s="28">
        <v>13439</v>
      </c>
      <c r="X17" s="22">
        <v>23647</v>
      </c>
    </row>
    <row r="18" spans="1:24" ht="13.5">
      <c r="A18" s="6" t="s">
        <v>28</v>
      </c>
      <c r="B18" s="28">
        <v>150693</v>
      </c>
      <c r="C18" s="28">
        <v>90339</v>
      </c>
      <c r="D18" s="22">
        <v>115424</v>
      </c>
      <c r="E18" s="28">
        <v>118918</v>
      </c>
      <c r="F18" s="28">
        <v>59903</v>
      </c>
      <c r="G18" s="28">
        <v>25222</v>
      </c>
      <c r="H18" s="22">
        <v>174172</v>
      </c>
      <c r="I18" s="28">
        <v>140079</v>
      </c>
      <c r="J18" s="28">
        <v>86991</v>
      </c>
      <c r="K18" s="28">
        <v>65285</v>
      </c>
      <c r="L18" s="22">
        <v>267724</v>
      </c>
      <c r="M18" s="28">
        <v>196628</v>
      </c>
      <c r="N18" s="28">
        <v>137132</v>
      </c>
      <c r="O18" s="28">
        <v>61168</v>
      </c>
      <c r="P18" s="22">
        <v>184481</v>
      </c>
      <c r="Q18" s="28">
        <v>119826</v>
      </c>
      <c r="R18" s="28">
        <v>65112</v>
      </c>
      <c r="S18" s="28">
        <v>28767</v>
      </c>
      <c r="T18" s="22">
        <v>386442</v>
      </c>
      <c r="U18" s="28">
        <v>360179</v>
      </c>
      <c r="V18" s="28">
        <v>284705</v>
      </c>
      <c r="W18" s="28">
        <v>127815</v>
      </c>
      <c r="X18" s="22">
        <v>429738</v>
      </c>
    </row>
    <row r="19" spans="1:24" ht="13.5">
      <c r="A19" s="6" t="s">
        <v>144</v>
      </c>
      <c r="B19" s="28">
        <v>15308</v>
      </c>
      <c r="C19" s="28">
        <v>10726</v>
      </c>
      <c r="D19" s="22">
        <v>31622</v>
      </c>
      <c r="E19" s="28">
        <v>16561</v>
      </c>
      <c r="F19" s="28">
        <v>11097</v>
      </c>
      <c r="G19" s="28">
        <v>5430</v>
      </c>
      <c r="H19" s="22">
        <v>40959</v>
      </c>
      <c r="I19" s="28">
        <v>29602</v>
      </c>
      <c r="J19" s="28">
        <v>25014</v>
      </c>
      <c r="K19" s="28">
        <v>15883</v>
      </c>
      <c r="L19" s="22">
        <v>32069</v>
      </c>
      <c r="M19" s="28">
        <v>20738</v>
      </c>
      <c r="N19" s="28">
        <v>17125</v>
      </c>
      <c r="O19" s="28">
        <v>8597</v>
      </c>
      <c r="P19" s="22">
        <v>41437</v>
      </c>
      <c r="Q19" s="28">
        <v>24613</v>
      </c>
      <c r="R19" s="28">
        <v>16195</v>
      </c>
      <c r="S19" s="28">
        <v>3742</v>
      </c>
      <c r="T19" s="22">
        <v>38662</v>
      </c>
      <c r="U19" s="28">
        <v>48693</v>
      </c>
      <c r="V19" s="28">
        <v>30654</v>
      </c>
      <c r="W19" s="28">
        <v>14270</v>
      </c>
      <c r="X19" s="22">
        <v>46912</v>
      </c>
    </row>
    <row r="20" spans="1:24" ht="13.5">
      <c r="A20" s="6" t="s">
        <v>145</v>
      </c>
      <c r="B20" s="28">
        <v>260062</v>
      </c>
      <c r="C20" s="28">
        <v>159727</v>
      </c>
      <c r="D20" s="22">
        <v>225128</v>
      </c>
      <c r="E20" s="28">
        <v>195743</v>
      </c>
      <c r="F20" s="28">
        <v>109309</v>
      </c>
      <c r="G20" s="28">
        <v>53353</v>
      </c>
      <c r="H20" s="22">
        <v>289495</v>
      </c>
      <c r="I20" s="28">
        <v>225108</v>
      </c>
      <c r="J20" s="28">
        <v>146196</v>
      </c>
      <c r="K20" s="28">
        <v>101017</v>
      </c>
      <c r="L20" s="22">
        <v>356595</v>
      </c>
      <c r="M20" s="28">
        <v>261365</v>
      </c>
      <c r="N20" s="28">
        <v>183367</v>
      </c>
      <c r="O20" s="28">
        <v>86822</v>
      </c>
      <c r="P20" s="22">
        <v>300514</v>
      </c>
      <c r="Q20" s="28">
        <v>190171</v>
      </c>
      <c r="R20" s="28">
        <v>112628</v>
      </c>
      <c r="S20" s="28">
        <v>52085</v>
      </c>
      <c r="T20" s="22">
        <v>550024</v>
      </c>
      <c r="U20" s="28">
        <v>501966</v>
      </c>
      <c r="V20" s="28">
        <v>373915</v>
      </c>
      <c r="W20" s="28">
        <v>176534</v>
      </c>
      <c r="X20" s="22">
        <v>592479</v>
      </c>
    </row>
    <row r="21" spans="1:24" ht="13.5">
      <c r="A21" s="6" t="s">
        <v>146</v>
      </c>
      <c r="B21" s="28"/>
      <c r="C21" s="28"/>
      <c r="D21" s="22">
        <v>0</v>
      </c>
      <c r="E21" s="28">
        <v>0</v>
      </c>
      <c r="F21" s="28">
        <v>0</v>
      </c>
      <c r="G21" s="28">
        <v>0</v>
      </c>
      <c r="H21" s="22">
        <v>57</v>
      </c>
      <c r="I21" s="28">
        <v>57</v>
      </c>
      <c r="J21" s="28">
        <v>57</v>
      </c>
      <c r="K21" s="28">
        <v>28</v>
      </c>
      <c r="L21" s="22">
        <v>7661</v>
      </c>
      <c r="M21" s="28">
        <v>5766</v>
      </c>
      <c r="N21" s="28">
        <v>3870</v>
      </c>
      <c r="O21" s="28">
        <v>1972</v>
      </c>
      <c r="P21" s="22">
        <v>542</v>
      </c>
      <c r="Q21" s="28">
        <v>85</v>
      </c>
      <c r="R21" s="28">
        <v>57</v>
      </c>
      <c r="S21" s="28">
        <v>28</v>
      </c>
      <c r="T21" s="22">
        <v>121</v>
      </c>
      <c r="U21" s="28">
        <v>85</v>
      </c>
      <c r="V21" s="28">
        <v>57</v>
      </c>
      <c r="W21" s="28">
        <v>28</v>
      </c>
      <c r="X21" s="22">
        <v>225</v>
      </c>
    </row>
    <row r="22" spans="1:24" ht="13.5">
      <c r="A22" s="6" t="s">
        <v>29</v>
      </c>
      <c r="B22" s="28">
        <v>14472</v>
      </c>
      <c r="C22" s="28">
        <v>13843</v>
      </c>
      <c r="D22" s="22">
        <v>8178</v>
      </c>
      <c r="E22" s="28">
        <v>1640</v>
      </c>
      <c r="F22" s="28">
        <v>3770</v>
      </c>
      <c r="G22" s="28">
        <v>1247</v>
      </c>
      <c r="H22" s="22">
        <v>79464</v>
      </c>
      <c r="I22" s="28">
        <v>48394</v>
      </c>
      <c r="J22" s="28">
        <v>20449</v>
      </c>
      <c r="K22" s="28">
        <v>12245</v>
      </c>
      <c r="L22" s="22"/>
      <c r="M22" s="28">
        <v>6073</v>
      </c>
      <c r="N22" s="28">
        <v>2010</v>
      </c>
      <c r="O22" s="28">
        <v>5207</v>
      </c>
      <c r="P22" s="22"/>
      <c r="Q22" s="28"/>
      <c r="R22" s="28"/>
      <c r="S22" s="28"/>
      <c r="T22" s="22"/>
      <c r="U22" s="28"/>
      <c r="V22" s="28"/>
      <c r="W22" s="28"/>
      <c r="X22" s="22"/>
    </row>
    <row r="23" spans="1:24" ht="13.5">
      <c r="A23" s="6" t="s">
        <v>147</v>
      </c>
      <c r="B23" s="28">
        <v>15110</v>
      </c>
      <c r="C23" s="28"/>
      <c r="D23" s="22">
        <v>15857</v>
      </c>
      <c r="E23" s="28">
        <v>14017</v>
      </c>
      <c r="F23" s="28"/>
      <c r="G23" s="28"/>
      <c r="H23" s="22">
        <v>14171</v>
      </c>
      <c r="I23" s="28">
        <v>10610</v>
      </c>
      <c r="J23" s="28"/>
      <c r="K23" s="28"/>
      <c r="L23" s="22"/>
      <c r="M23" s="28"/>
      <c r="N23" s="28"/>
      <c r="O23" s="28"/>
      <c r="P23" s="22"/>
      <c r="Q23" s="28"/>
      <c r="R23" s="28"/>
      <c r="S23" s="28"/>
      <c r="T23" s="22"/>
      <c r="U23" s="28"/>
      <c r="V23" s="28"/>
      <c r="W23" s="28"/>
      <c r="X23" s="22"/>
    </row>
    <row r="24" spans="1:24" ht="13.5">
      <c r="A24" s="6" t="s">
        <v>149</v>
      </c>
      <c r="B24" s="28">
        <v>4207</v>
      </c>
      <c r="C24" s="28">
        <v>6667</v>
      </c>
      <c r="D24" s="22">
        <v>2335</v>
      </c>
      <c r="E24" s="28">
        <v>458</v>
      </c>
      <c r="F24" s="28">
        <v>3695</v>
      </c>
      <c r="G24" s="28">
        <v>197</v>
      </c>
      <c r="H24" s="22">
        <v>2312</v>
      </c>
      <c r="I24" s="28">
        <v>7708</v>
      </c>
      <c r="J24" s="28">
        <v>3363</v>
      </c>
      <c r="K24" s="28">
        <v>926</v>
      </c>
      <c r="L24" s="22">
        <v>14080</v>
      </c>
      <c r="M24" s="28">
        <v>2393</v>
      </c>
      <c r="N24" s="28">
        <v>2205</v>
      </c>
      <c r="O24" s="28">
        <v>1430</v>
      </c>
      <c r="P24" s="22">
        <v>26613</v>
      </c>
      <c r="Q24" s="28">
        <v>13104</v>
      </c>
      <c r="R24" s="28">
        <v>8351</v>
      </c>
      <c r="S24" s="28">
        <v>1063</v>
      </c>
      <c r="T24" s="22">
        <v>42706</v>
      </c>
      <c r="U24" s="28">
        <v>10197</v>
      </c>
      <c r="V24" s="28">
        <v>7905</v>
      </c>
      <c r="W24" s="28">
        <v>2100</v>
      </c>
      <c r="X24" s="22">
        <v>40003</v>
      </c>
    </row>
    <row r="25" spans="1:24" ht="13.5">
      <c r="A25" s="6" t="s">
        <v>150</v>
      </c>
      <c r="B25" s="28">
        <v>33790</v>
      </c>
      <c r="C25" s="28">
        <v>20510</v>
      </c>
      <c r="D25" s="22">
        <v>33139</v>
      </c>
      <c r="E25" s="28">
        <v>16116</v>
      </c>
      <c r="F25" s="28">
        <v>7466</v>
      </c>
      <c r="G25" s="28">
        <v>6929</v>
      </c>
      <c r="H25" s="22">
        <v>97366</v>
      </c>
      <c r="I25" s="28">
        <v>66770</v>
      </c>
      <c r="J25" s="28">
        <v>23870</v>
      </c>
      <c r="K25" s="28">
        <v>13200</v>
      </c>
      <c r="L25" s="22">
        <v>21742</v>
      </c>
      <c r="M25" s="28">
        <v>14233</v>
      </c>
      <c r="N25" s="28">
        <v>8086</v>
      </c>
      <c r="O25" s="28">
        <v>8609</v>
      </c>
      <c r="P25" s="22">
        <v>27156</v>
      </c>
      <c r="Q25" s="28">
        <v>13190</v>
      </c>
      <c r="R25" s="28">
        <v>8408</v>
      </c>
      <c r="S25" s="28">
        <v>1092</v>
      </c>
      <c r="T25" s="22">
        <v>50628</v>
      </c>
      <c r="U25" s="28">
        <v>20260</v>
      </c>
      <c r="V25" s="28">
        <v>17140</v>
      </c>
      <c r="W25" s="28">
        <v>4906</v>
      </c>
      <c r="X25" s="22">
        <v>40228</v>
      </c>
    </row>
    <row r="26" spans="1:24" ht="14.25" thickBot="1">
      <c r="A26" s="25" t="s">
        <v>151</v>
      </c>
      <c r="B26" s="29">
        <v>827373</v>
      </c>
      <c r="C26" s="29">
        <v>581466</v>
      </c>
      <c r="D26" s="23">
        <v>708673</v>
      </c>
      <c r="E26" s="29">
        <v>259172</v>
      </c>
      <c r="F26" s="29">
        <v>198315</v>
      </c>
      <c r="G26" s="29">
        <v>43084</v>
      </c>
      <c r="H26" s="23">
        <v>667893</v>
      </c>
      <c r="I26" s="29">
        <v>288872</v>
      </c>
      <c r="J26" s="29">
        <v>107650</v>
      </c>
      <c r="K26" s="29">
        <v>-166671</v>
      </c>
      <c r="L26" s="23">
        <v>428692</v>
      </c>
      <c r="M26" s="29">
        <v>291006</v>
      </c>
      <c r="N26" s="29">
        <v>346403</v>
      </c>
      <c r="O26" s="29">
        <v>293490</v>
      </c>
      <c r="P26" s="23">
        <v>-745201</v>
      </c>
      <c r="Q26" s="29">
        <v>-882102</v>
      </c>
      <c r="R26" s="29">
        <v>-588199</v>
      </c>
      <c r="S26" s="29">
        <v>-53014</v>
      </c>
      <c r="T26" s="23">
        <v>917355</v>
      </c>
      <c r="U26" s="29">
        <v>1200015</v>
      </c>
      <c r="V26" s="29">
        <v>735716</v>
      </c>
      <c r="W26" s="29">
        <v>467638</v>
      </c>
      <c r="X26" s="23">
        <v>2385227</v>
      </c>
    </row>
    <row r="27" spans="1:24" ht="14.25" thickTop="1">
      <c r="A27" s="7" t="s">
        <v>152</v>
      </c>
      <c r="B27" s="28">
        <v>827373</v>
      </c>
      <c r="C27" s="28">
        <v>581466</v>
      </c>
      <c r="D27" s="22">
        <v>708673</v>
      </c>
      <c r="E27" s="28">
        <v>259172</v>
      </c>
      <c r="F27" s="28">
        <v>198315</v>
      </c>
      <c r="G27" s="28">
        <v>43084</v>
      </c>
      <c r="H27" s="22">
        <v>667893</v>
      </c>
      <c r="I27" s="28">
        <v>288872</v>
      </c>
      <c r="J27" s="28">
        <v>107650</v>
      </c>
      <c r="K27" s="28">
        <v>-166671</v>
      </c>
      <c r="L27" s="22">
        <v>1197342</v>
      </c>
      <c r="M27" s="28">
        <v>1059656</v>
      </c>
      <c r="N27" s="28">
        <v>315053</v>
      </c>
      <c r="O27" s="28">
        <v>262140</v>
      </c>
      <c r="P27" s="22">
        <v>-446867</v>
      </c>
      <c r="Q27" s="28">
        <v>-882102</v>
      </c>
      <c r="R27" s="28">
        <v>-588199</v>
      </c>
      <c r="S27" s="28">
        <v>-53014</v>
      </c>
      <c r="T27" s="22">
        <v>917355</v>
      </c>
      <c r="U27" s="28">
        <v>1200015</v>
      </c>
      <c r="V27" s="28">
        <v>735716</v>
      </c>
      <c r="W27" s="28">
        <v>467638</v>
      </c>
      <c r="X27" s="22">
        <v>3440503</v>
      </c>
    </row>
    <row r="28" spans="1:24" ht="13.5">
      <c r="A28" s="7" t="s">
        <v>155</v>
      </c>
      <c r="B28" s="28">
        <v>221519</v>
      </c>
      <c r="C28" s="28">
        <v>166077</v>
      </c>
      <c r="D28" s="22">
        <v>318582</v>
      </c>
      <c r="E28" s="28">
        <v>215787</v>
      </c>
      <c r="F28" s="28">
        <v>138639</v>
      </c>
      <c r="G28" s="28">
        <v>55568</v>
      </c>
      <c r="H28" s="22">
        <v>250852</v>
      </c>
      <c r="I28" s="28">
        <v>163295</v>
      </c>
      <c r="J28" s="28">
        <v>139330</v>
      </c>
      <c r="K28" s="28">
        <v>45464</v>
      </c>
      <c r="L28" s="22">
        <v>164077</v>
      </c>
      <c r="M28" s="28">
        <v>96540</v>
      </c>
      <c r="N28" s="28">
        <v>84121</v>
      </c>
      <c r="O28" s="28">
        <v>56011</v>
      </c>
      <c r="P28" s="22">
        <v>1280664</v>
      </c>
      <c r="Q28" s="28">
        <v>-215319</v>
      </c>
      <c r="R28" s="28">
        <v>-41566</v>
      </c>
      <c r="S28" s="28">
        <v>31789</v>
      </c>
      <c r="T28" s="22">
        <v>358739</v>
      </c>
      <c r="U28" s="28">
        <v>490104</v>
      </c>
      <c r="V28" s="28">
        <v>352651</v>
      </c>
      <c r="W28" s="28">
        <v>256597</v>
      </c>
      <c r="X28" s="22">
        <v>1203354</v>
      </c>
    </row>
    <row r="29" spans="1:24" ht="13.5">
      <c r="A29" s="7" t="s">
        <v>30</v>
      </c>
      <c r="B29" s="28">
        <v>605854</v>
      </c>
      <c r="C29" s="28">
        <v>415388</v>
      </c>
      <c r="D29" s="22">
        <v>390091</v>
      </c>
      <c r="E29" s="28">
        <v>43384</v>
      </c>
      <c r="F29" s="28">
        <v>59675</v>
      </c>
      <c r="G29" s="28">
        <v>-12483</v>
      </c>
      <c r="H29" s="22">
        <v>417041</v>
      </c>
      <c r="I29" s="28">
        <v>125576</v>
      </c>
      <c r="J29" s="28">
        <v>-31679</v>
      </c>
      <c r="K29" s="28">
        <v>-212136</v>
      </c>
      <c r="L29" s="22">
        <v>1033265</v>
      </c>
      <c r="M29" s="28">
        <v>963116</v>
      </c>
      <c r="N29" s="28">
        <v>230932</v>
      </c>
      <c r="O29" s="28">
        <v>206129</v>
      </c>
      <c r="P29" s="22"/>
      <c r="Q29" s="28"/>
      <c r="R29" s="28"/>
      <c r="S29" s="28"/>
      <c r="T29" s="22"/>
      <c r="U29" s="28"/>
      <c r="V29" s="28"/>
      <c r="W29" s="28"/>
      <c r="X29" s="22"/>
    </row>
    <row r="30" spans="1:24" ht="13.5">
      <c r="A30" s="7" t="s">
        <v>31</v>
      </c>
      <c r="B30" s="28">
        <v>17182</v>
      </c>
      <c r="C30" s="28">
        <v>11208</v>
      </c>
      <c r="D30" s="22">
        <v>24146</v>
      </c>
      <c r="E30" s="28">
        <v>13749</v>
      </c>
      <c r="F30" s="28">
        <v>12363</v>
      </c>
      <c r="G30" s="28">
        <v>6392</v>
      </c>
      <c r="H30" s="22">
        <v>16845</v>
      </c>
      <c r="I30" s="28">
        <v>13534</v>
      </c>
      <c r="J30" s="28">
        <v>4811</v>
      </c>
      <c r="K30" s="28">
        <v>4254</v>
      </c>
      <c r="L30" s="22">
        <v>9176</v>
      </c>
      <c r="M30" s="28">
        <v>-522</v>
      </c>
      <c r="N30" s="28">
        <v>-563</v>
      </c>
      <c r="O30" s="28">
        <v>-43</v>
      </c>
      <c r="P30" s="22">
        <v>-1261</v>
      </c>
      <c r="Q30" s="28">
        <v>-1690</v>
      </c>
      <c r="R30" s="28">
        <v>-149</v>
      </c>
      <c r="S30" s="28">
        <v>519</v>
      </c>
      <c r="T30" s="22">
        <v>-21862</v>
      </c>
      <c r="U30" s="28">
        <v>-22690</v>
      </c>
      <c r="V30" s="28">
        <v>-8444</v>
      </c>
      <c r="W30" s="28">
        <v>-1588</v>
      </c>
      <c r="X30" s="22">
        <v>68858</v>
      </c>
    </row>
    <row r="31" spans="1:24" ht="14.25" thickBot="1">
      <c r="A31" s="7" t="s">
        <v>156</v>
      </c>
      <c r="B31" s="28">
        <v>588671</v>
      </c>
      <c r="C31" s="28">
        <v>404180</v>
      </c>
      <c r="D31" s="22">
        <v>365944</v>
      </c>
      <c r="E31" s="28">
        <v>29635</v>
      </c>
      <c r="F31" s="28">
        <v>47311</v>
      </c>
      <c r="G31" s="28">
        <v>-18875</v>
      </c>
      <c r="H31" s="22">
        <v>400195</v>
      </c>
      <c r="I31" s="28">
        <v>112041</v>
      </c>
      <c r="J31" s="28">
        <v>-36490</v>
      </c>
      <c r="K31" s="28">
        <v>-216391</v>
      </c>
      <c r="L31" s="22">
        <v>1024088</v>
      </c>
      <c r="M31" s="28">
        <v>963639</v>
      </c>
      <c r="N31" s="28">
        <v>231495</v>
      </c>
      <c r="O31" s="28">
        <v>206172</v>
      </c>
      <c r="P31" s="22">
        <v>-1726270</v>
      </c>
      <c r="Q31" s="28">
        <v>-665091</v>
      </c>
      <c r="R31" s="28">
        <v>-546482</v>
      </c>
      <c r="S31" s="28">
        <v>-85323</v>
      </c>
      <c r="T31" s="22">
        <v>580478</v>
      </c>
      <c r="U31" s="28">
        <v>732602</v>
      </c>
      <c r="V31" s="28">
        <v>391508</v>
      </c>
      <c r="W31" s="28">
        <v>212629</v>
      </c>
      <c r="X31" s="22">
        <v>2168290</v>
      </c>
    </row>
    <row r="32" spans="1:24" ht="14.25" thickTop="1">
      <c r="A32" s="8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4" ht="13.5">
      <c r="A34" s="20" t="s">
        <v>129</v>
      </c>
    </row>
    <row r="35" ht="13.5">
      <c r="A35" s="20" t="s">
        <v>130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5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125</v>
      </c>
      <c r="B2" s="14">
        <v>6382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126</v>
      </c>
      <c r="B3" s="1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33</v>
      </c>
      <c r="B4" s="15" t="str">
        <f>HYPERLINK("http://www.kabupro.jp/mark/20131108/S1000CMA.htm","四半期報告書")</f>
        <v>四半期報告書</v>
      </c>
      <c r="C4" s="15" t="str">
        <f>HYPERLINK("http://www.kabupro.jp/mark/20130627/S000DTRS.htm","有価証券報告書")</f>
        <v>有価証券報告書</v>
      </c>
      <c r="D4" s="15" t="str">
        <f>HYPERLINK("http://www.kabupro.jp/mark/20131108/S1000CMA.htm","四半期報告書")</f>
        <v>四半期報告書</v>
      </c>
      <c r="E4" s="15" t="str">
        <f>HYPERLINK("http://www.kabupro.jp/mark/20130627/S000DTRS.htm","有価証券報告書")</f>
        <v>有価証券報告書</v>
      </c>
      <c r="F4" s="15" t="str">
        <f>HYPERLINK("http://www.kabupro.jp/mark/20121109/S000C653.htm","四半期報告書")</f>
        <v>四半期報告書</v>
      </c>
      <c r="G4" s="15" t="str">
        <f>HYPERLINK("http://www.kabupro.jp/mark/20120628/S000B9IQ.htm","有価証券報告書")</f>
        <v>有価証券報告書</v>
      </c>
      <c r="H4" s="15" t="str">
        <f>HYPERLINK("http://www.kabupro.jp/mark/20110204/S0007NF8.htm","四半期報告書")</f>
        <v>四半期報告書</v>
      </c>
      <c r="I4" s="15" t="str">
        <f>HYPERLINK("http://www.kabupro.jp/mark/20111104/S0009LFC.htm","四半期報告書")</f>
        <v>四半期報告書</v>
      </c>
      <c r="J4" s="15" t="str">
        <f>HYPERLINK("http://www.kabupro.jp/mark/20100806/S0006H7R.htm","四半期報告書")</f>
        <v>四半期報告書</v>
      </c>
      <c r="K4" s="15" t="str">
        <f>HYPERLINK("http://www.kabupro.jp/mark/20110624/S0008KMJ.htm","有価証券報告書")</f>
        <v>有価証券報告書</v>
      </c>
      <c r="L4" s="15" t="str">
        <f>HYPERLINK("http://www.kabupro.jp/mark/20110204/S0007NF8.htm","四半期報告書")</f>
        <v>四半期報告書</v>
      </c>
      <c r="M4" s="15" t="str">
        <f>HYPERLINK("http://www.kabupro.jp/mark/20101105/S00071IQ.htm","四半期報告書")</f>
        <v>四半期報告書</v>
      </c>
      <c r="N4" s="15" t="str">
        <f>HYPERLINK("http://www.kabupro.jp/mark/20100806/S0006H7R.htm","四半期報告書")</f>
        <v>四半期報告書</v>
      </c>
      <c r="O4" s="15" t="str">
        <f>HYPERLINK("http://www.kabupro.jp/mark/20100629/S00067SP.htm","有価証券報告書")</f>
        <v>有価証券報告書</v>
      </c>
      <c r="P4" s="15" t="str">
        <f>HYPERLINK("http://www.kabupro.jp/mark/20100212/S00056D6.htm","四半期報告書")</f>
        <v>四半期報告書</v>
      </c>
      <c r="Q4" s="15" t="str">
        <f>HYPERLINK("http://www.kabupro.jp/mark/20091112/S0004JOM.htm","四半期報告書")</f>
        <v>四半期報告書</v>
      </c>
      <c r="R4" s="15" t="str">
        <f>HYPERLINK("http://www.kabupro.jp/mark/20090806/S0003TL4.htm","四半期報告書")</f>
        <v>四半期報告書</v>
      </c>
      <c r="S4" s="15" t="str">
        <f>HYPERLINK("http://www.kabupro.jp/mark/20090626/S0003H35.htm","有価証券報告書")</f>
        <v>有価証券報告書</v>
      </c>
    </row>
    <row r="5" spans="1:19" ht="14.25" thickBot="1">
      <c r="A5" s="11" t="s">
        <v>34</v>
      </c>
      <c r="B5" s="1" t="s">
        <v>161</v>
      </c>
      <c r="C5" s="1" t="s">
        <v>40</v>
      </c>
      <c r="D5" s="1" t="s">
        <v>161</v>
      </c>
      <c r="E5" s="1" t="s">
        <v>40</v>
      </c>
      <c r="F5" s="1" t="s">
        <v>165</v>
      </c>
      <c r="G5" s="1" t="s">
        <v>44</v>
      </c>
      <c r="H5" s="1" t="s">
        <v>175</v>
      </c>
      <c r="I5" s="1" t="s">
        <v>171</v>
      </c>
      <c r="J5" s="1" t="s">
        <v>179</v>
      </c>
      <c r="K5" s="1" t="s">
        <v>46</v>
      </c>
      <c r="L5" s="1" t="s">
        <v>175</v>
      </c>
      <c r="M5" s="1" t="s">
        <v>177</v>
      </c>
      <c r="N5" s="1" t="s">
        <v>179</v>
      </c>
      <c r="O5" s="1" t="s">
        <v>48</v>
      </c>
      <c r="P5" s="1" t="s">
        <v>181</v>
      </c>
      <c r="Q5" s="1" t="s">
        <v>183</v>
      </c>
      <c r="R5" s="1" t="s">
        <v>185</v>
      </c>
      <c r="S5" s="1" t="s">
        <v>50</v>
      </c>
    </row>
    <row r="6" spans="1:19" ht="15" thickBot="1" thickTop="1">
      <c r="A6" s="10" t="s">
        <v>35</v>
      </c>
      <c r="B6" s="18" t="s">
        <v>26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36</v>
      </c>
      <c r="B7" s="14" t="s">
        <v>200</v>
      </c>
      <c r="C7" s="16" t="s">
        <v>41</v>
      </c>
      <c r="D7" s="14" t="s">
        <v>200</v>
      </c>
      <c r="E7" s="16" t="s">
        <v>41</v>
      </c>
      <c r="F7" s="14" t="s">
        <v>200</v>
      </c>
      <c r="G7" s="16" t="s">
        <v>41</v>
      </c>
      <c r="H7" s="14" t="s">
        <v>200</v>
      </c>
      <c r="I7" s="14" t="s">
        <v>200</v>
      </c>
      <c r="J7" s="14" t="s">
        <v>200</v>
      </c>
      <c r="K7" s="16" t="s">
        <v>41</v>
      </c>
      <c r="L7" s="14" t="s">
        <v>200</v>
      </c>
      <c r="M7" s="14" t="s">
        <v>200</v>
      </c>
      <c r="N7" s="14" t="s">
        <v>200</v>
      </c>
      <c r="O7" s="16" t="s">
        <v>41</v>
      </c>
      <c r="P7" s="14" t="s">
        <v>200</v>
      </c>
      <c r="Q7" s="14" t="s">
        <v>200</v>
      </c>
      <c r="R7" s="14" t="s">
        <v>200</v>
      </c>
      <c r="S7" s="16" t="s">
        <v>41</v>
      </c>
    </row>
    <row r="8" spans="1:19" ht="13.5">
      <c r="A8" s="13" t="s">
        <v>37</v>
      </c>
      <c r="B8" s="1" t="s">
        <v>201</v>
      </c>
      <c r="C8" s="17" t="s">
        <v>131</v>
      </c>
      <c r="D8" s="1" t="s">
        <v>131</v>
      </c>
      <c r="E8" s="17" t="s">
        <v>132</v>
      </c>
      <c r="F8" s="1" t="s">
        <v>132</v>
      </c>
      <c r="G8" s="17" t="s">
        <v>133</v>
      </c>
      <c r="H8" s="1" t="s">
        <v>133</v>
      </c>
      <c r="I8" s="1" t="s">
        <v>133</v>
      </c>
      <c r="J8" s="1" t="s">
        <v>133</v>
      </c>
      <c r="K8" s="17" t="s">
        <v>134</v>
      </c>
      <c r="L8" s="1" t="s">
        <v>134</v>
      </c>
      <c r="M8" s="1" t="s">
        <v>134</v>
      </c>
      <c r="N8" s="1" t="s">
        <v>134</v>
      </c>
      <c r="O8" s="17" t="s">
        <v>135</v>
      </c>
      <c r="P8" s="1" t="s">
        <v>135</v>
      </c>
      <c r="Q8" s="1" t="s">
        <v>135</v>
      </c>
      <c r="R8" s="1" t="s">
        <v>135</v>
      </c>
      <c r="S8" s="17" t="s">
        <v>136</v>
      </c>
    </row>
    <row r="9" spans="1:19" ht="13.5">
      <c r="A9" s="13" t="s">
        <v>38</v>
      </c>
      <c r="B9" s="1" t="s">
        <v>162</v>
      </c>
      <c r="C9" s="17" t="s">
        <v>42</v>
      </c>
      <c r="D9" s="1" t="s">
        <v>166</v>
      </c>
      <c r="E9" s="17" t="s">
        <v>43</v>
      </c>
      <c r="F9" s="1" t="s">
        <v>172</v>
      </c>
      <c r="G9" s="17" t="s">
        <v>45</v>
      </c>
      <c r="H9" s="1" t="s">
        <v>176</v>
      </c>
      <c r="I9" s="1" t="s">
        <v>178</v>
      </c>
      <c r="J9" s="1" t="s">
        <v>180</v>
      </c>
      <c r="K9" s="17" t="s">
        <v>47</v>
      </c>
      <c r="L9" s="1" t="s">
        <v>182</v>
      </c>
      <c r="M9" s="1" t="s">
        <v>184</v>
      </c>
      <c r="N9" s="1" t="s">
        <v>186</v>
      </c>
      <c r="O9" s="17" t="s">
        <v>49</v>
      </c>
      <c r="P9" s="1" t="s">
        <v>188</v>
      </c>
      <c r="Q9" s="1" t="s">
        <v>190</v>
      </c>
      <c r="R9" s="1" t="s">
        <v>192</v>
      </c>
      <c r="S9" s="17" t="s">
        <v>51</v>
      </c>
    </row>
    <row r="10" spans="1:19" ht="14.25" thickBot="1">
      <c r="A10" s="13" t="s">
        <v>39</v>
      </c>
      <c r="B10" s="1" t="s">
        <v>53</v>
      </c>
      <c r="C10" s="17" t="s">
        <v>53</v>
      </c>
      <c r="D10" s="1" t="s">
        <v>53</v>
      </c>
      <c r="E10" s="17" t="s">
        <v>53</v>
      </c>
      <c r="F10" s="1" t="s">
        <v>53</v>
      </c>
      <c r="G10" s="17" t="s">
        <v>53</v>
      </c>
      <c r="H10" s="1" t="s">
        <v>53</v>
      </c>
      <c r="I10" s="1" t="s">
        <v>53</v>
      </c>
      <c r="J10" s="1" t="s">
        <v>53</v>
      </c>
      <c r="K10" s="17" t="s">
        <v>53</v>
      </c>
      <c r="L10" s="1" t="s">
        <v>53</v>
      </c>
      <c r="M10" s="1" t="s">
        <v>53</v>
      </c>
      <c r="N10" s="1" t="s">
        <v>53</v>
      </c>
      <c r="O10" s="17" t="s">
        <v>53</v>
      </c>
      <c r="P10" s="1" t="s">
        <v>53</v>
      </c>
      <c r="Q10" s="1" t="s">
        <v>53</v>
      </c>
      <c r="R10" s="1" t="s">
        <v>53</v>
      </c>
      <c r="S10" s="17" t="s">
        <v>53</v>
      </c>
    </row>
    <row r="11" spans="1:19" ht="14.25" thickTop="1">
      <c r="A11" s="30" t="s">
        <v>152</v>
      </c>
      <c r="B11" s="27">
        <v>581466</v>
      </c>
      <c r="C11" s="21">
        <v>708673</v>
      </c>
      <c r="D11" s="27">
        <v>198315</v>
      </c>
      <c r="E11" s="21">
        <v>667893</v>
      </c>
      <c r="F11" s="27">
        <v>107650</v>
      </c>
      <c r="G11" s="21">
        <v>1197342</v>
      </c>
      <c r="H11" s="27">
        <v>1059656</v>
      </c>
      <c r="I11" s="27">
        <v>315053</v>
      </c>
      <c r="J11" s="27">
        <v>262140</v>
      </c>
      <c r="K11" s="21">
        <v>-446867</v>
      </c>
      <c r="L11" s="27">
        <v>-882102</v>
      </c>
      <c r="M11" s="27">
        <v>-588199</v>
      </c>
      <c r="N11" s="27">
        <v>-53014</v>
      </c>
      <c r="O11" s="21">
        <v>917355</v>
      </c>
      <c r="P11" s="27">
        <v>1200015</v>
      </c>
      <c r="Q11" s="27">
        <v>735716</v>
      </c>
      <c r="R11" s="27">
        <v>467638</v>
      </c>
      <c r="S11" s="21">
        <v>3440503</v>
      </c>
    </row>
    <row r="12" spans="1:19" ht="13.5">
      <c r="A12" s="6" t="s">
        <v>202</v>
      </c>
      <c r="B12" s="28">
        <v>353835</v>
      </c>
      <c r="C12" s="22">
        <v>858336</v>
      </c>
      <c r="D12" s="28">
        <v>387966</v>
      </c>
      <c r="E12" s="22">
        <v>882669</v>
      </c>
      <c r="F12" s="28">
        <v>402007</v>
      </c>
      <c r="G12" s="22">
        <v>1246538</v>
      </c>
      <c r="H12" s="28">
        <v>921620</v>
      </c>
      <c r="I12" s="28">
        <v>604573</v>
      </c>
      <c r="J12" s="28">
        <v>298380</v>
      </c>
      <c r="K12" s="22">
        <v>1843205</v>
      </c>
      <c r="L12" s="28">
        <v>1314854</v>
      </c>
      <c r="M12" s="28">
        <v>794488</v>
      </c>
      <c r="N12" s="28">
        <v>353413</v>
      </c>
      <c r="O12" s="22">
        <v>1626624</v>
      </c>
      <c r="P12" s="28">
        <v>1184003</v>
      </c>
      <c r="Q12" s="28">
        <v>773339</v>
      </c>
      <c r="R12" s="28">
        <v>378826</v>
      </c>
      <c r="S12" s="22">
        <v>1693079</v>
      </c>
    </row>
    <row r="13" spans="1:19" ht="13.5">
      <c r="A13" s="6" t="s">
        <v>203</v>
      </c>
      <c r="B13" s="28">
        <v>-833</v>
      </c>
      <c r="C13" s="22">
        <v>-5743</v>
      </c>
      <c r="D13" s="28">
        <v>-2871</v>
      </c>
      <c r="E13" s="22">
        <v>-5743</v>
      </c>
      <c r="F13" s="28">
        <v>-2871</v>
      </c>
      <c r="G13" s="22">
        <v>-5743</v>
      </c>
      <c r="H13" s="28">
        <v>-4307</v>
      </c>
      <c r="I13" s="28">
        <v>-2871</v>
      </c>
      <c r="J13" s="28">
        <v>-1435</v>
      </c>
      <c r="K13" s="22">
        <v>-5628</v>
      </c>
      <c r="L13" s="28">
        <v>-3779</v>
      </c>
      <c r="M13" s="28">
        <v>-1957</v>
      </c>
      <c r="N13" s="28">
        <v>-987</v>
      </c>
      <c r="O13" s="22">
        <v>-3812</v>
      </c>
      <c r="P13" s="28">
        <v>-2757</v>
      </c>
      <c r="Q13" s="28">
        <v>-2475</v>
      </c>
      <c r="R13" s="28">
        <v>-1398</v>
      </c>
      <c r="S13" s="22">
        <v>-1803</v>
      </c>
    </row>
    <row r="14" spans="1:19" ht="13.5">
      <c r="A14" s="6" t="s">
        <v>204</v>
      </c>
      <c r="B14" s="28">
        <v>110786</v>
      </c>
      <c r="C14" s="22">
        <v>-15364</v>
      </c>
      <c r="D14" s="28">
        <v>83243</v>
      </c>
      <c r="E14" s="22">
        <v>45081</v>
      </c>
      <c r="F14" s="28">
        <v>132677</v>
      </c>
      <c r="G14" s="22">
        <v>65208</v>
      </c>
      <c r="H14" s="28">
        <v>183598</v>
      </c>
      <c r="I14" s="28">
        <v>112443</v>
      </c>
      <c r="J14" s="28">
        <v>55873</v>
      </c>
      <c r="K14" s="22">
        <v>-888120</v>
      </c>
      <c r="L14" s="28">
        <v>76125</v>
      </c>
      <c r="M14" s="28">
        <v>67929</v>
      </c>
      <c r="N14" s="28">
        <v>-13851</v>
      </c>
      <c r="O14" s="22">
        <v>89174</v>
      </c>
      <c r="P14" s="28">
        <v>151779</v>
      </c>
      <c r="Q14" s="28">
        <v>76297</v>
      </c>
      <c r="R14" s="28">
        <v>9537</v>
      </c>
      <c r="S14" s="22">
        <v>-130897</v>
      </c>
    </row>
    <row r="15" spans="1:19" ht="13.5">
      <c r="A15" s="6" t="s">
        <v>205</v>
      </c>
      <c r="B15" s="28">
        <v>17941</v>
      </c>
      <c r="C15" s="22">
        <v>-6597</v>
      </c>
      <c r="D15" s="28">
        <v>-21568</v>
      </c>
      <c r="E15" s="22">
        <v>24374</v>
      </c>
      <c r="F15" s="28">
        <v>7154</v>
      </c>
      <c r="G15" s="22">
        <v>34464</v>
      </c>
      <c r="H15" s="28">
        <v>24682</v>
      </c>
      <c r="I15" s="28">
        <v>14996</v>
      </c>
      <c r="J15" s="28">
        <v>5394</v>
      </c>
      <c r="K15" s="22">
        <v>-6429</v>
      </c>
      <c r="L15" s="28">
        <v>-15940</v>
      </c>
      <c r="M15" s="28">
        <v>-24972</v>
      </c>
      <c r="N15" s="28">
        <v>-36028</v>
      </c>
      <c r="O15" s="22">
        <v>-48390</v>
      </c>
      <c r="P15" s="28">
        <v>-44589</v>
      </c>
      <c r="Q15" s="28">
        <v>-52085</v>
      </c>
      <c r="R15" s="28">
        <v>-55217</v>
      </c>
      <c r="S15" s="22">
        <v>-108813</v>
      </c>
    </row>
    <row r="16" spans="1:19" ht="13.5">
      <c r="A16" s="6" t="s">
        <v>206</v>
      </c>
      <c r="B16" s="28">
        <v>-116</v>
      </c>
      <c r="C16" s="22">
        <v>196</v>
      </c>
      <c r="D16" s="28">
        <v>88</v>
      </c>
      <c r="E16" s="22">
        <v>115</v>
      </c>
      <c r="F16" s="28">
        <v>-486</v>
      </c>
      <c r="G16" s="22">
        <v>-1563</v>
      </c>
      <c r="H16" s="28">
        <v>-1514</v>
      </c>
      <c r="I16" s="28">
        <v>-1545</v>
      </c>
      <c r="J16" s="28">
        <v>-814</v>
      </c>
      <c r="K16" s="22">
        <v>-12208</v>
      </c>
      <c r="L16" s="28">
        <v>-279</v>
      </c>
      <c r="M16" s="28">
        <v>-1999</v>
      </c>
      <c r="N16" s="28">
        <v>-666</v>
      </c>
      <c r="O16" s="22">
        <v>15578</v>
      </c>
      <c r="P16" s="28">
        <v>9952</v>
      </c>
      <c r="Q16" s="28">
        <v>8885</v>
      </c>
      <c r="R16" s="28">
        <v>9479</v>
      </c>
      <c r="S16" s="22">
        <v>900</v>
      </c>
    </row>
    <row r="17" spans="1:19" ht="13.5">
      <c r="A17" s="6" t="s">
        <v>207</v>
      </c>
      <c r="B17" s="28">
        <v>3654</v>
      </c>
      <c r="C17" s="22">
        <v>1111</v>
      </c>
      <c r="D17" s="28">
        <v>-8593</v>
      </c>
      <c r="E17" s="22">
        <v>30533</v>
      </c>
      <c r="F17" s="28">
        <v>10281</v>
      </c>
      <c r="G17" s="22">
        <v>-1815</v>
      </c>
      <c r="H17" s="28">
        <v>-238575</v>
      </c>
      <c r="I17" s="28">
        <v>-868</v>
      </c>
      <c r="J17" s="28">
        <v>-207382</v>
      </c>
      <c r="K17" s="22">
        <v>-44122</v>
      </c>
      <c r="L17" s="28">
        <v>-294819</v>
      </c>
      <c r="M17" s="28">
        <v>-57626</v>
      </c>
      <c r="N17" s="28">
        <v>-233682</v>
      </c>
      <c r="O17" s="22">
        <v>-39006</v>
      </c>
      <c r="P17" s="28">
        <v>-291091</v>
      </c>
      <c r="Q17" s="28">
        <v>49482</v>
      </c>
      <c r="R17" s="28">
        <v>233069</v>
      </c>
      <c r="S17" s="22">
        <v>-233228</v>
      </c>
    </row>
    <row r="18" spans="1:19" ht="13.5">
      <c r="A18" s="6" t="s">
        <v>208</v>
      </c>
      <c r="B18" s="28">
        <v>-18604</v>
      </c>
      <c r="C18" s="22">
        <v>6650</v>
      </c>
      <c r="D18" s="28">
        <v>-14180</v>
      </c>
      <c r="E18" s="22">
        <v>5282</v>
      </c>
      <c r="F18" s="28">
        <v>-10522</v>
      </c>
      <c r="G18" s="22">
        <v>18203</v>
      </c>
      <c r="H18" s="28">
        <v>-987</v>
      </c>
      <c r="I18" s="28">
        <v>-1955</v>
      </c>
      <c r="J18" s="28">
        <v>-3755</v>
      </c>
      <c r="K18" s="22">
        <v>-22142</v>
      </c>
      <c r="L18" s="28">
        <v>-1729</v>
      </c>
      <c r="M18" s="28">
        <v>-10092</v>
      </c>
      <c r="N18" s="28">
        <v>-17687</v>
      </c>
      <c r="O18" s="22">
        <v>-24108</v>
      </c>
      <c r="P18" s="28">
        <v>-18919</v>
      </c>
      <c r="Q18" s="28">
        <v>-27933</v>
      </c>
      <c r="R18" s="28">
        <v>-38476</v>
      </c>
      <c r="S18" s="22">
        <v>-19527</v>
      </c>
    </row>
    <row r="19" spans="1:19" ht="13.5">
      <c r="A19" s="6" t="s">
        <v>209</v>
      </c>
      <c r="B19" s="28">
        <v>15160</v>
      </c>
      <c r="C19" s="22">
        <v>-77676</v>
      </c>
      <c r="D19" s="28">
        <v>-1676</v>
      </c>
      <c r="E19" s="22">
        <v>92884</v>
      </c>
      <c r="F19" s="28">
        <v>58725</v>
      </c>
      <c r="G19" s="22">
        <v>-132435</v>
      </c>
      <c r="H19" s="28">
        <v>-134294</v>
      </c>
      <c r="I19" s="28">
        <v>-134775</v>
      </c>
      <c r="J19" s="28">
        <v>-52015</v>
      </c>
      <c r="K19" s="22">
        <v>62282</v>
      </c>
      <c r="L19" s="28">
        <v>-66986</v>
      </c>
      <c r="M19" s="28">
        <v>-44989</v>
      </c>
      <c r="N19" s="28">
        <v>-18602</v>
      </c>
      <c r="O19" s="22">
        <v>16335</v>
      </c>
      <c r="P19" s="28">
        <v>34415</v>
      </c>
      <c r="Q19" s="28">
        <v>18588</v>
      </c>
      <c r="R19" s="28">
        <v>4859</v>
      </c>
      <c r="S19" s="22">
        <v>79759</v>
      </c>
    </row>
    <row r="20" spans="1:19" ht="13.5">
      <c r="A20" s="6" t="s">
        <v>210</v>
      </c>
      <c r="B20" s="28">
        <v>-58660</v>
      </c>
      <c r="C20" s="22">
        <v>-78081</v>
      </c>
      <c r="D20" s="28">
        <v>-38308</v>
      </c>
      <c r="E20" s="22">
        <v>-74363</v>
      </c>
      <c r="F20" s="28">
        <v>-34189</v>
      </c>
      <c r="G20" s="22">
        <v>-56067</v>
      </c>
      <c r="H20" s="28">
        <v>-43998</v>
      </c>
      <c r="I20" s="28">
        <v>-29109</v>
      </c>
      <c r="J20" s="28">
        <v>-17057</v>
      </c>
      <c r="K20" s="22">
        <v>-57608</v>
      </c>
      <c r="L20" s="28">
        <v>-45730</v>
      </c>
      <c r="M20" s="28">
        <v>-31319</v>
      </c>
      <c r="N20" s="28">
        <v>-19575</v>
      </c>
      <c r="O20" s="22">
        <v>-112392</v>
      </c>
      <c r="P20" s="28">
        <v>-93093</v>
      </c>
      <c r="Q20" s="28">
        <v>-58554</v>
      </c>
      <c r="R20" s="28">
        <v>-34448</v>
      </c>
      <c r="S20" s="22">
        <v>-105980</v>
      </c>
    </row>
    <row r="21" spans="1:19" ht="13.5">
      <c r="A21" s="6" t="s">
        <v>0</v>
      </c>
      <c r="B21" s="28">
        <v>3179</v>
      </c>
      <c r="C21" s="22"/>
      <c r="D21" s="28">
        <v>3300</v>
      </c>
      <c r="E21" s="22"/>
      <c r="F21" s="28">
        <v>1170</v>
      </c>
      <c r="G21" s="22">
        <v>8823</v>
      </c>
      <c r="H21" s="28">
        <v>1032</v>
      </c>
      <c r="I21" s="28">
        <v>761</v>
      </c>
      <c r="J21" s="28">
        <v>629</v>
      </c>
      <c r="K21" s="22">
        <v>15735</v>
      </c>
      <c r="L21" s="28">
        <v>4666</v>
      </c>
      <c r="M21" s="28">
        <v>1811</v>
      </c>
      <c r="N21" s="28">
        <v>1040</v>
      </c>
      <c r="O21" s="22">
        <v>38218</v>
      </c>
      <c r="P21" s="28">
        <v>8045</v>
      </c>
      <c r="Q21" s="28">
        <v>5898</v>
      </c>
      <c r="R21" s="28">
        <v>617</v>
      </c>
      <c r="S21" s="22">
        <v>21718</v>
      </c>
    </row>
    <row r="22" spans="1:19" ht="13.5">
      <c r="A22" s="6" t="s">
        <v>146</v>
      </c>
      <c r="B22" s="28"/>
      <c r="C22" s="22">
        <v>0</v>
      </c>
      <c r="D22" s="28">
        <v>0</v>
      </c>
      <c r="E22" s="22">
        <v>57</v>
      </c>
      <c r="F22" s="28">
        <v>57</v>
      </c>
      <c r="G22" s="22">
        <v>7661</v>
      </c>
      <c r="H22" s="28">
        <v>5766</v>
      </c>
      <c r="I22" s="28">
        <v>3870</v>
      </c>
      <c r="J22" s="28">
        <v>1972</v>
      </c>
      <c r="K22" s="22">
        <v>542</v>
      </c>
      <c r="L22" s="28">
        <v>85</v>
      </c>
      <c r="M22" s="28">
        <v>57</v>
      </c>
      <c r="N22" s="28">
        <v>28</v>
      </c>
      <c r="O22" s="22">
        <v>121</v>
      </c>
      <c r="P22" s="28">
        <v>85</v>
      </c>
      <c r="Q22" s="28">
        <v>57</v>
      </c>
      <c r="R22" s="28">
        <v>28</v>
      </c>
      <c r="S22" s="22">
        <v>225</v>
      </c>
    </row>
    <row r="23" spans="1:19" ht="13.5">
      <c r="A23" s="6" t="s">
        <v>1</v>
      </c>
      <c r="B23" s="28">
        <v>13843</v>
      </c>
      <c r="C23" s="22">
        <v>8178</v>
      </c>
      <c r="D23" s="28">
        <v>3770</v>
      </c>
      <c r="E23" s="22">
        <v>79464</v>
      </c>
      <c r="F23" s="28">
        <v>20449</v>
      </c>
      <c r="G23" s="22">
        <v>-733</v>
      </c>
      <c r="H23" s="28">
        <v>6073</v>
      </c>
      <c r="I23" s="28">
        <v>2010</v>
      </c>
      <c r="J23" s="28">
        <v>5207</v>
      </c>
      <c r="K23" s="22">
        <v>-16987</v>
      </c>
      <c r="L23" s="28">
        <v>5416</v>
      </c>
      <c r="M23" s="28">
        <v>3642</v>
      </c>
      <c r="N23" s="28">
        <v>-930</v>
      </c>
      <c r="O23" s="22">
        <v>-12527</v>
      </c>
      <c r="P23" s="28">
        <v>-9667</v>
      </c>
      <c r="Q23" s="28">
        <v>-5521</v>
      </c>
      <c r="R23" s="28">
        <v>8128</v>
      </c>
      <c r="S23" s="22">
        <v>-9848</v>
      </c>
    </row>
    <row r="24" spans="1:19" ht="13.5">
      <c r="A24" s="6" t="s">
        <v>2</v>
      </c>
      <c r="B24" s="28">
        <v>-90339</v>
      </c>
      <c r="C24" s="22">
        <v>-115424</v>
      </c>
      <c r="D24" s="28">
        <v>-59903</v>
      </c>
      <c r="E24" s="22">
        <v>-174172</v>
      </c>
      <c r="F24" s="28">
        <v>-86991</v>
      </c>
      <c r="G24" s="22">
        <v>-267724</v>
      </c>
      <c r="H24" s="28">
        <v>-196628</v>
      </c>
      <c r="I24" s="28">
        <v>-137132</v>
      </c>
      <c r="J24" s="28">
        <v>-61168</v>
      </c>
      <c r="K24" s="22">
        <v>-184481</v>
      </c>
      <c r="L24" s="28">
        <v>-119826</v>
      </c>
      <c r="M24" s="28">
        <v>-65112</v>
      </c>
      <c r="N24" s="28">
        <v>-28767</v>
      </c>
      <c r="O24" s="22">
        <v>-386442</v>
      </c>
      <c r="P24" s="28">
        <v>-360179</v>
      </c>
      <c r="Q24" s="28">
        <v>-284705</v>
      </c>
      <c r="R24" s="28">
        <v>-127815</v>
      </c>
      <c r="S24" s="22">
        <v>-429738</v>
      </c>
    </row>
    <row r="25" spans="1:19" ht="13.5">
      <c r="A25" s="6" t="s">
        <v>3</v>
      </c>
      <c r="B25" s="28">
        <v>2400405</v>
      </c>
      <c r="C25" s="22">
        <v>-81888</v>
      </c>
      <c r="D25" s="28">
        <v>776187</v>
      </c>
      <c r="E25" s="22">
        <v>-3950691</v>
      </c>
      <c r="F25" s="28">
        <v>-1742029</v>
      </c>
      <c r="G25" s="22">
        <v>1056674</v>
      </c>
      <c r="H25" s="28">
        <v>-489236</v>
      </c>
      <c r="I25" s="28">
        <v>244440</v>
      </c>
      <c r="J25" s="28">
        <v>202141</v>
      </c>
      <c r="K25" s="22">
        <v>1703184</v>
      </c>
      <c r="L25" s="28">
        <v>3609460</v>
      </c>
      <c r="M25" s="28">
        <v>4342816</v>
      </c>
      <c r="N25" s="28">
        <v>572833</v>
      </c>
      <c r="O25" s="22">
        <v>5400410</v>
      </c>
      <c r="P25" s="28">
        <v>6216893</v>
      </c>
      <c r="Q25" s="28">
        <v>4709610</v>
      </c>
      <c r="R25" s="28">
        <v>4620619</v>
      </c>
      <c r="S25" s="22">
        <v>-2040787</v>
      </c>
    </row>
    <row r="26" spans="1:19" ht="13.5">
      <c r="A26" s="6" t="s">
        <v>4</v>
      </c>
      <c r="B26" s="28">
        <v>-80830</v>
      </c>
      <c r="C26" s="22">
        <v>161689</v>
      </c>
      <c r="D26" s="28">
        <v>94318</v>
      </c>
      <c r="E26" s="22">
        <v>-77168</v>
      </c>
      <c r="F26" s="28">
        <v>-242747</v>
      </c>
      <c r="G26" s="22">
        <v>-169874</v>
      </c>
      <c r="H26" s="28">
        <v>-332221</v>
      </c>
      <c r="I26" s="28">
        <v>-114477</v>
      </c>
      <c r="J26" s="28">
        <v>-70957</v>
      </c>
      <c r="K26" s="22">
        <v>1723177</v>
      </c>
      <c r="L26" s="28">
        <v>1537617</v>
      </c>
      <c r="M26" s="28">
        <v>1670415</v>
      </c>
      <c r="N26" s="28">
        <v>1597849</v>
      </c>
      <c r="O26" s="22">
        <v>-144120</v>
      </c>
      <c r="P26" s="28">
        <v>-1926272</v>
      </c>
      <c r="Q26" s="28">
        <v>-1780835</v>
      </c>
      <c r="R26" s="28">
        <v>-1554812</v>
      </c>
      <c r="S26" s="22">
        <v>4017194</v>
      </c>
    </row>
    <row r="27" spans="1:19" ht="13.5">
      <c r="A27" s="6" t="s">
        <v>5</v>
      </c>
      <c r="B27" s="28">
        <v>-210325</v>
      </c>
      <c r="C27" s="22">
        <v>-523770</v>
      </c>
      <c r="D27" s="28">
        <v>344317</v>
      </c>
      <c r="E27" s="22">
        <v>783599</v>
      </c>
      <c r="F27" s="28">
        <v>660400</v>
      </c>
      <c r="G27" s="22">
        <v>-83174</v>
      </c>
      <c r="H27" s="28">
        <v>-794428</v>
      </c>
      <c r="I27" s="28">
        <v>-702693</v>
      </c>
      <c r="J27" s="28">
        <v>425846</v>
      </c>
      <c r="K27" s="22">
        <v>-2783886</v>
      </c>
      <c r="L27" s="28">
        <v>-3550267</v>
      </c>
      <c r="M27" s="28">
        <v>-4059170</v>
      </c>
      <c r="N27" s="28">
        <v>-2923796</v>
      </c>
      <c r="O27" s="22">
        <v>-3142329</v>
      </c>
      <c r="P27" s="28">
        <v>-886416</v>
      </c>
      <c r="Q27" s="28">
        <v>-501204</v>
      </c>
      <c r="R27" s="28">
        <v>809499</v>
      </c>
      <c r="S27" s="22">
        <v>-4802600</v>
      </c>
    </row>
    <row r="28" spans="1:19" ht="13.5">
      <c r="A28" s="6" t="s">
        <v>6</v>
      </c>
      <c r="B28" s="28">
        <v>137841</v>
      </c>
      <c r="C28" s="22">
        <v>13924</v>
      </c>
      <c r="D28" s="28">
        <v>130920</v>
      </c>
      <c r="E28" s="22">
        <v>-44771</v>
      </c>
      <c r="F28" s="28">
        <v>700667</v>
      </c>
      <c r="G28" s="22">
        <v>-59212</v>
      </c>
      <c r="H28" s="28">
        <v>-46664</v>
      </c>
      <c r="I28" s="28">
        <v>-77832</v>
      </c>
      <c r="J28" s="28">
        <v>-73515</v>
      </c>
      <c r="K28" s="22">
        <v>83319</v>
      </c>
      <c r="L28" s="28">
        <v>-17942</v>
      </c>
      <c r="M28" s="28">
        <v>35516</v>
      </c>
      <c r="N28" s="28">
        <v>65915</v>
      </c>
      <c r="O28" s="22">
        <v>-311866</v>
      </c>
      <c r="P28" s="28">
        <v>-192432</v>
      </c>
      <c r="Q28" s="28">
        <v>170745</v>
      </c>
      <c r="R28" s="28">
        <v>245181</v>
      </c>
      <c r="S28" s="22">
        <v>-416963</v>
      </c>
    </row>
    <row r="29" spans="1:19" ht="13.5">
      <c r="A29" s="6" t="s">
        <v>7</v>
      </c>
      <c r="B29" s="28">
        <v>-78157</v>
      </c>
      <c r="C29" s="22">
        <v>39824</v>
      </c>
      <c r="D29" s="28">
        <v>276</v>
      </c>
      <c r="E29" s="22">
        <v>23304</v>
      </c>
      <c r="F29" s="28">
        <v>-31581</v>
      </c>
      <c r="G29" s="22">
        <v>-137477</v>
      </c>
      <c r="H29" s="28">
        <v>-119928</v>
      </c>
      <c r="I29" s="28">
        <v>-147017</v>
      </c>
      <c r="J29" s="28">
        <v>-119371</v>
      </c>
      <c r="K29" s="22">
        <v>197612</v>
      </c>
      <c r="L29" s="28">
        <v>166932</v>
      </c>
      <c r="M29" s="28">
        <v>137476</v>
      </c>
      <c r="N29" s="28">
        <v>153367</v>
      </c>
      <c r="O29" s="22">
        <v>-510230</v>
      </c>
      <c r="P29" s="28">
        <v>-510395</v>
      </c>
      <c r="Q29" s="28">
        <v>-513098</v>
      </c>
      <c r="R29" s="28">
        <v>-506141</v>
      </c>
      <c r="S29" s="22">
        <v>463331</v>
      </c>
    </row>
    <row r="30" spans="1:19" ht="13.5">
      <c r="A30" s="6" t="s">
        <v>58</v>
      </c>
      <c r="B30" s="28">
        <v>-215482</v>
      </c>
      <c r="C30" s="22">
        <v>-45907</v>
      </c>
      <c r="D30" s="28">
        <v>-281715</v>
      </c>
      <c r="E30" s="22">
        <v>-124950</v>
      </c>
      <c r="F30" s="28">
        <v>-405543</v>
      </c>
      <c r="G30" s="22">
        <v>-766771</v>
      </c>
      <c r="H30" s="28">
        <v>-977691</v>
      </c>
      <c r="I30" s="28">
        <v>-40564</v>
      </c>
      <c r="J30" s="28">
        <v>392059</v>
      </c>
      <c r="K30" s="22">
        <v>223903</v>
      </c>
      <c r="L30" s="28">
        <v>-145534</v>
      </c>
      <c r="M30" s="28">
        <v>-19927</v>
      </c>
      <c r="N30" s="28">
        <v>193967</v>
      </c>
      <c r="O30" s="22">
        <v>-128008</v>
      </c>
      <c r="P30" s="28">
        <v>-2171</v>
      </c>
      <c r="Q30" s="28">
        <v>45866</v>
      </c>
      <c r="R30" s="28">
        <v>29135</v>
      </c>
      <c r="S30" s="22">
        <v>371831</v>
      </c>
    </row>
    <row r="31" spans="1:19" ht="13.5">
      <c r="A31" s="6" t="s">
        <v>8</v>
      </c>
      <c r="B31" s="28">
        <v>2884763</v>
      </c>
      <c r="C31" s="22">
        <v>863985</v>
      </c>
      <c r="D31" s="28">
        <v>1593886</v>
      </c>
      <c r="E31" s="22">
        <v>-1802499</v>
      </c>
      <c r="F31" s="28">
        <v>-455722</v>
      </c>
      <c r="G31" s="22">
        <v>1952322</v>
      </c>
      <c r="H31" s="28">
        <v>-1178047</v>
      </c>
      <c r="I31" s="28">
        <v>-92694</v>
      </c>
      <c r="J31" s="28">
        <v>1042170</v>
      </c>
      <c r="K31" s="22">
        <v>1384483</v>
      </c>
      <c r="L31" s="28">
        <v>1570219</v>
      </c>
      <c r="M31" s="28">
        <v>2148787</v>
      </c>
      <c r="N31" s="28">
        <v>-409177</v>
      </c>
      <c r="O31" s="22">
        <v>3240583</v>
      </c>
      <c r="P31" s="28">
        <v>4506771</v>
      </c>
      <c r="Q31" s="28">
        <v>3429072</v>
      </c>
      <c r="R31" s="28">
        <v>4498309</v>
      </c>
      <c r="S31" s="22">
        <v>733082</v>
      </c>
    </row>
    <row r="32" spans="1:19" ht="13.5">
      <c r="A32" s="6" t="s">
        <v>9</v>
      </c>
      <c r="B32" s="28">
        <v>197489</v>
      </c>
      <c r="C32" s="22">
        <v>261387</v>
      </c>
      <c r="D32" s="28">
        <v>221613</v>
      </c>
      <c r="E32" s="22">
        <v>305711</v>
      </c>
      <c r="F32" s="28">
        <v>265538</v>
      </c>
      <c r="G32" s="22">
        <v>293413</v>
      </c>
      <c r="H32" s="28">
        <v>281344</v>
      </c>
      <c r="I32" s="28">
        <v>266455</v>
      </c>
      <c r="J32" s="28">
        <v>188734</v>
      </c>
      <c r="K32" s="22">
        <v>170341</v>
      </c>
      <c r="L32" s="28">
        <v>158464</v>
      </c>
      <c r="M32" s="28">
        <v>144053</v>
      </c>
      <c r="N32" s="28">
        <v>124442</v>
      </c>
      <c r="O32" s="22">
        <v>314987</v>
      </c>
      <c r="P32" s="28">
        <v>295688</v>
      </c>
      <c r="Q32" s="28">
        <v>261149</v>
      </c>
      <c r="R32" s="28">
        <v>234169</v>
      </c>
      <c r="S32" s="22">
        <v>279024</v>
      </c>
    </row>
    <row r="33" spans="1:19" ht="13.5">
      <c r="A33" s="6" t="s">
        <v>10</v>
      </c>
      <c r="B33" s="28"/>
      <c r="C33" s="22">
        <v>0</v>
      </c>
      <c r="D33" s="28">
        <v>0</v>
      </c>
      <c r="E33" s="22">
        <v>-57</v>
      </c>
      <c r="F33" s="28">
        <v>-57</v>
      </c>
      <c r="G33" s="22">
        <v>-191</v>
      </c>
      <c r="H33" s="28">
        <v>-162</v>
      </c>
      <c r="I33" s="28">
        <v>-134</v>
      </c>
      <c r="J33" s="28">
        <v>-105</v>
      </c>
      <c r="K33" s="22">
        <v>-8010</v>
      </c>
      <c r="L33" s="28">
        <v>-85</v>
      </c>
      <c r="M33" s="28">
        <v>-57</v>
      </c>
      <c r="N33" s="28">
        <v>-28</v>
      </c>
      <c r="O33" s="22">
        <v>-121</v>
      </c>
      <c r="P33" s="28">
        <v>-85</v>
      </c>
      <c r="Q33" s="28">
        <v>-57</v>
      </c>
      <c r="R33" s="28">
        <v>-28</v>
      </c>
      <c r="S33" s="22">
        <v>-225</v>
      </c>
    </row>
    <row r="34" spans="1:19" ht="13.5">
      <c r="A34" s="6" t="s">
        <v>11</v>
      </c>
      <c r="B34" s="28">
        <v>-129138</v>
      </c>
      <c r="C34" s="22">
        <v>-263063</v>
      </c>
      <c r="D34" s="28">
        <v>-121051</v>
      </c>
      <c r="E34" s="22">
        <v>-310369</v>
      </c>
      <c r="F34" s="28">
        <v>-112995</v>
      </c>
      <c r="G34" s="22">
        <v>-101545</v>
      </c>
      <c r="H34" s="28">
        <v>-70714</v>
      </c>
      <c r="I34" s="28">
        <v>-48537</v>
      </c>
      <c r="J34" s="28">
        <v>-41747</v>
      </c>
      <c r="K34" s="22">
        <v>-163487</v>
      </c>
      <c r="L34" s="28">
        <v>-144119</v>
      </c>
      <c r="M34" s="28">
        <v>-124534</v>
      </c>
      <c r="N34" s="28">
        <v>-97689</v>
      </c>
      <c r="O34" s="22">
        <v>-519565</v>
      </c>
      <c r="P34" s="28">
        <v>-473850</v>
      </c>
      <c r="Q34" s="28">
        <v>-265605</v>
      </c>
      <c r="R34" s="28">
        <v>-240723</v>
      </c>
      <c r="S34" s="22">
        <v>-1039476</v>
      </c>
    </row>
    <row r="35" spans="1:19" ht="14.25" thickBot="1">
      <c r="A35" s="5" t="s">
        <v>12</v>
      </c>
      <c r="B35" s="29">
        <v>2953114</v>
      </c>
      <c r="C35" s="23">
        <v>862309</v>
      </c>
      <c r="D35" s="29">
        <v>1694449</v>
      </c>
      <c r="E35" s="23">
        <v>-1807214</v>
      </c>
      <c r="F35" s="29">
        <v>-303237</v>
      </c>
      <c r="G35" s="23">
        <v>2143999</v>
      </c>
      <c r="H35" s="29">
        <v>-967579</v>
      </c>
      <c r="I35" s="29">
        <v>125088</v>
      </c>
      <c r="J35" s="29">
        <v>1189052</v>
      </c>
      <c r="K35" s="23">
        <v>1383327</v>
      </c>
      <c r="L35" s="29">
        <v>1584478</v>
      </c>
      <c r="M35" s="29">
        <v>2168249</v>
      </c>
      <c r="N35" s="29">
        <v>-382452</v>
      </c>
      <c r="O35" s="23">
        <v>3035883</v>
      </c>
      <c r="P35" s="29">
        <v>4328523</v>
      </c>
      <c r="Q35" s="29">
        <v>3424559</v>
      </c>
      <c r="R35" s="29">
        <v>4491727</v>
      </c>
      <c r="S35" s="23">
        <v>-27595</v>
      </c>
    </row>
    <row r="36" spans="1:19" ht="14.25" thickTop="1">
      <c r="A36" s="6" t="s">
        <v>13</v>
      </c>
      <c r="B36" s="28">
        <v>-184759</v>
      </c>
      <c r="C36" s="22">
        <v>-219342</v>
      </c>
      <c r="D36" s="28"/>
      <c r="E36" s="22">
        <v>-338959</v>
      </c>
      <c r="F36" s="28">
        <v>-270000</v>
      </c>
      <c r="G36" s="22">
        <v>-25181</v>
      </c>
      <c r="H36" s="28">
        <v>-35194</v>
      </c>
      <c r="I36" s="28"/>
      <c r="J36" s="28"/>
      <c r="K36" s="22">
        <v>-101048</v>
      </c>
      <c r="L36" s="28">
        <v>-11241</v>
      </c>
      <c r="M36" s="28">
        <v>-11241</v>
      </c>
      <c r="N36" s="28">
        <v>-11241</v>
      </c>
      <c r="O36" s="22">
        <v>-28748</v>
      </c>
      <c r="P36" s="28">
        <v>-36019</v>
      </c>
      <c r="Q36" s="28">
        <v>-25366</v>
      </c>
      <c r="R36" s="28">
        <v>-20224</v>
      </c>
      <c r="S36" s="22">
        <v>-19278</v>
      </c>
    </row>
    <row r="37" spans="1:19" ht="13.5">
      <c r="A37" s="6" t="s">
        <v>14</v>
      </c>
      <c r="B37" s="28">
        <v>112350</v>
      </c>
      <c r="C37" s="22">
        <v>16471</v>
      </c>
      <c r="D37" s="28">
        <v>16471</v>
      </c>
      <c r="E37" s="22">
        <v>274000</v>
      </c>
      <c r="F37" s="28">
        <v>21586</v>
      </c>
      <c r="G37" s="22">
        <v>5273</v>
      </c>
      <c r="H37" s="28">
        <v>5273</v>
      </c>
      <c r="I37" s="28">
        <v>5273</v>
      </c>
      <c r="J37" s="28">
        <v>5487</v>
      </c>
      <c r="K37" s="22">
        <v>55417</v>
      </c>
      <c r="L37" s="28">
        <v>55417</v>
      </c>
      <c r="M37" s="28">
        <v>4691</v>
      </c>
      <c r="N37" s="28"/>
      <c r="O37" s="22">
        <v>368</v>
      </c>
      <c r="P37" s="28">
        <v>368</v>
      </c>
      <c r="Q37" s="28">
        <v>368</v>
      </c>
      <c r="R37" s="28">
        <v>368</v>
      </c>
      <c r="S37" s="22"/>
    </row>
    <row r="38" spans="1:19" ht="13.5">
      <c r="A38" s="6" t="s">
        <v>15</v>
      </c>
      <c r="B38" s="28">
        <v>-213642</v>
      </c>
      <c r="C38" s="22">
        <v>-482521</v>
      </c>
      <c r="D38" s="28">
        <v>-184086</v>
      </c>
      <c r="E38" s="22">
        <v>-417997</v>
      </c>
      <c r="F38" s="28">
        <v>-178758</v>
      </c>
      <c r="G38" s="22">
        <v>-268565</v>
      </c>
      <c r="H38" s="28">
        <v>-183177</v>
      </c>
      <c r="I38" s="28">
        <v>-154591</v>
      </c>
      <c r="J38" s="28">
        <v>-66998</v>
      </c>
      <c r="K38" s="22">
        <v>-1172961</v>
      </c>
      <c r="L38" s="28">
        <v>-1114281</v>
      </c>
      <c r="M38" s="28">
        <v>-1028420</v>
      </c>
      <c r="N38" s="28">
        <v>-509345</v>
      </c>
      <c r="O38" s="22">
        <v>-1098903</v>
      </c>
      <c r="P38" s="28">
        <v>-920430</v>
      </c>
      <c r="Q38" s="28">
        <v>-610606</v>
      </c>
      <c r="R38" s="28">
        <v>-212549</v>
      </c>
      <c r="S38" s="22">
        <v>-3362168</v>
      </c>
    </row>
    <row r="39" spans="1:19" ht="13.5">
      <c r="A39" s="6" t="s">
        <v>16</v>
      </c>
      <c r="B39" s="28">
        <v>713</v>
      </c>
      <c r="C39" s="22">
        <v>3415</v>
      </c>
      <c r="D39" s="28">
        <v>2128</v>
      </c>
      <c r="E39" s="22">
        <v>31833</v>
      </c>
      <c r="F39" s="28">
        <v>31255</v>
      </c>
      <c r="G39" s="22">
        <v>2066</v>
      </c>
      <c r="H39" s="28">
        <v>231</v>
      </c>
      <c r="I39" s="28"/>
      <c r="J39" s="28"/>
      <c r="K39" s="22">
        <v>126</v>
      </c>
      <c r="L39" s="28">
        <v>126</v>
      </c>
      <c r="M39" s="28">
        <v>30</v>
      </c>
      <c r="N39" s="28">
        <v>47</v>
      </c>
      <c r="O39" s="22">
        <v>725</v>
      </c>
      <c r="P39" s="28">
        <v>681</v>
      </c>
      <c r="Q39" s="28">
        <v>681</v>
      </c>
      <c r="R39" s="28">
        <v>671</v>
      </c>
      <c r="S39" s="22">
        <v>1133540</v>
      </c>
    </row>
    <row r="40" spans="1:19" ht="13.5">
      <c r="A40" s="6" t="s">
        <v>17</v>
      </c>
      <c r="B40" s="28"/>
      <c r="C40" s="22">
        <v>-13398</v>
      </c>
      <c r="D40" s="28">
        <v>-4338</v>
      </c>
      <c r="E40" s="22">
        <v>-11563</v>
      </c>
      <c r="F40" s="28">
        <v>-5271</v>
      </c>
      <c r="G40" s="22"/>
      <c r="H40" s="28"/>
      <c r="I40" s="28"/>
      <c r="J40" s="28"/>
      <c r="K40" s="22">
        <v>-3329</v>
      </c>
      <c r="L40" s="28">
        <v>-912</v>
      </c>
      <c r="M40" s="28"/>
      <c r="N40" s="28"/>
      <c r="O40" s="22">
        <v>-62632</v>
      </c>
      <c r="P40" s="28">
        <v>-23052</v>
      </c>
      <c r="Q40" s="28">
        <v>-11188</v>
      </c>
      <c r="R40" s="28">
        <v>-117</v>
      </c>
      <c r="S40" s="22">
        <v>-65716</v>
      </c>
    </row>
    <row r="41" spans="1:19" ht="13.5">
      <c r="A41" s="6" t="s">
        <v>18</v>
      </c>
      <c r="B41" s="28"/>
      <c r="C41" s="22">
        <v>-5000</v>
      </c>
      <c r="D41" s="28">
        <v>-4500</v>
      </c>
      <c r="E41" s="22">
        <v>-9780</v>
      </c>
      <c r="F41" s="28">
        <v>-8000</v>
      </c>
      <c r="G41" s="22">
        <v>-5199</v>
      </c>
      <c r="H41" s="28">
        <v>-2699</v>
      </c>
      <c r="I41" s="28">
        <v>-2699</v>
      </c>
      <c r="J41" s="28"/>
      <c r="K41" s="22">
        <v>-14900</v>
      </c>
      <c r="L41" s="28">
        <v>-4620</v>
      </c>
      <c r="M41" s="28">
        <v>-3920</v>
      </c>
      <c r="N41" s="28"/>
      <c r="O41" s="22">
        <v>-11952</v>
      </c>
      <c r="P41" s="28">
        <v>-11952</v>
      </c>
      <c r="Q41" s="28">
        <v>-6452</v>
      </c>
      <c r="R41" s="28">
        <v>-3072</v>
      </c>
      <c r="S41" s="22">
        <v>-7180</v>
      </c>
    </row>
    <row r="42" spans="1:19" ht="13.5">
      <c r="A42" s="6" t="s">
        <v>19</v>
      </c>
      <c r="B42" s="28">
        <v>11662</v>
      </c>
      <c r="C42" s="22">
        <v>17493</v>
      </c>
      <c r="D42" s="28">
        <v>6111</v>
      </c>
      <c r="E42" s="22">
        <v>15107</v>
      </c>
      <c r="F42" s="28">
        <v>9212</v>
      </c>
      <c r="G42" s="22">
        <v>22483</v>
      </c>
      <c r="H42" s="28">
        <v>20286</v>
      </c>
      <c r="I42" s="28">
        <v>10717</v>
      </c>
      <c r="J42" s="28">
        <v>2672</v>
      </c>
      <c r="K42" s="22">
        <v>15897</v>
      </c>
      <c r="L42" s="28">
        <v>12015</v>
      </c>
      <c r="M42" s="28">
        <v>7641</v>
      </c>
      <c r="N42" s="28">
        <v>3469</v>
      </c>
      <c r="O42" s="22">
        <v>21413</v>
      </c>
      <c r="P42" s="28">
        <v>18666</v>
      </c>
      <c r="Q42" s="28">
        <v>8710</v>
      </c>
      <c r="R42" s="28">
        <v>3289</v>
      </c>
      <c r="S42" s="22">
        <v>21609</v>
      </c>
    </row>
    <row r="43" spans="1:19" ht="13.5">
      <c r="A43" s="6" t="s">
        <v>58</v>
      </c>
      <c r="B43" s="28">
        <v>9423</v>
      </c>
      <c r="C43" s="22">
        <v>6051</v>
      </c>
      <c r="D43" s="28">
        <v>2144</v>
      </c>
      <c r="E43" s="22">
        <v>13857</v>
      </c>
      <c r="F43" s="28">
        <v>3774</v>
      </c>
      <c r="G43" s="22">
        <v>6657</v>
      </c>
      <c r="H43" s="28">
        <v>5048</v>
      </c>
      <c r="I43" s="28">
        <v>2533</v>
      </c>
      <c r="J43" s="28">
        <v>1399</v>
      </c>
      <c r="K43" s="22">
        <v>15650</v>
      </c>
      <c r="L43" s="28">
        <v>6790</v>
      </c>
      <c r="M43" s="28">
        <v>8730</v>
      </c>
      <c r="N43" s="28">
        <v>23954</v>
      </c>
      <c r="O43" s="22">
        <v>36250</v>
      </c>
      <c r="P43" s="28">
        <v>13271</v>
      </c>
      <c r="Q43" s="28">
        <v>-18999</v>
      </c>
      <c r="R43" s="28">
        <v>1550</v>
      </c>
      <c r="S43" s="22">
        <v>-9621</v>
      </c>
    </row>
    <row r="44" spans="1:19" ht="14.25" thickBot="1">
      <c r="A44" s="5" t="s">
        <v>20</v>
      </c>
      <c r="B44" s="29">
        <v>-264253</v>
      </c>
      <c r="C44" s="23">
        <v>-676829</v>
      </c>
      <c r="D44" s="29">
        <v>-166069</v>
      </c>
      <c r="E44" s="23">
        <v>-443501</v>
      </c>
      <c r="F44" s="29">
        <v>-396200</v>
      </c>
      <c r="G44" s="23">
        <v>-262463</v>
      </c>
      <c r="H44" s="29">
        <v>-190231</v>
      </c>
      <c r="I44" s="29">
        <v>-138766</v>
      </c>
      <c r="J44" s="29">
        <v>-57438</v>
      </c>
      <c r="K44" s="23">
        <v>-1205148</v>
      </c>
      <c r="L44" s="29">
        <v>-1056706</v>
      </c>
      <c r="M44" s="29">
        <v>-1022489</v>
      </c>
      <c r="N44" s="29">
        <v>-493116</v>
      </c>
      <c r="O44" s="23">
        <v>-1148279</v>
      </c>
      <c r="P44" s="29">
        <v>-963266</v>
      </c>
      <c r="Q44" s="29">
        <v>-662852</v>
      </c>
      <c r="R44" s="29">
        <v>-230084</v>
      </c>
      <c r="S44" s="23">
        <v>-2358162</v>
      </c>
    </row>
    <row r="45" spans="1:19" ht="14.25" thickTop="1">
      <c r="A45" s="6" t="s">
        <v>21</v>
      </c>
      <c r="B45" s="28">
        <v>-127463</v>
      </c>
      <c r="C45" s="22">
        <v>-127463</v>
      </c>
      <c r="D45" s="28">
        <v>-127463</v>
      </c>
      <c r="E45" s="22">
        <v>-127472</v>
      </c>
      <c r="F45" s="28">
        <v>-127472</v>
      </c>
      <c r="G45" s="22">
        <v>-91051</v>
      </c>
      <c r="H45" s="28">
        <v>-91051</v>
      </c>
      <c r="I45" s="28">
        <v>-91051</v>
      </c>
      <c r="J45" s="28">
        <v>-76051</v>
      </c>
      <c r="K45" s="22">
        <v>-182104</v>
      </c>
      <c r="L45" s="28">
        <v>-182104</v>
      </c>
      <c r="M45" s="28">
        <v>-182104</v>
      </c>
      <c r="N45" s="28">
        <v>-182104</v>
      </c>
      <c r="O45" s="22">
        <v>-364220</v>
      </c>
      <c r="P45" s="28">
        <v>-364220</v>
      </c>
      <c r="Q45" s="28">
        <v>-364220</v>
      </c>
      <c r="R45" s="28">
        <v>-364220</v>
      </c>
      <c r="S45" s="22">
        <v>-455275</v>
      </c>
    </row>
    <row r="46" spans="1:19" ht="13.5">
      <c r="A46" s="6" t="s">
        <v>58</v>
      </c>
      <c r="B46" s="28">
        <v>-4297</v>
      </c>
      <c r="C46" s="22"/>
      <c r="D46" s="28">
        <v>-4521</v>
      </c>
      <c r="E46" s="22">
        <v>-800</v>
      </c>
      <c r="F46" s="28">
        <v>-4788</v>
      </c>
      <c r="G46" s="22">
        <v>-1120</v>
      </c>
      <c r="H46" s="28">
        <v>-8973</v>
      </c>
      <c r="I46" s="28">
        <v>-6355</v>
      </c>
      <c r="J46" s="28">
        <v>-1120</v>
      </c>
      <c r="K46" s="22">
        <v>-4080</v>
      </c>
      <c r="L46" s="28">
        <v>-11933</v>
      </c>
      <c r="M46" s="28">
        <v>-6915</v>
      </c>
      <c r="N46" s="28">
        <v>-1680</v>
      </c>
      <c r="O46" s="22">
        <v>-1200</v>
      </c>
      <c r="P46" s="28">
        <v>-2671</v>
      </c>
      <c r="Q46" s="28">
        <v>-1512</v>
      </c>
      <c r="R46" s="28">
        <v>-1200</v>
      </c>
      <c r="S46" s="22">
        <v>-1760</v>
      </c>
    </row>
    <row r="47" spans="1:19" ht="14.25" thickBot="1">
      <c r="A47" s="5" t="s">
        <v>22</v>
      </c>
      <c r="B47" s="29">
        <v>-131761</v>
      </c>
      <c r="C47" s="23">
        <v>-136660</v>
      </c>
      <c r="D47" s="29">
        <v>-131985</v>
      </c>
      <c r="E47" s="23">
        <v>-136583</v>
      </c>
      <c r="F47" s="29">
        <v>-132260</v>
      </c>
      <c r="G47" s="23">
        <v>-1109502</v>
      </c>
      <c r="H47" s="29">
        <v>-100025</v>
      </c>
      <c r="I47" s="29">
        <v>-97407</v>
      </c>
      <c r="J47" s="29">
        <v>-79789</v>
      </c>
      <c r="K47" s="23">
        <v>803301</v>
      </c>
      <c r="L47" s="29">
        <v>-194081</v>
      </c>
      <c r="M47" s="29">
        <v>-189063</v>
      </c>
      <c r="N47" s="29">
        <v>-185861</v>
      </c>
      <c r="O47" s="23">
        <v>-368427</v>
      </c>
      <c r="P47" s="29">
        <v>-367204</v>
      </c>
      <c r="Q47" s="29">
        <v>-365732</v>
      </c>
      <c r="R47" s="29">
        <v>-365420</v>
      </c>
      <c r="S47" s="23">
        <v>-457035</v>
      </c>
    </row>
    <row r="48" spans="1:19" ht="14.25" thickTop="1">
      <c r="A48" s="7" t="s">
        <v>23</v>
      </c>
      <c r="B48" s="28">
        <v>224856</v>
      </c>
      <c r="C48" s="22">
        <v>220373</v>
      </c>
      <c r="D48" s="28">
        <v>15615</v>
      </c>
      <c r="E48" s="22">
        <v>-157845</v>
      </c>
      <c r="F48" s="28">
        <v>-36186</v>
      </c>
      <c r="G48" s="22">
        <v>-120536</v>
      </c>
      <c r="H48" s="28">
        <v>-93798</v>
      </c>
      <c r="I48" s="28">
        <v>-70522</v>
      </c>
      <c r="J48" s="28">
        <v>9709</v>
      </c>
      <c r="K48" s="22">
        <v>66034</v>
      </c>
      <c r="L48" s="28">
        <v>2468</v>
      </c>
      <c r="M48" s="28">
        <v>87610</v>
      </c>
      <c r="N48" s="28">
        <v>90977</v>
      </c>
      <c r="O48" s="22">
        <v>-525761</v>
      </c>
      <c r="P48" s="28">
        <v>-291768</v>
      </c>
      <c r="Q48" s="28">
        <v>-225435</v>
      </c>
      <c r="R48" s="28">
        <v>-167676</v>
      </c>
      <c r="S48" s="22">
        <v>209795</v>
      </c>
    </row>
    <row r="49" spans="1:19" ht="13.5">
      <c r="A49" s="7" t="s">
        <v>24</v>
      </c>
      <c r="B49" s="28">
        <v>2781956</v>
      </c>
      <c r="C49" s="22">
        <v>269192</v>
      </c>
      <c r="D49" s="28">
        <v>1412009</v>
      </c>
      <c r="E49" s="22">
        <v>-2545144</v>
      </c>
      <c r="F49" s="28">
        <v>-867885</v>
      </c>
      <c r="G49" s="22">
        <v>651496</v>
      </c>
      <c r="H49" s="28">
        <v>-1351635</v>
      </c>
      <c r="I49" s="28">
        <v>-181607</v>
      </c>
      <c r="J49" s="28">
        <v>1061533</v>
      </c>
      <c r="K49" s="22">
        <v>1047514</v>
      </c>
      <c r="L49" s="28">
        <v>336158</v>
      </c>
      <c r="M49" s="28">
        <v>1044308</v>
      </c>
      <c r="N49" s="28">
        <v>-970452</v>
      </c>
      <c r="O49" s="22">
        <v>993415</v>
      </c>
      <c r="P49" s="28">
        <v>2706283</v>
      </c>
      <c r="Q49" s="28">
        <v>2170538</v>
      </c>
      <c r="R49" s="28">
        <v>3728545</v>
      </c>
      <c r="S49" s="22">
        <v>-2632997</v>
      </c>
    </row>
    <row r="50" spans="1:19" ht="13.5">
      <c r="A50" s="7" t="s">
        <v>25</v>
      </c>
      <c r="B50" s="28">
        <v>4419016</v>
      </c>
      <c r="C50" s="22">
        <v>4149824</v>
      </c>
      <c r="D50" s="28">
        <v>4149824</v>
      </c>
      <c r="E50" s="22">
        <v>6694968</v>
      </c>
      <c r="F50" s="28">
        <v>6694968</v>
      </c>
      <c r="G50" s="22">
        <v>6043472</v>
      </c>
      <c r="H50" s="28">
        <v>6043472</v>
      </c>
      <c r="I50" s="28">
        <v>6043472</v>
      </c>
      <c r="J50" s="28">
        <v>6043472</v>
      </c>
      <c r="K50" s="22">
        <v>4995958</v>
      </c>
      <c r="L50" s="28">
        <v>4995958</v>
      </c>
      <c r="M50" s="28">
        <v>4995958</v>
      </c>
      <c r="N50" s="28">
        <v>4995958</v>
      </c>
      <c r="O50" s="22">
        <v>4002542</v>
      </c>
      <c r="P50" s="28">
        <v>4002542</v>
      </c>
      <c r="Q50" s="28">
        <v>4002542</v>
      </c>
      <c r="R50" s="28">
        <v>4002542</v>
      </c>
      <c r="S50" s="22">
        <v>6635540</v>
      </c>
    </row>
    <row r="51" spans="1:19" ht="14.25" thickBot="1">
      <c r="A51" s="7" t="s">
        <v>25</v>
      </c>
      <c r="B51" s="28">
        <v>7200973</v>
      </c>
      <c r="C51" s="22">
        <v>4419016</v>
      </c>
      <c r="D51" s="28">
        <v>5561833</v>
      </c>
      <c r="E51" s="22">
        <v>4149824</v>
      </c>
      <c r="F51" s="28">
        <v>5827082</v>
      </c>
      <c r="G51" s="22">
        <v>6694968</v>
      </c>
      <c r="H51" s="28">
        <v>4691837</v>
      </c>
      <c r="I51" s="28">
        <v>5861864</v>
      </c>
      <c r="J51" s="28">
        <v>7105006</v>
      </c>
      <c r="K51" s="22">
        <v>6043472</v>
      </c>
      <c r="L51" s="28">
        <v>5332116</v>
      </c>
      <c r="M51" s="28">
        <v>6040266</v>
      </c>
      <c r="N51" s="28">
        <v>4025505</v>
      </c>
      <c r="O51" s="22">
        <v>4995958</v>
      </c>
      <c r="P51" s="28">
        <v>6708826</v>
      </c>
      <c r="Q51" s="28">
        <v>6173081</v>
      </c>
      <c r="R51" s="28">
        <v>7731087</v>
      </c>
      <c r="S51" s="22">
        <v>4002542</v>
      </c>
    </row>
    <row r="52" spans="1:19" ht="14.25" thickTop="1">
      <c r="A52" s="8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4" ht="13.5">
      <c r="A54" s="20" t="s">
        <v>129</v>
      </c>
    </row>
    <row r="55" ht="13.5">
      <c r="A55" s="20" t="s">
        <v>130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X5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10" t="s">
        <v>125</v>
      </c>
      <c r="B2" s="14">
        <v>6382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 thickBot="1">
      <c r="A3" s="11" t="s">
        <v>126</v>
      </c>
      <c r="B3" s="1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10" t="s">
        <v>33</v>
      </c>
      <c r="B4" s="15" t="str">
        <f>HYPERLINK("http://www.kabupro.jp/mark/20140207/S10011VK.htm","四半期報告書")</f>
        <v>四半期報告書</v>
      </c>
      <c r="C4" s="15" t="str">
        <f>HYPERLINK("http://www.kabupro.jp/mark/20131108/S1000CMA.htm","四半期報告書")</f>
        <v>四半期報告書</v>
      </c>
      <c r="D4" s="15" t="str">
        <f>HYPERLINK("http://www.kabupro.jp/mark/20140207/S10011VK.htm","四半期報告書")</f>
        <v>四半期報告書</v>
      </c>
      <c r="E4" s="15" t="str">
        <f>HYPERLINK("http://www.kabupro.jp/mark/20130208/S000CS0K.htm","四半期報告書")</f>
        <v>四半期報告書</v>
      </c>
      <c r="F4" s="15" t="str">
        <f>HYPERLINK("http://www.kabupro.jp/mark/20121109/S000C653.htm","四半期報告書")</f>
        <v>四半期報告書</v>
      </c>
      <c r="G4" s="15" t="str">
        <f>HYPERLINK("http://www.kabupro.jp/mark/20120810/S000BO7J.htm","四半期報告書")</f>
        <v>四半期報告書</v>
      </c>
      <c r="H4" s="15" t="str">
        <f>HYPERLINK("http://www.kabupro.jp/mark/20130627/S000DTRS.htm","有価証券報告書")</f>
        <v>有価証券報告書</v>
      </c>
      <c r="I4" s="15" t="str">
        <f>HYPERLINK("http://www.kabupro.jp/mark/20120210/S000A9FG.htm","四半期報告書")</f>
        <v>四半期報告書</v>
      </c>
      <c r="J4" s="15" t="str">
        <f>HYPERLINK("http://www.kabupro.jp/mark/20111104/S0009LFC.htm","四半期報告書")</f>
        <v>四半期報告書</v>
      </c>
      <c r="K4" s="15" t="str">
        <f>HYPERLINK("http://www.kabupro.jp/mark/20110808/S00091U6.htm","四半期報告書")</f>
        <v>四半期報告書</v>
      </c>
      <c r="L4" s="15" t="str">
        <f>HYPERLINK("http://www.kabupro.jp/mark/20120628/S000B9IQ.htm","有価証券報告書")</f>
        <v>有価証券報告書</v>
      </c>
      <c r="M4" s="15" t="str">
        <f>HYPERLINK("http://www.kabupro.jp/mark/20110204/S0007NF8.htm","四半期報告書")</f>
        <v>四半期報告書</v>
      </c>
      <c r="N4" s="15" t="str">
        <f>HYPERLINK("http://www.kabupro.jp/mark/20101105/S00071IQ.htm","四半期報告書")</f>
        <v>四半期報告書</v>
      </c>
      <c r="O4" s="15" t="str">
        <f>HYPERLINK("http://www.kabupro.jp/mark/20100806/S0006H7R.htm","四半期報告書")</f>
        <v>四半期報告書</v>
      </c>
      <c r="P4" s="15" t="str">
        <f>HYPERLINK("http://www.kabupro.jp/mark/20110624/S0008KMJ.htm","有価証券報告書")</f>
        <v>有価証券報告書</v>
      </c>
      <c r="Q4" s="15" t="str">
        <f>HYPERLINK("http://www.kabupro.jp/mark/20100212/S00056D6.htm","四半期報告書")</f>
        <v>四半期報告書</v>
      </c>
      <c r="R4" s="15" t="str">
        <f>HYPERLINK("http://www.kabupro.jp/mark/20091112/S0004JOM.htm","四半期報告書")</f>
        <v>四半期報告書</v>
      </c>
      <c r="S4" s="15" t="str">
        <f>HYPERLINK("http://www.kabupro.jp/mark/20090806/S0003TL4.htm","四半期報告書")</f>
        <v>四半期報告書</v>
      </c>
      <c r="T4" s="15" t="str">
        <f>HYPERLINK("http://www.kabupro.jp/mark/20100629/S00067SP.htm","有価証券報告書")</f>
        <v>有価証券報告書</v>
      </c>
      <c r="U4" s="15" t="str">
        <f>HYPERLINK("http://www.kabupro.jp/mark/20090210/S0002ES2.htm","四半期報告書")</f>
        <v>四半期報告書</v>
      </c>
      <c r="V4" s="15" t="str">
        <f>HYPERLINK("http://www.kabupro.jp/mark/20081112/S0001QFA.htm","四半期報告書")</f>
        <v>四半期報告書</v>
      </c>
      <c r="W4" s="15" t="str">
        <f>HYPERLINK("http://www.kabupro.jp/mark/20080808/S00011CY.htm","四半期報告書")</f>
        <v>四半期報告書</v>
      </c>
      <c r="X4" s="15" t="str">
        <f>HYPERLINK("http://www.kabupro.jp/mark/20090626/S0003H35.htm","有価証券報告書")</f>
        <v>有価証券報告書</v>
      </c>
    </row>
    <row r="5" spans="1:24" ht="14.25" thickBot="1">
      <c r="A5" s="11" t="s">
        <v>34</v>
      </c>
      <c r="B5" s="1" t="s">
        <v>158</v>
      </c>
      <c r="C5" s="1" t="s">
        <v>161</v>
      </c>
      <c r="D5" s="1" t="s">
        <v>158</v>
      </c>
      <c r="E5" s="1" t="s">
        <v>163</v>
      </c>
      <c r="F5" s="1" t="s">
        <v>165</v>
      </c>
      <c r="G5" s="1" t="s">
        <v>167</v>
      </c>
      <c r="H5" s="1" t="s">
        <v>40</v>
      </c>
      <c r="I5" s="1" t="s">
        <v>169</v>
      </c>
      <c r="J5" s="1" t="s">
        <v>171</v>
      </c>
      <c r="K5" s="1" t="s">
        <v>173</v>
      </c>
      <c r="L5" s="1" t="s">
        <v>44</v>
      </c>
      <c r="M5" s="1" t="s">
        <v>175</v>
      </c>
      <c r="N5" s="1" t="s">
        <v>177</v>
      </c>
      <c r="O5" s="1" t="s">
        <v>179</v>
      </c>
      <c r="P5" s="1" t="s">
        <v>46</v>
      </c>
      <c r="Q5" s="1" t="s">
        <v>181</v>
      </c>
      <c r="R5" s="1" t="s">
        <v>183</v>
      </c>
      <c r="S5" s="1" t="s">
        <v>185</v>
      </c>
      <c r="T5" s="1" t="s">
        <v>48</v>
      </c>
      <c r="U5" s="1" t="s">
        <v>187</v>
      </c>
      <c r="V5" s="1" t="s">
        <v>189</v>
      </c>
      <c r="W5" s="1" t="s">
        <v>191</v>
      </c>
      <c r="X5" s="1" t="s">
        <v>50</v>
      </c>
    </row>
    <row r="6" spans="1:24" ht="15" thickBot="1" thickTop="1">
      <c r="A6" s="10" t="s">
        <v>35</v>
      </c>
      <c r="B6" s="18" t="s">
        <v>199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thickTop="1">
      <c r="A7" s="12" t="s">
        <v>36</v>
      </c>
      <c r="B7" s="14" t="s">
        <v>159</v>
      </c>
      <c r="C7" s="14" t="s">
        <v>159</v>
      </c>
      <c r="D7" s="16" t="s">
        <v>41</v>
      </c>
      <c r="E7" s="14" t="s">
        <v>159</v>
      </c>
      <c r="F7" s="14" t="s">
        <v>159</v>
      </c>
      <c r="G7" s="14" t="s">
        <v>159</v>
      </c>
      <c r="H7" s="16" t="s">
        <v>41</v>
      </c>
      <c r="I7" s="14" t="s">
        <v>159</v>
      </c>
      <c r="J7" s="14" t="s">
        <v>159</v>
      </c>
      <c r="K7" s="14" t="s">
        <v>159</v>
      </c>
      <c r="L7" s="16" t="s">
        <v>41</v>
      </c>
      <c r="M7" s="14" t="s">
        <v>159</v>
      </c>
      <c r="N7" s="14" t="s">
        <v>159</v>
      </c>
      <c r="O7" s="14" t="s">
        <v>159</v>
      </c>
      <c r="P7" s="16" t="s">
        <v>41</v>
      </c>
      <c r="Q7" s="14" t="s">
        <v>159</v>
      </c>
      <c r="R7" s="14" t="s">
        <v>159</v>
      </c>
      <c r="S7" s="14" t="s">
        <v>159</v>
      </c>
      <c r="T7" s="16" t="s">
        <v>41</v>
      </c>
      <c r="U7" s="14" t="s">
        <v>159</v>
      </c>
      <c r="V7" s="14" t="s">
        <v>159</v>
      </c>
      <c r="W7" s="14" t="s">
        <v>159</v>
      </c>
      <c r="X7" s="16" t="s">
        <v>41</v>
      </c>
    </row>
    <row r="8" spans="1:24" ht="13.5">
      <c r="A8" s="13" t="s">
        <v>37</v>
      </c>
      <c r="B8" s="1"/>
      <c r="C8" s="1"/>
      <c r="D8" s="17"/>
      <c r="E8" s="1"/>
      <c r="F8" s="1"/>
      <c r="G8" s="1"/>
      <c r="H8" s="17"/>
      <c r="I8" s="1"/>
      <c r="J8" s="1"/>
      <c r="K8" s="1"/>
      <c r="L8" s="17"/>
      <c r="M8" s="1"/>
      <c r="N8" s="1"/>
      <c r="O8" s="1"/>
      <c r="P8" s="17"/>
      <c r="Q8" s="1"/>
      <c r="R8" s="1"/>
      <c r="S8" s="1"/>
      <c r="T8" s="17"/>
      <c r="U8" s="1"/>
      <c r="V8" s="1"/>
      <c r="W8" s="1"/>
      <c r="X8" s="17"/>
    </row>
    <row r="9" spans="1:24" ht="13.5">
      <c r="A9" s="13" t="s">
        <v>38</v>
      </c>
      <c r="B9" s="1" t="s">
        <v>160</v>
      </c>
      <c r="C9" s="1" t="s">
        <v>162</v>
      </c>
      <c r="D9" s="17" t="s">
        <v>42</v>
      </c>
      <c r="E9" s="1" t="s">
        <v>164</v>
      </c>
      <c r="F9" s="1" t="s">
        <v>166</v>
      </c>
      <c r="G9" s="1" t="s">
        <v>168</v>
      </c>
      <c r="H9" s="17" t="s">
        <v>43</v>
      </c>
      <c r="I9" s="1" t="s">
        <v>170</v>
      </c>
      <c r="J9" s="1" t="s">
        <v>172</v>
      </c>
      <c r="K9" s="1" t="s">
        <v>174</v>
      </c>
      <c r="L9" s="17" t="s">
        <v>45</v>
      </c>
      <c r="M9" s="1" t="s">
        <v>176</v>
      </c>
      <c r="N9" s="1" t="s">
        <v>178</v>
      </c>
      <c r="O9" s="1" t="s">
        <v>180</v>
      </c>
      <c r="P9" s="17" t="s">
        <v>47</v>
      </c>
      <c r="Q9" s="1" t="s">
        <v>182</v>
      </c>
      <c r="R9" s="1" t="s">
        <v>184</v>
      </c>
      <c r="S9" s="1" t="s">
        <v>186</v>
      </c>
      <c r="T9" s="17" t="s">
        <v>49</v>
      </c>
      <c r="U9" s="1" t="s">
        <v>188</v>
      </c>
      <c r="V9" s="1" t="s">
        <v>190</v>
      </c>
      <c r="W9" s="1" t="s">
        <v>192</v>
      </c>
      <c r="X9" s="17" t="s">
        <v>51</v>
      </c>
    </row>
    <row r="10" spans="1:24" ht="14.25" thickBot="1">
      <c r="A10" s="13" t="s">
        <v>39</v>
      </c>
      <c r="B10" s="1" t="s">
        <v>53</v>
      </c>
      <c r="C10" s="1" t="s">
        <v>53</v>
      </c>
      <c r="D10" s="17" t="s">
        <v>53</v>
      </c>
      <c r="E10" s="1" t="s">
        <v>53</v>
      </c>
      <c r="F10" s="1" t="s">
        <v>53</v>
      </c>
      <c r="G10" s="1" t="s">
        <v>53</v>
      </c>
      <c r="H10" s="17" t="s">
        <v>53</v>
      </c>
      <c r="I10" s="1" t="s">
        <v>53</v>
      </c>
      <c r="J10" s="1" t="s">
        <v>53</v>
      </c>
      <c r="K10" s="1" t="s">
        <v>53</v>
      </c>
      <c r="L10" s="17" t="s">
        <v>53</v>
      </c>
      <c r="M10" s="1" t="s">
        <v>53</v>
      </c>
      <c r="N10" s="1" t="s">
        <v>53</v>
      </c>
      <c r="O10" s="1" t="s">
        <v>53</v>
      </c>
      <c r="P10" s="17" t="s">
        <v>53</v>
      </c>
      <c r="Q10" s="1" t="s">
        <v>53</v>
      </c>
      <c r="R10" s="1" t="s">
        <v>53</v>
      </c>
      <c r="S10" s="1" t="s">
        <v>53</v>
      </c>
      <c r="T10" s="17" t="s">
        <v>53</v>
      </c>
      <c r="U10" s="1" t="s">
        <v>53</v>
      </c>
      <c r="V10" s="1" t="s">
        <v>53</v>
      </c>
      <c r="W10" s="1" t="s">
        <v>53</v>
      </c>
      <c r="X10" s="17" t="s">
        <v>53</v>
      </c>
    </row>
    <row r="11" spans="1:24" ht="14.25" thickTop="1">
      <c r="A11" s="9" t="s">
        <v>52</v>
      </c>
      <c r="B11" s="27">
        <v>8194160</v>
      </c>
      <c r="C11" s="27">
        <v>7870080</v>
      </c>
      <c r="D11" s="21">
        <v>5058842</v>
      </c>
      <c r="E11" s="27">
        <v>5769664</v>
      </c>
      <c r="F11" s="27">
        <v>5894367</v>
      </c>
      <c r="G11" s="27">
        <v>5310977</v>
      </c>
      <c r="H11" s="21">
        <v>4531965</v>
      </c>
      <c r="I11" s="27">
        <v>5096265</v>
      </c>
      <c r="J11" s="27">
        <v>6381409</v>
      </c>
      <c r="K11" s="27">
        <v>7356310</v>
      </c>
      <c r="L11" s="21">
        <v>7067219</v>
      </c>
      <c r="M11" s="27">
        <v>5063694</v>
      </c>
      <c r="N11" s="27">
        <v>6211175</v>
      </c>
      <c r="O11" s="27">
        <v>7459768</v>
      </c>
      <c r="P11" s="21">
        <v>6434752</v>
      </c>
      <c r="Q11" s="27">
        <v>5614474</v>
      </c>
      <c r="R11" s="27">
        <v>6354023</v>
      </c>
      <c r="S11" s="27">
        <v>4368569</v>
      </c>
      <c r="T11" s="21">
        <v>5314861</v>
      </c>
      <c r="U11" s="27">
        <v>7026045</v>
      </c>
      <c r="V11" s="27">
        <v>6527874</v>
      </c>
      <c r="W11" s="27">
        <v>8123529</v>
      </c>
      <c r="X11" s="21">
        <v>4381598</v>
      </c>
    </row>
    <row r="12" spans="1:24" ht="13.5">
      <c r="A12" s="2" t="s">
        <v>193</v>
      </c>
      <c r="B12" s="28">
        <v>6812729</v>
      </c>
      <c r="C12" s="28">
        <v>7076778</v>
      </c>
      <c r="D12" s="22">
        <v>9421772</v>
      </c>
      <c r="E12" s="28">
        <v>8123256</v>
      </c>
      <c r="F12" s="28">
        <v>8420833</v>
      </c>
      <c r="G12" s="28">
        <v>8391217</v>
      </c>
      <c r="H12" s="22">
        <v>9294278</v>
      </c>
      <c r="I12" s="28">
        <v>8094439</v>
      </c>
      <c r="J12" s="28">
        <v>7075080</v>
      </c>
      <c r="K12" s="28">
        <v>5905346</v>
      </c>
      <c r="L12" s="22">
        <v>5363774</v>
      </c>
      <c r="M12" s="28">
        <v>6919791</v>
      </c>
      <c r="N12" s="28">
        <v>6189135</v>
      </c>
      <c r="O12" s="28">
        <v>6239349</v>
      </c>
      <c r="P12" s="22">
        <v>6448035</v>
      </c>
      <c r="Q12" s="28">
        <v>4536515</v>
      </c>
      <c r="R12" s="28">
        <v>3814934</v>
      </c>
      <c r="S12" s="28">
        <v>7583761</v>
      </c>
      <c r="T12" s="22">
        <v>8135811</v>
      </c>
      <c r="U12" s="28">
        <v>7376995</v>
      </c>
      <c r="V12" s="28">
        <v>8895588</v>
      </c>
      <c r="W12" s="28">
        <v>8991555</v>
      </c>
      <c r="X12" s="22">
        <v>13632033</v>
      </c>
    </row>
    <row r="13" spans="1:24" ht="13.5">
      <c r="A13" s="2" t="s">
        <v>194</v>
      </c>
      <c r="B13" s="28">
        <v>50339</v>
      </c>
      <c r="C13" s="28">
        <v>44783</v>
      </c>
      <c r="D13" s="22">
        <v>51987</v>
      </c>
      <c r="E13" s="28">
        <v>43593</v>
      </c>
      <c r="F13" s="28">
        <v>27831</v>
      </c>
      <c r="G13" s="28">
        <v>22535</v>
      </c>
      <c r="H13" s="22">
        <v>34257</v>
      </c>
      <c r="I13" s="28">
        <v>23256</v>
      </c>
      <c r="J13" s="28">
        <v>21365</v>
      </c>
      <c r="K13" s="28">
        <v>23258</v>
      </c>
      <c r="L13" s="22">
        <v>23833</v>
      </c>
      <c r="M13" s="28">
        <v>23892</v>
      </c>
      <c r="N13" s="28">
        <v>21134</v>
      </c>
      <c r="O13" s="28">
        <v>29595</v>
      </c>
      <c r="P13" s="22">
        <v>23862</v>
      </c>
      <c r="Q13" s="28">
        <v>29657</v>
      </c>
      <c r="R13" s="28">
        <v>37122</v>
      </c>
      <c r="S13" s="28">
        <v>38070</v>
      </c>
      <c r="T13" s="22">
        <v>20456</v>
      </c>
      <c r="U13" s="28">
        <v>24242</v>
      </c>
      <c r="V13" s="28">
        <v>13614</v>
      </c>
      <c r="W13" s="28">
        <v>22318</v>
      </c>
      <c r="X13" s="22"/>
    </row>
    <row r="14" spans="1:24" ht="13.5">
      <c r="A14" s="2" t="s">
        <v>57</v>
      </c>
      <c r="B14" s="28">
        <v>918822</v>
      </c>
      <c r="C14" s="28">
        <v>525154</v>
      </c>
      <c r="D14" s="22">
        <v>441851</v>
      </c>
      <c r="E14" s="28">
        <v>522816</v>
      </c>
      <c r="F14" s="28">
        <v>524171</v>
      </c>
      <c r="G14" s="28">
        <v>546827</v>
      </c>
      <c r="H14" s="22">
        <v>605991</v>
      </c>
      <c r="I14" s="28">
        <v>771248</v>
      </c>
      <c r="J14" s="28">
        <v>775987</v>
      </c>
      <c r="K14" s="28">
        <v>476748</v>
      </c>
      <c r="L14" s="22">
        <v>502153</v>
      </c>
      <c r="M14" s="28">
        <v>678180</v>
      </c>
      <c r="N14" s="28">
        <v>451133</v>
      </c>
      <c r="O14" s="28">
        <v>383308</v>
      </c>
      <c r="P14" s="22">
        <v>316373</v>
      </c>
      <c r="Q14" s="28">
        <v>475570</v>
      </c>
      <c r="R14" s="28">
        <v>327758</v>
      </c>
      <c r="S14" s="28">
        <v>360782</v>
      </c>
      <c r="T14" s="22">
        <v>1936543</v>
      </c>
      <c r="U14" s="28">
        <v>3617750</v>
      </c>
      <c r="V14" s="28">
        <v>3492416</v>
      </c>
      <c r="W14" s="28">
        <v>3224329</v>
      </c>
      <c r="X14" s="22"/>
    </row>
    <row r="15" spans="1:24" ht="13.5">
      <c r="A15" s="2" t="s">
        <v>56</v>
      </c>
      <c r="B15" s="28">
        <v>222470</v>
      </c>
      <c r="C15" s="28">
        <v>210911</v>
      </c>
      <c r="D15" s="22">
        <v>200753</v>
      </c>
      <c r="E15" s="28">
        <v>215893</v>
      </c>
      <c r="F15" s="28">
        <v>205519</v>
      </c>
      <c r="G15" s="28">
        <v>216737</v>
      </c>
      <c r="H15" s="22">
        <v>211192</v>
      </c>
      <c r="I15" s="28">
        <v>223484</v>
      </c>
      <c r="J15" s="28">
        <v>221179</v>
      </c>
      <c r="K15" s="28">
        <v>247480</v>
      </c>
      <c r="L15" s="22">
        <v>250006</v>
      </c>
      <c r="M15" s="28">
        <v>236026</v>
      </c>
      <c r="N15" s="28">
        <v>248766</v>
      </c>
      <c r="O15" s="28">
        <v>264862</v>
      </c>
      <c r="P15" s="22">
        <v>266535</v>
      </c>
      <c r="Q15" s="28">
        <v>299291</v>
      </c>
      <c r="R15" s="28">
        <v>307268</v>
      </c>
      <c r="S15" s="28">
        <v>345769</v>
      </c>
      <c r="T15" s="22">
        <v>372315</v>
      </c>
      <c r="U15" s="28">
        <v>471663</v>
      </c>
      <c r="V15" s="28">
        <v>463097</v>
      </c>
      <c r="W15" s="28">
        <v>496376</v>
      </c>
      <c r="X15" s="22"/>
    </row>
    <row r="16" spans="1:24" ht="13.5">
      <c r="A16" s="2" t="s">
        <v>58</v>
      </c>
      <c r="B16" s="28">
        <v>280268</v>
      </c>
      <c r="C16" s="28">
        <v>239978</v>
      </c>
      <c r="D16" s="22">
        <v>230319</v>
      </c>
      <c r="E16" s="28">
        <v>253969</v>
      </c>
      <c r="F16" s="28">
        <v>398912</v>
      </c>
      <c r="G16" s="28">
        <v>400396</v>
      </c>
      <c r="H16" s="22">
        <v>219924</v>
      </c>
      <c r="I16" s="28">
        <v>277070</v>
      </c>
      <c r="J16" s="28">
        <v>327434</v>
      </c>
      <c r="K16" s="28">
        <v>448670</v>
      </c>
      <c r="L16" s="22">
        <v>326315</v>
      </c>
      <c r="M16" s="28">
        <v>342053</v>
      </c>
      <c r="N16" s="28">
        <v>269166</v>
      </c>
      <c r="O16" s="28">
        <v>341407</v>
      </c>
      <c r="P16" s="22">
        <v>348747</v>
      </c>
      <c r="Q16" s="28">
        <v>930257</v>
      </c>
      <c r="R16" s="28">
        <v>653901</v>
      </c>
      <c r="S16" s="28">
        <v>718077</v>
      </c>
      <c r="T16" s="22">
        <v>243423</v>
      </c>
      <c r="U16" s="28">
        <v>543456</v>
      </c>
      <c r="V16" s="28">
        <v>534518</v>
      </c>
      <c r="W16" s="28">
        <v>576719</v>
      </c>
      <c r="X16" s="22">
        <v>205052</v>
      </c>
    </row>
    <row r="17" spans="1:24" ht="13.5">
      <c r="A17" s="2" t="s">
        <v>59</v>
      </c>
      <c r="B17" s="28">
        <v>-1842</v>
      </c>
      <c r="C17" s="28">
        <v>-1540</v>
      </c>
      <c r="D17" s="22">
        <v>-1520</v>
      </c>
      <c r="E17" s="28">
        <v>-1444</v>
      </c>
      <c r="F17" s="28">
        <v>-1461</v>
      </c>
      <c r="G17" s="28">
        <v>-1319</v>
      </c>
      <c r="H17" s="22">
        <v>-1437</v>
      </c>
      <c r="I17" s="28">
        <v>-1329</v>
      </c>
      <c r="J17" s="28">
        <v>-1109</v>
      </c>
      <c r="K17" s="28">
        <v>-2072</v>
      </c>
      <c r="L17" s="22">
        <v>-1468</v>
      </c>
      <c r="M17" s="28">
        <v>-1524</v>
      </c>
      <c r="N17" s="28">
        <v>-1488</v>
      </c>
      <c r="O17" s="28">
        <v>-2100</v>
      </c>
      <c r="P17" s="22">
        <v>-1532</v>
      </c>
      <c r="Q17" s="28">
        <v>-13458</v>
      </c>
      <c r="R17" s="28">
        <v>-11738</v>
      </c>
      <c r="S17" s="28">
        <v>-12856</v>
      </c>
      <c r="T17" s="22">
        <v>-13523</v>
      </c>
      <c r="U17" s="28">
        <v>-10617</v>
      </c>
      <c r="V17" s="28">
        <v>-9550</v>
      </c>
      <c r="W17" s="28">
        <v>-10144</v>
      </c>
      <c r="X17" s="22">
        <v>-664</v>
      </c>
    </row>
    <row r="18" spans="1:24" ht="13.5">
      <c r="A18" s="2" t="s">
        <v>60</v>
      </c>
      <c r="B18" s="28">
        <v>16476948</v>
      </c>
      <c r="C18" s="28">
        <v>15966145</v>
      </c>
      <c r="D18" s="22">
        <v>15404007</v>
      </c>
      <c r="E18" s="28">
        <v>14927748</v>
      </c>
      <c r="F18" s="28">
        <v>15470174</v>
      </c>
      <c r="G18" s="28">
        <v>14887372</v>
      </c>
      <c r="H18" s="22">
        <v>14911459</v>
      </c>
      <c r="I18" s="28">
        <v>14484435</v>
      </c>
      <c r="J18" s="28">
        <v>14801347</v>
      </c>
      <c r="K18" s="28">
        <v>14455742</v>
      </c>
      <c r="L18" s="22">
        <v>13546443</v>
      </c>
      <c r="M18" s="28">
        <v>13262114</v>
      </c>
      <c r="N18" s="28">
        <v>13389023</v>
      </c>
      <c r="O18" s="28">
        <v>14716190</v>
      </c>
      <c r="P18" s="22">
        <v>13848122</v>
      </c>
      <c r="Q18" s="28">
        <v>11872306</v>
      </c>
      <c r="R18" s="28">
        <v>11483269</v>
      </c>
      <c r="S18" s="28">
        <v>13402175</v>
      </c>
      <c r="T18" s="22">
        <v>16351857</v>
      </c>
      <c r="U18" s="28">
        <v>19049535</v>
      </c>
      <c r="V18" s="28">
        <v>19917558</v>
      </c>
      <c r="W18" s="28">
        <v>21424685</v>
      </c>
      <c r="X18" s="22">
        <v>20750652</v>
      </c>
    </row>
    <row r="19" spans="1:24" ht="13.5">
      <c r="A19" s="3" t="s">
        <v>72</v>
      </c>
      <c r="B19" s="28">
        <v>4880437</v>
      </c>
      <c r="C19" s="28">
        <v>4880437</v>
      </c>
      <c r="D19" s="22">
        <v>4880437</v>
      </c>
      <c r="E19" s="28">
        <v>4880437</v>
      </c>
      <c r="F19" s="28">
        <v>4880437</v>
      </c>
      <c r="G19" s="28">
        <v>4880437</v>
      </c>
      <c r="H19" s="22">
        <v>4880437</v>
      </c>
      <c r="I19" s="28">
        <v>4880437</v>
      </c>
      <c r="J19" s="28">
        <v>4880437</v>
      </c>
      <c r="K19" s="28">
        <v>4880437</v>
      </c>
      <c r="L19" s="22">
        <v>4897694</v>
      </c>
      <c r="M19" s="28">
        <v>4897694</v>
      </c>
      <c r="N19" s="28">
        <v>4897694</v>
      </c>
      <c r="O19" s="28">
        <v>4897694</v>
      </c>
      <c r="P19" s="22">
        <v>4897694</v>
      </c>
      <c r="Q19" s="28">
        <v>4897694</v>
      </c>
      <c r="R19" s="28">
        <v>4897694</v>
      </c>
      <c r="S19" s="28">
        <v>4897694</v>
      </c>
      <c r="T19" s="22">
        <v>4897694</v>
      </c>
      <c r="U19" s="28">
        <v>4897694</v>
      </c>
      <c r="V19" s="28">
        <v>4897694</v>
      </c>
      <c r="W19" s="28">
        <v>4897694</v>
      </c>
      <c r="X19" s="22">
        <v>4897694</v>
      </c>
    </row>
    <row r="20" spans="1:24" ht="13.5">
      <c r="A20" s="3" t="s">
        <v>195</v>
      </c>
      <c r="B20" s="28">
        <v>3416058</v>
      </c>
      <c r="C20" s="28">
        <v>3597250</v>
      </c>
      <c r="D20" s="22">
        <v>3782980</v>
      </c>
      <c r="E20" s="28">
        <v>1620398</v>
      </c>
      <c r="F20" s="28">
        <v>1692716</v>
      </c>
      <c r="G20" s="28">
        <v>1646677</v>
      </c>
      <c r="H20" s="22"/>
      <c r="I20" s="28">
        <v>1737473</v>
      </c>
      <c r="J20" s="28">
        <v>1879395</v>
      </c>
      <c r="K20" s="28">
        <v>1918042</v>
      </c>
      <c r="L20" s="22"/>
      <c r="M20" s="28">
        <v>2092692</v>
      </c>
      <c r="N20" s="28">
        <v>2316754</v>
      </c>
      <c r="O20" s="28">
        <v>5215115</v>
      </c>
      <c r="P20" s="22"/>
      <c r="Q20" s="28">
        <v>3072060</v>
      </c>
      <c r="R20" s="28">
        <v>3468508</v>
      </c>
      <c r="S20" s="28">
        <v>6675441</v>
      </c>
      <c r="T20" s="22"/>
      <c r="U20" s="28">
        <v>6749989</v>
      </c>
      <c r="V20" s="28">
        <v>6713257</v>
      </c>
      <c r="W20" s="28">
        <v>6814088</v>
      </c>
      <c r="X20" s="22"/>
    </row>
    <row r="21" spans="1:24" ht="13.5">
      <c r="A21" s="3" t="s">
        <v>75</v>
      </c>
      <c r="B21" s="28">
        <v>8296496</v>
      </c>
      <c r="C21" s="28">
        <v>8477687</v>
      </c>
      <c r="D21" s="22">
        <v>8663418</v>
      </c>
      <c r="E21" s="28">
        <v>8797581</v>
      </c>
      <c r="F21" s="28">
        <v>8903102</v>
      </c>
      <c r="G21" s="28">
        <v>8892157</v>
      </c>
      <c r="H21" s="22">
        <v>8986544</v>
      </c>
      <c r="I21" s="28">
        <v>9065648</v>
      </c>
      <c r="J21" s="28">
        <v>9251845</v>
      </c>
      <c r="K21" s="28">
        <v>9326001</v>
      </c>
      <c r="L21" s="22">
        <v>9379975</v>
      </c>
      <c r="M21" s="28">
        <v>9611759</v>
      </c>
      <c r="N21" s="28">
        <v>9885389</v>
      </c>
      <c r="O21" s="28">
        <v>10112810</v>
      </c>
      <c r="P21" s="22">
        <v>10378051</v>
      </c>
      <c r="Q21" s="28">
        <v>10797628</v>
      </c>
      <c r="R21" s="28">
        <v>11248868</v>
      </c>
      <c r="S21" s="28">
        <v>11573136</v>
      </c>
      <c r="T21" s="22">
        <v>11839068</v>
      </c>
      <c r="U21" s="28">
        <v>11647683</v>
      </c>
      <c r="V21" s="28">
        <v>11610952</v>
      </c>
      <c r="W21" s="28">
        <v>11711782</v>
      </c>
      <c r="X21" s="22">
        <v>11841426</v>
      </c>
    </row>
    <row r="22" spans="1:24" ht="13.5">
      <c r="A22" s="2" t="s">
        <v>78</v>
      </c>
      <c r="B22" s="28">
        <v>36650</v>
      </c>
      <c r="C22" s="28">
        <v>40344</v>
      </c>
      <c r="D22" s="22">
        <v>47130</v>
      </c>
      <c r="E22" s="28">
        <v>43074</v>
      </c>
      <c r="F22" s="28">
        <v>47313</v>
      </c>
      <c r="G22" s="28">
        <v>48799</v>
      </c>
      <c r="H22" s="22">
        <v>54943</v>
      </c>
      <c r="I22" s="28">
        <v>55277</v>
      </c>
      <c r="J22" s="28">
        <v>62684</v>
      </c>
      <c r="K22" s="28">
        <v>70842</v>
      </c>
      <c r="L22" s="22">
        <v>73661</v>
      </c>
      <c r="M22" s="28">
        <v>88678</v>
      </c>
      <c r="N22" s="28">
        <v>97616</v>
      </c>
      <c r="O22" s="28">
        <v>106649</v>
      </c>
      <c r="P22" s="22">
        <v>115715</v>
      </c>
      <c r="Q22" s="28">
        <v>129340</v>
      </c>
      <c r="R22" s="28">
        <v>137421</v>
      </c>
      <c r="S22" s="28">
        <v>146428</v>
      </c>
      <c r="T22" s="22">
        <v>155674</v>
      </c>
      <c r="U22" s="28">
        <v>124514</v>
      </c>
      <c r="V22" s="28">
        <v>119956</v>
      </c>
      <c r="W22" s="28">
        <v>115818</v>
      </c>
      <c r="X22" s="22">
        <v>122784</v>
      </c>
    </row>
    <row r="23" spans="1:24" ht="13.5">
      <c r="A23" s="3" t="s">
        <v>58</v>
      </c>
      <c r="B23" s="28">
        <v>3411025</v>
      </c>
      <c r="C23" s="28">
        <v>3248637</v>
      </c>
      <c r="D23" s="22">
        <v>2888440</v>
      </c>
      <c r="E23" s="28">
        <v>2595349</v>
      </c>
      <c r="F23" s="28">
        <v>2323439</v>
      </c>
      <c r="G23" s="28">
        <v>2386034</v>
      </c>
      <c r="H23" s="22">
        <v>99922</v>
      </c>
      <c r="I23" s="28">
        <v>2290285</v>
      </c>
      <c r="J23" s="28">
        <v>2292387</v>
      </c>
      <c r="K23" s="28">
        <v>2412446</v>
      </c>
      <c r="L23" s="22">
        <v>122440</v>
      </c>
      <c r="M23" s="28">
        <v>2473954</v>
      </c>
      <c r="N23" s="28">
        <v>2416029</v>
      </c>
      <c r="O23" s="28">
        <v>2475573</v>
      </c>
      <c r="P23" s="22">
        <v>147402</v>
      </c>
      <c r="Q23" s="28">
        <v>2638370</v>
      </c>
      <c r="R23" s="28">
        <v>2575347</v>
      </c>
      <c r="S23" s="28">
        <v>2585880</v>
      </c>
      <c r="T23" s="22">
        <v>151469</v>
      </c>
      <c r="U23" s="28">
        <v>2493961</v>
      </c>
      <c r="V23" s="28">
        <v>2750515</v>
      </c>
      <c r="W23" s="28">
        <v>2747955</v>
      </c>
      <c r="X23" s="22">
        <v>162038</v>
      </c>
    </row>
    <row r="24" spans="1:24" ht="13.5">
      <c r="A24" s="3" t="s">
        <v>59</v>
      </c>
      <c r="B24" s="28">
        <v>-25864</v>
      </c>
      <c r="C24" s="28">
        <v>-25864</v>
      </c>
      <c r="D24" s="22">
        <v>-26001</v>
      </c>
      <c r="E24" s="28">
        <v>-26001</v>
      </c>
      <c r="F24" s="28">
        <v>-25951</v>
      </c>
      <c r="G24" s="28">
        <v>-26087</v>
      </c>
      <c r="H24" s="22">
        <v>-25887</v>
      </c>
      <c r="I24" s="28">
        <v>-25612</v>
      </c>
      <c r="J24" s="28">
        <v>-25612</v>
      </c>
      <c r="K24" s="28">
        <v>-25749</v>
      </c>
      <c r="L24" s="22">
        <v>-25749</v>
      </c>
      <c r="M24" s="28">
        <v>-25749</v>
      </c>
      <c r="N24" s="28">
        <v>-25749</v>
      </c>
      <c r="O24" s="28">
        <v>-25885</v>
      </c>
      <c r="P24" s="22">
        <v>-27255</v>
      </c>
      <c r="Q24" s="28">
        <v>-27255</v>
      </c>
      <c r="R24" s="28">
        <v>-27255</v>
      </c>
      <c r="S24" s="28">
        <v>-27470</v>
      </c>
      <c r="T24" s="22">
        <v>-27470</v>
      </c>
      <c r="U24" s="28">
        <v>-24750</v>
      </c>
      <c r="V24" s="28">
        <v>-24750</v>
      </c>
      <c r="W24" s="28">
        <v>-24750</v>
      </c>
      <c r="X24" s="22">
        <v>-24750</v>
      </c>
    </row>
    <row r="25" spans="1:24" ht="13.5">
      <c r="A25" s="3" t="s">
        <v>84</v>
      </c>
      <c r="B25" s="28">
        <v>3385161</v>
      </c>
      <c r="C25" s="28">
        <v>3222773</v>
      </c>
      <c r="D25" s="22">
        <v>2862439</v>
      </c>
      <c r="E25" s="28">
        <v>2569348</v>
      </c>
      <c r="F25" s="28">
        <v>2297488</v>
      </c>
      <c r="G25" s="28">
        <v>2359947</v>
      </c>
      <c r="H25" s="22">
        <v>2522762</v>
      </c>
      <c r="I25" s="28">
        <v>2264673</v>
      </c>
      <c r="J25" s="28">
        <v>2266774</v>
      </c>
      <c r="K25" s="28">
        <v>2386697</v>
      </c>
      <c r="L25" s="22">
        <v>2518836</v>
      </c>
      <c r="M25" s="28">
        <v>2448205</v>
      </c>
      <c r="N25" s="28">
        <v>2390280</v>
      </c>
      <c r="O25" s="28">
        <v>2449688</v>
      </c>
      <c r="P25" s="22">
        <v>2694300</v>
      </c>
      <c r="Q25" s="28">
        <v>2611114</v>
      </c>
      <c r="R25" s="28">
        <v>2548091</v>
      </c>
      <c r="S25" s="28">
        <v>2558410</v>
      </c>
      <c r="T25" s="22">
        <v>2467688</v>
      </c>
      <c r="U25" s="28">
        <v>2469211</v>
      </c>
      <c r="V25" s="28">
        <v>2725765</v>
      </c>
      <c r="W25" s="28">
        <v>2723205</v>
      </c>
      <c r="X25" s="22">
        <v>2808069</v>
      </c>
    </row>
    <row r="26" spans="1:24" ht="13.5">
      <c r="A26" s="2" t="s">
        <v>85</v>
      </c>
      <c r="B26" s="28">
        <v>11718308</v>
      </c>
      <c r="C26" s="28">
        <v>11740805</v>
      </c>
      <c r="D26" s="22">
        <v>11572988</v>
      </c>
      <c r="E26" s="28">
        <v>11410004</v>
      </c>
      <c r="F26" s="28">
        <v>11247903</v>
      </c>
      <c r="G26" s="28">
        <v>11300904</v>
      </c>
      <c r="H26" s="22">
        <v>11564250</v>
      </c>
      <c r="I26" s="28">
        <v>11385599</v>
      </c>
      <c r="J26" s="28">
        <v>11581304</v>
      </c>
      <c r="K26" s="28">
        <v>11783541</v>
      </c>
      <c r="L26" s="22">
        <v>11972472</v>
      </c>
      <c r="M26" s="28">
        <v>12148643</v>
      </c>
      <c r="N26" s="28">
        <v>12373286</v>
      </c>
      <c r="O26" s="28">
        <v>12669148</v>
      </c>
      <c r="P26" s="22">
        <v>13188066</v>
      </c>
      <c r="Q26" s="28">
        <v>13538083</v>
      </c>
      <c r="R26" s="28">
        <v>13934381</v>
      </c>
      <c r="S26" s="28">
        <v>14277975</v>
      </c>
      <c r="T26" s="22">
        <v>14462431</v>
      </c>
      <c r="U26" s="28">
        <v>14241410</v>
      </c>
      <c r="V26" s="28">
        <v>14456674</v>
      </c>
      <c r="W26" s="28">
        <v>14550807</v>
      </c>
      <c r="X26" s="22">
        <v>14772279</v>
      </c>
    </row>
    <row r="27" spans="1:24" ht="14.25" thickBot="1">
      <c r="A27" s="5" t="s">
        <v>86</v>
      </c>
      <c r="B27" s="29">
        <v>28195256</v>
      </c>
      <c r="C27" s="29">
        <v>27706951</v>
      </c>
      <c r="D27" s="23">
        <v>26976995</v>
      </c>
      <c r="E27" s="29">
        <v>26337752</v>
      </c>
      <c r="F27" s="29">
        <v>26718078</v>
      </c>
      <c r="G27" s="29">
        <v>26188277</v>
      </c>
      <c r="H27" s="23">
        <v>26475709</v>
      </c>
      <c r="I27" s="29">
        <v>25870034</v>
      </c>
      <c r="J27" s="29">
        <v>26382652</v>
      </c>
      <c r="K27" s="29">
        <v>26239284</v>
      </c>
      <c r="L27" s="23">
        <v>25518916</v>
      </c>
      <c r="M27" s="29">
        <v>25410758</v>
      </c>
      <c r="N27" s="29">
        <v>25762309</v>
      </c>
      <c r="O27" s="29">
        <v>27385339</v>
      </c>
      <c r="P27" s="23">
        <v>27036189</v>
      </c>
      <c r="Q27" s="29">
        <v>25410390</v>
      </c>
      <c r="R27" s="29">
        <v>25417651</v>
      </c>
      <c r="S27" s="29">
        <v>27680150</v>
      </c>
      <c r="T27" s="23">
        <v>30814288</v>
      </c>
      <c r="U27" s="29">
        <v>33290946</v>
      </c>
      <c r="V27" s="29">
        <v>34374232</v>
      </c>
      <c r="W27" s="29">
        <v>35975492</v>
      </c>
      <c r="X27" s="23">
        <v>35522932</v>
      </c>
    </row>
    <row r="28" spans="1:24" ht="14.25" thickTop="1">
      <c r="A28" s="2" t="s">
        <v>196</v>
      </c>
      <c r="B28" s="28">
        <v>4776900</v>
      </c>
      <c r="C28" s="28">
        <v>4842354</v>
      </c>
      <c r="D28" s="22">
        <v>5007191</v>
      </c>
      <c r="E28" s="28">
        <v>5207010</v>
      </c>
      <c r="F28" s="28">
        <v>5817121</v>
      </c>
      <c r="G28" s="28">
        <v>5203685</v>
      </c>
      <c r="H28" s="22">
        <v>5471168</v>
      </c>
      <c r="I28" s="28">
        <v>5650600</v>
      </c>
      <c r="J28" s="28">
        <v>5357196</v>
      </c>
      <c r="K28" s="28">
        <v>5102763</v>
      </c>
      <c r="L28" s="22">
        <v>4700018</v>
      </c>
      <c r="M28" s="28">
        <v>3998741</v>
      </c>
      <c r="N28" s="28">
        <v>4102481</v>
      </c>
      <c r="O28" s="28">
        <v>5241541</v>
      </c>
      <c r="P28" s="22">
        <v>4826352</v>
      </c>
      <c r="Q28" s="28">
        <v>4056078</v>
      </c>
      <c r="R28" s="28">
        <v>3574163</v>
      </c>
      <c r="S28" s="28">
        <v>4709062</v>
      </c>
      <c r="T28" s="22">
        <v>7594312</v>
      </c>
      <c r="U28" s="28">
        <v>9928134</v>
      </c>
      <c r="V28" s="28">
        <v>10325422</v>
      </c>
      <c r="W28" s="28">
        <v>11613028</v>
      </c>
      <c r="X28" s="22">
        <v>10849593</v>
      </c>
    </row>
    <row r="29" spans="1:24" ht="13.5">
      <c r="A29" s="2" t="s">
        <v>96</v>
      </c>
      <c r="B29" s="28">
        <v>187921</v>
      </c>
      <c r="C29" s="28">
        <v>188827</v>
      </c>
      <c r="D29" s="22">
        <v>162873</v>
      </c>
      <c r="E29" s="28">
        <v>154068</v>
      </c>
      <c r="F29" s="28">
        <v>139869</v>
      </c>
      <c r="G29" s="28">
        <v>97974</v>
      </c>
      <c r="H29" s="22">
        <v>127571</v>
      </c>
      <c r="I29" s="28">
        <v>101210</v>
      </c>
      <c r="J29" s="28">
        <v>127776</v>
      </c>
      <c r="K29" s="28">
        <v>98003</v>
      </c>
      <c r="L29" s="22">
        <v>114371</v>
      </c>
      <c r="M29" s="28">
        <v>73647</v>
      </c>
      <c r="N29" s="28">
        <v>85917</v>
      </c>
      <c r="O29" s="28">
        <v>66429</v>
      </c>
      <c r="P29" s="22">
        <v>54444</v>
      </c>
      <c r="Q29" s="28">
        <v>47340</v>
      </c>
      <c r="R29" s="28">
        <v>43551</v>
      </c>
      <c r="S29" s="28">
        <v>40437</v>
      </c>
      <c r="T29" s="22">
        <v>105089</v>
      </c>
      <c r="U29" s="28">
        <v>289054</v>
      </c>
      <c r="V29" s="28">
        <v>368817</v>
      </c>
      <c r="W29" s="28">
        <v>306292</v>
      </c>
      <c r="X29" s="22">
        <v>289861</v>
      </c>
    </row>
    <row r="30" spans="1:24" ht="13.5">
      <c r="A30" s="2" t="s">
        <v>93</v>
      </c>
      <c r="B30" s="28">
        <v>266812</v>
      </c>
      <c r="C30" s="28">
        <v>505227</v>
      </c>
      <c r="D30" s="22">
        <v>501572</v>
      </c>
      <c r="E30" s="28">
        <v>233728</v>
      </c>
      <c r="F30" s="28">
        <v>491867</v>
      </c>
      <c r="G30" s="28">
        <v>278042</v>
      </c>
      <c r="H30" s="22">
        <v>500461</v>
      </c>
      <c r="I30" s="28">
        <v>237567</v>
      </c>
      <c r="J30" s="28">
        <v>480209</v>
      </c>
      <c r="K30" s="28">
        <v>270309</v>
      </c>
      <c r="L30" s="22">
        <v>469928</v>
      </c>
      <c r="M30" s="28">
        <v>233168</v>
      </c>
      <c r="N30" s="28">
        <v>470875</v>
      </c>
      <c r="O30" s="28">
        <v>264361</v>
      </c>
      <c r="P30" s="22">
        <v>471743</v>
      </c>
      <c r="Q30" s="28">
        <v>221046</v>
      </c>
      <c r="R30" s="28">
        <v>458240</v>
      </c>
      <c r="S30" s="28">
        <v>282183</v>
      </c>
      <c r="T30" s="22">
        <v>515866</v>
      </c>
      <c r="U30" s="28">
        <v>263780</v>
      </c>
      <c r="V30" s="28">
        <v>604354</v>
      </c>
      <c r="W30" s="28">
        <v>246596</v>
      </c>
      <c r="X30" s="22">
        <v>554872</v>
      </c>
    </row>
    <row r="31" spans="1:24" ht="13.5">
      <c r="A31" s="2" t="s">
        <v>94</v>
      </c>
      <c r="B31" s="28">
        <v>24108</v>
      </c>
      <c r="C31" s="28">
        <v>16071</v>
      </c>
      <c r="D31" s="22">
        <v>34676</v>
      </c>
      <c r="E31" s="28">
        <v>21771</v>
      </c>
      <c r="F31" s="28">
        <v>13846</v>
      </c>
      <c r="G31" s="28">
        <v>6979</v>
      </c>
      <c r="H31" s="22">
        <v>28026</v>
      </c>
      <c r="I31" s="28">
        <v>17519</v>
      </c>
      <c r="J31" s="28">
        <v>12220</v>
      </c>
      <c r="K31" s="28">
        <v>2024</v>
      </c>
      <c r="L31" s="22">
        <v>22743</v>
      </c>
      <c r="M31" s="28">
        <v>3552</v>
      </c>
      <c r="N31" s="28">
        <v>2584</v>
      </c>
      <c r="O31" s="28">
        <v>784</v>
      </c>
      <c r="P31" s="22">
        <v>4540</v>
      </c>
      <c r="Q31" s="28">
        <v>24952</v>
      </c>
      <c r="R31" s="28">
        <v>16590</v>
      </c>
      <c r="S31" s="28">
        <v>8995</v>
      </c>
      <c r="T31" s="22">
        <v>26682</v>
      </c>
      <c r="U31" s="28">
        <v>31870</v>
      </c>
      <c r="V31" s="28">
        <v>22856</v>
      </c>
      <c r="W31" s="28">
        <v>12313</v>
      </c>
      <c r="X31" s="22">
        <v>50790</v>
      </c>
    </row>
    <row r="32" spans="1:24" ht="13.5">
      <c r="A32" s="2" t="s">
        <v>95</v>
      </c>
      <c r="B32" s="28">
        <v>101517</v>
      </c>
      <c r="C32" s="28">
        <v>98812</v>
      </c>
      <c r="D32" s="22">
        <v>83024</v>
      </c>
      <c r="E32" s="28">
        <v>162439</v>
      </c>
      <c r="F32" s="28">
        <v>155705</v>
      </c>
      <c r="G32" s="28">
        <v>165730</v>
      </c>
      <c r="H32" s="22">
        <v>157469</v>
      </c>
      <c r="I32" s="28">
        <v>127332</v>
      </c>
      <c r="J32" s="28">
        <v>124956</v>
      </c>
      <c r="K32" s="28">
        <v>121005</v>
      </c>
      <c r="L32" s="22">
        <v>68129</v>
      </c>
      <c r="M32" s="28">
        <v>65896</v>
      </c>
      <c r="N32" s="28">
        <v>65673</v>
      </c>
      <c r="O32" s="28">
        <v>148765</v>
      </c>
      <c r="P32" s="22">
        <v>201274</v>
      </c>
      <c r="Q32" s="28">
        <v>71684</v>
      </c>
      <c r="R32" s="28">
        <v>93309</v>
      </c>
      <c r="S32" s="28">
        <v>120162</v>
      </c>
      <c r="T32" s="22">
        <v>138516</v>
      </c>
      <c r="U32" s="28">
        <v>156472</v>
      </c>
      <c r="V32" s="28">
        <v>141576</v>
      </c>
      <c r="W32" s="28">
        <v>128686</v>
      </c>
      <c r="X32" s="22">
        <v>123951</v>
      </c>
    </row>
    <row r="33" spans="1:24" ht="13.5">
      <c r="A33" s="2" t="s">
        <v>58</v>
      </c>
      <c r="B33" s="28">
        <v>1310015</v>
      </c>
      <c r="C33" s="28">
        <v>906143</v>
      </c>
      <c r="D33" s="22">
        <v>1086934</v>
      </c>
      <c r="E33" s="28">
        <v>1223504</v>
      </c>
      <c r="F33" s="28">
        <v>1083019</v>
      </c>
      <c r="G33" s="28">
        <v>1383165</v>
      </c>
      <c r="H33" s="22">
        <v>328802</v>
      </c>
      <c r="I33" s="28">
        <v>1008010</v>
      </c>
      <c r="J33" s="28">
        <v>1549043</v>
      </c>
      <c r="K33" s="28">
        <v>1949081</v>
      </c>
      <c r="L33" s="22">
        <v>217055</v>
      </c>
      <c r="M33" s="28">
        <v>914085</v>
      </c>
      <c r="N33" s="28">
        <v>1699914</v>
      </c>
      <c r="O33" s="28">
        <v>2252100</v>
      </c>
      <c r="P33" s="22">
        <v>371530</v>
      </c>
      <c r="Q33" s="28">
        <v>1662431</v>
      </c>
      <c r="R33" s="28">
        <v>1748864</v>
      </c>
      <c r="S33" s="28">
        <v>2606941</v>
      </c>
      <c r="T33" s="22">
        <v>1028903</v>
      </c>
      <c r="U33" s="28">
        <v>2173227</v>
      </c>
      <c r="V33" s="28">
        <v>2428204</v>
      </c>
      <c r="W33" s="28">
        <v>3237688</v>
      </c>
      <c r="X33" s="22">
        <v>1339985</v>
      </c>
    </row>
    <row r="34" spans="1:24" ht="13.5">
      <c r="A34" s="2" t="s">
        <v>103</v>
      </c>
      <c r="B34" s="28">
        <v>6667276</v>
      </c>
      <c r="C34" s="28">
        <v>6557436</v>
      </c>
      <c r="D34" s="22">
        <v>6876272</v>
      </c>
      <c r="E34" s="28">
        <v>7002522</v>
      </c>
      <c r="F34" s="28">
        <v>7701429</v>
      </c>
      <c r="G34" s="28">
        <v>7135579</v>
      </c>
      <c r="H34" s="22">
        <v>7345648</v>
      </c>
      <c r="I34" s="28">
        <v>7142241</v>
      </c>
      <c r="J34" s="28">
        <v>7651402</v>
      </c>
      <c r="K34" s="28">
        <v>7543188</v>
      </c>
      <c r="L34" s="22">
        <v>6464488</v>
      </c>
      <c r="M34" s="28">
        <v>6289091</v>
      </c>
      <c r="N34" s="28">
        <v>7427445</v>
      </c>
      <c r="O34" s="28">
        <v>8973982</v>
      </c>
      <c r="P34" s="22">
        <v>8562402</v>
      </c>
      <c r="Q34" s="28">
        <v>6083534</v>
      </c>
      <c r="R34" s="28">
        <v>5934719</v>
      </c>
      <c r="S34" s="28">
        <v>7767782</v>
      </c>
      <c r="T34" s="22">
        <v>10866677</v>
      </c>
      <c r="U34" s="28">
        <v>12882105</v>
      </c>
      <c r="V34" s="28">
        <v>13952233</v>
      </c>
      <c r="W34" s="28">
        <v>15544606</v>
      </c>
      <c r="X34" s="22">
        <v>14751792</v>
      </c>
    </row>
    <row r="35" spans="1:24" ht="13.5">
      <c r="A35" s="2" t="s">
        <v>104</v>
      </c>
      <c r="B35" s="28">
        <v>1329486</v>
      </c>
      <c r="C35" s="28">
        <v>1260878</v>
      </c>
      <c r="D35" s="22">
        <v>1150091</v>
      </c>
      <c r="E35" s="28">
        <v>1314166</v>
      </c>
      <c r="F35" s="28">
        <v>1248699</v>
      </c>
      <c r="G35" s="28">
        <v>1212211</v>
      </c>
      <c r="H35" s="22">
        <v>1165456</v>
      </c>
      <c r="I35" s="28">
        <v>1327291</v>
      </c>
      <c r="J35" s="28">
        <v>1253052</v>
      </c>
      <c r="K35" s="28">
        <v>1183804</v>
      </c>
      <c r="L35" s="22">
        <v>1120374</v>
      </c>
      <c r="M35" s="28">
        <v>1238764</v>
      </c>
      <c r="N35" s="28">
        <v>1167609</v>
      </c>
      <c r="O35" s="28">
        <v>1111039</v>
      </c>
      <c r="P35" s="22">
        <v>1055166</v>
      </c>
      <c r="Q35" s="28">
        <v>2019411</v>
      </c>
      <c r="R35" s="28">
        <v>2011216</v>
      </c>
      <c r="S35" s="28">
        <v>1929434</v>
      </c>
      <c r="T35" s="22">
        <v>1943286</v>
      </c>
      <c r="U35" s="28">
        <v>2005892</v>
      </c>
      <c r="V35" s="28">
        <v>1930409</v>
      </c>
      <c r="W35" s="28">
        <v>1863650</v>
      </c>
      <c r="X35" s="22">
        <v>1854112</v>
      </c>
    </row>
    <row r="36" spans="1:24" ht="13.5">
      <c r="A36" s="2" t="s">
        <v>105</v>
      </c>
      <c r="B36" s="28">
        <v>153303</v>
      </c>
      <c r="C36" s="28">
        <v>144400</v>
      </c>
      <c r="D36" s="22">
        <v>126459</v>
      </c>
      <c r="E36" s="28">
        <v>118973</v>
      </c>
      <c r="F36" s="28">
        <v>111487</v>
      </c>
      <c r="G36" s="28">
        <v>104001</v>
      </c>
      <c r="H36" s="22">
        <v>133056</v>
      </c>
      <c r="I36" s="28">
        <v>123312</v>
      </c>
      <c r="J36" s="28">
        <v>115836</v>
      </c>
      <c r="K36" s="28">
        <v>105398</v>
      </c>
      <c r="L36" s="22">
        <v>108682</v>
      </c>
      <c r="M36" s="28">
        <v>98900</v>
      </c>
      <c r="N36" s="28">
        <v>89214</v>
      </c>
      <c r="O36" s="28">
        <v>79612</v>
      </c>
      <c r="P36" s="22">
        <v>74218</v>
      </c>
      <c r="Q36" s="28">
        <v>64706</v>
      </c>
      <c r="R36" s="28">
        <v>55675</v>
      </c>
      <c r="S36" s="28">
        <v>44618</v>
      </c>
      <c r="T36" s="22">
        <v>80647</v>
      </c>
      <c r="U36" s="28">
        <v>84448</v>
      </c>
      <c r="V36" s="28">
        <v>76952</v>
      </c>
      <c r="W36" s="28">
        <v>73820</v>
      </c>
      <c r="X36" s="22">
        <v>129038</v>
      </c>
    </row>
    <row r="37" spans="1:24" ht="13.5">
      <c r="A37" s="2" t="s">
        <v>58</v>
      </c>
      <c r="B37" s="28">
        <v>1036940</v>
      </c>
      <c r="C37" s="28">
        <v>1016495</v>
      </c>
      <c r="D37" s="22">
        <v>919407</v>
      </c>
      <c r="E37" s="28">
        <v>853783</v>
      </c>
      <c r="F37" s="28">
        <v>781582</v>
      </c>
      <c r="G37" s="28">
        <v>787715</v>
      </c>
      <c r="H37" s="22"/>
      <c r="I37" s="28">
        <v>738015</v>
      </c>
      <c r="J37" s="28">
        <v>848237</v>
      </c>
      <c r="K37" s="28">
        <v>889369</v>
      </c>
      <c r="L37" s="22"/>
      <c r="M37" s="28">
        <v>1021515</v>
      </c>
      <c r="N37" s="28">
        <v>1003940</v>
      </c>
      <c r="O37" s="28">
        <v>1016140</v>
      </c>
      <c r="P37" s="22"/>
      <c r="Q37" s="28">
        <v>80343</v>
      </c>
      <c r="R37" s="28">
        <v>64073</v>
      </c>
      <c r="S37" s="28">
        <v>67358</v>
      </c>
      <c r="T37" s="22"/>
      <c r="U37" s="28">
        <v>27820</v>
      </c>
      <c r="V37" s="28">
        <v>78067</v>
      </c>
      <c r="W37" s="28">
        <v>156648</v>
      </c>
      <c r="X37" s="22"/>
    </row>
    <row r="38" spans="1:24" ht="13.5">
      <c r="A38" s="2" t="s">
        <v>108</v>
      </c>
      <c r="B38" s="28">
        <v>2519731</v>
      </c>
      <c r="C38" s="28">
        <v>2421774</v>
      </c>
      <c r="D38" s="22">
        <v>2195957</v>
      </c>
      <c r="E38" s="28">
        <v>2290860</v>
      </c>
      <c r="F38" s="28">
        <v>2147142</v>
      </c>
      <c r="G38" s="28">
        <v>2110737</v>
      </c>
      <c r="H38" s="22">
        <v>2109477</v>
      </c>
      <c r="I38" s="28">
        <v>2198299</v>
      </c>
      <c r="J38" s="28">
        <v>2228241</v>
      </c>
      <c r="K38" s="28">
        <v>2191124</v>
      </c>
      <c r="L38" s="22">
        <v>2260080</v>
      </c>
      <c r="M38" s="28">
        <v>2374604</v>
      </c>
      <c r="N38" s="28">
        <v>2277623</v>
      </c>
      <c r="O38" s="28">
        <v>2225087</v>
      </c>
      <c r="P38" s="22">
        <v>2311821</v>
      </c>
      <c r="Q38" s="28">
        <v>2186008</v>
      </c>
      <c r="R38" s="28">
        <v>2145989</v>
      </c>
      <c r="S38" s="28">
        <v>2057404</v>
      </c>
      <c r="T38" s="22">
        <v>2076916</v>
      </c>
      <c r="U38" s="28">
        <v>2136012</v>
      </c>
      <c r="V38" s="28">
        <v>2103533</v>
      </c>
      <c r="W38" s="28">
        <v>2113999</v>
      </c>
      <c r="X38" s="22">
        <v>2150936</v>
      </c>
    </row>
    <row r="39" spans="1:24" ht="14.25" thickBot="1">
      <c r="A39" s="5" t="s">
        <v>109</v>
      </c>
      <c r="B39" s="29">
        <v>9187007</v>
      </c>
      <c r="C39" s="29">
        <v>8979211</v>
      </c>
      <c r="D39" s="23">
        <v>9072230</v>
      </c>
      <c r="E39" s="29">
        <v>9293382</v>
      </c>
      <c r="F39" s="29">
        <v>9848572</v>
      </c>
      <c r="G39" s="29">
        <v>9246316</v>
      </c>
      <c r="H39" s="23">
        <v>9455126</v>
      </c>
      <c r="I39" s="29">
        <v>9340541</v>
      </c>
      <c r="J39" s="29">
        <v>9879644</v>
      </c>
      <c r="K39" s="29">
        <v>9734312</v>
      </c>
      <c r="L39" s="23">
        <v>8724568</v>
      </c>
      <c r="M39" s="29">
        <v>8663696</v>
      </c>
      <c r="N39" s="29">
        <v>9705069</v>
      </c>
      <c r="O39" s="29">
        <v>11199070</v>
      </c>
      <c r="P39" s="23">
        <v>10874223</v>
      </c>
      <c r="Q39" s="29">
        <v>8269543</v>
      </c>
      <c r="R39" s="29">
        <v>8080709</v>
      </c>
      <c r="S39" s="29">
        <v>9825186</v>
      </c>
      <c r="T39" s="23">
        <v>12943593</v>
      </c>
      <c r="U39" s="29">
        <v>15018118</v>
      </c>
      <c r="V39" s="29">
        <v>16055766</v>
      </c>
      <c r="W39" s="29">
        <v>17658606</v>
      </c>
      <c r="X39" s="23">
        <v>16902728</v>
      </c>
    </row>
    <row r="40" spans="1:24" ht="14.25" thickTop="1">
      <c r="A40" s="2" t="s">
        <v>110</v>
      </c>
      <c r="B40" s="28">
        <v>1311000</v>
      </c>
      <c r="C40" s="28">
        <v>1311000</v>
      </c>
      <c r="D40" s="22">
        <v>1311000</v>
      </c>
      <c r="E40" s="28">
        <v>1311000</v>
      </c>
      <c r="F40" s="28">
        <v>1311000</v>
      </c>
      <c r="G40" s="28">
        <v>1311000</v>
      </c>
      <c r="H40" s="22">
        <v>1311000</v>
      </c>
      <c r="I40" s="28">
        <v>1311000</v>
      </c>
      <c r="J40" s="28">
        <v>1311000</v>
      </c>
      <c r="K40" s="28">
        <v>1311000</v>
      </c>
      <c r="L40" s="22">
        <v>1311000</v>
      </c>
      <c r="M40" s="28">
        <v>1311000</v>
      </c>
      <c r="N40" s="28">
        <v>1311000</v>
      </c>
      <c r="O40" s="28">
        <v>1311000</v>
      </c>
      <c r="P40" s="22">
        <v>1311000</v>
      </c>
      <c r="Q40" s="28">
        <v>1311000</v>
      </c>
      <c r="R40" s="28">
        <v>1311000</v>
      </c>
      <c r="S40" s="28">
        <v>1311000</v>
      </c>
      <c r="T40" s="22">
        <v>1311000</v>
      </c>
      <c r="U40" s="28">
        <v>1311000</v>
      </c>
      <c r="V40" s="28">
        <v>1311000</v>
      </c>
      <c r="W40" s="28">
        <v>1311000</v>
      </c>
      <c r="X40" s="22">
        <v>1311000</v>
      </c>
    </row>
    <row r="41" spans="1:24" ht="13.5">
      <c r="A41" s="2" t="s">
        <v>113</v>
      </c>
      <c r="B41" s="28">
        <v>784172</v>
      </c>
      <c r="C41" s="28">
        <v>784172</v>
      </c>
      <c r="D41" s="22">
        <v>784172</v>
      </c>
      <c r="E41" s="28">
        <v>784172</v>
      </c>
      <c r="F41" s="28">
        <v>784172</v>
      </c>
      <c r="G41" s="28">
        <v>784172</v>
      </c>
      <c r="H41" s="22">
        <v>784172</v>
      </c>
      <c r="I41" s="28">
        <v>784172</v>
      </c>
      <c r="J41" s="28">
        <v>784172</v>
      </c>
      <c r="K41" s="28">
        <v>784172</v>
      </c>
      <c r="L41" s="22">
        <v>784172</v>
      </c>
      <c r="M41" s="28">
        <v>784172</v>
      </c>
      <c r="N41" s="28">
        <v>784172</v>
      </c>
      <c r="O41" s="28">
        <v>784172</v>
      </c>
      <c r="P41" s="22">
        <v>784172</v>
      </c>
      <c r="Q41" s="28">
        <v>784172</v>
      </c>
      <c r="R41" s="28">
        <v>784172</v>
      </c>
      <c r="S41" s="28">
        <v>784172</v>
      </c>
      <c r="T41" s="22">
        <v>784172</v>
      </c>
      <c r="U41" s="28">
        <v>784172</v>
      </c>
      <c r="V41" s="28">
        <v>784172</v>
      </c>
      <c r="W41" s="28">
        <v>784172</v>
      </c>
      <c r="X41" s="22">
        <v>784172</v>
      </c>
    </row>
    <row r="42" spans="1:24" ht="13.5">
      <c r="A42" s="2" t="s">
        <v>118</v>
      </c>
      <c r="B42" s="28">
        <v>15754242</v>
      </c>
      <c r="C42" s="28">
        <v>15569750</v>
      </c>
      <c r="D42" s="22">
        <v>15293034</v>
      </c>
      <c r="E42" s="28">
        <v>14956725</v>
      </c>
      <c r="F42" s="28">
        <v>14974401</v>
      </c>
      <c r="G42" s="28">
        <v>14908213</v>
      </c>
      <c r="H42" s="22">
        <v>15054553</v>
      </c>
      <c r="I42" s="28">
        <v>14766400</v>
      </c>
      <c r="J42" s="28">
        <v>14617867</v>
      </c>
      <c r="K42" s="28">
        <v>14437967</v>
      </c>
      <c r="L42" s="22">
        <v>14781830</v>
      </c>
      <c r="M42" s="28">
        <v>14721381</v>
      </c>
      <c r="N42" s="28">
        <v>13989237</v>
      </c>
      <c r="O42" s="28">
        <v>13963914</v>
      </c>
      <c r="P42" s="22">
        <v>13848793</v>
      </c>
      <c r="Q42" s="28">
        <v>14909971</v>
      </c>
      <c r="R42" s="28">
        <v>15028580</v>
      </c>
      <c r="S42" s="28">
        <v>15489740</v>
      </c>
      <c r="T42" s="22">
        <v>15757167</v>
      </c>
      <c r="U42" s="28">
        <v>15909291</v>
      </c>
      <c r="V42" s="28">
        <v>15568197</v>
      </c>
      <c r="W42" s="28">
        <v>15389318</v>
      </c>
      <c r="X42" s="22">
        <v>15540909</v>
      </c>
    </row>
    <row r="43" spans="1:24" ht="13.5">
      <c r="A43" s="2" t="s">
        <v>119</v>
      </c>
      <c r="B43" s="28">
        <v>-7348</v>
      </c>
      <c r="C43" s="28">
        <v>-7005</v>
      </c>
      <c r="D43" s="22">
        <v>-6531</v>
      </c>
      <c r="E43" s="28">
        <v>-6531</v>
      </c>
      <c r="F43" s="28">
        <v>-6531</v>
      </c>
      <c r="G43" s="28">
        <v>-6531</v>
      </c>
      <c r="H43" s="22">
        <v>-6531</v>
      </c>
      <c r="I43" s="28">
        <v>-6419</v>
      </c>
      <c r="J43" s="28">
        <v>-6196</v>
      </c>
      <c r="K43" s="28">
        <v>-6196</v>
      </c>
      <c r="L43" s="22">
        <v>-6196</v>
      </c>
      <c r="M43" s="28">
        <v>-6196</v>
      </c>
      <c r="N43" s="28">
        <v>-6196</v>
      </c>
      <c r="O43" s="28">
        <v>-6196</v>
      </c>
      <c r="P43" s="22">
        <v>-6196</v>
      </c>
      <c r="Q43" s="28">
        <v>-6196</v>
      </c>
      <c r="R43" s="28">
        <v>-6196</v>
      </c>
      <c r="S43" s="28">
        <v>-6196</v>
      </c>
      <c r="T43" s="22">
        <v>-6153</v>
      </c>
      <c r="U43" s="28">
        <v>-6153</v>
      </c>
      <c r="V43" s="28">
        <v>-6153</v>
      </c>
      <c r="W43" s="28">
        <v>-5841</v>
      </c>
      <c r="X43" s="22">
        <v>-5841</v>
      </c>
    </row>
    <row r="44" spans="1:24" ht="13.5">
      <c r="A44" s="2" t="s">
        <v>120</v>
      </c>
      <c r="B44" s="28">
        <v>17842066</v>
      </c>
      <c r="C44" s="28">
        <v>17657918</v>
      </c>
      <c r="D44" s="22">
        <v>17381676</v>
      </c>
      <c r="E44" s="28">
        <v>17045367</v>
      </c>
      <c r="F44" s="28">
        <v>17063043</v>
      </c>
      <c r="G44" s="28">
        <v>16996855</v>
      </c>
      <c r="H44" s="22">
        <v>17143195</v>
      </c>
      <c r="I44" s="28">
        <v>16855153</v>
      </c>
      <c r="J44" s="28">
        <v>16706843</v>
      </c>
      <c r="K44" s="28">
        <v>16526943</v>
      </c>
      <c r="L44" s="22">
        <v>16870806</v>
      </c>
      <c r="M44" s="28">
        <v>16810357</v>
      </c>
      <c r="N44" s="28">
        <v>16078212</v>
      </c>
      <c r="O44" s="28">
        <v>16052890</v>
      </c>
      <c r="P44" s="22">
        <v>15937769</v>
      </c>
      <c r="Q44" s="28">
        <v>16998947</v>
      </c>
      <c r="R44" s="28">
        <v>17117556</v>
      </c>
      <c r="S44" s="28">
        <v>17578716</v>
      </c>
      <c r="T44" s="22">
        <v>17846187</v>
      </c>
      <c r="U44" s="28">
        <v>17998310</v>
      </c>
      <c r="V44" s="28">
        <v>17657216</v>
      </c>
      <c r="W44" s="28">
        <v>17478650</v>
      </c>
      <c r="X44" s="22">
        <v>17630240</v>
      </c>
    </row>
    <row r="45" spans="1:24" ht="13.5">
      <c r="A45" s="2" t="s">
        <v>121</v>
      </c>
      <c r="B45" s="28">
        <v>862036</v>
      </c>
      <c r="C45" s="28">
        <v>828897</v>
      </c>
      <c r="D45" s="22">
        <v>641356</v>
      </c>
      <c r="E45" s="28">
        <v>517727</v>
      </c>
      <c r="F45" s="28">
        <v>378327</v>
      </c>
      <c r="G45" s="28">
        <v>398871</v>
      </c>
      <c r="H45" s="22">
        <v>439585</v>
      </c>
      <c r="I45" s="28">
        <v>320605</v>
      </c>
      <c r="J45" s="28">
        <v>303179</v>
      </c>
      <c r="K45" s="28">
        <v>360423</v>
      </c>
      <c r="L45" s="22">
        <v>357915</v>
      </c>
      <c r="M45" s="28">
        <v>353734</v>
      </c>
      <c r="N45" s="28">
        <v>321938</v>
      </c>
      <c r="O45" s="28">
        <v>332713</v>
      </c>
      <c r="P45" s="22">
        <v>399404</v>
      </c>
      <c r="Q45" s="28">
        <v>404888</v>
      </c>
      <c r="R45" s="28">
        <v>376750</v>
      </c>
      <c r="S45" s="28">
        <v>387176</v>
      </c>
      <c r="T45" s="22">
        <v>306717</v>
      </c>
      <c r="U45" s="28">
        <v>282887</v>
      </c>
      <c r="V45" s="28">
        <v>455429</v>
      </c>
      <c r="W45" s="28">
        <v>573607</v>
      </c>
      <c r="X45" s="22">
        <v>558516</v>
      </c>
    </row>
    <row r="46" spans="1:24" ht="13.5">
      <c r="A46" s="2" t="s">
        <v>197</v>
      </c>
      <c r="B46" s="28">
        <v>85514</v>
      </c>
      <c r="C46" s="28">
        <v>24787</v>
      </c>
      <c r="D46" s="22">
        <v>-301453</v>
      </c>
      <c r="E46" s="28">
        <v>-672572</v>
      </c>
      <c r="F46" s="28">
        <v>-722449</v>
      </c>
      <c r="G46" s="28">
        <v>-608821</v>
      </c>
      <c r="H46" s="22">
        <v>-698630</v>
      </c>
      <c r="I46" s="28">
        <v>-779864</v>
      </c>
      <c r="J46" s="28">
        <v>-640448</v>
      </c>
      <c r="K46" s="28">
        <v>-521741</v>
      </c>
      <c r="L46" s="22">
        <v>-567766</v>
      </c>
      <c r="M46" s="28">
        <v>-543606</v>
      </c>
      <c r="N46" s="28">
        <v>-467679</v>
      </c>
      <c r="O46" s="28">
        <v>-358992</v>
      </c>
      <c r="P46" s="22">
        <v>-336029</v>
      </c>
      <c r="Q46" s="28">
        <v>-423380</v>
      </c>
      <c r="R46" s="28">
        <v>-330035</v>
      </c>
      <c r="S46" s="28">
        <v>-284267</v>
      </c>
      <c r="T46" s="22">
        <v>-456709</v>
      </c>
      <c r="U46" s="28">
        <v>-182041</v>
      </c>
      <c r="V46" s="28">
        <v>17900</v>
      </c>
      <c r="W46" s="28">
        <v>69854</v>
      </c>
      <c r="X46" s="22">
        <v>233883</v>
      </c>
    </row>
    <row r="47" spans="1:24" ht="13.5">
      <c r="A47" s="2" t="s">
        <v>122</v>
      </c>
      <c r="B47" s="28">
        <v>947550</v>
      </c>
      <c r="C47" s="28">
        <v>853684</v>
      </c>
      <c r="D47" s="22">
        <v>339902</v>
      </c>
      <c r="E47" s="28">
        <v>-154845</v>
      </c>
      <c r="F47" s="28">
        <v>-344122</v>
      </c>
      <c r="G47" s="28">
        <v>-209950</v>
      </c>
      <c r="H47" s="22">
        <v>-259045</v>
      </c>
      <c r="I47" s="28">
        <v>-459258</v>
      </c>
      <c r="J47" s="28">
        <v>-337269</v>
      </c>
      <c r="K47" s="28">
        <v>-161317</v>
      </c>
      <c r="L47" s="22">
        <v>-209851</v>
      </c>
      <c r="M47" s="28">
        <v>-189872</v>
      </c>
      <c r="N47" s="28">
        <v>-145740</v>
      </c>
      <c r="O47" s="28">
        <v>-26279</v>
      </c>
      <c r="P47" s="22">
        <v>63375</v>
      </c>
      <c r="Q47" s="28">
        <v>-18492</v>
      </c>
      <c r="R47" s="28">
        <v>46715</v>
      </c>
      <c r="S47" s="28">
        <v>102908</v>
      </c>
      <c r="T47" s="22">
        <v>-149991</v>
      </c>
      <c r="U47" s="28">
        <v>100845</v>
      </c>
      <c r="V47" s="28">
        <v>473330</v>
      </c>
      <c r="W47" s="28">
        <v>643461</v>
      </c>
      <c r="X47" s="22">
        <v>792400</v>
      </c>
    </row>
    <row r="48" spans="1:24" ht="13.5">
      <c r="A48" s="6" t="s">
        <v>198</v>
      </c>
      <c r="B48" s="28">
        <v>218632</v>
      </c>
      <c r="C48" s="28">
        <v>216138</v>
      </c>
      <c r="D48" s="22">
        <v>183186</v>
      </c>
      <c r="E48" s="28">
        <v>153848</v>
      </c>
      <c r="F48" s="28">
        <v>150585</v>
      </c>
      <c r="G48" s="28">
        <v>155055</v>
      </c>
      <c r="H48" s="22">
        <v>136434</v>
      </c>
      <c r="I48" s="28">
        <v>133598</v>
      </c>
      <c r="J48" s="28">
        <v>133434</v>
      </c>
      <c r="K48" s="28">
        <v>139346</v>
      </c>
      <c r="L48" s="22">
        <v>133392</v>
      </c>
      <c r="M48" s="28">
        <v>126577</v>
      </c>
      <c r="N48" s="28">
        <v>124768</v>
      </c>
      <c r="O48" s="28">
        <v>159658</v>
      </c>
      <c r="P48" s="22">
        <v>160821</v>
      </c>
      <c r="Q48" s="28">
        <v>160391</v>
      </c>
      <c r="R48" s="28">
        <v>172670</v>
      </c>
      <c r="S48" s="28">
        <v>173339</v>
      </c>
      <c r="T48" s="22">
        <v>174500</v>
      </c>
      <c r="U48" s="28">
        <v>173671</v>
      </c>
      <c r="V48" s="28">
        <v>187918</v>
      </c>
      <c r="W48" s="28">
        <v>194774</v>
      </c>
      <c r="X48" s="22">
        <v>197562</v>
      </c>
    </row>
    <row r="49" spans="1:24" ht="13.5">
      <c r="A49" s="6" t="s">
        <v>123</v>
      </c>
      <c r="B49" s="28">
        <v>19008248</v>
      </c>
      <c r="C49" s="28">
        <v>18727740</v>
      </c>
      <c r="D49" s="22">
        <v>17904764</v>
      </c>
      <c r="E49" s="28">
        <v>17044369</v>
      </c>
      <c r="F49" s="28">
        <v>16869506</v>
      </c>
      <c r="G49" s="28">
        <v>16941960</v>
      </c>
      <c r="H49" s="22">
        <v>17020583</v>
      </c>
      <c r="I49" s="28">
        <v>16529493</v>
      </c>
      <c r="J49" s="28">
        <v>16503008</v>
      </c>
      <c r="K49" s="28">
        <v>16504971</v>
      </c>
      <c r="L49" s="22">
        <v>16794347</v>
      </c>
      <c r="M49" s="28">
        <v>16747062</v>
      </c>
      <c r="N49" s="28">
        <v>16057240</v>
      </c>
      <c r="O49" s="28">
        <v>16186268</v>
      </c>
      <c r="P49" s="22">
        <v>16161966</v>
      </c>
      <c r="Q49" s="28">
        <v>17140846</v>
      </c>
      <c r="R49" s="28">
        <v>17336942</v>
      </c>
      <c r="S49" s="28">
        <v>17854964</v>
      </c>
      <c r="T49" s="22">
        <v>17870695</v>
      </c>
      <c r="U49" s="28">
        <v>18272827</v>
      </c>
      <c r="V49" s="28">
        <v>18318465</v>
      </c>
      <c r="W49" s="28">
        <v>18316886</v>
      </c>
      <c r="X49" s="22">
        <v>18620203</v>
      </c>
    </row>
    <row r="50" spans="1:24" ht="14.25" thickBot="1">
      <c r="A50" s="7" t="s">
        <v>124</v>
      </c>
      <c r="B50" s="28">
        <v>28195256</v>
      </c>
      <c r="C50" s="28">
        <v>27706951</v>
      </c>
      <c r="D50" s="22">
        <v>26976995</v>
      </c>
      <c r="E50" s="28">
        <v>26337752</v>
      </c>
      <c r="F50" s="28">
        <v>26718078</v>
      </c>
      <c r="G50" s="28">
        <v>26188277</v>
      </c>
      <c r="H50" s="22">
        <v>26475709</v>
      </c>
      <c r="I50" s="28">
        <v>25870034</v>
      </c>
      <c r="J50" s="28">
        <v>26382652</v>
      </c>
      <c r="K50" s="28">
        <v>26239284</v>
      </c>
      <c r="L50" s="22">
        <v>25518916</v>
      </c>
      <c r="M50" s="28">
        <v>25410758</v>
      </c>
      <c r="N50" s="28">
        <v>25762309</v>
      </c>
      <c r="O50" s="28">
        <v>27385339</v>
      </c>
      <c r="P50" s="22">
        <v>27036189</v>
      </c>
      <c r="Q50" s="28">
        <v>25410390</v>
      </c>
      <c r="R50" s="28">
        <v>25417651</v>
      </c>
      <c r="S50" s="28">
        <v>27680150</v>
      </c>
      <c r="T50" s="22">
        <v>30814288</v>
      </c>
      <c r="U50" s="28">
        <v>33290946</v>
      </c>
      <c r="V50" s="28">
        <v>34374232</v>
      </c>
      <c r="W50" s="28">
        <v>35975492</v>
      </c>
      <c r="X50" s="22">
        <v>35522932</v>
      </c>
    </row>
    <row r="51" spans="1:24" ht="14.25" thickTop="1">
      <c r="A51" s="8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3" ht="13.5">
      <c r="A53" s="20" t="s">
        <v>129</v>
      </c>
    </row>
    <row r="54" ht="13.5">
      <c r="A54" s="20" t="s">
        <v>130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3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125</v>
      </c>
      <c r="B2" s="14">
        <v>6382</v>
      </c>
      <c r="C2" s="14"/>
      <c r="D2" s="14"/>
      <c r="E2" s="14"/>
      <c r="F2" s="14"/>
      <c r="G2" s="14"/>
    </row>
    <row r="3" spans="1:7" ht="14.25" thickBot="1">
      <c r="A3" s="11" t="s">
        <v>126</v>
      </c>
      <c r="B3" s="1" t="s">
        <v>127</v>
      </c>
      <c r="C3" s="1"/>
      <c r="D3" s="1"/>
      <c r="E3" s="1"/>
      <c r="F3" s="1"/>
      <c r="G3" s="1"/>
    </row>
    <row r="4" spans="1:7" ht="14.25" thickTop="1">
      <c r="A4" s="10" t="s">
        <v>33</v>
      </c>
      <c r="B4" s="15" t="str">
        <f>HYPERLINK("http://www.kabupro.jp/mark/20130627/S000DTRS.htm","有価証券報告書")</f>
        <v>有価証券報告書</v>
      </c>
      <c r="C4" s="15" t="str">
        <f>HYPERLINK("http://www.kabupro.jp/mark/20130627/S000DTRS.htm","有価証券報告書")</f>
        <v>有価証券報告書</v>
      </c>
      <c r="D4" s="15" t="str">
        <f>HYPERLINK("http://www.kabupro.jp/mark/20120628/S000B9IQ.htm","有価証券報告書")</f>
        <v>有価証券報告書</v>
      </c>
      <c r="E4" s="15" t="str">
        <f>HYPERLINK("http://www.kabupro.jp/mark/20110624/S0008KMJ.htm","有価証券報告書")</f>
        <v>有価証券報告書</v>
      </c>
      <c r="F4" s="15" t="str">
        <f>HYPERLINK("http://www.kabupro.jp/mark/20100629/S00067SP.htm","有価証券報告書")</f>
        <v>有価証券報告書</v>
      </c>
      <c r="G4" s="15" t="str">
        <f>HYPERLINK("http://www.kabupro.jp/mark/20090626/S0003H35.htm","有価証券報告書")</f>
        <v>有価証券報告書</v>
      </c>
    </row>
    <row r="5" spans="1:7" ht="14.25" thickBot="1">
      <c r="A5" s="11" t="s">
        <v>34</v>
      </c>
      <c r="B5" s="1" t="s">
        <v>40</v>
      </c>
      <c r="C5" s="1" t="s">
        <v>40</v>
      </c>
      <c r="D5" s="1" t="s">
        <v>44</v>
      </c>
      <c r="E5" s="1" t="s">
        <v>46</v>
      </c>
      <c r="F5" s="1" t="s">
        <v>48</v>
      </c>
      <c r="G5" s="1" t="s">
        <v>50</v>
      </c>
    </row>
    <row r="6" spans="1:7" ht="15" thickBot="1" thickTop="1">
      <c r="A6" s="10" t="s">
        <v>35</v>
      </c>
      <c r="B6" s="18" t="s">
        <v>157</v>
      </c>
      <c r="C6" s="19"/>
      <c r="D6" s="19"/>
      <c r="E6" s="19"/>
      <c r="F6" s="19"/>
      <c r="G6" s="19"/>
    </row>
    <row r="7" spans="1:7" ht="14.25" thickTop="1">
      <c r="A7" s="12" t="s">
        <v>36</v>
      </c>
      <c r="B7" s="16" t="s">
        <v>41</v>
      </c>
      <c r="C7" s="16" t="s">
        <v>41</v>
      </c>
      <c r="D7" s="16" t="s">
        <v>41</v>
      </c>
      <c r="E7" s="16" t="s">
        <v>41</v>
      </c>
      <c r="F7" s="16" t="s">
        <v>41</v>
      </c>
      <c r="G7" s="16" t="s">
        <v>41</v>
      </c>
    </row>
    <row r="8" spans="1:7" ht="13.5">
      <c r="A8" s="13" t="s">
        <v>37</v>
      </c>
      <c r="B8" s="17" t="s">
        <v>131</v>
      </c>
      <c r="C8" s="17" t="s">
        <v>132</v>
      </c>
      <c r="D8" s="17" t="s">
        <v>133</v>
      </c>
      <c r="E8" s="17" t="s">
        <v>134</v>
      </c>
      <c r="F8" s="17" t="s">
        <v>135</v>
      </c>
      <c r="G8" s="17" t="s">
        <v>136</v>
      </c>
    </row>
    <row r="9" spans="1:7" ht="13.5">
      <c r="A9" s="13" t="s">
        <v>38</v>
      </c>
      <c r="B9" s="17" t="s">
        <v>42</v>
      </c>
      <c r="C9" s="17" t="s">
        <v>43</v>
      </c>
      <c r="D9" s="17" t="s">
        <v>45</v>
      </c>
      <c r="E9" s="17" t="s">
        <v>47</v>
      </c>
      <c r="F9" s="17" t="s">
        <v>49</v>
      </c>
      <c r="G9" s="17" t="s">
        <v>51</v>
      </c>
    </row>
    <row r="10" spans="1:7" ht="14.25" thickBot="1">
      <c r="A10" s="13" t="s">
        <v>39</v>
      </c>
      <c r="B10" s="17" t="s">
        <v>53</v>
      </c>
      <c r="C10" s="17" t="s">
        <v>53</v>
      </c>
      <c r="D10" s="17" t="s">
        <v>53</v>
      </c>
      <c r="E10" s="17" t="s">
        <v>53</v>
      </c>
      <c r="F10" s="17" t="s">
        <v>53</v>
      </c>
      <c r="G10" s="17" t="s">
        <v>53</v>
      </c>
    </row>
    <row r="11" spans="1:7" ht="14.25" thickTop="1">
      <c r="A11" s="26" t="s">
        <v>137</v>
      </c>
      <c r="B11" s="21">
        <v>23893422</v>
      </c>
      <c r="C11" s="21">
        <v>23454359</v>
      </c>
      <c r="D11" s="21">
        <v>19959995</v>
      </c>
      <c r="E11" s="21">
        <v>20951140</v>
      </c>
      <c r="F11" s="21">
        <v>33401895</v>
      </c>
      <c r="G11" s="21">
        <v>54588891</v>
      </c>
    </row>
    <row r="12" spans="1:7" ht="13.5">
      <c r="A12" s="6" t="s">
        <v>138</v>
      </c>
      <c r="B12" s="22">
        <v>20937137</v>
      </c>
      <c r="C12" s="22">
        <v>20622950</v>
      </c>
      <c r="D12" s="22">
        <v>17434143</v>
      </c>
      <c r="E12" s="22">
        <v>18984992</v>
      </c>
      <c r="F12" s="22">
        <v>29649773</v>
      </c>
      <c r="G12" s="22">
        <v>50266829</v>
      </c>
    </row>
    <row r="13" spans="1:7" ht="13.5">
      <c r="A13" s="7" t="s">
        <v>139</v>
      </c>
      <c r="B13" s="22">
        <v>2956285</v>
      </c>
      <c r="C13" s="22">
        <v>2831409</v>
      </c>
      <c r="D13" s="22">
        <v>2525852</v>
      </c>
      <c r="E13" s="22">
        <v>1966147</v>
      </c>
      <c r="F13" s="22">
        <v>3752122</v>
      </c>
      <c r="G13" s="22">
        <v>4322062</v>
      </c>
    </row>
    <row r="14" spans="1:7" ht="13.5">
      <c r="A14" s="7" t="s">
        <v>140</v>
      </c>
      <c r="B14" s="22">
        <v>3050336</v>
      </c>
      <c r="C14" s="22">
        <v>2992663</v>
      </c>
      <c r="D14" s="22">
        <v>2822250</v>
      </c>
      <c r="E14" s="22">
        <v>3148246</v>
      </c>
      <c r="F14" s="22">
        <v>3729460</v>
      </c>
      <c r="G14" s="22">
        <v>3584978</v>
      </c>
    </row>
    <row r="15" spans="1:7" ht="14.25" thickBot="1">
      <c r="A15" s="25" t="s">
        <v>141</v>
      </c>
      <c r="B15" s="23">
        <v>-94051</v>
      </c>
      <c r="C15" s="23">
        <v>-161253</v>
      </c>
      <c r="D15" s="23">
        <v>-296397</v>
      </c>
      <c r="E15" s="23">
        <v>-1182098</v>
      </c>
      <c r="F15" s="23">
        <v>22662</v>
      </c>
      <c r="G15" s="23">
        <v>737083</v>
      </c>
    </row>
    <row r="16" spans="1:7" ht="14.25" thickTop="1">
      <c r="A16" s="6" t="s">
        <v>142</v>
      </c>
      <c r="B16" s="22">
        <v>5004</v>
      </c>
      <c r="C16" s="22">
        <v>5691</v>
      </c>
      <c r="D16" s="22">
        <v>7958</v>
      </c>
      <c r="E16" s="22">
        <v>8665</v>
      </c>
      <c r="F16" s="22">
        <v>24140</v>
      </c>
      <c r="G16" s="22">
        <v>17852</v>
      </c>
    </row>
    <row r="17" spans="1:7" ht="13.5">
      <c r="A17" s="6" t="s">
        <v>143</v>
      </c>
      <c r="B17" s="22">
        <v>393963</v>
      </c>
      <c r="C17" s="22">
        <v>362522</v>
      </c>
      <c r="D17" s="22">
        <v>524058</v>
      </c>
      <c r="E17" s="22">
        <v>367656</v>
      </c>
      <c r="F17" s="22">
        <v>274919</v>
      </c>
      <c r="G17" s="22">
        <v>243020</v>
      </c>
    </row>
    <row r="18" spans="1:7" ht="13.5">
      <c r="A18" s="6" t="s">
        <v>144</v>
      </c>
      <c r="B18" s="22">
        <v>16464</v>
      </c>
      <c r="C18" s="22">
        <v>22918</v>
      </c>
      <c r="D18" s="22">
        <v>15778</v>
      </c>
      <c r="E18" s="22">
        <v>34577</v>
      </c>
      <c r="F18" s="22">
        <v>14224</v>
      </c>
      <c r="G18" s="22">
        <v>22457</v>
      </c>
    </row>
    <row r="19" spans="1:7" ht="13.5">
      <c r="A19" s="6" t="s">
        <v>145</v>
      </c>
      <c r="B19" s="22">
        <v>415432</v>
      </c>
      <c r="C19" s="22">
        <v>391131</v>
      </c>
      <c r="D19" s="22">
        <v>547795</v>
      </c>
      <c r="E19" s="22">
        <v>410900</v>
      </c>
      <c r="F19" s="22">
        <v>313284</v>
      </c>
      <c r="G19" s="22">
        <v>283331</v>
      </c>
    </row>
    <row r="20" spans="1:7" ht="13.5">
      <c r="A20" s="6" t="s">
        <v>146</v>
      </c>
      <c r="B20" s="22">
        <v>1333</v>
      </c>
      <c r="C20" s="22">
        <v>1429</v>
      </c>
      <c r="D20" s="22">
        <v>9054</v>
      </c>
      <c r="E20" s="22">
        <v>2414</v>
      </c>
      <c r="F20" s="22">
        <v>3677</v>
      </c>
      <c r="G20" s="22">
        <v>3806</v>
      </c>
    </row>
    <row r="21" spans="1:7" ht="13.5">
      <c r="A21" s="6" t="s">
        <v>147</v>
      </c>
      <c r="B21" s="22">
        <v>15637</v>
      </c>
      <c r="C21" s="22">
        <v>14002</v>
      </c>
      <c r="D21" s="22"/>
      <c r="E21" s="22"/>
      <c r="F21" s="22"/>
      <c r="G21" s="22"/>
    </row>
    <row r="22" spans="1:7" ht="13.5">
      <c r="A22" s="6" t="s">
        <v>148</v>
      </c>
      <c r="B22" s="22">
        <v>6668</v>
      </c>
      <c r="C22" s="22"/>
      <c r="D22" s="22"/>
      <c r="E22" s="22"/>
      <c r="F22" s="22"/>
      <c r="G22" s="22"/>
    </row>
    <row r="23" spans="1:7" ht="13.5">
      <c r="A23" s="6" t="s">
        <v>149</v>
      </c>
      <c r="B23" s="22">
        <v>679</v>
      </c>
      <c r="C23" s="22">
        <v>5968</v>
      </c>
      <c r="D23" s="22">
        <v>17112</v>
      </c>
      <c r="E23" s="22">
        <v>26209</v>
      </c>
      <c r="F23" s="22">
        <v>35856</v>
      </c>
      <c r="G23" s="22">
        <v>23211</v>
      </c>
    </row>
    <row r="24" spans="1:7" ht="13.5">
      <c r="A24" s="6" t="s">
        <v>150</v>
      </c>
      <c r="B24" s="22">
        <v>24319</v>
      </c>
      <c r="C24" s="22">
        <v>21400</v>
      </c>
      <c r="D24" s="22">
        <v>26167</v>
      </c>
      <c r="E24" s="22">
        <v>28623</v>
      </c>
      <c r="F24" s="22">
        <v>47333</v>
      </c>
      <c r="G24" s="22">
        <v>27017</v>
      </c>
    </row>
    <row r="25" spans="1:7" ht="14.25" thickBot="1">
      <c r="A25" s="25" t="s">
        <v>151</v>
      </c>
      <c r="B25" s="23">
        <v>297062</v>
      </c>
      <c r="C25" s="23">
        <v>208477</v>
      </c>
      <c r="D25" s="23">
        <v>225230</v>
      </c>
      <c r="E25" s="23">
        <v>-799822</v>
      </c>
      <c r="F25" s="23">
        <v>288613</v>
      </c>
      <c r="G25" s="23">
        <v>993397</v>
      </c>
    </row>
    <row r="26" spans="1:7" ht="14.25" thickTop="1">
      <c r="A26" s="7" t="s">
        <v>152</v>
      </c>
      <c r="B26" s="22">
        <v>297062</v>
      </c>
      <c r="C26" s="22">
        <v>208477</v>
      </c>
      <c r="D26" s="22">
        <v>993880</v>
      </c>
      <c r="E26" s="22">
        <v>-507750</v>
      </c>
      <c r="F26" s="22">
        <v>288613</v>
      </c>
      <c r="G26" s="22">
        <v>2048672</v>
      </c>
    </row>
    <row r="27" spans="1:7" ht="13.5">
      <c r="A27" s="7" t="s">
        <v>153</v>
      </c>
      <c r="B27" s="22">
        <v>82710</v>
      </c>
      <c r="C27" s="22">
        <v>107862</v>
      </c>
      <c r="D27" s="22">
        <v>45910</v>
      </c>
      <c r="E27" s="22">
        <v>59658</v>
      </c>
      <c r="F27" s="22">
        <v>162000</v>
      </c>
      <c r="G27" s="22">
        <v>349000</v>
      </c>
    </row>
    <row r="28" spans="1:7" ht="13.5">
      <c r="A28" s="7" t="s">
        <v>154</v>
      </c>
      <c r="B28" s="22"/>
      <c r="C28" s="22">
        <v>-75385</v>
      </c>
      <c r="D28" s="22"/>
      <c r="E28" s="22">
        <v>1131594</v>
      </c>
      <c r="F28" s="22">
        <v>7512</v>
      </c>
      <c r="G28" s="22">
        <v>507784</v>
      </c>
    </row>
    <row r="29" spans="1:7" ht="13.5">
      <c r="A29" s="7" t="s">
        <v>155</v>
      </c>
      <c r="B29" s="22">
        <v>82710</v>
      </c>
      <c r="C29" s="22">
        <v>32477</v>
      </c>
      <c r="D29" s="22">
        <v>45910</v>
      </c>
      <c r="E29" s="22">
        <v>1191252</v>
      </c>
      <c r="F29" s="22">
        <v>169512</v>
      </c>
      <c r="G29" s="22">
        <v>856784</v>
      </c>
    </row>
    <row r="30" spans="1:7" ht="14.25" thickBot="1">
      <c r="A30" s="7" t="s">
        <v>156</v>
      </c>
      <c r="B30" s="22">
        <v>214352</v>
      </c>
      <c r="C30" s="22">
        <v>176000</v>
      </c>
      <c r="D30" s="22">
        <v>947970</v>
      </c>
      <c r="E30" s="22">
        <v>-1699002</v>
      </c>
      <c r="F30" s="22">
        <v>119100</v>
      </c>
      <c r="G30" s="22">
        <v>1191887</v>
      </c>
    </row>
    <row r="31" spans="1:7" ht="14.25" thickTop="1">
      <c r="A31" s="8"/>
      <c r="B31" s="24"/>
      <c r="C31" s="24"/>
      <c r="D31" s="24"/>
      <c r="E31" s="24"/>
      <c r="F31" s="24"/>
      <c r="G31" s="24"/>
    </row>
    <row r="33" ht="13.5">
      <c r="A33" s="20" t="s">
        <v>129</v>
      </c>
    </row>
    <row r="34" ht="13.5">
      <c r="A34" s="20" t="s">
        <v>130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125</v>
      </c>
      <c r="B2" s="14">
        <v>6382</v>
      </c>
      <c r="C2" s="14"/>
      <c r="D2" s="14"/>
      <c r="E2" s="14"/>
      <c r="F2" s="14"/>
      <c r="G2" s="14"/>
    </row>
    <row r="3" spans="1:7" ht="14.25" thickBot="1">
      <c r="A3" s="11" t="s">
        <v>126</v>
      </c>
      <c r="B3" s="1" t="s">
        <v>127</v>
      </c>
      <c r="C3" s="1"/>
      <c r="D3" s="1"/>
      <c r="E3" s="1"/>
      <c r="F3" s="1"/>
      <c r="G3" s="1"/>
    </row>
    <row r="4" spans="1:7" ht="14.25" thickTop="1">
      <c r="A4" s="10" t="s">
        <v>33</v>
      </c>
      <c r="B4" s="15" t="str">
        <f>HYPERLINK("http://www.kabupro.jp/mark/20130627/S000DTRS.htm","有価証券報告書")</f>
        <v>有価証券報告書</v>
      </c>
      <c r="C4" s="15" t="str">
        <f>HYPERLINK("http://www.kabupro.jp/mark/20130627/S000DTRS.htm","有価証券報告書")</f>
        <v>有価証券報告書</v>
      </c>
      <c r="D4" s="15" t="str">
        <f>HYPERLINK("http://www.kabupro.jp/mark/20120628/S000B9IQ.htm","有価証券報告書")</f>
        <v>有価証券報告書</v>
      </c>
      <c r="E4" s="15" t="str">
        <f>HYPERLINK("http://www.kabupro.jp/mark/20110624/S0008KMJ.htm","有価証券報告書")</f>
        <v>有価証券報告書</v>
      </c>
      <c r="F4" s="15" t="str">
        <f>HYPERLINK("http://www.kabupro.jp/mark/20100629/S00067SP.htm","有価証券報告書")</f>
        <v>有価証券報告書</v>
      </c>
      <c r="G4" s="15" t="str">
        <f>HYPERLINK("http://www.kabupro.jp/mark/20090626/S0003H35.htm","有価証券報告書")</f>
        <v>有価証券報告書</v>
      </c>
    </row>
    <row r="5" spans="1:7" ht="14.25" thickBot="1">
      <c r="A5" s="11" t="s">
        <v>34</v>
      </c>
      <c r="B5" s="1" t="s">
        <v>40</v>
      </c>
      <c r="C5" s="1" t="s">
        <v>40</v>
      </c>
      <c r="D5" s="1" t="s">
        <v>44</v>
      </c>
      <c r="E5" s="1" t="s">
        <v>46</v>
      </c>
      <c r="F5" s="1" t="s">
        <v>48</v>
      </c>
      <c r="G5" s="1" t="s">
        <v>50</v>
      </c>
    </row>
    <row r="6" spans="1:7" ht="15" thickBot="1" thickTop="1">
      <c r="A6" s="10" t="s">
        <v>35</v>
      </c>
      <c r="B6" s="18" t="s">
        <v>128</v>
      </c>
      <c r="C6" s="19"/>
      <c r="D6" s="19"/>
      <c r="E6" s="19"/>
      <c r="F6" s="19"/>
      <c r="G6" s="19"/>
    </row>
    <row r="7" spans="1:7" ht="14.25" thickTop="1">
      <c r="A7" s="12" t="s">
        <v>36</v>
      </c>
      <c r="B7" s="16" t="s">
        <v>41</v>
      </c>
      <c r="C7" s="16" t="s">
        <v>41</v>
      </c>
      <c r="D7" s="16" t="s">
        <v>41</v>
      </c>
      <c r="E7" s="16" t="s">
        <v>41</v>
      </c>
      <c r="F7" s="16" t="s">
        <v>41</v>
      </c>
      <c r="G7" s="16" t="s">
        <v>41</v>
      </c>
    </row>
    <row r="8" spans="1:7" ht="13.5">
      <c r="A8" s="13" t="s">
        <v>37</v>
      </c>
      <c r="B8" s="17"/>
      <c r="C8" s="17"/>
      <c r="D8" s="17"/>
      <c r="E8" s="17"/>
      <c r="F8" s="17"/>
      <c r="G8" s="17"/>
    </row>
    <row r="9" spans="1:7" ht="13.5">
      <c r="A9" s="13" t="s">
        <v>38</v>
      </c>
      <c r="B9" s="17" t="s">
        <v>42</v>
      </c>
      <c r="C9" s="17" t="s">
        <v>43</v>
      </c>
      <c r="D9" s="17" t="s">
        <v>45</v>
      </c>
      <c r="E9" s="17" t="s">
        <v>47</v>
      </c>
      <c r="F9" s="17" t="s">
        <v>49</v>
      </c>
      <c r="G9" s="17" t="s">
        <v>51</v>
      </c>
    </row>
    <row r="10" spans="1:7" ht="14.25" thickBot="1">
      <c r="A10" s="13" t="s">
        <v>39</v>
      </c>
      <c r="B10" s="17" t="s">
        <v>53</v>
      </c>
      <c r="C10" s="17" t="s">
        <v>53</v>
      </c>
      <c r="D10" s="17" t="s">
        <v>53</v>
      </c>
      <c r="E10" s="17" t="s">
        <v>53</v>
      </c>
      <c r="F10" s="17" t="s">
        <v>53</v>
      </c>
      <c r="G10" s="17" t="s">
        <v>53</v>
      </c>
    </row>
    <row r="11" spans="1:7" ht="14.25" thickTop="1">
      <c r="A11" s="9" t="s">
        <v>52</v>
      </c>
      <c r="B11" s="21">
        <v>2261630</v>
      </c>
      <c r="C11" s="21">
        <v>2389553</v>
      </c>
      <c r="D11" s="21">
        <v>5013999</v>
      </c>
      <c r="E11" s="21">
        <v>4279910</v>
      </c>
      <c r="F11" s="21">
        <v>2989839</v>
      </c>
      <c r="G11" s="21">
        <v>1653367</v>
      </c>
    </row>
    <row r="12" spans="1:7" ht="13.5">
      <c r="A12" s="2" t="s">
        <v>54</v>
      </c>
      <c r="B12" s="22">
        <v>515848</v>
      </c>
      <c r="C12" s="22">
        <v>509559</v>
      </c>
      <c r="D12" s="22">
        <v>200372</v>
      </c>
      <c r="E12" s="22">
        <v>172609</v>
      </c>
      <c r="F12" s="22">
        <v>1266338</v>
      </c>
      <c r="G12" s="22">
        <v>1064164</v>
      </c>
    </row>
    <row r="13" spans="1:7" ht="13.5">
      <c r="A13" s="2" t="s">
        <v>55</v>
      </c>
      <c r="B13" s="22">
        <v>8408217</v>
      </c>
      <c r="C13" s="22">
        <v>8355659</v>
      </c>
      <c r="D13" s="22">
        <v>4681849</v>
      </c>
      <c r="E13" s="22">
        <v>5942732</v>
      </c>
      <c r="F13" s="22">
        <v>6392270</v>
      </c>
      <c r="G13" s="22">
        <v>12164924</v>
      </c>
    </row>
    <row r="14" spans="1:7" ht="13.5">
      <c r="A14" s="2" t="s">
        <v>56</v>
      </c>
      <c r="B14" s="22">
        <v>164576</v>
      </c>
      <c r="C14" s="22">
        <v>169521</v>
      </c>
      <c r="D14" s="22">
        <v>201184</v>
      </c>
      <c r="E14" s="22">
        <v>220192</v>
      </c>
      <c r="F14" s="22">
        <v>321399</v>
      </c>
      <c r="G14" s="22">
        <v>425122</v>
      </c>
    </row>
    <row r="15" spans="1:7" ht="13.5">
      <c r="A15" s="2" t="s">
        <v>57</v>
      </c>
      <c r="B15" s="22">
        <v>371946</v>
      </c>
      <c r="C15" s="22">
        <v>382346</v>
      </c>
      <c r="D15" s="22">
        <v>380062</v>
      </c>
      <c r="E15" s="22">
        <v>274569</v>
      </c>
      <c r="F15" s="22">
        <v>1854055</v>
      </c>
      <c r="G15" s="22">
        <v>1236375</v>
      </c>
    </row>
    <row r="16" spans="1:7" ht="13.5">
      <c r="A16" s="2" t="s">
        <v>58</v>
      </c>
      <c r="B16" s="22">
        <v>40521</v>
      </c>
      <c r="C16" s="22">
        <v>93512</v>
      </c>
      <c r="D16" s="22">
        <v>99966</v>
      </c>
      <c r="E16" s="22">
        <v>102025</v>
      </c>
      <c r="F16" s="22">
        <v>67327</v>
      </c>
      <c r="G16" s="22">
        <v>20124</v>
      </c>
    </row>
    <row r="17" spans="1:7" ht="13.5">
      <c r="A17" s="2" t="s">
        <v>59</v>
      </c>
      <c r="B17" s="22">
        <v>-89</v>
      </c>
      <c r="C17" s="22">
        <v>-268</v>
      </c>
      <c r="D17" s="22">
        <v>-159</v>
      </c>
      <c r="E17" s="22">
        <v>-186</v>
      </c>
      <c r="F17" s="22">
        <v>-232</v>
      </c>
      <c r="G17" s="22">
        <v>-399</v>
      </c>
    </row>
    <row r="18" spans="1:7" ht="13.5">
      <c r="A18" s="2" t="s">
        <v>60</v>
      </c>
      <c r="B18" s="22">
        <v>11762651</v>
      </c>
      <c r="C18" s="22">
        <v>11899884</v>
      </c>
      <c r="D18" s="22">
        <v>10577276</v>
      </c>
      <c r="E18" s="22">
        <v>10991853</v>
      </c>
      <c r="F18" s="22">
        <v>13200616</v>
      </c>
      <c r="G18" s="22">
        <v>16879928</v>
      </c>
    </row>
    <row r="19" spans="1:7" ht="13.5">
      <c r="A19" s="3" t="s">
        <v>61</v>
      </c>
      <c r="B19" s="22">
        <v>6334906</v>
      </c>
      <c r="C19" s="22">
        <v>6333401</v>
      </c>
      <c r="D19" s="22">
        <v>6329534</v>
      </c>
      <c r="E19" s="22">
        <v>6327589</v>
      </c>
      <c r="F19" s="22">
        <v>6373440</v>
      </c>
      <c r="G19" s="22">
        <v>6327146</v>
      </c>
    </row>
    <row r="20" spans="1:7" ht="13.5">
      <c r="A20" s="4" t="s">
        <v>62</v>
      </c>
      <c r="B20" s="22">
        <v>-4199188</v>
      </c>
      <c r="C20" s="22">
        <v>-4068497</v>
      </c>
      <c r="D20" s="22">
        <v>-3909366</v>
      </c>
      <c r="E20" s="22">
        <v>-3736037</v>
      </c>
      <c r="F20" s="22">
        <v>-3585658</v>
      </c>
      <c r="G20" s="22">
        <v>-3388203</v>
      </c>
    </row>
    <row r="21" spans="1:7" ht="13.5">
      <c r="A21" s="4" t="s">
        <v>63</v>
      </c>
      <c r="B21" s="22">
        <v>2135717</v>
      </c>
      <c r="C21" s="22">
        <v>2264903</v>
      </c>
      <c r="D21" s="22">
        <v>2420168</v>
      </c>
      <c r="E21" s="22">
        <v>2591552</v>
      </c>
      <c r="F21" s="22">
        <v>2787782</v>
      </c>
      <c r="G21" s="22">
        <v>2938943</v>
      </c>
    </row>
    <row r="22" spans="1:7" ht="13.5">
      <c r="A22" s="3" t="s">
        <v>64</v>
      </c>
      <c r="B22" s="22">
        <v>790500</v>
      </c>
      <c r="C22" s="22">
        <v>789990</v>
      </c>
      <c r="D22" s="22">
        <v>789990</v>
      </c>
      <c r="E22" s="22">
        <v>789630</v>
      </c>
      <c r="F22" s="22">
        <v>801770</v>
      </c>
      <c r="G22" s="22">
        <v>795284</v>
      </c>
    </row>
    <row r="23" spans="1:7" ht="13.5">
      <c r="A23" s="4" t="s">
        <v>62</v>
      </c>
      <c r="B23" s="22">
        <v>-679598</v>
      </c>
      <c r="C23" s="22">
        <v>-663272</v>
      </c>
      <c r="D23" s="22">
        <v>-641924</v>
      </c>
      <c r="E23" s="22">
        <v>-617338</v>
      </c>
      <c r="F23" s="22">
        <v>-599877</v>
      </c>
      <c r="G23" s="22">
        <v>-565866</v>
      </c>
    </row>
    <row r="24" spans="1:7" ht="13.5">
      <c r="A24" s="4" t="s">
        <v>65</v>
      </c>
      <c r="B24" s="22">
        <v>110902</v>
      </c>
      <c r="C24" s="22">
        <v>126717</v>
      </c>
      <c r="D24" s="22">
        <v>148066</v>
      </c>
      <c r="E24" s="22">
        <v>172291</v>
      </c>
      <c r="F24" s="22">
        <v>201892</v>
      </c>
      <c r="G24" s="22">
        <v>229417</v>
      </c>
    </row>
    <row r="25" spans="1:7" ht="13.5">
      <c r="A25" s="3" t="s">
        <v>66</v>
      </c>
      <c r="B25" s="22">
        <v>8346231</v>
      </c>
      <c r="C25" s="22">
        <v>8474150</v>
      </c>
      <c r="D25" s="22">
        <v>8704105</v>
      </c>
      <c r="E25" s="22">
        <v>8665707</v>
      </c>
      <c r="F25" s="22">
        <v>8275997</v>
      </c>
      <c r="G25" s="22">
        <v>8554301</v>
      </c>
    </row>
    <row r="26" spans="1:7" ht="13.5">
      <c r="A26" s="4" t="s">
        <v>62</v>
      </c>
      <c r="B26" s="22">
        <v>-7361634</v>
      </c>
      <c r="C26" s="22">
        <v>-7399317</v>
      </c>
      <c r="D26" s="22">
        <v>-7336144</v>
      </c>
      <c r="E26" s="22">
        <v>-6857346</v>
      </c>
      <c r="F26" s="22">
        <v>-6267317</v>
      </c>
      <c r="G26" s="22">
        <v>-6041650</v>
      </c>
    </row>
    <row r="27" spans="1:7" ht="13.5">
      <c r="A27" s="4" t="s">
        <v>67</v>
      </c>
      <c r="B27" s="22">
        <v>984596</v>
      </c>
      <c r="C27" s="22">
        <v>1074833</v>
      </c>
      <c r="D27" s="22">
        <v>1367960</v>
      </c>
      <c r="E27" s="22">
        <v>1808361</v>
      </c>
      <c r="F27" s="22">
        <v>2008680</v>
      </c>
      <c r="G27" s="22">
        <v>2512650</v>
      </c>
    </row>
    <row r="28" spans="1:7" ht="13.5">
      <c r="A28" s="3" t="s">
        <v>68</v>
      </c>
      <c r="B28" s="22">
        <v>85971</v>
      </c>
      <c r="C28" s="22">
        <v>91503</v>
      </c>
      <c r="D28" s="22">
        <v>92277</v>
      </c>
      <c r="E28" s="22">
        <v>102493</v>
      </c>
      <c r="F28" s="22">
        <v>113485</v>
      </c>
      <c r="G28" s="22">
        <v>111406</v>
      </c>
    </row>
    <row r="29" spans="1:7" ht="13.5">
      <c r="A29" s="4" t="s">
        <v>62</v>
      </c>
      <c r="B29" s="22">
        <v>-83283</v>
      </c>
      <c r="C29" s="22">
        <v>-85661</v>
      </c>
      <c r="D29" s="22">
        <v>-87791</v>
      </c>
      <c r="E29" s="22">
        <v>-94321</v>
      </c>
      <c r="F29" s="22">
        <v>-98692</v>
      </c>
      <c r="G29" s="22">
        <v>-92274</v>
      </c>
    </row>
    <row r="30" spans="1:7" ht="13.5">
      <c r="A30" s="4" t="s">
        <v>69</v>
      </c>
      <c r="B30" s="22">
        <v>2687</v>
      </c>
      <c r="C30" s="22">
        <v>5842</v>
      </c>
      <c r="D30" s="22">
        <v>4486</v>
      </c>
      <c r="E30" s="22">
        <v>8172</v>
      </c>
      <c r="F30" s="22">
        <v>14792</v>
      </c>
      <c r="G30" s="22">
        <v>19131</v>
      </c>
    </row>
    <row r="31" spans="1:7" ht="13.5">
      <c r="A31" s="3" t="s">
        <v>70</v>
      </c>
      <c r="B31" s="22">
        <v>8071345</v>
      </c>
      <c r="C31" s="22">
        <v>8140030</v>
      </c>
      <c r="D31" s="22">
        <v>8190387</v>
      </c>
      <c r="E31" s="22">
        <v>8066452</v>
      </c>
      <c r="F31" s="22">
        <v>7332615</v>
      </c>
      <c r="G31" s="22">
        <v>6871090</v>
      </c>
    </row>
    <row r="32" spans="1:7" ht="13.5">
      <c r="A32" s="4" t="s">
        <v>62</v>
      </c>
      <c r="B32" s="22">
        <v>-7856310</v>
      </c>
      <c r="C32" s="22">
        <v>-7941252</v>
      </c>
      <c r="D32" s="22">
        <v>-7953852</v>
      </c>
      <c r="E32" s="22">
        <v>-7543942</v>
      </c>
      <c r="F32" s="22">
        <v>-6751561</v>
      </c>
      <c r="G32" s="22">
        <v>-6190846</v>
      </c>
    </row>
    <row r="33" spans="1:7" ht="13.5">
      <c r="A33" s="4" t="s">
        <v>71</v>
      </c>
      <c r="B33" s="22">
        <v>215035</v>
      </c>
      <c r="C33" s="22">
        <v>198777</v>
      </c>
      <c r="D33" s="22">
        <v>236534</v>
      </c>
      <c r="E33" s="22">
        <v>522510</v>
      </c>
      <c r="F33" s="22">
        <v>581053</v>
      </c>
      <c r="G33" s="22">
        <v>680243</v>
      </c>
    </row>
    <row r="34" spans="1:7" ht="13.5">
      <c r="A34" s="3" t="s">
        <v>72</v>
      </c>
      <c r="B34" s="22">
        <v>4759677</v>
      </c>
      <c r="C34" s="22">
        <v>4759677</v>
      </c>
      <c r="D34" s="22">
        <v>4776933</v>
      </c>
      <c r="E34" s="22">
        <v>4776933</v>
      </c>
      <c r="F34" s="22">
        <v>4776933</v>
      </c>
      <c r="G34" s="22">
        <v>4776933</v>
      </c>
    </row>
    <row r="35" spans="1:7" ht="13.5">
      <c r="A35" s="3" t="s">
        <v>73</v>
      </c>
      <c r="B35" s="22">
        <v>39558</v>
      </c>
      <c r="C35" s="22">
        <v>23689</v>
      </c>
      <c r="D35" s="22">
        <v>23689</v>
      </c>
      <c r="E35" s="22">
        <v>23689</v>
      </c>
      <c r="F35" s="22">
        <v>14788</v>
      </c>
      <c r="G35" s="22"/>
    </row>
    <row r="36" spans="1:7" ht="13.5">
      <c r="A36" s="4" t="s">
        <v>62</v>
      </c>
      <c r="B36" s="22">
        <v>-23675</v>
      </c>
      <c r="C36" s="22">
        <v>-16934</v>
      </c>
      <c r="D36" s="22">
        <v>-11573</v>
      </c>
      <c r="E36" s="22">
        <v>-6213</v>
      </c>
      <c r="F36" s="22">
        <v>-295</v>
      </c>
      <c r="G36" s="22"/>
    </row>
    <row r="37" spans="1:7" ht="13.5">
      <c r="A37" s="4" t="s">
        <v>73</v>
      </c>
      <c r="B37" s="22">
        <v>15883</v>
      </c>
      <c r="C37" s="22">
        <v>6755</v>
      </c>
      <c r="D37" s="22">
        <v>12116</v>
      </c>
      <c r="E37" s="22">
        <v>17476</v>
      </c>
      <c r="F37" s="22">
        <v>14493</v>
      </c>
      <c r="G37" s="22"/>
    </row>
    <row r="38" spans="1:7" ht="13.5">
      <c r="A38" s="3" t="s">
        <v>74</v>
      </c>
      <c r="B38" s="22">
        <v>147046</v>
      </c>
      <c r="C38" s="22">
        <v>251540</v>
      </c>
      <c r="D38" s="22">
        <v>146115</v>
      </c>
      <c r="E38" s="22">
        <v>148805</v>
      </c>
      <c r="F38" s="22">
        <v>1132490</v>
      </c>
      <c r="G38" s="22">
        <v>402380</v>
      </c>
    </row>
    <row r="39" spans="1:7" ht="13.5">
      <c r="A39" s="3" t="s">
        <v>75</v>
      </c>
      <c r="B39" s="22">
        <v>8371546</v>
      </c>
      <c r="C39" s="22">
        <v>8689048</v>
      </c>
      <c r="D39" s="22">
        <v>9112381</v>
      </c>
      <c r="E39" s="22">
        <v>10046102</v>
      </c>
      <c r="F39" s="22">
        <v>11518119</v>
      </c>
      <c r="G39" s="22">
        <v>11559700</v>
      </c>
    </row>
    <row r="40" spans="1:7" ht="13.5">
      <c r="A40" s="3" t="s">
        <v>76</v>
      </c>
      <c r="B40" s="22">
        <v>7820</v>
      </c>
      <c r="C40" s="22">
        <v>7820</v>
      </c>
      <c r="D40" s="22">
        <v>7820</v>
      </c>
      <c r="E40" s="22">
        <v>7820</v>
      </c>
      <c r="F40" s="22">
        <v>7820</v>
      </c>
      <c r="G40" s="22">
        <v>7820</v>
      </c>
    </row>
    <row r="41" spans="1:7" ht="13.5">
      <c r="A41" s="3" t="s">
        <v>77</v>
      </c>
      <c r="B41" s="22">
        <v>23370</v>
      </c>
      <c r="C41" s="22">
        <v>36064</v>
      </c>
      <c r="D41" s="22">
        <v>53334</v>
      </c>
      <c r="E41" s="22">
        <v>85140</v>
      </c>
      <c r="F41" s="22">
        <v>113971</v>
      </c>
      <c r="G41" s="22">
        <v>90836</v>
      </c>
    </row>
    <row r="42" spans="1:7" ht="13.5">
      <c r="A42" s="3" t="s">
        <v>58</v>
      </c>
      <c r="B42" s="22">
        <v>8927</v>
      </c>
      <c r="C42" s="22">
        <v>10249</v>
      </c>
      <c r="D42" s="22">
        <v>11572</v>
      </c>
      <c r="E42" s="22">
        <v>12894</v>
      </c>
      <c r="F42" s="22">
        <v>21254</v>
      </c>
      <c r="G42" s="22">
        <v>22576</v>
      </c>
    </row>
    <row r="43" spans="1:7" ht="13.5">
      <c r="A43" s="3" t="s">
        <v>78</v>
      </c>
      <c r="B43" s="22">
        <v>40117</v>
      </c>
      <c r="C43" s="22">
        <v>54133</v>
      </c>
      <c r="D43" s="22">
        <v>72726</v>
      </c>
      <c r="E43" s="22">
        <v>114565</v>
      </c>
      <c r="F43" s="22">
        <v>154330</v>
      </c>
      <c r="G43" s="22">
        <v>121232</v>
      </c>
    </row>
    <row r="44" spans="1:7" ht="13.5">
      <c r="A44" s="3" t="s">
        <v>79</v>
      </c>
      <c r="B44" s="22">
        <v>363846</v>
      </c>
      <c r="C44" s="22">
        <v>243018</v>
      </c>
      <c r="D44" s="22">
        <v>198595</v>
      </c>
      <c r="E44" s="22">
        <v>211432</v>
      </c>
      <c r="F44" s="22">
        <v>145751</v>
      </c>
      <c r="G44" s="22">
        <v>303180</v>
      </c>
    </row>
    <row r="45" spans="1:7" ht="13.5">
      <c r="A45" s="3" t="s">
        <v>80</v>
      </c>
      <c r="B45" s="22">
        <v>1501941</v>
      </c>
      <c r="C45" s="22">
        <v>1320916</v>
      </c>
      <c r="D45" s="22">
        <v>1288346</v>
      </c>
      <c r="E45" s="22">
        <v>1345818</v>
      </c>
      <c r="F45" s="22">
        <v>1254882</v>
      </c>
      <c r="G45" s="22">
        <v>1524053</v>
      </c>
    </row>
    <row r="46" spans="1:7" ht="13.5">
      <c r="A46" s="3" t="s">
        <v>81</v>
      </c>
      <c r="B46" s="22">
        <v>114500</v>
      </c>
      <c r="C46" s="22">
        <v>115500</v>
      </c>
      <c r="D46" s="22">
        <v>115500</v>
      </c>
      <c r="E46" s="22">
        <v>114070</v>
      </c>
      <c r="F46" s="22">
        <v>116870</v>
      </c>
      <c r="G46" s="22">
        <v>112070</v>
      </c>
    </row>
    <row r="47" spans="1:7" ht="13.5">
      <c r="A47" s="3" t="s">
        <v>82</v>
      </c>
      <c r="B47" s="22">
        <v>387520</v>
      </c>
      <c r="C47" s="22">
        <v>387520</v>
      </c>
      <c r="D47" s="22">
        <v>387520</v>
      </c>
      <c r="E47" s="22">
        <v>387520</v>
      </c>
      <c r="F47" s="22">
        <v>387520</v>
      </c>
      <c r="G47" s="22">
        <v>387520</v>
      </c>
    </row>
    <row r="48" spans="1:7" ht="13.5">
      <c r="A48" s="3" t="s">
        <v>83</v>
      </c>
      <c r="B48" s="22">
        <v>39550</v>
      </c>
      <c r="C48" s="22">
        <v>56053</v>
      </c>
      <c r="D48" s="22">
        <v>61008</v>
      </c>
      <c r="E48" s="22">
        <v>79582</v>
      </c>
      <c r="F48" s="22">
        <v>80504</v>
      </c>
      <c r="G48" s="22"/>
    </row>
    <row r="49" spans="1:7" ht="13.5">
      <c r="A49" s="3" t="s">
        <v>58</v>
      </c>
      <c r="B49" s="22">
        <v>35930</v>
      </c>
      <c r="C49" s="22">
        <v>33227</v>
      </c>
      <c r="D49" s="22">
        <v>48930</v>
      </c>
      <c r="E49" s="22">
        <v>56533</v>
      </c>
      <c r="F49" s="22">
        <v>59283</v>
      </c>
      <c r="G49" s="22">
        <v>59665</v>
      </c>
    </row>
    <row r="50" spans="1:7" ht="13.5">
      <c r="A50" s="3" t="s">
        <v>59</v>
      </c>
      <c r="B50" s="22">
        <v>-17501</v>
      </c>
      <c r="C50" s="22">
        <v>-17387</v>
      </c>
      <c r="D50" s="22">
        <v>-17249</v>
      </c>
      <c r="E50" s="22">
        <v>-18755</v>
      </c>
      <c r="F50" s="22">
        <v>-18970</v>
      </c>
      <c r="G50" s="22">
        <v>-16250</v>
      </c>
    </row>
    <row r="51" spans="1:7" ht="13.5">
      <c r="A51" s="3" t="s">
        <v>84</v>
      </c>
      <c r="B51" s="22">
        <v>2425788</v>
      </c>
      <c r="C51" s="22">
        <v>2138849</v>
      </c>
      <c r="D51" s="22">
        <v>2082653</v>
      </c>
      <c r="E51" s="22">
        <v>2176202</v>
      </c>
      <c r="F51" s="22">
        <v>2045597</v>
      </c>
      <c r="G51" s="22">
        <v>2460641</v>
      </c>
    </row>
    <row r="52" spans="1:7" ht="13.5">
      <c r="A52" s="2" t="s">
        <v>85</v>
      </c>
      <c r="B52" s="22">
        <v>10837453</v>
      </c>
      <c r="C52" s="22">
        <v>10882032</v>
      </c>
      <c r="D52" s="22">
        <v>11267760</v>
      </c>
      <c r="E52" s="22">
        <v>12336870</v>
      </c>
      <c r="F52" s="22">
        <v>13718047</v>
      </c>
      <c r="G52" s="22">
        <v>14141575</v>
      </c>
    </row>
    <row r="53" spans="1:7" ht="14.25" thickBot="1">
      <c r="A53" s="5" t="s">
        <v>86</v>
      </c>
      <c r="B53" s="23">
        <v>22600104</v>
      </c>
      <c r="C53" s="23">
        <v>22781916</v>
      </c>
      <c r="D53" s="23">
        <v>21845037</v>
      </c>
      <c r="E53" s="23">
        <v>23328724</v>
      </c>
      <c r="F53" s="23">
        <v>26918664</v>
      </c>
      <c r="G53" s="23">
        <v>31021503</v>
      </c>
    </row>
    <row r="54" spans="1:7" ht="14.25" thickTop="1">
      <c r="A54" s="2" t="s">
        <v>87</v>
      </c>
      <c r="B54" s="22">
        <v>630502</v>
      </c>
      <c r="C54" s="22">
        <v>854823</v>
      </c>
      <c r="D54" s="22">
        <v>505828</v>
      </c>
      <c r="E54" s="22">
        <v>778772</v>
      </c>
      <c r="F54" s="22">
        <v>1666751</v>
      </c>
      <c r="G54" s="22">
        <v>2065058</v>
      </c>
    </row>
    <row r="55" spans="1:7" ht="13.5">
      <c r="A55" s="2" t="s">
        <v>88</v>
      </c>
      <c r="B55" s="22">
        <v>3601132</v>
      </c>
      <c r="C55" s="22">
        <v>3890359</v>
      </c>
      <c r="D55" s="22">
        <v>3556632</v>
      </c>
      <c r="E55" s="22">
        <v>3368453</v>
      </c>
      <c r="F55" s="22">
        <v>4821064</v>
      </c>
      <c r="G55" s="22">
        <v>7793187</v>
      </c>
    </row>
    <row r="56" spans="1:7" ht="13.5">
      <c r="A56" s="2" t="s">
        <v>89</v>
      </c>
      <c r="B56" s="22">
        <v>419700</v>
      </c>
      <c r="C56" s="22">
        <v>500325</v>
      </c>
      <c r="D56" s="22">
        <v>428892</v>
      </c>
      <c r="E56" s="22">
        <v>1336700</v>
      </c>
      <c r="F56" s="22">
        <v>1184214</v>
      </c>
      <c r="G56" s="22">
        <v>1239870</v>
      </c>
    </row>
    <row r="57" spans="1:7" ht="13.5">
      <c r="A57" s="2" t="s">
        <v>90</v>
      </c>
      <c r="B57" s="22">
        <v>171827</v>
      </c>
      <c r="C57" s="22">
        <v>169273</v>
      </c>
      <c r="D57" s="22">
        <v>148867</v>
      </c>
      <c r="E57" s="22">
        <v>139521</v>
      </c>
      <c r="F57" s="22">
        <v>138156</v>
      </c>
      <c r="G57" s="22">
        <v>166426</v>
      </c>
    </row>
    <row r="58" spans="1:7" ht="13.5">
      <c r="A58" s="2" t="s">
        <v>91</v>
      </c>
      <c r="B58" s="22">
        <v>15054</v>
      </c>
      <c r="C58" s="22">
        <v>7244</v>
      </c>
      <c r="D58" s="22">
        <v>7454</v>
      </c>
      <c r="E58" s="22">
        <v>11</v>
      </c>
      <c r="F58" s="22">
        <v>13616</v>
      </c>
      <c r="G58" s="22">
        <v>36130</v>
      </c>
    </row>
    <row r="59" spans="1:7" ht="13.5">
      <c r="A59" s="2" t="s">
        <v>92</v>
      </c>
      <c r="B59" s="22">
        <v>5133</v>
      </c>
      <c r="C59" s="22">
        <v>4928</v>
      </c>
      <c r="D59" s="22">
        <v>5628</v>
      </c>
      <c r="E59" s="22">
        <v>8122</v>
      </c>
      <c r="F59" s="22">
        <v>5786</v>
      </c>
      <c r="G59" s="22"/>
    </row>
    <row r="60" spans="1:7" ht="13.5">
      <c r="A60" s="2" t="s">
        <v>93</v>
      </c>
      <c r="B60" s="22">
        <v>476804</v>
      </c>
      <c r="C60" s="22">
        <v>470726</v>
      </c>
      <c r="D60" s="22">
        <v>442323</v>
      </c>
      <c r="E60" s="22">
        <v>439070</v>
      </c>
      <c r="F60" s="22">
        <v>471934</v>
      </c>
      <c r="G60" s="22">
        <v>505000</v>
      </c>
    </row>
    <row r="61" spans="1:7" ht="13.5">
      <c r="A61" s="2" t="s">
        <v>94</v>
      </c>
      <c r="B61" s="22">
        <v>30000</v>
      </c>
      <c r="C61" s="22">
        <v>22000</v>
      </c>
      <c r="D61" s="22">
        <v>18000</v>
      </c>
      <c r="E61" s="22"/>
      <c r="F61" s="22">
        <v>20000</v>
      </c>
      <c r="G61" s="22">
        <v>39693</v>
      </c>
    </row>
    <row r="62" spans="1:7" ht="13.5">
      <c r="A62" s="2" t="s">
        <v>95</v>
      </c>
      <c r="B62" s="22">
        <v>62511</v>
      </c>
      <c r="C62" s="22">
        <v>121905</v>
      </c>
      <c r="D62" s="22">
        <v>56554</v>
      </c>
      <c r="E62" s="22">
        <v>193887</v>
      </c>
      <c r="F62" s="22">
        <v>132459</v>
      </c>
      <c r="G62" s="22">
        <v>116124</v>
      </c>
    </row>
    <row r="63" spans="1:7" ht="13.5">
      <c r="A63" s="2" t="s">
        <v>96</v>
      </c>
      <c r="B63" s="22">
        <v>19709</v>
      </c>
      <c r="C63" s="22">
        <v>18004</v>
      </c>
      <c r="D63" s="22">
        <v>19575</v>
      </c>
      <c r="E63" s="22"/>
      <c r="F63" s="22"/>
      <c r="G63" s="22">
        <v>108818</v>
      </c>
    </row>
    <row r="64" spans="1:7" ht="13.5">
      <c r="A64" s="2" t="s">
        <v>97</v>
      </c>
      <c r="B64" s="22">
        <v>116531</v>
      </c>
      <c r="C64" s="22">
        <v>84468</v>
      </c>
      <c r="D64" s="22">
        <v>59985</v>
      </c>
      <c r="E64" s="22">
        <v>203325</v>
      </c>
      <c r="F64" s="22">
        <v>90070</v>
      </c>
      <c r="G64" s="22">
        <v>506162</v>
      </c>
    </row>
    <row r="65" spans="1:7" ht="13.5">
      <c r="A65" s="2" t="s">
        <v>98</v>
      </c>
      <c r="B65" s="22">
        <v>72300</v>
      </c>
      <c r="C65" s="22">
        <v>68176</v>
      </c>
      <c r="D65" s="22">
        <v>30888</v>
      </c>
      <c r="E65" s="22">
        <v>28883</v>
      </c>
      <c r="F65" s="22">
        <v>32090</v>
      </c>
      <c r="G65" s="22">
        <v>42060</v>
      </c>
    </row>
    <row r="66" spans="1:7" ht="13.5">
      <c r="A66" s="2" t="s">
        <v>99</v>
      </c>
      <c r="B66" s="22">
        <v>889000</v>
      </c>
      <c r="C66" s="22">
        <v>889000</v>
      </c>
      <c r="D66" s="22">
        <v>929000</v>
      </c>
      <c r="E66" s="22">
        <v>929000</v>
      </c>
      <c r="F66" s="22">
        <v>1079621</v>
      </c>
      <c r="G66" s="22">
        <v>1129621</v>
      </c>
    </row>
    <row r="67" spans="1:7" ht="13.5">
      <c r="A67" s="2" t="s">
        <v>100</v>
      </c>
      <c r="B67" s="22">
        <v>16849</v>
      </c>
      <c r="C67" s="22">
        <v>14588</v>
      </c>
      <c r="D67" s="22">
        <v>6263</v>
      </c>
      <c r="E67" s="22">
        <v>3763</v>
      </c>
      <c r="F67" s="22">
        <v>78935</v>
      </c>
      <c r="G67" s="22">
        <v>63301</v>
      </c>
    </row>
    <row r="68" spans="1:7" ht="13.5">
      <c r="A68" s="2" t="s">
        <v>101</v>
      </c>
      <c r="B68" s="22">
        <v>155844</v>
      </c>
      <c r="C68" s="22">
        <v>139214</v>
      </c>
      <c r="D68" s="22">
        <v>73102</v>
      </c>
      <c r="E68" s="22">
        <v>112267</v>
      </c>
      <c r="F68" s="22">
        <v>854387</v>
      </c>
      <c r="G68" s="22">
        <v>307566</v>
      </c>
    </row>
    <row r="69" spans="1:7" ht="13.5">
      <c r="A69" s="2" t="s">
        <v>102</v>
      </c>
      <c r="B69" s="22">
        <v>1230</v>
      </c>
      <c r="C69" s="22">
        <v>1406</v>
      </c>
      <c r="D69" s="22">
        <v>1690</v>
      </c>
      <c r="E69" s="22">
        <v>2285</v>
      </c>
      <c r="F69" s="22">
        <v>3041</v>
      </c>
      <c r="G69" s="22"/>
    </row>
    <row r="70" spans="1:7" ht="13.5">
      <c r="A70" s="2" t="s">
        <v>103</v>
      </c>
      <c r="B70" s="22">
        <v>6684131</v>
      </c>
      <c r="C70" s="22">
        <v>7256443</v>
      </c>
      <c r="D70" s="22">
        <v>6290687</v>
      </c>
      <c r="E70" s="22">
        <v>8544063</v>
      </c>
      <c r="F70" s="22">
        <v>10592129</v>
      </c>
      <c r="G70" s="22">
        <v>14122304</v>
      </c>
    </row>
    <row r="71" spans="1:7" ht="13.5">
      <c r="A71" s="2" t="s">
        <v>104</v>
      </c>
      <c r="B71" s="22">
        <v>1103944</v>
      </c>
      <c r="C71" s="22">
        <v>1118019</v>
      </c>
      <c r="D71" s="22">
        <v>1081780</v>
      </c>
      <c r="E71" s="22">
        <v>1014643</v>
      </c>
      <c r="F71" s="22">
        <v>1883392</v>
      </c>
      <c r="G71" s="22">
        <v>1797569</v>
      </c>
    </row>
    <row r="72" spans="1:7" ht="13.5">
      <c r="A72" s="2" t="s">
        <v>105</v>
      </c>
      <c r="B72" s="22">
        <v>97185</v>
      </c>
      <c r="C72" s="22">
        <v>97730</v>
      </c>
      <c r="D72" s="22">
        <v>80892</v>
      </c>
      <c r="E72" s="22">
        <v>50814</v>
      </c>
      <c r="F72" s="22">
        <v>64550</v>
      </c>
      <c r="G72" s="22">
        <v>100722</v>
      </c>
    </row>
    <row r="73" spans="1:7" ht="13.5">
      <c r="A73" s="2" t="s">
        <v>92</v>
      </c>
      <c r="B73" s="22">
        <v>11971</v>
      </c>
      <c r="C73" s="22">
        <v>2361</v>
      </c>
      <c r="D73" s="22">
        <v>7290</v>
      </c>
      <c r="E73" s="22">
        <v>19778</v>
      </c>
      <c r="F73" s="22">
        <v>21281</v>
      </c>
      <c r="G73" s="22"/>
    </row>
    <row r="74" spans="1:7" ht="13.5">
      <c r="A74" s="2" t="s">
        <v>106</v>
      </c>
      <c r="B74" s="22">
        <v>31350</v>
      </c>
      <c r="C74" s="22">
        <v>31350</v>
      </c>
      <c r="D74" s="22">
        <v>31350</v>
      </c>
      <c r="E74" s="22"/>
      <c r="F74" s="22"/>
      <c r="G74" s="22"/>
    </row>
    <row r="75" spans="1:7" ht="13.5">
      <c r="A75" s="2" t="s">
        <v>107</v>
      </c>
      <c r="B75" s="22">
        <v>868299</v>
      </c>
      <c r="C75" s="22">
        <v>761375</v>
      </c>
      <c r="D75" s="22">
        <v>840786</v>
      </c>
      <c r="E75" s="22">
        <v>866172</v>
      </c>
      <c r="F75" s="22"/>
      <c r="G75" s="22">
        <v>146801</v>
      </c>
    </row>
    <row r="76" spans="1:7" ht="13.5">
      <c r="A76" s="2" t="s">
        <v>108</v>
      </c>
      <c r="B76" s="22">
        <v>2112751</v>
      </c>
      <c r="C76" s="22">
        <v>2010836</v>
      </c>
      <c r="D76" s="22">
        <v>2169726</v>
      </c>
      <c r="E76" s="22">
        <v>2215833</v>
      </c>
      <c r="F76" s="22">
        <v>1969224</v>
      </c>
      <c r="G76" s="22">
        <v>2045092</v>
      </c>
    </row>
    <row r="77" spans="1:7" ht="14.25" thickBot="1">
      <c r="A77" s="5" t="s">
        <v>109</v>
      </c>
      <c r="B77" s="23">
        <v>8796883</v>
      </c>
      <c r="C77" s="23">
        <v>9267280</v>
      </c>
      <c r="D77" s="23">
        <v>8460413</v>
      </c>
      <c r="E77" s="23">
        <v>10759896</v>
      </c>
      <c r="F77" s="23">
        <v>12561353</v>
      </c>
      <c r="G77" s="23">
        <v>16167397</v>
      </c>
    </row>
    <row r="78" spans="1:7" ht="14.25" thickTop="1">
      <c r="A78" s="2" t="s">
        <v>110</v>
      </c>
      <c r="B78" s="22">
        <v>1311000</v>
      </c>
      <c r="C78" s="22">
        <v>1311000</v>
      </c>
      <c r="D78" s="22">
        <v>1311000</v>
      </c>
      <c r="E78" s="22">
        <v>1311000</v>
      </c>
      <c r="F78" s="22">
        <v>1311000</v>
      </c>
      <c r="G78" s="22">
        <v>1311000</v>
      </c>
    </row>
    <row r="79" spans="1:7" ht="13.5">
      <c r="A79" s="3" t="s">
        <v>111</v>
      </c>
      <c r="B79" s="22">
        <v>668522</v>
      </c>
      <c r="C79" s="22">
        <v>668522</v>
      </c>
      <c r="D79" s="22">
        <v>668522</v>
      </c>
      <c r="E79" s="22">
        <v>668522</v>
      </c>
      <c r="F79" s="22">
        <v>668522</v>
      </c>
      <c r="G79" s="22">
        <v>668522</v>
      </c>
    </row>
    <row r="80" spans="1:7" ht="13.5">
      <c r="A80" s="3" t="s">
        <v>112</v>
      </c>
      <c r="B80" s="22">
        <v>74370</v>
      </c>
      <c r="C80" s="22">
        <v>74370</v>
      </c>
      <c r="D80" s="22">
        <v>74370</v>
      </c>
      <c r="E80" s="22">
        <v>74370</v>
      </c>
      <c r="F80" s="22">
        <v>74370</v>
      </c>
      <c r="G80" s="22">
        <v>74370</v>
      </c>
    </row>
    <row r="81" spans="1:7" ht="13.5">
      <c r="A81" s="3" t="s">
        <v>113</v>
      </c>
      <c r="B81" s="22">
        <v>742892</v>
      </c>
      <c r="C81" s="22">
        <v>742892</v>
      </c>
      <c r="D81" s="22">
        <v>742892</v>
      </c>
      <c r="E81" s="22">
        <v>742892</v>
      </c>
      <c r="F81" s="22">
        <v>742892</v>
      </c>
      <c r="G81" s="22">
        <v>742892</v>
      </c>
    </row>
    <row r="82" spans="1:7" ht="13.5">
      <c r="A82" s="3" t="s">
        <v>114</v>
      </c>
      <c r="B82" s="22">
        <v>327750</v>
      </c>
      <c r="C82" s="22">
        <v>327750</v>
      </c>
      <c r="D82" s="22">
        <v>327750</v>
      </c>
      <c r="E82" s="22">
        <v>327750</v>
      </c>
      <c r="F82" s="22">
        <v>327750</v>
      </c>
      <c r="G82" s="22">
        <v>327750</v>
      </c>
    </row>
    <row r="83" spans="1:7" ht="13.5">
      <c r="A83" s="4" t="s">
        <v>115</v>
      </c>
      <c r="B83" s="22">
        <v>973128</v>
      </c>
      <c r="C83" s="22">
        <v>973128</v>
      </c>
      <c r="D83" s="22">
        <v>897742</v>
      </c>
      <c r="E83" s="22">
        <v>897742</v>
      </c>
      <c r="F83" s="22">
        <v>897742</v>
      </c>
      <c r="G83" s="22">
        <v>897742</v>
      </c>
    </row>
    <row r="84" spans="1:7" ht="13.5">
      <c r="A84" s="4" t="s">
        <v>116</v>
      </c>
      <c r="B84" s="22">
        <v>5152000</v>
      </c>
      <c r="C84" s="22">
        <v>5152000</v>
      </c>
      <c r="D84" s="22">
        <v>5152000</v>
      </c>
      <c r="E84" s="22">
        <v>5152000</v>
      </c>
      <c r="F84" s="22">
        <v>5152000</v>
      </c>
      <c r="G84" s="22">
        <v>5152000</v>
      </c>
    </row>
    <row r="85" spans="1:7" ht="13.5">
      <c r="A85" s="4" t="s">
        <v>117</v>
      </c>
      <c r="B85" s="22">
        <v>4661328</v>
      </c>
      <c r="C85" s="22">
        <v>4574439</v>
      </c>
      <c r="D85" s="22">
        <v>4601296</v>
      </c>
      <c r="E85" s="22">
        <v>3744377</v>
      </c>
      <c r="F85" s="22">
        <v>5625484</v>
      </c>
      <c r="G85" s="22">
        <v>5870604</v>
      </c>
    </row>
    <row r="86" spans="1:7" ht="13.5">
      <c r="A86" s="3" t="s">
        <v>118</v>
      </c>
      <c r="B86" s="22">
        <v>11114206</v>
      </c>
      <c r="C86" s="22">
        <v>11027318</v>
      </c>
      <c r="D86" s="22">
        <v>10978789</v>
      </c>
      <c r="E86" s="22">
        <v>10121870</v>
      </c>
      <c r="F86" s="22">
        <v>12002977</v>
      </c>
      <c r="G86" s="22">
        <v>12248097</v>
      </c>
    </row>
    <row r="87" spans="1:7" ht="13.5">
      <c r="A87" s="2" t="s">
        <v>119</v>
      </c>
      <c r="B87" s="22">
        <v>-6531</v>
      </c>
      <c r="C87" s="22">
        <v>-6531</v>
      </c>
      <c r="D87" s="22">
        <v>-6196</v>
      </c>
      <c r="E87" s="22">
        <v>-6196</v>
      </c>
      <c r="F87" s="22">
        <v>-6153</v>
      </c>
      <c r="G87" s="22">
        <v>-5841</v>
      </c>
    </row>
    <row r="88" spans="1:7" ht="13.5">
      <c r="A88" s="2" t="s">
        <v>120</v>
      </c>
      <c r="B88" s="22">
        <v>13161568</v>
      </c>
      <c r="C88" s="22">
        <v>13074679</v>
      </c>
      <c r="D88" s="22">
        <v>13026485</v>
      </c>
      <c r="E88" s="22">
        <v>12169566</v>
      </c>
      <c r="F88" s="22">
        <v>14050717</v>
      </c>
      <c r="G88" s="22">
        <v>14296149</v>
      </c>
    </row>
    <row r="89" spans="1:7" ht="13.5">
      <c r="A89" s="2" t="s">
        <v>121</v>
      </c>
      <c r="B89" s="22">
        <v>641653</v>
      </c>
      <c r="C89" s="22">
        <v>439956</v>
      </c>
      <c r="D89" s="22">
        <v>358137</v>
      </c>
      <c r="E89" s="22">
        <v>399260</v>
      </c>
      <c r="F89" s="22">
        <v>306593</v>
      </c>
      <c r="G89" s="22">
        <v>557957</v>
      </c>
    </row>
    <row r="90" spans="1:7" ht="13.5">
      <c r="A90" s="2" t="s">
        <v>122</v>
      </c>
      <c r="B90" s="22">
        <v>641653</v>
      </c>
      <c r="C90" s="22">
        <v>439956</v>
      </c>
      <c r="D90" s="22">
        <v>358137</v>
      </c>
      <c r="E90" s="22">
        <v>399260</v>
      </c>
      <c r="F90" s="22">
        <v>306593</v>
      </c>
      <c r="G90" s="22">
        <v>557957</v>
      </c>
    </row>
    <row r="91" spans="1:7" ht="13.5">
      <c r="A91" s="6" t="s">
        <v>123</v>
      </c>
      <c r="B91" s="22">
        <v>13803221</v>
      </c>
      <c r="C91" s="22">
        <v>13514636</v>
      </c>
      <c r="D91" s="22">
        <v>13384623</v>
      </c>
      <c r="E91" s="22">
        <v>12568827</v>
      </c>
      <c r="F91" s="22">
        <v>14357310</v>
      </c>
      <c r="G91" s="22">
        <v>14854106</v>
      </c>
    </row>
    <row r="92" spans="1:7" ht="14.25" thickBot="1">
      <c r="A92" s="7" t="s">
        <v>124</v>
      </c>
      <c r="B92" s="22">
        <v>22600104</v>
      </c>
      <c r="C92" s="22">
        <v>22781916</v>
      </c>
      <c r="D92" s="22">
        <v>21845037</v>
      </c>
      <c r="E92" s="22">
        <v>23328724</v>
      </c>
      <c r="F92" s="22">
        <v>26918664</v>
      </c>
      <c r="G92" s="22">
        <v>31021503</v>
      </c>
    </row>
    <row r="93" spans="1:7" ht="14.25" thickTop="1">
      <c r="A93" s="8"/>
      <c r="B93" s="24"/>
      <c r="C93" s="24"/>
      <c r="D93" s="24"/>
      <c r="E93" s="24"/>
      <c r="F93" s="24"/>
      <c r="G93" s="24"/>
    </row>
    <row r="95" ht="13.5">
      <c r="A95" s="20" t="s">
        <v>129</v>
      </c>
    </row>
    <row r="96" ht="13.5">
      <c r="A96" s="20" t="s">
        <v>130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2014-02-11T05:29:58Z</dcterms:created>
  <dcterms:modified xsi:type="dcterms:W3CDTF">2014-02-11T05:30:04Z</dcterms:modified>
  <cp:category/>
  <cp:version/>
  <cp:contentType/>
  <cp:contentStatus/>
</cp:coreProperties>
</file>