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<sst xmlns="http://schemas.openxmlformats.org/spreadsheetml/2006/main" count="686" uniqueCount="271">
  <si>
    <t>少数株主損益調整前四半期純利益</t>
  </si>
  <si>
    <t>賃貸事業等売上高</t>
  </si>
  <si>
    <t>連結・損益計算書</t>
  </si>
  <si>
    <t>支払手形及び買掛金</t>
  </si>
  <si>
    <t>引当金</t>
  </si>
  <si>
    <t>役員退職慰労引当金</t>
  </si>
  <si>
    <t>負債</t>
  </si>
  <si>
    <t>資本剰余金</t>
  </si>
  <si>
    <t>株主資本</t>
  </si>
  <si>
    <t>その他有価証券評価差額金</t>
  </si>
  <si>
    <t>繰延ヘッジ損益</t>
  </si>
  <si>
    <t>為替換算調整勘定</t>
  </si>
  <si>
    <t>評価・換算差額等</t>
  </si>
  <si>
    <t>少数株主持分</t>
  </si>
  <si>
    <t>連結・貸借対照表</t>
  </si>
  <si>
    <t>累積四半期</t>
  </si>
  <si>
    <t>2013/04/01</t>
  </si>
  <si>
    <t>減価償却費</t>
  </si>
  <si>
    <t>貸倒引当金の増減額（△は減少）</t>
  </si>
  <si>
    <t>製品保証引当金の増減額（△は減少）</t>
  </si>
  <si>
    <t>引当金の増減額（△は減少）</t>
  </si>
  <si>
    <t>退職給付引当金の増減額（△は減少）</t>
  </si>
  <si>
    <t>役員退職慰労引当金の増減額（△は減少）</t>
  </si>
  <si>
    <t>工事損失引当金の増減額（△は減少）</t>
  </si>
  <si>
    <t>前払年金費用の増減額（△は増加）</t>
  </si>
  <si>
    <t>受取利息及び受取配当金</t>
  </si>
  <si>
    <t>為替差損益（△は益）</t>
  </si>
  <si>
    <t>投資有価証券売却損益（△は益）</t>
  </si>
  <si>
    <t>固定資産除却損</t>
  </si>
  <si>
    <t>固定資産売却損益（△は益）</t>
  </si>
  <si>
    <t>売上債権の増減額（△は増加）</t>
  </si>
  <si>
    <t>破産更生債権等の増減額（△は増加）</t>
  </si>
  <si>
    <t>たな卸資産の増減額（△は増加）</t>
  </si>
  <si>
    <t>仕入債務の増減額（△は減少）</t>
  </si>
  <si>
    <t>その他の流動資産の増減額（△は増加）</t>
  </si>
  <si>
    <t>その他の流動負債の増減額（△は減少）</t>
  </si>
  <si>
    <t>その他の固定負債の増減額（△は減少）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</si>
  <si>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</si>
  <si>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</si>
  <si>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</si>
  <si>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</si>
  <si>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</si>
  <si>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投資有価証券の売却による収入</t>
  </si>
  <si>
    <t>有形及び無形固定資産の取得による支出</t>
  </si>
  <si>
    <t>有形及び無形固定資産の売却による収入</t>
  </si>
  <si>
    <t>貸付金の回収による収入</t>
  </si>
  <si>
    <t>その他の支出</t>
  </si>
  <si>
    <t>その他の収入</t>
  </si>
  <si>
    <t>投資活動によるキャッシュ・フロー</t>
  </si>
  <si>
    <t>短期借入れによる収入</t>
  </si>
  <si>
    <t>短期借入金の返済による支出</t>
  </si>
  <si>
    <t>長期借入れによる収入</t>
  </si>
  <si>
    <t>長期借入金の返済による支出</t>
  </si>
  <si>
    <t>株式の発行による収入</t>
  </si>
  <si>
    <t>リース債務の返済による支出</t>
  </si>
  <si>
    <t>自己株式の取得による支出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</si>
  <si>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</si>
  <si>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</si>
  <si>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</si>
  <si>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</si>
  <si>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</si>
  <si>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</si>
  <si>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売上原価</t>
  </si>
  <si>
    <t>為替差益</t>
  </si>
  <si>
    <t>受取ロイヤリティー</t>
  </si>
  <si>
    <t>その他</t>
  </si>
  <si>
    <t>為替差損</t>
  </si>
  <si>
    <t>手形売却損</t>
  </si>
  <si>
    <t>特別利益</t>
  </si>
  <si>
    <t>たな卸資産評価損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</si>
  <si>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</si>
  <si>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</si>
  <si>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</si>
  <si>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</si>
  <si>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</si>
  <si>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</si>
  <si>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</si>
  <si>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2013/06/25</t>
  </si>
  <si>
    <t>通期</t>
  </si>
  <si>
    <t>2013/03/31</t>
  </si>
  <si>
    <t>2012/03/31</t>
  </si>
  <si>
    <t>2012/06/26</t>
  </si>
  <si>
    <t>2011/03/31</t>
  </si>
  <si>
    <t>2011/06/24</t>
  </si>
  <si>
    <t>2010/03/31</t>
  </si>
  <si>
    <t>2010/06/29</t>
  </si>
  <si>
    <t>2009/03/31</t>
  </si>
  <si>
    <t>2009/06/29</t>
  </si>
  <si>
    <t>2008/03/31</t>
  </si>
  <si>
    <t>現金及び預金</t>
  </si>
  <si>
    <t>千円</t>
  </si>
  <si>
    <t>受取手形</t>
  </si>
  <si>
    <t>売掛金</t>
  </si>
  <si>
    <t>製品</t>
  </si>
  <si>
    <t>半製品</t>
  </si>
  <si>
    <t>原材料</t>
  </si>
  <si>
    <t>仕掛品</t>
  </si>
  <si>
    <t>貯蔵品</t>
  </si>
  <si>
    <t>原材料及び貯蔵品</t>
  </si>
  <si>
    <t>前渡金</t>
  </si>
  <si>
    <t>前払費用</t>
  </si>
  <si>
    <t>未収消費税等</t>
  </si>
  <si>
    <t>短期貸付金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</si>
  <si>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</si>
  <si>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</si>
  <si>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</si>
  <si>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</si>
  <si>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</si>
  <si>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</si>
  <si>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</si>
  <si>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</si>
  <si>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</si>
  <si>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</si>
  <si>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</si>
  <si>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</si>
  <si>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</si>
  <si>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</si>
  <si>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</si>
  <si>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</si>
  <si>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</si>
  <si>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</si>
  <si>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</si>
  <si>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有形固定資産</t>
  </si>
  <si>
    <t>特許権</t>
  </si>
  <si>
    <t>借地権</t>
  </si>
  <si>
    <t>ソフトウエア</t>
  </si>
  <si>
    <t>施設利用権</t>
  </si>
  <si>
    <t>無形固定資産</t>
  </si>
  <si>
    <t>無形固定資産</t>
  </si>
  <si>
    <t>投資有価証券</t>
  </si>
  <si>
    <t>関係会社株式</t>
  </si>
  <si>
    <t>破産更生債権等</t>
  </si>
  <si>
    <t>長期前払費用</t>
  </si>
  <si>
    <t>前払年金費用</t>
  </si>
  <si>
    <t>その他</t>
  </si>
  <si>
    <t>投資その他の資産</t>
  </si>
  <si>
    <t>固定資産</t>
  </si>
  <si>
    <t>資産</t>
  </si>
  <si>
    <t>資産</t>
  </si>
  <si>
    <t>支払手形</t>
  </si>
  <si>
    <t>買掛金</t>
  </si>
  <si>
    <t>短期借入金</t>
  </si>
  <si>
    <t>1年内返済予定の長期借入金</t>
  </si>
  <si>
    <t>リース債務</t>
  </si>
  <si>
    <t>未払金</t>
  </si>
  <si>
    <t>未払費用</t>
  </si>
  <si>
    <t>未払法人税等</t>
  </si>
  <si>
    <t>前受金</t>
  </si>
  <si>
    <t>預り金</t>
  </si>
  <si>
    <t>製品保証引当金</t>
  </si>
  <si>
    <t>完成工事補償引当金</t>
  </si>
  <si>
    <t>工事損失引当金</t>
  </si>
  <si>
    <t>流動負債</t>
  </si>
  <si>
    <t>長期借入金</t>
  </si>
  <si>
    <t>リース債務</t>
  </si>
  <si>
    <t>退職給付引当金</t>
  </si>
  <si>
    <t>固定負債</t>
  </si>
  <si>
    <t>負債</t>
  </si>
  <si>
    <t>資本金</t>
  </si>
  <si>
    <t>資本準備金</t>
  </si>
  <si>
    <t>資本剰余金</t>
  </si>
  <si>
    <t>繰越利益剰余金</t>
  </si>
  <si>
    <t>利益剰余金</t>
  </si>
  <si>
    <t>自己株式</t>
  </si>
  <si>
    <t>株主資本</t>
  </si>
  <si>
    <t>純資産</t>
  </si>
  <si>
    <t>純資産</t>
  </si>
  <si>
    <t>負債純資産</t>
  </si>
  <si>
    <t>証券コード</t>
  </si>
  <si>
    <t>企業名</t>
  </si>
  <si>
    <t>株式会社名機製作所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</si>
  <si>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</si>
  <si>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</si>
  <si>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</si>
  <si>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</si>
  <si>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</si>
  <si>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</si>
  <si>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</si>
  <si>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</si>
  <si>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</si>
  <si>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</si>
  <si>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製品期首たな卸高</t>
  </si>
  <si>
    <t>当期製品製造原価</t>
  </si>
  <si>
    <t>合計</t>
  </si>
  <si>
    <t>製品期末たな卸高</t>
  </si>
  <si>
    <t>製品売上原価</t>
  </si>
  <si>
    <t>売上総利益</t>
  </si>
  <si>
    <t>販売費・一般管理費</t>
  </si>
  <si>
    <t>営業利益</t>
  </si>
  <si>
    <t>受取利息</t>
  </si>
  <si>
    <t>受取配当金</t>
  </si>
  <si>
    <t>受取配当金</t>
  </si>
  <si>
    <t>仕入割引</t>
  </si>
  <si>
    <t>受取賃貸料</t>
  </si>
  <si>
    <t>物品売却益</t>
  </si>
  <si>
    <t>助成金収入</t>
  </si>
  <si>
    <t>貸倒引当金戻入額</t>
  </si>
  <si>
    <t>貸倒引当金戻入額</t>
  </si>
  <si>
    <t>営業外収益</t>
  </si>
  <si>
    <t>支払利息</t>
  </si>
  <si>
    <t>賃貸収入原価</t>
  </si>
  <si>
    <t>手形売却損</t>
  </si>
  <si>
    <t>為替差損</t>
  </si>
  <si>
    <t>その他</t>
  </si>
  <si>
    <t>営業外費用</t>
  </si>
  <si>
    <t>経常利益</t>
  </si>
  <si>
    <t>固定資産売却益</t>
  </si>
  <si>
    <t>役員退職慰労金返上益</t>
  </si>
  <si>
    <t>退職給付制度改定益</t>
  </si>
  <si>
    <t>投資有価証券売却益</t>
  </si>
  <si>
    <t>特別利益</t>
  </si>
  <si>
    <t>たな卸資産評価損</t>
  </si>
  <si>
    <t>たな卸資産処分損</t>
  </si>
  <si>
    <t>固定資産除売却損</t>
  </si>
  <si>
    <t>関係会社株式評価損</t>
  </si>
  <si>
    <t>関係会社整理損</t>
  </si>
  <si>
    <t>子会社整理損</t>
  </si>
  <si>
    <t>特別退職金</t>
  </si>
  <si>
    <t>リース解約損</t>
  </si>
  <si>
    <t>特別損失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</si>
  <si>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</si>
  <si>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</si>
  <si>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</si>
  <si>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</si>
  <si>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</si>
  <si>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法人税等合計</t>
  </si>
  <si>
    <t>四半期純利益</t>
  </si>
  <si>
    <t>個別・損益計算書</t>
  </si>
  <si>
    <t>2014/02/14</t>
  </si>
  <si>
    <t>四半期</t>
  </si>
  <si>
    <t>2013/12/31</t>
  </si>
  <si>
    <t>2013/11/14</t>
  </si>
  <si>
    <t>2013/09/30</t>
  </si>
  <si>
    <t>2013/08/09</t>
  </si>
  <si>
    <t>2013/06/30</t>
  </si>
  <si>
    <t>2013/02/14</t>
  </si>
  <si>
    <t>2012/12/31</t>
  </si>
  <si>
    <t>2012/11/14</t>
  </si>
  <si>
    <t>2012/09/30</t>
  </si>
  <si>
    <t>2012/08/10</t>
  </si>
  <si>
    <t>2012/06/30</t>
  </si>
  <si>
    <t>2012/02/13</t>
  </si>
  <si>
    <t>2011/12/31</t>
  </si>
  <si>
    <t>2011/11/14</t>
  </si>
  <si>
    <t>2011/09/30</t>
  </si>
  <si>
    <t>2011/08/10</t>
  </si>
  <si>
    <t>2011/06/30</t>
  </si>
  <si>
    <t>2011/02/14</t>
  </si>
  <si>
    <t>2010/12/31</t>
  </si>
  <si>
    <t>2010/11/15</t>
  </si>
  <si>
    <t>2010/09/30</t>
  </si>
  <si>
    <t>2010/08/11</t>
  </si>
  <si>
    <t>2010/06/30</t>
  </si>
  <si>
    <t>2010/02/12</t>
  </si>
  <si>
    <t>2009/12/31</t>
  </si>
  <si>
    <t>2009/11/10</t>
  </si>
  <si>
    <t>2009/09/30</t>
  </si>
  <si>
    <t>2009/08/11</t>
  </si>
  <si>
    <t>2009/06/30</t>
  </si>
  <si>
    <t>2009/02/13</t>
  </si>
  <si>
    <t>2008/12/31</t>
  </si>
  <si>
    <t>2008/11/14</t>
  </si>
  <si>
    <t>2008/09/30</t>
  </si>
  <si>
    <t>2008/08/12</t>
  </si>
  <si>
    <t>2008/06/30</t>
  </si>
  <si>
    <t>現金及び預金</t>
  </si>
  <si>
    <t>受取手形及び営業未収入金</t>
  </si>
  <si>
    <t>たな卸資産</t>
  </si>
  <si>
    <t>建物及び構築物（純額）</t>
  </si>
  <si>
    <t>機械装置及び運搬具（純額）</t>
  </si>
  <si>
    <t>その他（純額）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</si>
</sst>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168</v>
      </c>
      <c r="B2" s="14">
        <v>6280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169</v>
      </c>
      <c r="B3" s="1" t="s">
        <v>170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70</v>
      </c>
      <c r="B4" s="15" t="str">
        <f>HYPERLINK("http://www.kabupro.jp/mark/20140214/S1001797.htm","四半期報告書")</f>
        <v>四半期報告書</v>
      </c>
      <c r="C4" s="15" t="str">
        <f>HYPERLINK("http://www.kabupro.jp/mark/20131114/S1000H40.htm","四半期報告書")</f>
        <v>四半期報告書</v>
      </c>
      <c r="D4" s="15" t="str">
        <f>HYPERLINK("http://www.kabupro.jp/mark/20130809/S000E8NK.htm","四半期報告書")</f>
        <v>四半期報告書</v>
      </c>
      <c r="E4" s="15" t="str">
        <f>HYPERLINK("http://www.kabupro.jp/mark/20130625/S000DQ6G.htm","有価証券報告書")</f>
        <v>有価証券報告書</v>
      </c>
      <c r="F4" s="15" t="str">
        <f>HYPERLINK("http://www.kabupro.jp/mark/20140214/S1001797.htm","四半期報告書")</f>
        <v>四半期報告書</v>
      </c>
      <c r="G4" s="15" t="str">
        <f>HYPERLINK("http://www.kabupro.jp/mark/20131114/S1000H40.htm","四半期報告書")</f>
        <v>四半期報告書</v>
      </c>
      <c r="H4" s="15" t="str">
        <f>HYPERLINK("http://www.kabupro.jp/mark/20130809/S000E8NK.htm","四半期報告書")</f>
        <v>四半期報告書</v>
      </c>
      <c r="I4" s="15" t="str">
        <f>HYPERLINK("http://www.kabupro.jp/mark/20130625/S000DQ6G.htm","有価証券報告書")</f>
        <v>有価証券報告書</v>
      </c>
      <c r="J4" s="15" t="str">
        <f>HYPERLINK("http://www.kabupro.jp/mark/20130214/S000CV4G.htm","四半期報告書")</f>
        <v>四半期報告書</v>
      </c>
      <c r="K4" s="15" t="str">
        <f>HYPERLINK("http://www.kabupro.jp/mark/20121114/S000CB8P.htm","四半期報告書")</f>
        <v>四半期報告書</v>
      </c>
      <c r="L4" s="15" t="str">
        <f>HYPERLINK("http://www.kabupro.jp/mark/20120810/S000BOBU.htm","四半期報告書")</f>
        <v>四半期報告書</v>
      </c>
      <c r="M4" s="15" t="str">
        <f>HYPERLINK("http://www.kabupro.jp/mark/20120626/S000B7F2.htm","有価証券報告書")</f>
        <v>有価証券報告書</v>
      </c>
      <c r="N4" s="15" t="str">
        <f>HYPERLINK("http://www.kabupro.jp/mark/20120213/S000ACF0.htm","四半期報告書")</f>
        <v>四半期報告書</v>
      </c>
      <c r="O4" s="15" t="str">
        <f>HYPERLINK("http://www.kabupro.jp/mark/20111114/S0009RLQ.htm","四半期報告書")</f>
        <v>四半期報告書</v>
      </c>
      <c r="P4" s="15" t="str">
        <f>HYPERLINK("http://www.kabupro.jp/mark/20110810/S00093RH.htm","四半期報告書")</f>
        <v>四半期報告書</v>
      </c>
      <c r="Q4" s="15" t="str">
        <f>HYPERLINK("http://www.kabupro.jp/mark/20110624/S0008ME8.htm","有価証券報告書")</f>
        <v>有価証券報告書</v>
      </c>
      <c r="R4" s="15" t="str">
        <f>HYPERLINK("http://www.kabupro.jp/mark/20110214/S0007SIS.htm","四半期報告書")</f>
        <v>四半期報告書</v>
      </c>
      <c r="S4" s="15" t="str">
        <f>HYPERLINK("http://www.kabupro.jp/mark/20101115/S000776T.htm","四半期報告書")</f>
        <v>四半期報告書</v>
      </c>
      <c r="T4" s="15" t="str">
        <f>HYPERLINK("http://www.kabupro.jp/mark/20100811/S0006KCP.htm","四半期報告書")</f>
        <v>四半期報告書</v>
      </c>
      <c r="U4" s="15" t="str">
        <f>HYPERLINK("http://www.kabupro.jp/mark/20100629/S00067N7.htm","有価証券報告書")</f>
        <v>有価証券報告書</v>
      </c>
      <c r="V4" s="15" t="str">
        <f>HYPERLINK("http://www.kabupro.jp/mark/20100212/S00055J2.htm","四半期報告書")</f>
        <v>四半期報告書</v>
      </c>
      <c r="W4" s="15" t="str">
        <f>HYPERLINK("http://www.kabupro.jp/mark/20091110/S0004HNW.htm","四半期報告書")</f>
        <v>四半期報告書</v>
      </c>
      <c r="X4" s="15" t="str">
        <f>HYPERLINK("http://www.kabupro.jp/mark/20090811/S0003VSH.htm","四半期報告書")</f>
        <v>四半期報告書</v>
      </c>
      <c r="Y4" s="15" t="str">
        <f>HYPERLINK("http://www.kabupro.jp/mark/20090629/S0003IIB.htm","有価証券報告書")</f>
        <v>有価証券報告書</v>
      </c>
    </row>
    <row r="5" spans="1:25" ht="14.25" thickBot="1">
      <c r="A5" s="11" t="s">
        <v>71</v>
      </c>
      <c r="B5" s="1" t="s">
        <v>228</v>
      </c>
      <c r="C5" s="1" t="s">
        <v>231</v>
      </c>
      <c r="D5" s="1" t="s">
        <v>233</v>
      </c>
      <c r="E5" s="1" t="s">
        <v>77</v>
      </c>
      <c r="F5" s="1" t="s">
        <v>228</v>
      </c>
      <c r="G5" s="1" t="s">
        <v>231</v>
      </c>
      <c r="H5" s="1" t="s">
        <v>233</v>
      </c>
      <c r="I5" s="1" t="s">
        <v>77</v>
      </c>
      <c r="J5" s="1" t="s">
        <v>235</v>
      </c>
      <c r="K5" s="1" t="s">
        <v>237</v>
      </c>
      <c r="L5" s="1" t="s">
        <v>239</v>
      </c>
      <c r="M5" s="1" t="s">
        <v>81</v>
      </c>
      <c r="N5" s="1" t="s">
        <v>241</v>
      </c>
      <c r="O5" s="1" t="s">
        <v>243</v>
      </c>
      <c r="P5" s="1" t="s">
        <v>245</v>
      </c>
      <c r="Q5" s="1" t="s">
        <v>83</v>
      </c>
      <c r="R5" s="1" t="s">
        <v>247</v>
      </c>
      <c r="S5" s="1" t="s">
        <v>249</v>
      </c>
      <c r="T5" s="1" t="s">
        <v>251</v>
      </c>
      <c r="U5" s="1" t="s">
        <v>85</v>
      </c>
      <c r="V5" s="1" t="s">
        <v>253</v>
      </c>
      <c r="W5" s="1" t="s">
        <v>255</v>
      </c>
      <c r="X5" s="1" t="s">
        <v>257</v>
      </c>
      <c r="Y5" s="1" t="s">
        <v>87</v>
      </c>
    </row>
    <row r="6" spans="1:25" ht="15" thickBot="1" thickTop="1">
      <c r="A6" s="10" t="s">
        <v>72</v>
      </c>
      <c r="B6" s="18" t="s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73</v>
      </c>
      <c r="B7" s="14" t="s">
        <v>15</v>
      </c>
      <c r="C7" s="14" t="s">
        <v>15</v>
      </c>
      <c r="D7" s="14" t="s">
        <v>15</v>
      </c>
      <c r="E7" s="16" t="s">
        <v>78</v>
      </c>
      <c r="F7" s="14" t="s">
        <v>15</v>
      </c>
      <c r="G7" s="14" t="s">
        <v>15</v>
      </c>
      <c r="H7" s="14" t="s">
        <v>15</v>
      </c>
      <c r="I7" s="16" t="s">
        <v>78</v>
      </c>
      <c r="J7" s="14" t="s">
        <v>15</v>
      </c>
      <c r="K7" s="14" t="s">
        <v>15</v>
      </c>
      <c r="L7" s="14" t="s">
        <v>15</v>
      </c>
      <c r="M7" s="16" t="s">
        <v>78</v>
      </c>
      <c r="N7" s="14" t="s">
        <v>15</v>
      </c>
      <c r="O7" s="14" t="s">
        <v>15</v>
      </c>
      <c r="P7" s="14" t="s">
        <v>15</v>
      </c>
      <c r="Q7" s="16" t="s">
        <v>78</v>
      </c>
      <c r="R7" s="14" t="s">
        <v>15</v>
      </c>
      <c r="S7" s="14" t="s">
        <v>15</v>
      </c>
      <c r="T7" s="14" t="s">
        <v>15</v>
      </c>
      <c r="U7" s="16" t="s">
        <v>78</v>
      </c>
      <c r="V7" s="14" t="s">
        <v>15</v>
      </c>
      <c r="W7" s="14" t="s">
        <v>15</v>
      </c>
      <c r="X7" s="14" t="s">
        <v>15</v>
      </c>
      <c r="Y7" s="16" t="s">
        <v>78</v>
      </c>
    </row>
    <row r="8" spans="1:25" ht="13.5">
      <c r="A8" s="13" t="s">
        <v>74</v>
      </c>
      <c r="B8" s="1" t="s">
        <v>16</v>
      </c>
      <c r="C8" s="1" t="s">
        <v>16</v>
      </c>
      <c r="D8" s="1" t="s">
        <v>16</v>
      </c>
      <c r="E8" s="17" t="s">
        <v>174</v>
      </c>
      <c r="F8" s="1" t="s">
        <v>174</v>
      </c>
      <c r="G8" s="1" t="s">
        <v>174</v>
      </c>
      <c r="H8" s="1" t="s">
        <v>174</v>
      </c>
      <c r="I8" s="17" t="s">
        <v>175</v>
      </c>
      <c r="J8" s="1" t="s">
        <v>175</v>
      </c>
      <c r="K8" s="1" t="s">
        <v>175</v>
      </c>
      <c r="L8" s="1" t="s">
        <v>175</v>
      </c>
      <c r="M8" s="17" t="s">
        <v>176</v>
      </c>
      <c r="N8" s="1" t="s">
        <v>176</v>
      </c>
      <c r="O8" s="1" t="s">
        <v>176</v>
      </c>
      <c r="P8" s="1" t="s">
        <v>176</v>
      </c>
      <c r="Q8" s="17" t="s">
        <v>177</v>
      </c>
      <c r="R8" s="1" t="s">
        <v>177</v>
      </c>
      <c r="S8" s="1" t="s">
        <v>177</v>
      </c>
      <c r="T8" s="1" t="s">
        <v>177</v>
      </c>
      <c r="U8" s="17" t="s">
        <v>178</v>
      </c>
      <c r="V8" s="1" t="s">
        <v>178</v>
      </c>
      <c r="W8" s="1" t="s">
        <v>178</v>
      </c>
      <c r="X8" s="1" t="s">
        <v>178</v>
      </c>
      <c r="Y8" s="17" t="s">
        <v>179</v>
      </c>
    </row>
    <row r="9" spans="1:25" ht="13.5">
      <c r="A9" s="13" t="s">
        <v>75</v>
      </c>
      <c r="B9" s="1" t="s">
        <v>230</v>
      </c>
      <c r="C9" s="1" t="s">
        <v>232</v>
      </c>
      <c r="D9" s="1" t="s">
        <v>234</v>
      </c>
      <c r="E9" s="17" t="s">
        <v>79</v>
      </c>
      <c r="F9" s="1" t="s">
        <v>236</v>
      </c>
      <c r="G9" s="1" t="s">
        <v>238</v>
      </c>
      <c r="H9" s="1" t="s">
        <v>240</v>
      </c>
      <c r="I9" s="17" t="s">
        <v>80</v>
      </c>
      <c r="J9" s="1" t="s">
        <v>242</v>
      </c>
      <c r="K9" s="1" t="s">
        <v>244</v>
      </c>
      <c r="L9" s="1" t="s">
        <v>246</v>
      </c>
      <c r="M9" s="17" t="s">
        <v>82</v>
      </c>
      <c r="N9" s="1" t="s">
        <v>248</v>
      </c>
      <c r="O9" s="1" t="s">
        <v>250</v>
      </c>
      <c r="P9" s="1" t="s">
        <v>252</v>
      </c>
      <c r="Q9" s="17" t="s">
        <v>84</v>
      </c>
      <c r="R9" s="1" t="s">
        <v>254</v>
      </c>
      <c r="S9" s="1" t="s">
        <v>256</v>
      </c>
      <c r="T9" s="1" t="s">
        <v>258</v>
      </c>
      <c r="U9" s="17" t="s">
        <v>86</v>
      </c>
      <c r="V9" s="1" t="s">
        <v>260</v>
      </c>
      <c r="W9" s="1" t="s">
        <v>262</v>
      </c>
      <c r="X9" s="1" t="s">
        <v>264</v>
      </c>
      <c r="Y9" s="17" t="s">
        <v>88</v>
      </c>
    </row>
    <row r="10" spans="1:25" ht="14.25" thickBot="1">
      <c r="A10" s="13" t="s">
        <v>76</v>
      </c>
      <c r="B10" s="1" t="s">
        <v>90</v>
      </c>
      <c r="C10" s="1" t="s">
        <v>90</v>
      </c>
      <c r="D10" s="1" t="s">
        <v>90</v>
      </c>
      <c r="E10" s="17" t="s">
        <v>90</v>
      </c>
      <c r="F10" s="1" t="s">
        <v>90</v>
      </c>
      <c r="G10" s="1" t="s">
        <v>90</v>
      </c>
      <c r="H10" s="1" t="s">
        <v>90</v>
      </c>
      <c r="I10" s="17" t="s">
        <v>90</v>
      </c>
      <c r="J10" s="1" t="s">
        <v>90</v>
      </c>
      <c r="K10" s="1" t="s">
        <v>90</v>
      </c>
      <c r="L10" s="1" t="s">
        <v>90</v>
      </c>
      <c r="M10" s="17" t="s">
        <v>90</v>
      </c>
      <c r="N10" s="1" t="s">
        <v>90</v>
      </c>
      <c r="O10" s="1" t="s">
        <v>90</v>
      </c>
      <c r="P10" s="1" t="s">
        <v>90</v>
      </c>
      <c r="Q10" s="17" t="s">
        <v>90</v>
      </c>
      <c r="R10" s="1" t="s">
        <v>90</v>
      </c>
      <c r="S10" s="1" t="s">
        <v>90</v>
      </c>
      <c r="T10" s="1" t="s">
        <v>90</v>
      </c>
      <c r="U10" s="17" t="s">
        <v>90</v>
      </c>
      <c r="V10" s="1" t="s">
        <v>90</v>
      </c>
      <c r="W10" s="1" t="s">
        <v>90</v>
      </c>
      <c r="X10" s="1" t="s">
        <v>90</v>
      </c>
      <c r="Y10" s="17" t="s">
        <v>90</v>
      </c>
    </row>
    <row r="11" spans="1:25" ht="14.25" thickTop="1">
      <c r="A11" s="26" t="s">
        <v>180</v>
      </c>
      <c r="B11" s="27">
        <v>3926629</v>
      </c>
      <c r="C11" s="27">
        <v>2560490</v>
      </c>
      <c r="D11" s="27">
        <v>851890</v>
      </c>
      <c r="E11" s="21">
        <v>6392932</v>
      </c>
      <c r="F11" s="27">
        <v>4892914</v>
      </c>
      <c r="G11" s="27">
        <v>3236136</v>
      </c>
      <c r="H11" s="27">
        <v>1505782</v>
      </c>
      <c r="I11" s="21">
        <v>6335546</v>
      </c>
      <c r="J11" s="27">
        <v>4367047</v>
      </c>
      <c r="K11" s="27">
        <v>3021885</v>
      </c>
      <c r="L11" s="27">
        <v>1496660</v>
      </c>
      <c r="M11" s="21">
        <v>4846847</v>
      </c>
      <c r="N11" s="27">
        <v>3576034</v>
      </c>
      <c r="O11" s="27">
        <v>2592143</v>
      </c>
      <c r="P11" s="27">
        <v>1146586</v>
      </c>
      <c r="Q11" s="21">
        <v>3286712</v>
      </c>
      <c r="R11" s="27">
        <v>2281666</v>
      </c>
      <c r="S11" s="27">
        <v>1423760</v>
      </c>
      <c r="T11" s="27">
        <v>703191</v>
      </c>
      <c r="U11" s="21">
        <v>8516093</v>
      </c>
      <c r="V11" s="27">
        <v>6735927</v>
      </c>
      <c r="W11" s="27">
        <v>5093978</v>
      </c>
      <c r="X11" s="27">
        <v>2666631</v>
      </c>
      <c r="Y11" s="21">
        <v>10236182</v>
      </c>
    </row>
    <row r="12" spans="1:25" ht="13.5">
      <c r="A12" s="7" t="s">
        <v>62</v>
      </c>
      <c r="B12" s="28">
        <v>2881509</v>
      </c>
      <c r="C12" s="28">
        <v>1871552</v>
      </c>
      <c r="D12" s="28">
        <v>609953</v>
      </c>
      <c r="E12" s="22">
        <v>4843901</v>
      </c>
      <c r="F12" s="28">
        <v>3677599</v>
      </c>
      <c r="G12" s="28">
        <v>2428964</v>
      </c>
      <c r="H12" s="28">
        <v>1082215</v>
      </c>
      <c r="I12" s="22">
        <v>4795999</v>
      </c>
      <c r="J12" s="28">
        <v>3259215</v>
      </c>
      <c r="K12" s="28">
        <v>2282067</v>
      </c>
      <c r="L12" s="28">
        <v>1149564</v>
      </c>
      <c r="M12" s="22">
        <v>3906226</v>
      </c>
      <c r="N12" s="28">
        <v>2820541</v>
      </c>
      <c r="O12" s="28">
        <v>2028829</v>
      </c>
      <c r="P12" s="28">
        <v>981654</v>
      </c>
      <c r="Q12" s="22">
        <v>2979731</v>
      </c>
      <c r="R12" s="28">
        <v>1987767</v>
      </c>
      <c r="S12" s="28">
        <v>1195541</v>
      </c>
      <c r="T12" s="28">
        <v>583358</v>
      </c>
      <c r="U12" s="22">
        <v>7371318</v>
      </c>
      <c r="V12" s="28">
        <v>5412749</v>
      </c>
      <c r="W12" s="28">
        <v>4157988</v>
      </c>
      <c r="X12" s="28">
        <v>2323351</v>
      </c>
      <c r="Y12" s="22">
        <v>7981834</v>
      </c>
    </row>
    <row r="13" spans="1:25" ht="13.5">
      <c r="A13" s="7" t="s">
        <v>186</v>
      </c>
      <c r="B13" s="28">
        <v>1045120</v>
      </c>
      <c r="C13" s="28">
        <v>688937</v>
      </c>
      <c r="D13" s="28">
        <v>241936</v>
      </c>
      <c r="E13" s="22">
        <v>1549030</v>
      </c>
      <c r="F13" s="28">
        <v>1215315</v>
      </c>
      <c r="G13" s="28">
        <v>807172</v>
      </c>
      <c r="H13" s="28">
        <v>423566</v>
      </c>
      <c r="I13" s="22">
        <v>1539547</v>
      </c>
      <c r="J13" s="28">
        <v>1107831</v>
      </c>
      <c r="K13" s="28">
        <v>739818</v>
      </c>
      <c r="L13" s="28">
        <v>347095</v>
      </c>
      <c r="M13" s="22">
        <v>940620</v>
      </c>
      <c r="N13" s="28">
        <v>755492</v>
      </c>
      <c r="O13" s="28">
        <v>563314</v>
      </c>
      <c r="P13" s="28">
        <v>164931</v>
      </c>
      <c r="Q13" s="22">
        <v>306980</v>
      </c>
      <c r="R13" s="28">
        <v>293899</v>
      </c>
      <c r="S13" s="28">
        <v>228218</v>
      </c>
      <c r="T13" s="28">
        <v>119832</v>
      </c>
      <c r="U13" s="22">
        <v>1144775</v>
      </c>
      <c r="V13" s="28">
        <v>1323178</v>
      </c>
      <c r="W13" s="28">
        <v>935989</v>
      </c>
      <c r="X13" s="28">
        <v>343279</v>
      </c>
      <c r="Y13" s="22">
        <v>2254348</v>
      </c>
    </row>
    <row r="14" spans="1:25" ht="13.5">
      <c r="A14" s="7" t="s">
        <v>187</v>
      </c>
      <c r="B14" s="28">
        <v>984320</v>
      </c>
      <c r="C14" s="28">
        <v>654661</v>
      </c>
      <c r="D14" s="28">
        <v>302251</v>
      </c>
      <c r="E14" s="22">
        <v>1313751</v>
      </c>
      <c r="F14" s="28">
        <v>1007847</v>
      </c>
      <c r="G14" s="28">
        <v>658105</v>
      </c>
      <c r="H14" s="28">
        <v>335653</v>
      </c>
      <c r="I14" s="22">
        <v>1424385</v>
      </c>
      <c r="J14" s="28">
        <v>1024395</v>
      </c>
      <c r="K14" s="28">
        <v>695623</v>
      </c>
      <c r="L14" s="28">
        <v>333133</v>
      </c>
      <c r="M14" s="22">
        <v>1402463</v>
      </c>
      <c r="N14" s="28">
        <v>1064627</v>
      </c>
      <c r="O14" s="28">
        <v>732154</v>
      </c>
      <c r="P14" s="28">
        <v>375055</v>
      </c>
      <c r="Q14" s="22">
        <v>1546069</v>
      </c>
      <c r="R14" s="28">
        <v>1189679</v>
      </c>
      <c r="S14" s="28">
        <v>795350</v>
      </c>
      <c r="T14" s="28">
        <v>422830</v>
      </c>
      <c r="U14" s="22">
        <v>2153323</v>
      </c>
      <c r="V14" s="28">
        <v>1710897</v>
      </c>
      <c r="W14" s="28">
        <v>1136839</v>
      </c>
      <c r="X14" s="28">
        <v>574495</v>
      </c>
      <c r="Y14" s="22">
        <v>2385919</v>
      </c>
    </row>
    <row r="15" spans="1:25" ht="14.25" thickBot="1">
      <c r="A15" s="25" t="s">
        <v>188</v>
      </c>
      <c r="B15" s="29">
        <v>60799</v>
      </c>
      <c r="C15" s="29">
        <v>34275</v>
      </c>
      <c r="D15" s="29">
        <v>-60314</v>
      </c>
      <c r="E15" s="23">
        <v>235278</v>
      </c>
      <c r="F15" s="29">
        <v>207467</v>
      </c>
      <c r="G15" s="29">
        <v>149066</v>
      </c>
      <c r="H15" s="29">
        <v>87912</v>
      </c>
      <c r="I15" s="23">
        <v>115162</v>
      </c>
      <c r="J15" s="29">
        <v>83436</v>
      </c>
      <c r="K15" s="29">
        <v>44194</v>
      </c>
      <c r="L15" s="29">
        <v>13962</v>
      </c>
      <c r="M15" s="23">
        <v>-461842</v>
      </c>
      <c r="N15" s="29">
        <v>-309134</v>
      </c>
      <c r="O15" s="29">
        <v>-168840</v>
      </c>
      <c r="P15" s="29">
        <v>-210123</v>
      </c>
      <c r="Q15" s="23">
        <v>-1239088</v>
      </c>
      <c r="R15" s="29">
        <v>-895780</v>
      </c>
      <c r="S15" s="29">
        <v>-567131</v>
      </c>
      <c r="T15" s="29">
        <v>-302997</v>
      </c>
      <c r="U15" s="23">
        <v>-1008547</v>
      </c>
      <c r="V15" s="29">
        <v>-387719</v>
      </c>
      <c r="W15" s="29">
        <v>-200849</v>
      </c>
      <c r="X15" s="29">
        <v>-231216</v>
      </c>
      <c r="Y15" s="23">
        <v>-131571</v>
      </c>
    </row>
    <row r="16" spans="1:25" ht="14.25" thickTop="1">
      <c r="A16" s="6" t="s">
        <v>189</v>
      </c>
      <c r="B16" s="28">
        <v>196</v>
      </c>
      <c r="C16" s="28">
        <v>91</v>
      </c>
      <c r="D16" s="28">
        <v>55</v>
      </c>
      <c r="E16" s="22">
        <v>164</v>
      </c>
      <c r="F16" s="28">
        <v>125</v>
      </c>
      <c r="G16" s="28">
        <v>71</v>
      </c>
      <c r="H16" s="28">
        <v>59</v>
      </c>
      <c r="I16" s="22">
        <v>266</v>
      </c>
      <c r="J16" s="28">
        <v>228</v>
      </c>
      <c r="K16" s="28">
        <v>96</v>
      </c>
      <c r="L16" s="28">
        <v>69</v>
      </c>
      <c r="M16" s="22">
        <v>295</v>
      </c>
      <c r="N16" s="28">
        <v>229</v>
      </c>
      <c r="O16" s="28">
        <v>130</v>
      </c>
      <c r="P16" s="28">
        <v>22</v>
      </c>
      <c r="Q16" s="22">
        <v>257</v>
      </c>
      <c r="R16" s="28">
        <v>203</v>
      </c>
      <c r="S16" s="28">
        <v>161</v>
      </c>
      <c r="T16" s="28">
        <v>65</v>
      </c>
      <c r="U16" s="22">
        <v>1393</v>
      </c>
      <c r="V16" s="28">
        <v>1045</v>
      </c>
      <c r="W16" s="28">
        <v>693</v>
      </c>
      <c r="X16" s="28">
        <v>287</v>
      </c>
      <c r="Y16" s="22">
        <v>3479</v>
      </c>
    </row>
    <row r="17" spans="1:25" ht="13.5">
      <c r="A17" s="6" t="s">
        <v>190</v>
      </c>
      <c r="B17" s="28">
        <v>146</v>
      </c>
      <c r="C17" s="28">
        <v>146</v>
      </c>
      <c r="D17" s="28">
        <v>146</v>
      </c>
      <c r="E17" s="22">
        <v>236</v>
      </c>
      <c r="F17" s="28">
        <v>146</v>
      </c>
      <c r="G17" s="28">
        <v>146</v>
      </c>
      <c r="H17" s="28">
        <v>146</v>
      </c>
      <c r="I17" s="22">
        <v>206</v>
      </c>
      <c r="J17" s="28">
        <v>146</v>
      </c>
      <c r="K17" s="28">
        <v>146</v>
      </c>
      <c r="L17" s="28">
        <v>146</v>
      </c>
      <c r="M17" s="22">
        <v>206</v>
      </c>
      <c r="N17" s="28">
        <v>146</v>
      </c>
      <c r="O17" s="28">
        <v>146</v>
      </c>
      <c r="P17" s="28">
        <v>146</v>
      </c>
      <c r="Q17" s="22">
        <v>196</v>
      </c>
      <c r="R17" s="28">
        <v>136</v>
      </c>
      <c r="S17" s="28">
        <v>136</v>
      </c>
      <c r="T17" s="28">
        <v>136</v>
      </c>
      <c r="U17" s="22">
        <v>175</v>
      </c>
      <c r="V17" s="28">
        <v>100</v>
      </c>
      <c r="W17" s="28">
        <v>100</v>
      </c>
      <c r="X17" s="28">
        <v>100</v>
      </c>
      <c r="Y17" s="22">
        <v>175</v>
      </c>
    </row>
    <row r="18" spans="1:25" ht="13.5">
      <c r="A18" s="6" t="s">
        <v>192</v>
      </c>
      <c r="B18" s="28">
        <v>207</v>
      </c>
      <c r="C18" s="28">
        <v>138</v>
      </c>
      <c r="D18" s="28">
        <v>53</v>
      </c>
      <c r="E18" s="22">
        <v>332</v>
      </c>
      <c r="F18" s="28">
        <v>266</v>
      </c>
      <c r="G18" s="28">
        <v>180</v>
      </c>
      <c r="H18" s="28">
        <v>75</v>
      </c>
      <c r="I18" s="22">
        <v>358</v>
      </c>
      <c r="J18" s="28">
        <v>252</v>
      </c>
      <c r="K18" s="28">
        <v>165</v>
      </c>
      <c r="L18" s="28">
        <v>60</v>
      </c>
      <c r="M18" s="22">
        <v>263</v>
      </c>
      <c r="N18" s="28">
        <v>194</v>
      </c>
      <c r="O18" s="28">
        <v>137</v>
      </c>
      <c r="P18" s="28">
        <v>78</v>
      </c>
      <c r="Q18" s="22">
        <v>167</v>
      </c>
      <c r="R18" s="28">
        <v>121</v>
      </c>
      <c r="S18" s="28">
        <v>80</v>
      </c>
      <c r="T18" s="28">
        <v>33</v>
      </c>
      <c r="U18" s="22">
        <v>765</v>
      </c>
      <c r="V18" s="28">
        <v>667</v>
      </c>
      <c r="W18" s="28">
        <v>503</v>
      </c>
      <c r="X18" s="28">
        <v>188</v>
      </c>
      <c r="Y18" s="22">
        <v>985</v>
      </c>
    </row>
    <row r="19" spans="1:25" ht="13.5">
      <c r="A19" s="6" t="s">
        <v>63</v>
      </c>
      <c r="B19" s="28"/>
      <c r="C19" s="28"/>
      <c r="D19" s="28"/>
      <c r="E19" s="22"/>
      <c r="F19" s="28"/>
      <c r="G19" s="28"/>
      <c r="H19" s="28"/>
      <c r="I19" s="22"/>
      <c r="J19" s="28"/>
      <c r="K19" s="28">
        <v>1654</v>
      </c>
      <c r="L19" s="28"/>
      <c r="M19" s="22"/>
      <c r="N19" s="28"/>
      <c r="O19" s="28"/>
      <c r="P19" s="28"/>
      <c r="Q19" s="22"/>
      <c r="R19" s="28"/>
      <c r="S19" s="28"/>
      <c r="T19" s="28"/>
      <c r="U19" s="22"/>
      <c r="V19" s="28"/>
      <c r="W19" s="28"/>
      <c r="X19" s="28">
        <v>3470</v>
      </c>
      <c r="Y19" s="22"/>
    </row>
    <row r="20" spans="1:25" ht="13.5">
      <c r="A20" s="6" t="s">
        <v>193</v>
      </c>
      <c r="B20" s="28">
        <v>5127</v>
      </c>
      <c r="C20" s="28">
        <v>3584</v>
      </c>
      <c r="D20" s="28">
        <v>1479</v>
      </c>
      <c r="E20" s="22">
        <v>6961</v>
      </c>
      <c r="F20" s="28">
        <v>4837</v>
      </c>
      <c r="G20" s="28">
        <v>3359</v>
      </c>
      <c r="H20" s="28">
        <v>1306</v>
      </c>
      <c r="I20" s="22">
        <v>6107</v>
      </c>
      <c r="J20" s="28">
        <v>4218</v>
      </c>
      <c r="K20" s="28">
        <v>3028</v>
      </c>
      <c r="L20" s="28">
        <v>1139</v>
      </c>
      <c r="M20" s="22">
        <v>4524</v>
      </c>
      <c r="N20" s="28">
        <v>2685</v>
      </c>
      <c r="O20" s="28">
        <v>700</v>
      </c>
      <c r="P20" s="28">
        <v>600</v>
      </c>
      <c r="Q20" s="22">
        <v>500</v>
      </c>
      <c r="R20" s="28"/>
      <c r="S20" s="28"/>
      <c r="T20" s="28"/>
      <c r="U20" s="22">
        <v>600</v>
      </c>
      <c r="V20" s="28"/>
      <c r="W20" s="28"/>
      <c r="X20" s="28"/>
      <c r="Y20" s="22">
        <v>650</v>
      </c>
    </row>
    <row r="21" spans="1:25" ht="13.5">
      <c r="A21" s="6" t="s">
        <v>64</v>
      </c>
      <c r="B21" s="28"/>
      <c r="C21" s="28"/>
      <c r="D21" s="28"/>
      <c r="E21" s="22"/>
      <c r="F21" s="28"/>
      <c r="G21" s="28"/>
      <c r="H21" s="28"/>
      <c r="I21" s="22"/>
      <c r="J21" s="28"/>
      <c r="K21" s="28"/>
      <c r="L21" s="28"/>
      <c r="M21" s="22"/>
      <c r="N21" s="28"/>
      <c r="O21" s="28"/>
      <c r="P21" s="28">
        <v>476</v>
      </c>
      <c r="Q21" s="22"/>
      <c r="R21" s="28"/>
      <c r="S21" s="28"/>
      <c r="T21" s="28"/>
      <c r="U21" s="22"/>
      <c r="V21" s="28"/>
      <c r="W21" s="28"/>
      <c r="X21" s="28"/>
      <c r="Y21" s="22"/>
    </row>
    <row r="22" spans="1:25" ht="13.5">
      <c r="A22" s="6" t="s">
        <v>195</v>
      </c>
      <c r="B22" s="28"/>
      <c r="C22" s="28"/>
      <c r="D22" s="28"/>
      <c r="E22" s="22"/>
      <c r="F22" s="28"/>
      <c r="G22" s="28"/>
      <c r="H22" s="28"/>
      <c r="I22" s="22"/>
      <c r="J22" s="28"/>
      <c r="K22" s="28"/>
      <c r="L22" s="28"/>
      <c r="M22" s="22">
        <v>844</v>
      </c>
      <c r="N22" s="28"/>
      <c r="O22" s="28"/>
      <c r="P22" s="28"/>
      <c r="Q22" s="22">
        <v>61748</v>
      </c>
      <c r="R22" s="28">
        <v>57444</v>
      </c>
      <c r="S22" s="28">
        <v>44403</v>
      </c>
      <c r="T22" s="28">
        <v>21033</v>
      </c>
      <c r="U22" s="22">
        <v>4576</v>
      </c>
      <c r="V22" s="28"/>
      <c r="W22" s="28"/>
      <c r="X22" s="28"/>
      <c r="Y22" s="22"/>
    </row>
    <row r="23" spans="1:25" ht="13.5">
      <c r="A23" s="6" t="s">
        <v>65</v>
      </c>
      <c r="B23" s="28">
        <v>8600</v>
      </c>
      <c r="C23" s="28">
        <v>4864</v>
      </c>
      <c r="D23" s="28">
        <v>3038</v>
      </c>
      <c r="E23" s="22">
        <v>8007</v>
      </c>
      <c r="F23" s="28">
        <v>5545</v>
      </c>
      <c r="G23" s="28">
        <v>4268</v>
      </c>
      <c r="H23" s="28">
        <v>2039</v>
      </c>
      <c r="I23" s="22">
        <v>12293</v>
      </c>
      <c r="J23" s="28">
        <v>9432</v>
      </c>
      <c r="K23" s="28">
        <v>5000</v>
      </c>
      <c r="L23" s="28">
        <v>2696</v>
      </c>
      <c r="M23" s="22">
        <v>6246</v>
      </c>
      <c r="N23" s="28">
        <v>4604</v>
      </c>
      <c r="O23" s="28">
        <v>3325</v>
      </c>
      <c r="P23" s="28">
        <v>1418</v>
      </c>
      <c r="Q23" s="22">
        <v>12899</v>
      </c>
      <c r="R23" s="28">
        <v>13069</v>
      </c>
      <c r="S23" s="28">
        <v>5521</v>
      </c>
      <c r="T23" s="28">
        <v>4328</v>
      </c>
      <c r="U23" s="22">
        <v>8674</v>
      </c>
      <c r="V23" s="28">
        <v>6867</v>
      </c>
      <c r="W23" s="28">
        <v>4048</v>
      </c>
      <c r="X23" s="28">
        <v>2442</v>
      </c>
      <c r="Y23" s="22">
        <v>14542</v>
      </c>
    </row>
    <row r="24" spans="1:25" ht="13.5">
      <c r="A24" s="6" t="s">
        <v>198</v>
      </c>
      <c r="B24" s="28">
        <v>14279</v>
      </c>
      <c r="C24" s="28">
        <v>8824</v>
      </c>
      <c r="D24" s="28">
        <v>4773</v>
      </c>
      <c r="E24" s="22">
        <v>15702</v>
      </c>
      <c r="F24" s="28">
        <v>10921</v>
      </c>
      <c r="G24" s="28">
        <v>8026</v>
      </c>
      <c r="H24" s="28">
        <v>3627</v>
      </c>
      <c r="I24" s="22">
        <v>19231</v>
      </c>
      <c r="J24" s="28">
        <v>14277</v>
      </c>
      <c r="K24" s="28">
        <v>10091</v>
      </c>
      <c r="L24" s="28">
        <v>4113</v>
      </c>
      <c r="M24" s="22">
        <v>13410</v>
      </c>
      <c r="N24" s="28">
        <v>7860</v>
      </c>
      <c r="O24" s="28">
        <v>4439</v>
      </c>
      <c r="P24" s="28">
        <v>2741</v>
      </c>
      <c r="Q24" s="22">
        <v>77215</v>
      </c>
      <c r="R24" s="28">
        <v>70976</v>
      </c>
      <c r="S24" s="28">
        <v>50303</v>
      </c>
      <c r="T24" s="28">
        <v>25596</v>
      </c>
      <c r="U24" s="22">
        <v>18048</v>
      </c>
      <c r="V24" s="28">
        <v>10400</v>
      </c>
      <c r="W24" s="28">
        <v>7065</v>
      </c>
      <c r="X24" s="28">
        <v>6488</v>
      </c>
      <c r="Y24" s="22">
        <v>19831</v>
      </c>
    </row>
    <row r="25" spans="1:25" ht="13.5">
      <c r="A25" s="6" t="s">
        <v>199</v>
      </c>
      <c r="B25" s="28">
        <v>15892</v>
      </c>
      <c r="C25" s="28">
        <v>10111</v>
      </c>
      <c r="D25" s="28">
        <v>4844</v>
      </c>
      <c r="E25" s="22">
        <v>25790</v>
      </c>
      <c r="F25" s="28">
        <v>19302</v>
      </c>
      <c r="G25" s="28">
        <v>12641</v>
      </c>
      <c r="H25" s="28">
        <v>6066</v>
      </c>
      <c r="I25" s="22">
        <v>29693</v>
      </c>
      <c r="J25" s="28">
        <v>18952</v>
      </c>
      <c r="K25" s="28">
        <v>14671</v>
      </c>
      <c r="L25" s="28">
        <v>6043</v>
      </c>
      <c r="M25" s="22">
        <v>69133</v>
      </c>
      <c r="N25" s="28">
        <v>56856</v>
      </c>
      <c r="O25" s="28">
        <v>38182</v>
      </c>
      <c r="P25" s="28">
        <v>19215</v>
      </c>
      <c r="Q25" s="22">
        <v>59096</v>
      </c>
      <c r="R25" s="28">
        <v>39965</v>
      </c>
      <c r="S25" s="28">
        <v>24193</v>
      </c>
      <c r="T25" s="28">
        <v>14558</v>
      </c>
      <c r="U25" s="22">
        <v>41737</v>
      </c>
      <c r="V25" s="28">
        <v>32793</v>
      </c>
      <c r="W25" s="28">
        <v>20817</v>
      </c>
      <c r="X25" s="28">
        <v>7047</v>
      </c>
      <c r="Y25" s="22">
        <v>56365</v>
      </c>
    </row>
    <row r="26" spans="1:25" ht="13.5">
      <c r="A26" s="6" t="s">
        <v>66</v>
      </c>
      <c r="B26" s="28">
        <v>9372</v>
      </c>
      <c r="C26" s="28">
        <v>5807</v>
      </c>
      <c r="D26" s="28">
        <v>2667</v>
      </c>
      <c r="E26" s="22">
        <v>14354</v>
      </c>
      <c r="F26" s="28">
        <v>7573</v>
      </c>
      <c r="G26" s="28">
        <v>4847</v>
      </c>
      <c r="H26" s="28">
        <v>3364</v>
      </c>
      <c r="I26" s="22">
        <v>6309</v>
      </c>
      <c r="J26" s="28">
        <v>2123</v>
      </c>
      <c r="K26" s="28"/>
      <c r="L26" s="28">
        <v>1364</v>
      </c>
      <c r="M26" s="22">
        <v>36595</v>
      </c>
      <c r="N26" s="28">
        <v>35743</v>
      </c>
      <c r="O26" s="28">
        <v>29974</v>
      </c>
      <c r="P26" s="28">
        <v>10641</v>
      </c>
      <c r="Q26" s="22">
        <v>12596</v>
      </c>
      <c r="R26" s="28"/>
      <c r="S26" s="28">
        <v>13120</v>
      </c>
      <c r="T26" s="28">
        <v>4576</v>
      </c>
      <c r="U26" s="22"/>
      <c r="V26" s="28"/>
      <c r="W26" s="28"/>
      <c r="X26" s="28"/>
      <c r="Y26" s="22"/>
    </row>
    <row r="27" spans="1:25" ht="13.5">
      <c r="A27" s="6" t="s">
        <v>67</v>
      </c>
      <c r="B27" s="28"/>
      <c r="C27" s="28"/>
      <c r="D27" s="28"/>
      <c r="E27" s="22">
        <v>708</v>
      </c>
      <c r="F27" s="28"/>
      <c r="G27" s="28"/>
      <c r="H27" s="28"/>
      <c r="I27" s="22">
        <v>3078</v>
      </c>
      <c r="J27" s="28"/>
      <c r="K27" s="28"/>
      <c r="L27" s="28"/>
      <c r="M27" s="22">
        <v>93</v>
      </c>
      <c r="N27" s="28"/>
      <c r="O27" s="28"/>
      <c r="P27" s="28">
        <v>25</v>
      </c>
      <c r="Q27" s="22">
        <v>166</v>
      </c>
      <c r="R27" s="28">
        <v>121</v>
      </c>
      <c r="S27" s="28">
        <v>115</v>
      </c>
      <c r="T27" s="28">
        <v>61</v>
      </c>
      <c r="U27" s="22">
        <v>4076</v>
      </c>
      <c r="V27" s="28">
        <v>4099</v>
      </c>
      <c r="W27" s="28">
        <v>3590</v>
      </c>
      <c r="X27" s="28">
        <v>2085</v>
      </c>
      <c r="Y27" s="22">
        <v>5683</v>
      </c>
    </row>
    <row r="28" spans="1:25" ht="13.5">
      <c r="A28" s="6" t="s">
        <v>104</v>
      </c>
      <c r="B28" s="28">
        <v>2398</v>
      </c>
      <c r="C28" s="28">
        <v>693</v>
      </c>
      <c r="D28" s="28">
        <v>317</v>
      </c>
      <c r="E28" s="22">
        <v>325</v>
      </c>
      <c r="F28" s="28">
        <v>944</v>
      </c>
      <c r="G28" s="28">
        <v>944</v>
      </c>
      <c r="H28" s="28">
        <v>105</v>
      </c>
      <c r="I28" s="22">
        <v>1729</v>
      </c>
      <c r="J28" s="28">
        <v>8714</v>
      </c>
      <c r="K28" s="28">
        <v>1241</v>
      </c>
      <c r="L28" s="28">
        <v>1986</v>
      </c>
      <c r="M28" s="22">
        <v>21937</v>
      </c>
      <c r="N28" s="28">
        <v>10032</v>
      </c>
      <c r="O28" s="28">
        <v>10412</v>
      </c>
      <c r="P28" s="28">
        <v>149</v>
      </c>
      <c r="Q28" s="22">
        <v>5129</v>
      </c>
      <c r="R28" s="28">
        <v>10554</v>
      </c>
      <c r="S28" s="28">
        <v>308</v>
      </c>
      <c r="T28" s="28">
        <v>149</v>
      </c>
      <c r="U28" s="22">
        <v>1803</v>
      </c>
      <c r="V28" s="28">
        <v>1711</v>
      </c>
      <c r="W28" s="28">
        <v>1198</v>
      </c>
      <c r="X28" s="28">
        <v>580</v>
      </c>
      <c r="Y28" s="22">
        <v>1572</v>
      </c>
    </row>
    <row r="29" spans="1:25" ht="13.5">
      <c r="A29" s="6" t="s">
        <v>204</v>
      </c>
      <c r="B29" s="28">
        <v>27664</v>
      </c>
      <c r="C29" s="28">
        <v>16612</v>
      </c>
      <c r="D29" s="28">
        <v>7830</v>
      </c>
      <c r="E29" s="22">
        <v>41179</v>
      </c>
      <c r="F29" s="28">
        <v>27819</v>
      </c>
      <c r="G29" s="28">
        <v>18432</v>
      </c>
      <c r="H29" s="28">
        <v>9536</v>
      </c>
      <c r="I29" s="22">
        <v>40809</v>
      </c>
      <c r="J29" s="28">
        <v>29790</v>
      </c>
      <c r="K29" s="28">
        <v>15912</v>
      </c>
      <c r="L29" s="28">
        <v>9394</v>
      </c>
      <c r="M29" s="22">
        <v>127759</v>
      </c>
      <c r="N29" s="28">
        <v>102633</v>
      </c>
      <c r="O29" s="28">
        <v>78568</v>
      </c>
      <c r="P29" s="28">
        <v>30031</v>
      </c>
      <c r="Q29" s="22">
        <v>76989</v>
      </c>
      <c r="R29" s="28">
        <v>50641</v>
      </c>
      <c r="S29" s="28">
        <v>37737</v>
      </c>
      <c r="T29" s="28">
        <v>19345</v>
      </c>
      <c r="U29" s="22">
        <v>47617</v>
      </c>
      <c r="V29" s="28">
        <v>38604</v>
      </c>
      <c r="W29" s="28">
        <v>25607</v>
      </c>
      <c r="X29" s="28">
        <v>9713</v>
      </c>
      <c r="Y29" s="22">
        <v>63620</v>
      </c>
    </row>
    <row r="30" spans="1:25" ht="14.25" thickBot="1">
      <c r="A30" s="25" t="s">
        <v>205</v>
      </c>
      <c r="B30" s="29">
        <v>47414</v>
      </c>
      <c r="C30" s="29">
        <v>26487</v>
      </c>
      <c r="D30" s="29">
        <v>-63371</v>
      </c>
      <c r="E30" s="23">
        <v>209801</v>
      </c>
      <c r="F30" s="29">
        <v>190569</v>
      </c>
      <c r="G30" s="29">
        <v>138660</v>
      </c>
      <c r="H30" s="29">
        <v>82003</v>
      </c>
      <c r="I30" s="23">
        <v>93583</v>
      </c>
      <c r="J30" s="29">
        <v>67924</v>
      </c>
      <c r="K30" s="29">
        <v>38373</v>
      </c>
      <c r="L30" s="29">
        <v>8680</v>
      </c>
      <c r="M30" s="23">
        <v>-576191</v>
      </c>
      <c r="N30" s="29">
        <v>-403907</v>
      </c>
      <c r="O30" s="29">
        <v>-242969</v>
      </c>
      <c r="P30" s="29">
        <v>-237413</v>
      </c>
      <c r="Q30" s="23">
        <v>-1238862</v>
      </c>
      <c r="R30" s="29">
        <v>-875445</v>
      </c>
      <c r="S30" s="29">
        <v>-554565</v>
      </c>
      <c r="T30" s="29">
        <v>-296746</v>
      </c>
      <c r="U30" s="23">
        <v>-1038116</v>
      </c>
      <c r="V30" s="29">
        <v>-415922</v>
      </c>
      <c r="W30" s="29">
        <v>-219391</v>
      </c>
      <c r="X30" s="29">
        <v>-234440</v>
      </c>
      <c r="Y30" s="23">
        <v>-175360</v>
      </c>
    </row>
    <row r="31" spans="1:25" ht="14.25" thickTop="1">
      <c r="A31" s="6" t="s">
        <v>206</v>
      </c>
      <c r="B31" s="28"/>
      <c r="C31" s="28"/>
      <c r="D31" s="28"/>
      <c r="E31" s="22">
        <v>2253</v>
      </c>
      <c r="F31" s="28">
        <v>2145</v>
      </c>
      <c r="G31" s="28">
        <v>2145</v>
      </c>
      <c r="H31" s="28">
        <v>2145</v>
      </c>
      <c r="I31" s="22">
        <v>110932</v>
      </c>
      <c r="J31" s="28">
        <v>414</v>
      </c>
      <c r="K31" s="28">
        <v>416</v>
      </c>
      <c r="L31" s="28">
        <v>2</v>
      </c>
      <c r="M31" s="22">
        <v>852</v>
      </c>
      <c r="N31" s="28">
        <v>852</v>
      </c>
      <c r="O31" s="28">
        <v>852</v>
      </c>
      <c r="P31" s="28"/>
      <c r="Q31" s="22">
        <v>21106</v>
      </c>
      <c r="R31" s="28">
        <v>1155</v>
      </c>
      <c r="S31" s="28">
        <v>938</v>
      </c>
      <c r="T31" s="28">
        <v>972</v>
      </c>
      <c r="U31" s="22">
        <v>10866</v>
      </c>
      <c r="V31" s="28">
        <v>10048</v>
      </c>
      <c r="W31" s="28">
        <v>1316</v>
      </c>
      <c r="X31" s="28"/>
      <c r="Y31" s="22">
        <v>1018</v>
      </c>
    </row>
    <row r="32" spans="1:25" ht="13.5">
      <c r="A32" s="6" t="s">
        <v>196</v>
      </c>
      <c r="B32" s="28"/>
      <c r="C32" s="28"/>
      <c r="D32" s="28"/>
      <c r="E32" s="22"/>
      <c r="F32" s="28"/>
      <c r="G32" s="28"/>
      <c r="H32" s="28"/>
      <c r="I32" s="22"/>
      <c r="J32" s="28"/>
      <c r="K32" s="28"/>
      <c r="L32" s="28"/>
      <c r="M32" s="22"/>
      <c r="N32" s="28"/>
      <c r="O32" s="28"/>
      <c r="P32" s="28">
        <v>762</v>
      </c>
      <c r="Q32" s="22">
        <v>1972</v>
      </c>
      <c r="R32" s="28"/>
      <c r="S32" s="28">
        <v>80</v>
      </c>
      <c r="T32" s="28">
        <v>576</v>
      </c>
      <c r="U32" s="22">
        <v>27175</v>
      </c>
      <c r="V32" s="28">
        <v>27456</v>
      </c>
      <c r="W32" s="28">
        <v>27201</v>
      </c>
      <c r="X32" s="28"/>
      <c r="Y32" s="22">
        <v>33974</v>
      </c>
    </row>
    <row r="33" spans="1:25" ht="13.5">
      <c r="A33" s="6" t="s">
        <v>207</v>
      </c>
      <c r="B33" s="28"/>
      <c r="C33" s="28"/>
      <c r="D33" s="28"/>
      <c r="E33" s="22"/>
      <c r="F33" s="28"/>
      <c r="G33" s="28"/>
      <c r="H33" s="28"/>
      <c r="I33" s="22"/>
      <c r="J33" s="28"/>
      <c r="K33" s="28"/>
      <c r="L33" s="28"/>
      <c r="M33" s="22">
        <v>1200</v>
      </c>
      <c r="N33" s="28">
        <v>1200</v>
      </c>
      <c r="O33" s="28">
        <v>1200</v>
      </c>
      <c r="P33" s="28"/>
      <c r="Q33" s="22">
        <v>800</v>
      </c>
      <c r="R33" s="28">
        <v>800</v>
      </c>
      <c r="S33" s="28">
        <v>800</v>
      </c>
      <c r="T33" s="28">
        <v>800</v>
      </c>
      <c r="U33" s="22"/>
      <c r="V33" s="28"/>
      <c r="W33" s="28"/>
      <c r="X33" s="28"/>
      <c r="Y33" s="22"/>
    </row>
    <row r="34" spans="1:25" ht="13.5">
      <c r="A34" s="6" t="s">
        <v>208</v>
      </c>
      <c r="B34" s="28"/>
      <c r="C34" s="28"/>
      <c r="D34" s="28"/>
      <c r="E34" s="22"/>
      <c r="F34" s="28"/>
      <c r="G34" s="28"/>
      <c r="H34" s="28"/>
      <c r="I34" s="22">
        <v>9178</v>
      </c>
      <c r="J34" s="28">
        <v>9178</v>
      </c>
      <c r="K34" s="28">
        <v>9178</v>
      </c>
      <c r="L34" s="28">
        <v>9178</v>
      </c>
      <c r="M34" s="22"/>
      <c r="N34" s="28"/>
      <c r="O34" s="28"/>
      <c r="P34" s="28"/>
      <c r="Q34" s="22"/>
      <c r="R34" s="28"/>
      <c r="S34" s="28"/>
      <c r="T34" s="28"/>
      <c r="U34" s="22"/>
      <c r="V34" s="28"/>
      <c r="W34" s="28"/>
      <c r="X34" s="28"/>
      <c r="Y34" s="22"/>
    </row>
    <row r="35" spans="1:25" ht="13.5">
      <c r="A35" s="6" t="s">
        <v>68</v>
      </c>
      <c r="B35" s="28"/>
      <c r="C35" s="28"/>
      <c r="D35" s="28"/>
      <c r="E35" s="22">
        <v>2253</v>
      </c>
      <c r="F35" s="28">
        <v>2145</v>
      </c>
      <c r="G35" s="28">
        <v>2145</v>
      </c>
      <c r="H35" s="28">
        <v>2145</v>
      </c>
      <c r="I35" s="22">
        <v>120110</v>
      </c>
      <c r="J35" s="28">
        <v>9593</v>
      </c>
      <c r="K35" s="28">
        <v>9594</v>
      </c>
      <c r="L35" s="28">
        <v>9180</v>
      </c>
      <c r="M35" s="22">
        <v>2052</v>
      </c>
      <c r="N35" s="28">
        <v>2052</v>
      </c>
      <c r="O35" s="28">
        <v>2052</v>
      </c>
      <c r="P35" s="28">
        <v>762</v>
      </c>
      <c r="Q35" s="22">
        <v>23878</v>
      </c>
      <c r="R35" s="28">
        <v>1955</v>
      </c>
      <c r="S35" s="28">
        <v>1819</v>
      </c>
      <c r="T35" s="28">
        <v>2348</v>
      </c>
      <c r="U35" s="22">
        <v>38041</v>
      </c>
      <c r="V35" s="28">
        <v>37504</v>
      </c>
      <c r="W35" s="28">
        <v>28517</v>
      </c>
      <c r="X35" s="28"/>
      <c r="Y35" s="22">
        <v>70777</v>
      </c>
    </row>
    <row r="36" spans="1:25" ht="13.5">
      <c r="A36" s="6" t="s">
        <v>69</v>
      </c>
      <c r="B36" s="28"/>
      <c r="C36" s="28"/>
      <c r="D36" s="28"/>
      <c r="E36" s="22"/>
      <c r="F36" s="28"/>
      <c r="G36" s="28"/>
      <c r="H36" s="28"/>
      <c r="I36" s="22"/>
      <c r="J36" s="28"/>
      <c r="K36" s="28"/>
      <c r="L36" s="28"/>
      <c r="M36" s="22"/>
      <c r="N36" s="28"/>
      <c r="O36" s="28"/>
      <c r="P36" s="28"/>
      <c r="Q36" s="22"/>
      <c r="R36" s="28"/>
      <c r="S36" s="28"/>
      <c r="T36" s="28"/>
      <c r="U36" s="22"/>
      <c r="V36" s="28"/>
      <c r="W36" s="28"/>
      <c r="X36" s="28"/>
      <c r="Y36" s="22">
        <v>337261</v>
      </c>
    </row>
    <row r="37" spans="1:25" ht="13.5">
      <c r="A37" s="6" t="s">
        <v>212</v>
      </c>
      <c r="B37" s="28"/>
      <c r="C37" s="28"/>
      <c r="D37" s="28"/>
      <c r="E37" s="22"/>
      <c r="F37" s="28"/>
      <c r="G37" s="28"/>
      <c r="H37" s="28"/>
      <c r="I37" s="22"/>
      <c r="J37" s="28"/>
      <c r="K37" s="28"/>
      <c r="L37" s="28"/>
      <c r="M37" s="22"/>
      <c r="N37" s="28"/>
      <c r="O37" s="28"/>
      <c r="P37" s="28"/>
      <c r="Q37" s="22"/>
      <c r="R37" s="28"/>
      <c r="S37" s="28"/>
      <c r="T37" s="28"/>
      <c r="U37" s="22"/>
      <c r="V37" s="28"/>
      <c r="W37" s="28"/>
      <c r="X37" s="28"/>
      <c r="Y37" s="22">
        <v>308570</v>
      </c>
    </row>
    <row r="38" spans="1:25" ht="13.5">
      <c r="A38" s="6" t="s">
        <v>213</v>
      </c>
      <c r="B38" s="28">
        <v>3450</v>
      </c>
      <c r="C38" s="28">
        <v>1490</v>
      </c>
      <c r="D38" s="28">
        <v>700</v>
      </c>
      <c r="E38" s="22">
        <v>624</v>
      </c>
      <c r="F38" s="28">
        <v>451</v>
      </c>
      <c r="G38" s="28">
        <v>376</v>
      </c>
      <c r="H38" s="28">
        <v>0</v>
      </c>
      <c r="I38" s="22">
        <v>40708</v>
      </c>
      <c r="J38" s="28">
        <v>12190</v>
      </c>
      <c r="K38" s="28">
        <v>2159</v>
      </c>
      <c r="L38" s="28">
        <v>1790</v>
      </c>
      <c r="M38" s="22">
        <v>5563</v>
      </c>
      <c r="N38" s="28">
        <v>5500</v>
      </c>
      <c r="O38" s="28">
        <v>5500</v>
      </c>
      <c r="P38" s="28">
        <v>38</v>
      </c>
      <c r="Q38" s="22">
        <v>31880</v>
      </c>
      <c r="R38" s="28">
        <v>1117</v>
      </c>
      <c r="S38" s="28">
        <v>884</v>
      </c>
      <c r="T38" s="28"/>
      <c r="U38" s="22">
        <v>16917</v>
      </c>
      <c r="V38" s="28">
        <v>2122</v>
      </c>
      <c r="W38" s="28">
        <v>2081</v>
      </c>
      <c r="X38" s="28">
        <v>185</v>
      </c>
      <c r="Y38" s="22">
        <v>9587</v>
      </c>
    </row>
    <row r="39" spans="1:25" ht="13.5">
      <c r="A39" s="6" t="s">
        <v>219</v>
      </c>
      <c r="B39" s="28">
        <v>3450</v>
      </c>
      <c r="C39" s="28">
        <v>1490</v>
      </c>
      <c r="D39" s="28">
        <v>700</v>
      </c>
      <c r="E39" s="22">
        <v>624</v>
      </c>
      <c r="F39" s="28">
        <v>451</v>
      </c>
      <c r="G39" s="28">
        <v>376</v>
      </c>
      <c r="H39" s="28">
        <v>0</v>
      </c>
      <c r="I39" s="22">
        <v>57811</v>
      </c>
      <c r="J39" s="28">
        <v>25801</v>
      </c>
      <c r="K39" s="28">
        <v>2159</v>
      </c>
      <c r="L39" s="28">
        <v>1790</v>
      </c>
      <c r="M39" s="22">
        <v>5563</v>
      </c>
      <c r="N39" s="28">
        <v>5500</v>
      </c>
      <c r="O39" s="28">
        <v>5500</v>
      </c>
      <c r="P39" s="28">
        <v>38</v>
      </c>
      <c r="Q39" s="22">
        <v>191122</v>
      </c>
      <c r="R39" s="28">
        <v>115321</v>
      </c>
      <c r="S39" s="28">
        <v>884</v>
      </c>
      <c r="T39" s="28"/>
      <c r="U39" s="22">
        <v>43627</v>
      </c>
      <c r="V39" s="28">
        <v>2122</v>
      </c>
      <c r="W39" s="28">
        <v>2081</v>
      </c>
      <c r="X39" s="28">
        <v>185</v>
      </c>
      <c r="Y39" s="22">
        <v>655419</v>
      </c>
    </row>
    <row r="40" spans="1:25" ht="13.5">
      <c r="A40" s="7" t="s">
        <v>221</v>
      </c>
      <c r="B40" s="28">
        <v>43964</v>
      </c>
      <c r="C40" s="28">
        <v>24997</v>
      </c>
      <c r="D40" s="28">
        <v>-64071</v>
      </c>
      <c r="E40" s="22">
        <v>211430</v>
      </c>
      <c r="F40" s="28">
        <v>192263</v>
      </c>
      <c r="G40" s="28">
        <v>140429</v>
      </c>
      <c r="H40" s="28">
        <v>84149</v>
      </c>
      <c r="I40" s="22">
        <v>155882</v>
      </c>
      <c r="J40" s="28">
        <v>51715</v>
      </c>
      <c r="K40" s="28">
        <v>45808</v>
      </c>
      <c r="L40" s="28">
        <v>16071</v>
      </c>
      <c r="M40" s="22">
        <v>-579703</v>
      </c>
      <c r="N40" s="28">
        <v>-407354</v>
      </c>
      <c r="O40" s="28">
        <v>-246417</v>
      </c>
      <c r="P40" s="28">
        <v>-236688</v>
      </c>
      <c r="Q40" s="22">
        <v>-1406105</v>
      </c>
      <c r="R40" s="28">
        <v>-988810</v>
      </c>
      <c r="S40" s="28">
        <v>-553631</v>
      </c>
      <c r="T40" s="28">
        <v>-294397</v>
      </c>
      <c r="U40" s="22">
        <v>-1043702</v>
      </c>
      <c r="V40" s="28">
        <v>-380541</v>
      </c>
      <c r="W40" s="28">
        <v>-192955</v>
      </c>
      <c r="X40" s="28">
        <v>-234626</v>
      </c>
      <c r="Y40" s="22">
        <v>-760002</v>
      </c>
    </row>
    <row r="41" spans="1:25" ht="13.5">
      <c r="A41" s="7" t="s">
        <v>222</v>
      </c>
      <c r="B41" s="28"/>
      <c r="C41" s="28"/>
      <c r="D41" s="28"/>
      <c r="E41" s="22">
        <v>31866</v>
      </c>
      <c r="F41" s="28"/>
      <c r="G41" s="28"/>
      <c r="H41" s="28"/>
      <c r="I41" s="22">
        <v>23021</v>
      </c>
      <c r="J41" s="28"/>
      <c r="K41" s="28">
        <v>13190</v>
      </c>
      <c r="L41" s="28"/>
      <c r="M41" s="22">
        <v>24576</v>
      </c>
      <c r="N41" s="28">
        <v>17572</v>
      </c>
      <c r="O41" s="28">
        <v>12679</v>
      </c>
      <c r="P41" s="28">
        <v>4310</v>
      </c>
      <c r="Q41" s="22">
        <v>18282</v>
      </c>
      <c r="R41" s="28">
        <v>13022</v>
      </c>
      <c r="S41" s="28">
        <v>9488</v>
      </c>
      <c r="T41" s="28">
        <v>4300</v>
      </c>
      <c r="U41" s="22">
        <v>21834</v>
      </c>
      <c r="V41" s="28">
        <v>16503</v>
      </c>
      <c r="W41" s="28">
        <v>13434</v>
      </c>
      <c r="X41" s="28">
        <v>4278</v>
      </c>
      <c r="Y41" s="22">
        <v>22874</v>
      </c>
    </row>
    <row r="42" spans="1:25" ht="13.5">
      <c r="A42" s="7" t="s">
        <v>223</v>
      </c>
      <c r="B42" s="28"/>
      <c r="C42" s="28"/>
      <c r="D42" s="28"/>
      <c r="E42" s="22"/>
      <c r="F42" s="28"/>
      <c r="G42" s="28"/>
      <c r="H42" s="28"/>
      <c r="I42" s="22"/>
      <c r="J42" s="28"/>
      <c r="K42" s="28"/>
      <c r="L42" s="28"/>
      <c r="M42" s="22"/>
      <c r="N42" s="28"/>
      <c r="O42" s="28"/>
      <c r="P42" s="28"/>
      <c r="Q42" s="22"/>
      <c r="R42" s="28"/>
      <c r="S42" s="28"/>
      <c r="T42" s="28"/>
      <c r="U42" s="22"/>
      <c r="V42" s="28"/>
      <c r="W42" s="28"/>
      <c r="X42" s="28"/>
      <c r="Y42" s="22">
        <v>7123</v>
      </c>
    </row>
    <row r="43" spans="1:25" ht="13.5">
      <c r="A43" s="7" t="s">
        <v>224</v>
      </c>
      <c r="B43" s="28">
        <v>15599</v>
      </c>
      <c r="C43" s="28">
        <v>9632</v>
      </c>
      <c r="D43" s="28">
        <v>6589</v>
      </c>
      <c r="E43" s="22">
        <v>31866</v>
      </c>
      <c r="F43" s="28">
        <v>26236</v>
      </c>
      <c r="G43" s="28">
        <v>14473</v>
      </c>
      <c r="H43" s="28">
        <v>9444</v>
      </c>
      <c r="I43" s="22">
        <v>23021</v>
      </c>
      <c r="J43" s="28">
        <v>17159</v>
      </c>
      <c r="K43" s="28">
        <v>13190</v>
      </c>
      <c r="L43" s="28">
        <v>7588</v>
      </c>
      <c r="M43" s="22">
        <v>24576</v>
      </c>
      <c r="N43" s="28">
        <v>17572</v>
      </c>
      <c r="O43" s="28">
        <v>12679</v>
      </c>
      <c r="P43" s="28">
        <v>4310</v>
      </c>
      <c r="Q43" s="22">
        <v>18282</v>
      </c>
      <c r="R43" s="28">
        <v>13022</v>
      </c>
      <c r="S43" s="28">
        <v>9488</v>
      </c>
      <c r="T43" s="28">
        <v>4300</v>
      </c>
      <c r="U43" s="22">
        <v>21834</v>
      </c>
      <c r="V43" s="28">
        <v>16503</v>
      </c>
      <c r="W43" s="28">
        <v>13434</v>
      </c>
      <c r="X43" s="28">
        <v>4278</v>
      </c>
      <c r="Y43" s="22">
        <v>29998</v>
      </c>
    </row>
    <row r="44" spans="1:25" ht="13.5">
      <c r="A44" s="7" t="s">
        <v>0</v>
      </c>
      <c r="B44" s="28">
        <v>28364</v>
      </c>
      <c r="C44" s="28">
        <v>15364</v>
      </c>
      <c r="D44" s="28">
        <v>-70660</v>
      </c>
      <c r="E44" s="22">
        <v>179564</v>
      </c>
      <c r="F44" s="28">
        <v>166026</v>
      </c>
      <c r="G44" s="28">
        <v>125955</v>
      </c>
      <c r="H44" s="28">
        <v>74705</v>
      </c>
      <c r="I44" s="22">
        <v>132861</v>
      </c>
      <c r="J44" s="28">
        <v>34555</v>
      </c>
      <c r="K44" s="28">
        <v>32618</v>
      </c>
      <c r="L44" s="28">
        <v>8482</v>
      </c>
      <c r="M44" s="22">
        <v>-604279</v>
      </c>
      <c r="N44" s="28">
        <v>-424926</v>
      </c>
      <c r="O44" s="28">
        <v>-259097</v>
      </c>
      <c r="P44" s="28">
        <v>-240999</v>
      </c>
      <c r="Q44" s="22"/>
      <c r="R44" s="28"/>
      <c r="S44" s="28"/>
      <c r="T44" s="28"/>
      <c r="U44" s="22"/>
      <c r="V44" s="28"/>
      <c r="W44" s="28"/>
      <c r="X44" s="28"/>
      <c r="Y44" s="22"/>
    </row>
    <row r="45" spans="1:25" ht="13.5">
      <c r="A45" s="7" t="s">
        <v>1</v>
      </c>
      <c r="B45" s="28"/>
      <c r="C45" s="28"/>
      <c r="D45" s="28"/>
      <c r="E45" s="22"/>
      <c r="F45" s="28"/>
      <c r="G45" s="28"/>
      <c r="H45" s="28"/>
      <c r="I45" s="22"/>
      <c r="J45" s="28"/>
      <c r="K45" s="28"/>
      <c r="L45" s="28"/>
      <c r="M45" s="22"/>
      <c r="N45" s="28"/>
      <c r="O45" s="28"/>
      <c r="P45" s="28"/>
      <c r="Q45" s="22">
        <v>-2924</v>
      </c>
      <c r="R45" s="28">
        <v>-2924</v>
      </c>
      <c r="S45" s="28">
        <v>-2924</v>
      </c>
      <c r="T45" s="28">
        <v>-2066</v>
      </c>
      <c r="U45" s="22">
        <v>-2316</v>
      </c>
      <c r="V45" s="28">
        <v>-1329</v>
      </c>
      <c r="W45" s="28">
        <v>-1198</v>
      </c>
      <c r="X45" s="28">
        <v>-1148</v>
      </c>
      <c r="Y45" s="22">
        <v>-1954</v>
      </c>
    </row>
    <row r="46" spans="1:25" ht="14.25" thickBot="1">
      <c r="A46" s="7" t="s">
        <v>226</v>
      </c>
      <c r="B46" s="28">
        <v>28364</v>
      </c>
      <c r="C46" s="28">
        <v>15364</v>
      </c>
      <c r="D46" s="28">
        <v>-70660</v>
      </c>
      <c r="E46" s="22">
        <v>179564</v>
      </c>
      <c r="F46" s="28">
        <v>166026</v>
      </c>
      <c r="G46" s="28">
        <v>125955</v>
      </c>
      <c r="H46" s="28">
        <v>74705</v>
      </c>
      <c r="I46" s="22">
        <v>132861</v>
      </c>
      <c r="J46" s="28">
        <v>34555</v>
      </c>
      <c r="K46" s="28">
        <v>32618</v>
      </c>
      <c r="L46" s="28">
        <v>8482</v>
      </c>
      <c r="M46" s="22">
        <v>-604279</v>
      </c>
      <c r="N46" s="28">
        <v>-424926</v>
      </c>
      <c r="O46" s="28">
        <v>-259097</v>
      </c>
      <c r="P46" s="28">
        <v>-240999</v>
      </c>
      <c r="Q46" s="22">
        <v>-1421463</v>
      </c>
      <c r="R46" s="28">
        <v>-998907</v>
      </c>
      <c r="S46" s="28">
        <v>-560195</v>
      </c>
      <c r="T46" s="28">
        <v>-296631</v>
      </c>
      <c r="U46" s="22">
        <v>-1063220</v>
      </c>
      <c r="V46" s="28">
        <v>-395714</v>
      </c>
      <c r="W46" s="28">
        <v>-205191</v>
      </c>
      <c r="X46" s="28">
        <v>-237755</v>
      </c>
      <c r="Y46" s="22">
        <v>-788045</v>
      </c>
    </row>
    <row r="47" spans="1:25" ht="14.25" thickTop="1">
      <c r="A47" s="8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9" ht="13.5">
      <c r="A49" s="20" t="s">
        <v>172</v>
      </c>
    </row>
    <row r="50" ht="13.5">
      <c r="A50" s="20" t="s">
        <v>173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6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168</v>
      </c>
      <c r="B2" s="14">
        <v>6280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169</v>
      </c>
      <c r="B3" s="1" t="s">
        <v>170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70</v>
      </c>
      <c r="B4" s="15" t="str">
        <f>HYPERLINK("http://www.kabupro.jp/mark/20131114/S1000H40.htm","四半期報告書")</f>
        <v>四半期報告書</v>
      </c>
      <c r="C4" s="15" t="str">
        <f>HYPERLINK("http://www.kabupro.jp/mark/20130625/S000DQ6G.htm","有価証券報告書")</f>
        <v>有価証券報告書</v>
      </c>
      <c r="D4" s="15" t="str">
        <f>HYPERLINK("http://www.kabupro.jp/mark/20131114/S1000H40.htm","四半期報告書")</f>
        <v>四半期報告書</v>
      </c>
      <c r="E4" s="15" t="str">
        <f>HYPERLINK("http://www.kabupro.jp/mark/20130625/S000DQ6G.htm","有価証券報告書")</f>
        <v>有価証券報告書</v>
      </c>
      <c r="F4" s="15" t="str">
        <f>HYPERLINK("http://www.kabupro.jp/mark/20121114/S000CB8P.htm","四半期報告書")</f>
        <v>四半期報告書</v>
      </c>
      <c r="G4" s="15" t="str">
        <f>HYPERLINK("http://www.kabupro.jp/mark/20120626/S000B7F2.htm","有価証券報告書")</f>
        <v>有価証券報告書</v>
      </c>
      <c r="H4" s="15" t="str">
        <f>HYPERLINK("http://www.kabupro.jp/mark/20110214/S0007SIS.htm","四半期報告書")</f>
        <v>四半期報告書</v>
      </c>
      <c r="I4" s="15" t="str">
        <f>HYPERLINK("http://www.kabupro.jp/mark/20111114/S0009RLQ.htm","四半期報告書")</f>
        <v>四半期報告書</v>
      </c>
      <c r="J4" s="15" t="str">
        <f>HYPERLINK("http://www.kabupro.jp/mark/20100811/S0006KCP.htm","四半期報告書")</f>
        <v>四半期報告書</v>
      </c>
      <c r="K4" s="15" t="str">
        <f>HYPERLINK("http://www.kabupro.jp/mark/20110624/S0008ME8.htm","有価証券報告書")</f>
        <v>有価証券報告書</v>
      </c>
      <c r="L4" s="15" t="str">
        <f>HYPERLINK("http://www.kabupro.jp/mark/20110214/S0007SIS.htm","四半期報告書")</f>
        <v>四半期報告書</v>
      </c>
      <c r="M4" s="15" t="str">
        <f>HYPERLINK("http://www.kabupro.jp/mark/20101115/S000776T.htm","四半期報告書")</f>
        <v>四半期報告書</v>
      </c>
      <c r="N4" s="15" t="str">
        <f>HYPERLINK("http://www.kabupro.jp/mark/20100811/S0006KCP.htm","四半期報告書")</f>
        <v>四半期報告書</v>
      </c>
      <c r="O4" s="15" t="str">
        <f>HYPERLINK("http://www.kabupro.jp/mark/20100629/S00067N7.htm","有価証券報告書")</f>
        <v>有価証券報告書</v>
      </c>
      <c r="P4" s="15" t="str">
        <f>HYPERLINK("http://www.kabupro.jp/mark/20100212/S00055J2.htm","四半期報告書")</f>
        <v>四半期報告書</v>
      </c>
      <c r="Q4" s="15" t="str">
        <f>HYPERLINK("http://www.kabupro.jp/mark/20091110/S0004HNW.htm","四半期報告書")</f>
        <v>四半期報告書</v>
      </c>
      <c r="R4" s="15" t="str">
        <f>HYPERLINK("http://www.kabupro.jp/mark/20090811/S0003VSH.htm","四半期報告書")</f>
        <v>四半期報告書</v>
      </c>
      <c r="S4" s="15" t="str">
        <f>HYPERLINK("http://www.kabupro.jp/mark/20090629/S0003IIB.htm","有価証券報告書")</f>
        <v>有価証券報告書</v>
      </c>
    </row>
    <row r="5" spans="1:19" ht="14.25" thickBot="1">
      <c r="A5" s="11" t="s">
        <v>71</v>
      </c>
      <c r="B5" s="1" t="s">
        <v>231</v>
      </c>
      <c r="C5" s="1" t="s">
        <v>77</v>
      </c>
      <c r="D5" s="1" t="s">
        <v>231</v>
      </c>
      <c r="E5" s="1" t="s">
        <v>77</v>
      </c>
      <c r="F5" s="1" t="s">
        <v>237</v>
      </c>
      <c r="G5" s="1" t="s">
        <v>81</v>
      </c>
      <c r="H5" s="1" t="s">
        <v>247</v>
      </c>
      <c r="I5" s="1" t="s">
        <v>243</v>
      </c>
      <c r="J5" s="1" t="s">
        <v>251</v>
      </c>
      <c r="K5" s="1" t="s">
        <v>83</v>
      </c>
      <c r="L5" s="1" t="s">
        <v>247</v>
      </c>
      <c r="M5" s="1" t="s">
        <v>249</v>
      </c>
      <c r="N5" s="1" t="s">
        <v>251</v>
      </c>
      <c r="O5" s="1" t="s">
        <v>85</v>
      </c>
      <c r="P5" s="1" t="s">
        <v>253</v>
      </c>
      <c r="Q5" s="1" t="s">
        <v>255</v>
      </c>
      <c r="R5" s="1" t="s">
        <v>257</v>
      </c>
      <c r="S5" s="1" t="s">
        <v>87</v>
      </c>
    </row>
    <row r="6" spans="1:19" ht="15" thickBot="1" thickTop="1">
      <c r="A6" s="10" t="s">
        <v>72</v>
      </c>
      <c r="B6" s="18" t="s">
        <v>61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73</v>
      </c>
      <c r="B7" s="14" t="s">
        <v>15</v>
      </c>
      <c r="C7" s="16" t="s">
        <v>78</v>
      </c>
      <c r="D7" s="14" t="s">
        <v>15</v>
      </c>
      <c r="E7" s="16" t="s">
        <v>78</v>
      </c>
      <c r="F7" s="14" t="s">
        <v>15</v>
      </c>
      <c r="G7" s="16" t="s">
        <v>78</v>
      </c>
      <c r="H7" s="14" t="s">
        <v>15</v>
      </c>
      <c r="I7" s="14" t="s">
        <v>15</v>
      </c>
      <c r="J7" s="14" t="s">
        <v>15</v>
      </c>
      <c r="K7" s="16" t="s">
        <v>78</v>
      </c>
      <c r="L7" s="14" t="s">
        <v>15</v>
      </c>
      <c r="M7" s="14" t="s">
        <v>15</v>
      </c>
      <c r="N7" s="14" t="s">
        <v>15</v>
      </c>
      <c r="O7" s="16" t="s">
        <v>78</v>
      </c>
      <c r="P7" s="14" t="s">
        <v>15</v>
      </c>
      <c r="Q7" s="14" t="s">
        <v>15</v>
      </c>
      <c r="R7" s="14" t="s">
        <v>15</v>
      </c>
      <c r="S7" s="16" t="s">
        <v>78</v>
      </c>
    </row>
    <row r="8" spans="1:19" ht="13.5">
      <c r="A8" s="13" t="s">
        <v>74</v>
      </c>
      <c r="B8" s="1" t="s">
        <v>16</v>
      </c>
      <c r="C8" s="17" t="s">
        <v>174</v>
      </c>
      <c r="D8" s="1" t="s">
        <v>174</v>
      </c>
      <c r="E8" s="17" t="s">
        <v>175</v>
      </c>
      <c r="F8" s="1" t="s">
        <v>175</v>
      </c>
      <c r="G8" s="17" t="s">
        <v>176</v>
      </c>
      <c r="H8" s="1" t="s">
        <v>176</v>
      </c>
      <c r="I8" s="1" t="s">
        <v>176</v>
      </c>
      <c r="J8" s="1" t="s">
        <v>176</v>
      </c>
      <c r="K8" s="17" t="s">
        <v>177</v>
      </c>
      <c r="L8" s="1" t="s">
        <v>177</v>
      </c>
      <c r="M8" s="1" t="s">
        <v>177</v>
      </c>
      <c r="N8" s="1" t="s">
        <v>177</v>
      </c>
      <c r="O8" s="17" t="s">
        <v>178</v>
      </c>
      <c r="P8" s="1" t="s">
        <v>178</v>
      </c>
      <c r="Q8" s="1" t="s">
        <v>178</v>
      </c>
      <c r="R8" s="1" t="s">
        <v>178</v>
      </c>
      <c r="S8" s="17" t="s">
        <v>179</v>
      </c>
    </row>
    <row r="9" spans="1:19" ht="13.5">
      <c r="A9" s="13" t="s">
        <v>75</v>
      </c>
      <c r="B9" s="1" t="s">
        <v>232</v>
      </c>
      <c r="C9" s="17" t="s">
        <v>79</v>
      </c>
      <c r="D9" s="1" t="s">
        <v>238</v>
      </c>
      <c r="E9" s="17" t="s">
        <v>80</v>
      </c>
      <c r="F9" s="1" t="s">
        <v>244</v>
      </c>
      <c r="G9" s="17" t="s">
        <v>82</v>
      </c>
      <c r="H9" s="1" t="s">
        <v>248</v>
      </c>
      <c r="I9" s="1" t="s">
        <v>250</v>
      </c>
      <c r="J9" s="1" t="s">
        <v>252</v>
      </c>
      <c r="K9" s="17" t="s">
        <v>84</v>
      </c>
      <c r="L9" s="1" t="s">
        <v>254</v>
      </c>
      <c r="M9" s="1" t="s">
        <v>256</v>
      </c>
      <c r="N9" s="1" t="s">
        <v>258</v>
      </c>
      <c r="O9" s="17" t="s">
        <v>86</v>
      </c>
      <c r="P9" s="1" t="s">
        <v>260</v>
      </c>
      <c r="Q9" s="1" t="s">
        <v>262</v>
      </c>
      <c r="R9" s="1" t="s">
        <v>264</v>
      </c>
      <c r="S9" s="17" t="s">
        <v>88</v>
      </c>
    </row>
    <row r="10" spans="1:19" ht="14.25" thickBot="1">
      <c r="A10" s="13" t="s">
        <v>76</v>
      </c>
      <c r="B10" s="1" t="s">
        <v>90</v>
      </c>
      <c r="C10" s="17" t="s">
        <v>90</v>
      </c>
      <c r="D10" s="1" t="s">
        <v>90</v>
      </c>
      <c r="E10" s="17" t="s">
        <v>90</v>
      </c>
      <c r="F10" s="1" t="s">
        <v>90</v>
      </c>
      <c r="G10" s="17" t="s">
        <v>90</v>
      </c>
      <c r="H10" s="1" t="s">
        <v>90</v>
      </c>
      <c r="I10" s="1" t="s">
        <v>90</v>
      </c>
      <c r="J10" s="1" t="s">
        <v>90</v>
      </c>
      <c r="K10" s="17" t="s">
        <v>90</v>
      </c>
      <c r="L10" s="1" t="s">
        <v>90</v>
      </c>
      <c r="M10" s="1" t="s">
        <v>90</v>
      </c>
      <c r="N10" s="1" t="s">
        <v>90</v>
      </c>
      <c r="O10" s="17" t="s">
        <v>90</v>
      </c>
      <c r="P10" s="1" t="s">
        <v>90</v>
      </c>
      <c r="Q10" s="1" t="s">
        <v>90</v>
      </c>
      <c r="R10" s="1" t="s">
        <v>90</v>
      </c>
      <c r="S10" s="17" t="s">
        <v>90</v>
      </c>
    </row>
    <row r="11" spans="1:19" ht="14.25" thickTop="1">
      <c r="A11" s="30" t="s">
        <v>221</v>
      </c>
      <c r="B11" s="27">
        <v>24997</v>
      </c>
      <c r="C11" s="21">
        <v>211430</v>
      </c>
      <c r="D11" s="27">
        <v>140429</v>
      </c>
      <c r="E11" s="21">
        <v>155882</v>
      </c>
      <c r="F11" s="27">
        <v>45808</v>
      </c>
      <c r="G11" s="21">
        <v>-579703</v>
      </c>
      <c r="H11" s="27">
        <v>-407354</v>
      </c>
      <c r="I11" s="27">
        <v>-246417</v>
      </c>
      <c r="J11" s="27">
        <v>-236688</v>
      </c>
      <c r="K11" s="21">
        <v>-1406105</v>
      </c>
      <c r="L11" s="27">
        <v>-988810</v>
      </c>
      <c r="M11" s="27">
        <v>-553631</v>
      </c>
      <c r="N11" s="27">
        <v>-294397</v>
      </c>
      <c r="O11" s="21">
        <v>-1043702</v>
      </c>
      <c r="P11" s="27">
        <v>-380541</v>
      </c>
      <c r="Q11" s="27">
        <v>-192955</v>
      </c>
      <c r="R11" s="27">
        <v>-234626</v>
      </c>
      <c r="S11" s="21">
        <v>-760002</v>
      </c>
    </row>
    <row r="12" spans="1:19" ht="13.5">
      <c r="A12" s="6" t="s">
        <v>17</v>
      </c>
      <c r="B12" s="28">
        <v>55577</v>
      </c>
      <c r="C12" s="22">
        <v>119764</v>
      </c>
      <c r="D12" s="28">
        <v>57978</v>
      </c>
      <c r="E12" s="22">
        <v>153580</v>
      </c>
      <c r="F12" s="28">
        <v>76746</v>
      </c>
      <c r="G12" s="22">
        <v>162737</v>
      </c>
      <c r="H12" s="28">
        <v>122040</v>
      </c>
      <c r="I12" s="28">
        <v>79168</v>
      </c>
      <c r="J12" s="28">
        <v>40105</v>
      </c>
      <c r="K12" s="22">
        <v>191441</v>
      </c>
      <c r="L12" s="28">
        <v>162968</v>
      </c>
      <c r="M12" s="28">
        <v>107507</v>
      </c>
      <c r="N12" s="28">
        <v>53200</v>
      </c>
      <c r="O12" s="22">
        <v>237713</v>
      </c>
      <c r="P12" s="28">
        <v>183543</v>
      </c>
      <c r="Q12" s="28">
        <v>119090</v>
      </c>
      <c r="R12" s="28">
        <v>58408</v>
      </c>
      <c r="S12" s="22">
        <v>242205</v>
      </c>
    </row>
    <row r="13" spans="1:19" ht="13.5">
      <c r="A13" s="6" t="s">
        <v>18</v>
      </c>
      <c r="B13" s="28">
        <v>-575</v>
      </c>
      <c r="C13" s="22">
        <v>16</v>
      </c>
      <c r="D13" s="28">
        <v>315</v>
      </c>
      <c r="E13" s="22">
        <v>-9229</v>
      </c>
      <c r="F13" s="28">
        <v>1700</v>
      </c>
      <c r="G13" s="22">
        <v>-200999</v>
      </c>
      <c r="H13" s="28">
        <v>162</v>
      </c>
      <c r="I13" s="28">
        <v>248</v>
      </c>
      <c r="J13" s="28">
        <v>-762</v>
      </c>
      <c r="K13" s="22">
        <v>-6261</v>
      </c>
      <c r="L13" s="28">
        <v>-3799</v>
      </c>
      <c r="M13" s="28">
        <v>-4062</v>
      </c>
      <c r="N13" s="28">
        <v>-4303</v>
      </c>
      <c r="O13" s="22">
        <v>-30133</v>
      </c>
      <c r="P13" s="28">
        <v>-27588</v>
      </c>
      <c r="Q13" s="28">
        <v>-27333</v>
      </c>
      <c r="R13" s="28">
        <v>1260</v>
      </c>
      <c r="S13" s="22">
        <v>-43675</v>
      </c>
    </row>
    <row r="14" spans="1:19" ht="13.5">
      <c r="A14" s="6" t="s">
        <v>19</v>
      </c>
      <c r="B14" s="28"/>
      <c r="C14" s="22"/>
      <c r="D14" s="28"/>
      <c r="E14" s="22"/>
      <c r="F14" s="28"/>
      <c r="G14" s="22">
        <v>-13681</v>
      </c>
      <c r="H14" s="28"/>
      <c r="I14" s="28"/>
      <c r="J14" s="28"/>
      <c r="K14" s="22">
        <v>-18985</v>
      </c>
      <c r="L14" s="28">
        <v>-13848</v>
      </c>
      <c r="M14" s="28">
        <v>-9725</v>
      </c>
      <c r="N14" s="28"/>
      <c r="O14" s="22">
        <v>-14218</v>
      </c>
      <c r="P14" s="28">
        <v>-7009</v>
      </c>
      <c r="Q14" s="28">
        <v>-3452</v>
      </c>
      <c r="R14" s="28">
        <v>5777</v>
      </c>
      <c r="S14" s="22">
        <v>-7151</v>
      </c>
    </row>
    <row r="15" spans="1:19" ht="13.5">
      <c r="A15" s="6" t="s">
        <v>20</v>
      </c>
      <c r="B15" s="28">
        <v>-10478</v>
      </c>
      <c r="C15" s="22"/>
      <c r="D15" s="28">
        <v>-37</v>
      </c>
      <c r="E15" s="22"/>
      <c r="F15" s="28">
        <v>18395</v>
      </c>
      <c r="G15" s="22"/>
      <c r="H15" s="28">
        <v>17930</v>
      </c>
      <c r="I15" s="28">
        <v>16453</v>
      </c>
      <c r="J15" s="28">
        <v>9908</v>
      </c>
      <c r="K15" s="22"/>
      <c r="L15" s="28"/>
      <c r="M15" s="28"/>
      <c r="N15" s="28">
        <v>-397</v>
      </c>
      <c r="O15" s="22"/>
      <c r="P15" s="28"/>
      <c r="Q15" s="28"/>
      <c r="R15" s="28"/>
      <c r="S15" s="22"/>
    </row>
    <row r="16" spans="1:19" ht="13.5">
      <c r="A16" s="6" t="s">
        <v>21</v>
      </c>
      <c r="B16" s="28">
        <v>20061</v>
      </c>
      <c r="C16" s="22">
        <v>6542</v>
      </c>
      <c r="D16" s="28">
        <v>27460</v>
      </c>
      <c r="E16" s="22">
        <v>1299</v>
      </c>
      <c r="F16" s="28">
        <v>-13535</v>
      </c>
      <c r="G16" s="22">
        <v>117471</v>
      </c>
      <c r="H16" s="28">
        <v>90458</v>
      </c>
      <c r="I16" s="28">
        <v>61765</v>
      </c>
      <c r="J16" s="28">
        <v>36579</v>
      </c>
      <c r="K16" s="22">
        <v>-702227</v>
      </c>
      <c r="L16" s="28">
        <v>-98661</v>
      </c>
      <c r="M16" s="28">
        <v>-132216</v>
      </c>
      <c r="N16" s="28">
        <v>12654</v>
      </c>
      <c r="O16" s="22">
        <v>-1777</v>
      </c>
      <c r="P16" s="28">
        <v>-18933</v>
      </c>
      <c r="Q16" s="28">
        <v>-39229</v>
      </c>
      <c r="R16" s="28">
        <v>-10902</v>
      </c>
      <c r="S16" s="22">
        <v>-1960</v>
      </c>
    </row>
    <row r="17" spans="1:19" ht="13.5">
      <c r="A17" s="6" t="s">
        <v>22</v>
      </c>
      <c r="B17" s="28"/>
      <c r="C17" s="22"/>
      <c r="D17" s="28"/>
      <c r="E17" s="22">
        <v>-5610</v>
      </c>
      <c r="F17" s="28"/>
      <c r="G17" s="22">
        <v>2040</v>
      </c>
      <c r="H17" s="28">
        <v>1530</v>
      </c>
      <c r="I17" s="28">
        <v>1020</v>
      </c>
      <c r="J17" s="28">
        <v>510</v>
      </c>
      <c r="K17" s="22">
        <v>990</v>
      </c>
      <c r="L17" s="28">
        <v>498</v>
      </c>
      <c r="M17" s="28">
        <v>7</v>
      </c>
      <c r="N17" s="28">
        <v>660</v>
      </c>
      <c r="O17" s="22">
        <v>1280</v>
      </c>
      <c r="P17" s="28">
        <v>400</v>
      </c>
      <c r="Q17" s="28">
        <v>-40</v>
      </c>
      <c r="R17" s="28">
        <v>300</v>
      </c>
      <c r="S17" s="22">
        <v>1050</v>
      </c>
    </row>
    <row r="18" spans="1:19" ht="13.5">
      <c r="A18" s="6" t="s">
        <v>23</v>
      </c>
      <c r="B18" s="28"/>
      <c r="C18" s="22">
        <v>-2001</v>
      </c>
      <c r="D18" s="28"/>
      <c r="E18" s="22">
        <v>-1166</v>
      </c>
      <c r="F18" s="28"/>
      <c r="G18" s="22">
        <v>3168</v>
      </c>
      <c r="H18" s="28"/>
      <c r="I18" s="28"/>
      <c r="J18" s="28"/>
      <c r="K18" s="22"/>
      <c r="L18" s="28"/>
      <c r="M18" s="28"/>
      <c r="N18" s="28"/>
      <c r="O18" s="22"/>
      <c r="P18" s="28"/>
      <c r="Q18" s="28"/>
      <c r="R18" s="28"/>
      <c r="S18" s="22"/>
    </row>
    <row r="19" spans="1:19" ht="13.5">
      <c r="A19" s="6" t="s">
        <v>24</v>
      </c>
      <c r="B19" s="28"/>
      <c r="C19" s="22"/>
      <c r="D19" s="28"/>
      <c r="E19" s="22"/>
      <c r="F19" s="28"/>
      <c r="G19" s="22"/>
      <c r="H19" s="28"/>
      <c r="I19" s="28"/>
      <c r="J19" s="28"/>
      <c r="K19" s="22">
        <v>356171</v>
      </c>
      <c r="L19" s="28">
        <v>32443</v>
      </c>
      <c r="M19" s="28">
        <v>32443</v>
      </c>
      <c r="N19" s="28"/>
      <c r="O19" s="22"/>
      <c r="P19" s="28">
        <v>19368</v>
      </c>
      <c r="Q19" s="28">
        <v>19368</v>
      </c>
      <c r="R19" s="28"/>
      <c r="S19" s="22">
        <v>-2671</v>
      </c>
    </row>
    <row r="20" spans="1:19" ht="13.5">
      <c r="A20" s="6" t="s">
        <v>25</v>
      </c>
      <c r="B20" s="28">
        <v>-376</v>
      </c>
      <c r="C20" s="22">
        <v>-733</v>
      </c>
      <c r="D20" s="28">
        <v>-398</v>
      </c>
      <c r="E20" s="22">
        <v>-830</v>
      </c>
      <c r="F20" s="28">
        <v>-408</v>
      </c>
      <c r="G20" s="22">
        <v>-765</v>
      </c>
      <c r="H20" s="28">
        <v>-570</v>
      </c>
      <c r="I20" s="28">
        <v>-414</v>
      </c>
      <c r="J20" s="28">
        <v>-247</v>
      </c>
      <c r="K20" s="22">
        <v>-621</v>
      </c>
      <c r="L20" s="28">
        <v>-461</v>
      </c>
      <c r="M20" s="28">
        <v>-378</v>
      </c>
      <c r="N20" s="28">
        <v>-235</v>
      </c>
      <c r="O20" s="22">
        <v>-2334</v>
      </c>
      <c r="P20" s="28">
        <v>-1812</v>
      </c>
      <c r="Q20" s="28">
        <v>-1296</v>
      </c>
      <c r="R20" s="28">
        <v>-575</v>
      </c>
      <c r="S20" s="22">
        <v>-4639</v>
      </c>
    </row>
    <row r="21" spans="1:19" ht="13.5">
      <c r="A21" s="6" t="s">
        <v>199</v>
      </c>
      <c r="B21" s="28">
        <v>10111</v>
      </c>
      <c r="C21" s="22">
        <v>25790</v>
      </c>
      <c r="D21" s="28">
        <v>12641</v>
      </c>
      <c r="E21" s="22">
        <v>29693</v>
      </c>
      <c r="F21" s="28">
        <v>14671</v>
      </c>
      <c r="G21" s="22">
        <v>69133</v>
      </c>
      <c r="H21" s="28">
        <v>56856</v>
      </c>
      <c r="I21" s="28">
        <v>38207</v>
      </c>
      <c r="J21" s="28">
        <v>19215</v>
      </c>
      <c r="K21" s="22">
        <v>59096</v>
      </c>
      <c r="L21" s="28">
        <v>39965</v>
      </c>
      <c r="M21" s="28">
        <v>24193</v>
      </c>
      <c r="N21" s="28">
        <v>14558</v>
      </c>
      <c r="O21" s="22">
        <v>41737</v>
      </c>
      <c r="P21" s="28">
        <v>32793</v>
      </c>
      <c r="Q21" s="28">
        <v>20817</v>
      </c>
      <c r="R21" s="28">
        <v>7047</v>
      </c>
      <c r="S21" s="22">
        <v>56365</v>
      </c>
    </row>
    <row r="22" spans="1:19" ht="13.5">
      <c r="A22" s="6" t="s">
        <v>26</v>
      </c>
      <c r="B22" s="28">
        <v>175</v>
      </c>
      <c r="C22" s="22">
        <v>-8</v>
      </c>
      <c r="D22" s="28">
        <v>56</v>
      </c>
      <c r="E22" s="22">
        <v>-66</v>
      </c>
      <c r="F22" s="28">
        <v>2</v>
      </c>
      <c r="G22" s="22">
        <v>8741</v>
      </c>
      <c r="H22" s="28">
        <v>252</v>
      </c>
      <c r="I22" s="28">
        <v>298</v>
      </c>
      <c r="J22" s="28">
        <v>137</v>
      </c>
      <c r="K22" s="22">
        <v>-89</v>
      </c>
      <c r="L22" s="28">
        <v>-32</v>
      </c>
      <c r="M22" s="28">
        <v>275</v>
      </c>
      <c r="N22" s="28">
        <v>90</v>
      </c>
      <c r="O22" s="22">
        <v>-163</v>
      </c>
      <c r="P22" s="28">
        <v>169</v>
      </c>
      <c r="Q22" s="28">
        <v>169</v>
      </c>
      <c r="R22" s="28">
        <v>-135</v>
      </c>
      <c r="S22" s="22">
        <v>271</v>
      </c>
    </row>
    <row r="23" spans="1:19" ht="13.5">
      <c r="A23" s="6" t="s">
        <v>27</v>
      </c>
      <c r="B23" s="28"/>
      <c r="C23" s="22"/>
      <c r="D23" s="28"/>
      <c r="E23" s="22"/>
      <c r="F23" s="28"/>
      <c r="G23" s="22"/>
      <c r="H23" s="28"/>
      <c r="I23" s="28"/>
      <c r="J23" s="28"/>
      <c r="K23" s="22"/>
      <c r="L23" s="28"/>
      <c r="M23" s="28"/>
      <c r="N23" s="28"/>
      <c r="O23" s="22"/>
      <c r="P23" s="28"/>
      <c r="Q23" s="28"/>
      <c r="R23" s="28"/>
      <c r="S23" s="22">
        <v>-35784</v>
      </c>
    </row>
    <row r="24" spans="1:19" ht="13.5">
      <c r="A24" s="6" t="s">
        <v>28</v>
      </c>
      <c r="B24" s="28">
        <v>1490</v>
      </c>
      <c r="C24" s="22">
        <v>624</v>
      </c>
      <c r="D24" s="28">
        <v>376</v>
      </c>
      <c r="E24" s="22">
        <v>11141</v>
      </c>
      <c r="F24" s="28">
        <v>368</v>
      </c>
      <c r="G24" s="22">
        <v>5563</v>
      </c>
      <c r="H24" s="28">
        <v>5500</v>
      </c>
      <c r="I24" s="28">
        <v>5500</v>
      </c>
      <c r="J24" s="28">
        <v>38</v>
      </c>
      <c r="K24" s="22">
        <v>19510</v>
      </c>
      <c r="L24" s="28">
        <v>1117</v>
      </c>
      <c r="M24" s="28">
        <v>884</v>
      </c>
      <c r="N24" s="28"/>
      <c r="O24" s="22">
        <v>15832</v>
      </c>
      <c r="P24" s="28">
        <v>1182</v>
      </c>
      <c r="Q24" s="28">
        <v>996</v>
      </c>
      <c r="R24" s="28">
        <v>185</v>
      </c>
      <c r="S24" s="22">
        <v>5445</v>
      </c>
    </row>
    <row r="25" spans="1:19" ht="13.5">
      <c r="A25" s="6" t="s">
        <v>29</v>
      </c>
      <c r="B25" s="28"/>
      <c r="C25" s="22">
        <v>-2253</v>
      </c>
      <c r="D25" s="28">
        <v>-2145</v>
      </c>
      <c r="E25" s="22">
        <v>-81365</v>
      </c>
      <c r="F25" s="28">
        <v>1373</v>
      </c>
      <c r="G25" s="22">
        <v>-852</v>
      </c>
      <c r="H25" s="28">
        <v>-852</v>
      </c>
      <c r="I25" s="28">
        <v>-852</v>
      </c>
      <c r="J25" s="28"/>
      <c r="K25" s="22">
        <v>-8736</v>
      </c>
      <c r="L25" s="28">
        <v>-1155</v>
      </c>
      <c r="M25" s="28">
        <v>-938</v>
      </c>
      <c r="N25" s="28">
        <v>-972</v>
      </c>
      <c r="O25" s="22">
        <v>-9781</v>
      </c>
      <c r="P25" s="28">
        <v>-8963</v>
      </c>
      <c r="Q25" s="28">
        <v>-231</v>
      </c>
      <c r="R25" s="28"/>
      <c r="S25" s="22">
        <v>3123</v>
      </c>
    </row>
    <row r="26" spans="1:19" ht="13.5">
      <c r="A26" s="6" t="s">
        <v>30</v>
      </c>
      <c r="B26" s="28">
        <v>50476</v>
      </c>
      <c r="C26" s="22">
        <v>284293</v>
      </c>
      <c r="D26" s="28">
        <v>66792</v>
      </c>
      <c r="E26" s="22">
        <v>-745031</v>
      </c>
      <c r="F26" s="28">
        <v>-449485</v>
      </c>
      <c r="G26" s="22">
        <v>-239755</v>
      </c>
      <c r="H26" s="28">
        <v>-425451</v>
      </c>
      <c r="I26" s="28">
        <v>-516695</v>
      </c>
      <c r="J26" s="28">
        <v>-97009</v>
      </c>
      <c r="K26" s="22">
        <v>1001848</v>
      </c>
      <c r="L26" s="28">
        <v>1129813</v>
      </c>
      <c r="M26" s="28">
        <v>1084298</v>
      </c>
      <c r="N26" s="28">
        <v>891612</v>
      </c>
      <c r="O26" s="22">
        <v>1332789</v>
      </c>
      <c r="P26" s="28">
        <v>1140045</v>
      </c>
      <c r="Q26" s="28">
        <v>1002538</v>
      </c>
      <c r="R26" s="28">
        <v>27372</v>
      </c>
      <c r="S26" s="22">
        <v>888530</v>
      </c>
    </row>
    <row r="27" spans="1:19" ht="13.5">
      <c r="A27" s="6" t="s">
        <v>31</v>
      </c>
      <c r="B27" s="28"/>
      <c r="C27" s="22"/>
      <c r="D27" s="28"/>
      <c r="E27" s="22"/>
      <c r="F27" s="28"/>
      <c r="G27" s="22">
        <v>212157</v>
      </c>
      <c r="H27" s="28"/>
      <c r="I27" s="28"/>
      <c r="J27" s="28"/>
      <c r="K27" s="22"/>
      <c r="L27" s="28"/>
      <c r="M27" s="28"/>
      <c r="N27" s="28"/>
      <c r="O27" s="22"/>
      <c r="P27" s="28"/>
      <c r="Q27" s="28"/>
      <c r="R27" s="28"/>
      <c r="S27" s="22"/>
    </row>
    <row r="28" spans="1:19" ht="13.5">
      <c r="A28" s="6" t="s">
        <v>32</v>
      </c>
      <c r="B28" s="28">
        <v>-285639</v>
      </c>
      <c r="C28" s="22">
        <v>191411</v>
      </c>
      <c r="D28" s="28">
        <v>-36097</v>
      </c>
      <c r="E28" s="22">
        <v>81515</v>
      </c>
      <c r="F28" s="28">
        <v>45692</v>
      </c>
      <c r="G28" s="22">
        <v>69126</v>
      </c>
      <c r="H28" s="28">
        <v>145289</v>
      </c>
      <c r="I28" s="28">
        <v>234295</v>
      </c>
      <c r="J28" s="28">
        <v>77314</v>
      </c>
      <c r="K28" s="22">
        <v>434564</v>
      </c>
      <c r="L28" s="28">
        <v>148171</v>
      </c>
      <c r="M28" s="28">
        <v>32603</v>
      </c>
      <c r="N28" s="28">
        <v>-32715</v>
      </c>
      <c r="O28" s="22">
        <v>1178773</v>
      </c>
      <c r="P28" s="28">
        <v>201068</v>
      </c>
      <c r="Q28" s="28">
        <v>532165</v>
      </c>
      <c r="R28" s="28">
        <v>405099</v>
      </c>
      <c r="S28" s="22">
        <v>-834457</v>
      </c>
    </row>
    <row r="29" spans="1:19" ht="13.5">
      <c r="A29" s="6" t="s">
        <v>33</v>
      </c>
      <c r="B29" s="28">
        <v>135080</v>
      </c>
      <c r="C29" s="22">
        <v>-455601</v>
      </c>
      <c r="D29" s="28">
        <v>-99074</v>
      </c>
      <c r="E29" s="22">
        <v>409786</v>
      </c>
      <c r="F29" s="28">
        <v>163953</v>
      </c>
      <c r="G29" s="22">
        <v>406840</v>
      </c>
      <c r="H29" s="28">
        <v>201010</v>
      </c>
      <c r="I29" s="28">
        <v>234825</v>
      </c>
      <c r="J29" s="28">
        <v>192917</v>
      </c>
      <c r="K29" s="22">
        <v>-579260</v>
      </c>
      <c r="L29" s="28">
        <v>-780620</v>
      </c>
      <c r="M29" s="28">
        <v>-864924</v>
      </c>
      <c r="N29" s="28">
        <v>-701155</v>
      </c>
      <c r="O29" s="22">
        <v>-1915754</v>
      </c>
      <c r="P29" s="28">
        <v>-1563158</v>
      </c>
      <c r="Q29" s="28">
        <v>-1434982</v>
      </c>
      <c r="R29" s="28">
        <v>-853358</v>
      </c>
      <c r="S29" s="22">
        <v>867986</v>
      </c>
    </row>
    <row r="30" spans="1:19" ht="13.5">
      <c r="A30" s="6" t="s">
        <v>34</v>
      </c>
      <c r="B30" s="28">
        <v>-24995</v>
      </c>
      <c r="C30" s="22">
        <v>46929</v>
      </c>
      <c r="D30" s="28">
        <v>28261</v>
      </c>
      <c r="E30" s="22">
        <v>6770</v>
      </c>
      <c r="F30" s="28">
        <v>40140</v>
      </c>
      <c r="G30" s="22">
        <v>-36252</v>
      </c>
      <c r="H30" s="28">
        <v>-19832</v>
      </c>
      <c r="I30" s="28">
        <v>5314</v>
      </c>
      <c r="J30" s="28">
        <v>-5210</v>
      </c>
      <c r="K30" s="22">
        <v>-1400</v>
      </c>
      <c r="L30" s="28">
        <v>5813</v>
      </c>
      <c r="M30" s="28">
        <v>8665</v>
      </c>
      <c r="N30" s="28">
        <v>2805</v>
      </c>
      <c r="O30" s="22">
        <v>284448</v>
      </c>
      <c r="P30" s="28">
        <v>276258</v>
      </c>
      <c r="Q30" s="28">
        <v>243900</v>
      </c>
      <c r="R30" s="28">
        <v>225208</v>
      </c>
      <c r="S30" s="22">
        <v>-114392</v>
      </c>
    </row>
    <row r="31" spans="1:19" ht="13.5">
      <c r="A31" s="6" t="s">
        <v>35</v>
      </c>
      <c r="B31" s="28">
        <v>-64720</v>
      </c>
      <c r="C31" s="22">
        <v>-47535</v>
      </c>
      <c r="D31" s="28">
        <v>-59312</v>
      </c>
      <c r="E31" s="22">
        <v>35422</v>
      </c>
      <c r="F31" s="28">
        <v>4821</v>
      </c>
      <c r="G31" s="22">
        <v>-56102</v>
      </c>
      <c r="H31" s="28">
        <v>-207941</v>
      </c>
      <c r="I31" s="28">
        <v>-254049</v>
      </c>
      <c r="J31" s="28">
        <v>-188612</v>
      </c>
      <c r="K31" s="22">
        <v>95155</v>
      </c>
      <c r="L31" s="28">
        <v>14372</v>
      </c>
      <c r="M31" s="28">
        <v>-137096</v>
      </c>
      <c r="N31" s="28">
        <v>-101875</v>
      </c>
      <c r="O31" s="22">
        <v>-141492</v>
      </c>
      <c r="P31" s="28">
        <v>-48038</v>
      </c>
      <c r="Q31" s="28">
        <v>60182</v>
      </c>
      <c r="R31" s="28">
        <v>-54850</v>
      </c>
      <c r="S31" s="22">
        <v>-38497</v>
      </c>
    </row>
    <row r="32" spans="1:19" ht="13.5">
      <c r="A32" s="6" t="s">
        <v>36</v>
      </c>
      <c r="B32" s="28"/>
      <c r="C32" s="22"/>
      <c r="D32" s="28"/>
      <c r="E32" s="22">
        <v>-7650</v>
      </c>
      <c r="F32" s="28">
        <v>-7650</v>
      </c>
      <c r="G32" s="22">
        <v>-26201</v>
      </c>
      <c r="H32" s="28">
        <v>-26201</v>
      </c>
      <c r="I32" s="28">
        <v>-26201</v>
      </c>
      <c r="J32" s="28">
        <v>-900</v>
      </c>
      <c r="K32" s="22">
        <v>-4936</v>
      </c>
      <c r="L32" s="28">
        <v>-3803</v>
      </c>
      <c r="M32" s="28">
        <v>-2798</v>
      </c>
      <c r="N32" s="28">
        <v>-800</v>
      </c>
      <c r="O32" s="22">
        <v>-1638</v>
      </c>
      <c r="P32" s="28">
        <v>-50</v>
      </c>
      <c r="Q32" s="28"/>
      <c r="R32" s="28"/>
      <c r="S32" s="22">
        <v>-5164</v>
      </c>
    </row>
    <row r="33" spans="1:19" ht="13.5">
      <c r="A33" s="6" t="s">
        <v>37</v>
      </c>
      <c r="B33" s="28">
        <v>-88814</v>
      </c>
      <c r="C33" s="22">
        <v>370057</v>
      </c>
      <c r="D33" s="28">
        <v>137244</v>
      </c>
      <c r="E33" s="22">
        <v>67741</v>
      </c>
      <c r="F33" s="28">
        <v>-57403</v>
      </c>
      <c r="G33" s="22">
        <v>-63088</v>
      </c>
      <c r="H33" s="28">
        <v>-447175</v>
      </c>
      <c r="I33" s="28">
        <v>-367534</v>
      </c>
      <c r="J33" s="28">
        <v>-152705</v>
      </c>
      <c r="K33" s="22">
        <v>-569846</v>
      </c>
      <c r="L33" s="28">
        <v>-356028</v>
      </c>
      <c r="M33" s="28">
        <v>-414892</v>
      </c>
      <c r="N33" s="28">
        <v>-161269</v>
      </c>
      <c r="O33" s="22">
        <v>-68421</v>
      </c>
      <c r="P33" s="28">
        <v>-201265</v>
      </c>
      <c r="Q33" s="28">
        <v>299709</v>
      </c>
      <c r="R33" s="28">
        <v>-423788</v>
      </c>
      <c r="S33" s="22">
        <v>216581</v>
      </c>
    </row>
    <row r="34" spans="1:19" ht="13.5">
      <c r="A34" s="6" t="s">
        <v>38</v>
      </c>
      <c r="B34" s="28">
        <v>376</v>
      </c>
      <c r="C34" s="22">
        <v>730</v>
      </c>
      <c r="D34" s="28">
        <v>398</v>
      </c>
      <c r="E34" s="22">
        <v>830</v>
      </c>
      <c r="F34" s="28">
        <v>408</v>
      </c>
      <c r="G34" s="22">
        <v>752</v>
      </c>
      <c r="H34" s="28">
        <v>570</v>
      </c>
      <c r="I34" s="28">
        <v>414</v>
      </c>
      <c r="J34" s="28">
        <v>247</v>
      </c>
      <c r="K34" s="22">
        <v>621</v>
      </c>
      <c r="L34" s="28">
        <v>461</v>
      </c>
      <c r="M34" s="28">
        <v>378</v>
      </c>
      <c r="N34" s="28">
        <v>235</v>
      </c>
      <c r="O34" s="22">
        <v>2334</v>
      </c>
      <c r="P34" s="28">
        <v>1812</v>
      </c>
      <c r="Q34" s="28">
        <v>1296</v>
      </c>
      <c r="R34" s="28">
        <v>575</v>
      </c>
      <c r="S34" s="22">
        <v>4639</v>
      </c>
    </row>
    <row r="35" spans="1:19" ht="13.5">
      <c r="A35" s="6" t="s">
        <v>39</v>
      </c>
      <c r="B35" s="28">
        <v>-12519</v>
      </c>
      <c r="C35" s="22">
        <v>-26857</v>
      </c>
      <c r="D35" s="28">
        <v>-16890</v>
      </c>
      <c r="E35" s="22">
        <v>-24490</v>
      </c>
      <c r="F35" s="28">
        <v>-12663</v>
      </c>
      <c r="G35" s="22">
        <v>-72099</v>
      </c>
      <c r="H35" s="28">
        <v>-56856</v>
      </c>
      <c r="I35" s="28">
        <v>-38207</v>
      </c>
      <c r="J35" s="28">
        <v>-19215</v>
      </c>
      <c r="K35" s="22">
        <v>-59096</v>
      </c>
      <c r="L35" s="28">
        <v>-39965</v>
      </c>
      <c r="M35" s="28">
        <v>-24193</v>
      </c>
      <c r="N35" s="28">
        <v>-14558</v>
      </c>
      <c r="O35" s="22">
        <v>-41737</v>
      </c>
      <c r="P35" s="28">
        <v>-32793</v>
      </c>
      <c r="Q35" s="28">
        <v>-20817</v>
      </c>
      <c r="R35" s="28">
        <v>-7047</v>
      </c>
      <c r="S35" s="22">
        <v>-56365</v>
      </c>
    </row>
    <row r="36" spans="1:19" ht="13.5">
      <c r="A36" s="6" t="s">
        <v>40</v>
      </c>
      <c r="B36" s="28">
        <v>-27685</v>
      </c>
      <c r="C36" s="22">
        <v>-25281</v>
      </c>
      <c r="D36" s="28">
        <v>-18356</v>
      </c>
      <c r="E36" s="22">
        <v>-25031</v>
      </c>
      <c r="F36" s="28">
        <v>-20845</v>
      </c>
      <c r="G36" s="22">
        <v>-21203</v>
      </c>
      <c r="H36" s="28">
        <v>-17768</v>
      </c>
      <c r="I36" s="28">
        <v>-12212</v>
      </c>
      <c r="J36" s="28">
        <v>-17485</v>
      </c>
      <c r="K36" s="22">
        <v>-18522</v>
      </c>
      <c r="L36" s="28">
        <v>-17818</v>
      </c>
      <c r="M36" s="28">
        <v>-18021</v>
      </c>
      <c r="N36" s="28">
        <v>-17317</v>
      </c>
      <c r="O36" s="22">
        <v>-21909</v>
      </c>
      <c r="P36" s="28">
        <v>-24261</v>
      </c>
      <c r="Q36" s="28">
        <v>-18127</v>
      </c>
      <c r="R36" s="28">
        <v>-17336</v>
      </c>
      <c r="S36" s="22">
        <v>-26855</v>
      </c>
    </row>
    <row r="37" spans="1:19" ht="14.25" thickBot="1">
      <c r="A37" s="5" t="s">
        <v>41</v>
      </c>
      <c r="B37" s="29">
        <v>-128642</v>
      </c>
      <c r="C37" s="23">
        <v>318648</v>
      </c>
      <c r="D37" s="29">
        <v>102396</v>
      </c>
      <c r="E37" s="23">
        <v>19050</v>
      </c>
      <c r="F37" s="29">
        <v>-90503</v>
      </c>
      <c r="G37" s="23">
        <v>-155639</v>
      </c>
      <c r="H37" s="29">
        <v>-521230</v>
      </c>
      <c r="I37" s="29">
        <v>-417540</v>
      </c>
      <c r="J37" s="29">
        <v>-189157</v>
      </c>
      <c r="K37" s="23">
        <v>-646843</v>
      </c>
      <c r="L37" s="29">
        <v>-413350</v>
      </c>
      <c r="M37" s="29">
        <v>-456727</v>
      </c>
      <c r="N37" s="29">
        <v>-192909</v>
      </c>
      <c r="O37" s="23">
        <v>-129734</v>
      </c>
      <c r="P37" s="29">
        <v>-256508</v>
      </c>
      <c r="Q37" s="29">
        <v>262061</v>
      </c>
      <c r="R37" s="29">
        <v>-447597</v>
      </c>
      <c r="S37" s="23">
        <v>138000</v>
      </c>
    </row>
    <row r="38" spans="1:19" ht="14.25" thickTop="1">
      <c r="A38" s="6" t="s">
        <v>42</v>
      </c>
      <c r="B38" s="28"/>
      <c r="C38" s="22"/>
      <c r="D38" s="28"/>
      <c r="E38" s="22"/>
      <c r="F38" s="28"/>
      <c r="G38" s="22"/>
      <c r="H38" s="28"/>
      <c r="I38" s="28"/>
      <c r="J38" s="28"/>
      <c r="K38" s="22"/>
      <c r="L38" s="28"/>
      <c r="M38" s="28"/>
      <c r="N38" s="28"/>
      <c r="O38" s="22"/>
      <c r="P38" s="28"/>
      <c r="Q38" s="28"/>
      <c r="R38" s="28"/>
      <c r="S38" s="22">
        <v>67539</v>
      </c>
    </row>
    <row r="39" spans="1:19" ht="13.5">
      <c r="A39" s="6" t="s">
        <v>43</v>
      </c>
      <c r="B39" s="28">
        <v>-19976</v>
      </c>
      <c r="C39" s="22">
        <v>-56313</v>
      </c>
      <c r="D39" s="28">
        <v>-21889</v>
      </c>
      <c r="E39" s="22">
        <v>-30611</v>
      </c>
      <c r="F39" s="28">
        <v>-8702</v>
      </c>
      <c r="G39" s="22">
        <v>-32174</v>
      </c>
      <c r="H39" s="28">
        <v>-20516</v>
      </c>
      <c r="I39" s="28">
        <v>-9023</v>
      </c>
      <c r="J39" s="28">
        <v>-35</v>
      </c>
      <c r="K39" s="22">
        <v>-56426</v>
      </c>
      <c r="L39" s="28">
        <v>-33647</v>
      </c>
      <c r="M39" s="28">
        <v>-30460</v>
      </c>
      <c r="N39" s="28">
        <v>-12128</v>
      </c>
      <c r="O39" s="22">
        <v>-53797</v>
      </c>
      <c r="P39" s="28">
        <v>-22519</v>
      </c>
      <c r="Q39" s="28">
        <v>-15442</v>
      </c>
      <c r="R39" s="28">
        <v>-6586</v>
      </c>
      <c r="S39" s="22">
        <v>-68582</v>
      </c>
    </row>
    <row r="40" spans="1:19" ht="13.5">
      <c r="A40" s="6" t="s">
        <v>44</v>
      </c>
      <c r="B40" s="28"/>
      <c r="C40" s="22">
        <v>3963</v>
      </c>
      <c r="D40" s="28">
        <v>3800</v>
      </c>
      <c r="E40" s="22">
        <v>226119</v>
      </c>
      <c r="F40" s="28">
        <v>544</v>
      </c>
      <c r="G40" s="22">
        <v>136858</v>
      </c>
      <c r="H40" s="28">
        <v>134028</v>
      </c>
      <c r="I40" s="28">
        <v>130325</v>
      </c>
      <c r="J40" s="28">
        <v>121254</v>
      </c>
      <c r="K40" s="22">
        <v>3024</v>
      </c>
      <c r="L40" s="28">
        <v>3024</v>
      </c>
      <c r="M40" s="28">
        <v>1472</v>
      </c>
      <c r="N40" s="28">
        <v>998</v>
      </c>
      <c r="O40" s="22">
        <v>17614</v>
      </c>
      <c r="P40" s="28">
        <v>16000</v>
      </c>
      <c r="Q40" s="28">
        <v>3759</v>
      </c>
      <c r="R40" s="28"/>
      <c r="S40" s="22">
        <v>14347</v>
      </c>
    </row>
    <row r="41" spans="1:19" ht="13.5">
      <c r="A41" s="6" t="s">
        <v>45</v>
      </c>
      <c r="B41" s="28"/>
      <c r="C41" s="22"/>
      <c r="D41" s="28"/>
      <c r="E41" s="22"/>
      <c r="F41" s="28"/>
      <c r="G41" s="22"/>
      <c r="H41" s="28"/>
      <c r="I41" s="28"/>
      <c r="J41" s="28"/>
      <c r="K41" s="22"/>
      <c r="L41" s="28"/>
      <c r="M41" s="28"/>
      <c r="N41" s="28"/>
      <c r="O41" s="22"/>
      <c r="P41" s="28"/>
      <c r="Q41" s="28"/>
      <c r="R41" s="28"/>
      <c r="S41" s="22">
        <v>50871</v>
      </c>
    </row>
    <row r="42" spans="1:19" ht="13.5">
      <c r="A42" s="6" t="s">
        <v>46</v>
      </c>
      <c r="B42" s="28">
        <v>-1130</v>
      </c>
      <c r="C42" s="22"/>
      <c r="D42" s="28"/>
      <c r="E42" s="22">
        <v>-1091</v>
      </c>
      <c r="F42" s="28">
        <v>-304</v>
      </c>
      <c r="G42" s="22">
        <v>-375</v>
      </c>
      <c r="H42" s="28">
        <v>-357</v>
      </c>
      <c r="I42" s="28">
        <v>-315</v>
      </c>
      <c r="J42" s="28">
        <v>-310</v>
      </c>
      <c r="K42" s="22">
        <v>-1237</v>
      </c>
      <c r="L42" s="28">
        <v>-924</v>
      </c>
      <c r="M42" s="28">
        <v>-836</v>
      </c>
      <c r="N42" s="28">
        <v>-488</v>
      </c>
      <c r="O42" s="22">
        <v>-1586</v>
      </c>
      <c r="P42" s="28">
        <v>-915</v>
      </c>
      <c r="Q42" s="28">
        <v>-372</v>
      </c>
      <c r="R42" s="28">
        <v>-372</v>
      </c>
      <c r="S42" s="22">
        <v>-1102</v>
      </c>
    </row>
    <row r="43" spans="1:19" ht="13.5">
      <c r="A43" s="6" t="s">
        <v>47</v>
      </c>
      <c r="B43" s="28">
        <v>34</v>
      </c>
      <c r="C43" s="22">
        <v>2109</v>
      </c>
      <c r="D43" s="28">
        <v>8762</v>
      </c>
      <c r="E43" s="22">
        <v>741</v>
      </c>
      <c r="F43" s="28">
        <v>681</v>
      </c>
      <c r="G43" s="22">
        <v>2150</v>
      </c>
      <c r="H43" s="28">
        <v>2142</v>
      </c>
      <c r="I43" s="28">
        <v>2134</v>
      </c>
      <c r="J43" s="28">
        <v>1197</v>
      </c>
      <c r="K43" s="22">
        <v>3635</v>
      </c>
      <c r="L43" s="28">
        <v>2302</v>
      </c>
      <c r="M43" s="28">
        <v>1498</v>
      </c>
      <c r="N43" s="28">
        <v>1049</v>
      </c>
      <c r="O43" s="22">
        <v>3030</v>
      </c>
      <c r="P43" s="28">
        <v>2654</v>
      </c>
      <c r="Q43" s="28">
        <v>2279</v>
      </c>
      <c r="R43" s="28">
        <v>1983</v>
      </c>
      <c r="S43" s="22">
        <v>2162</v>
      </c>
    </row>
    <row r="44" spans="1:19" ht="14.25" thickBot="1">
      <c r="A44" s="5" t="s">
        <v>48</v>
      </c>
      <c r="B44" s="29">
        <v>-21072</v>
      </c>
      <c r="C44" s="23">
        <v>-34149</v>
      </c>
      <c r="D44" s="29">
        <v>-9326</v>
      </c>
      <c r="E44" s="23">
        <v>207682</v>
      </c>
      <c r="F44" s="29">
        <v>-7781</v>
      </c>
      <c r="G44" s="23">
        <v>106459</v>
      </c>
      <c r="H44" s="29">
        <v>115296</v>
      </c>
      <c r="I44" s="29">
        <v>123121</v>
      </c>
      <c r="J44" s="29">
        <v>122105</v>
      </c>
      <c r="K44" s="23">
        <v>-79604</v>
      </c>
      <c r="L44" s="29">
        <v>-29244</v>
      </c>
      <c r="M44" s="29">
        <v>-28325</v>
      </c>
      <c r="N44" s="29">
        <v>-10568</v>
      </c>
      <c r="O44" s="23">
        <v>-34739</v>
      </c>
      <c r="P44" s="29">
        <v>-4780</v>
      </c>
      <c r="Q44" s="29">
        <v>-9775</v>
      </c>
      <c r="R44" s="29">
        <v>-4975</v>
      </c>
      <c r="S44" s="23">
        <v>65236</v>
      </c>
    </row>
    <row r="45" spans="1:19" ht="14.25" thickTop="1">
      <c r="A45" s="6" t="s">
        <v>49</v>
      </c>
      <c r="B45" s="28">
        <v>200000</v>
      </c>
      <c r="C45" s="22">
        <v>120000</v>
      </c>
      <c r="D45" s="28">
        <v>120000</v>
      </c>
      <c r="E45" s="22">
        <v>216966</v>
      </c>
      <c r="F45" s="28">
        <v>166616</v>
      </c>
      <c r="G45" s="22">
        <v>635174</v>
      </c>
      <c r="H45" s="28">
        <v>41076</v>
      </c>
      <c r="I45" s="28">
        <v>25506</v>
      </c>
      <c r="J45" s="28">
        <v>9684</v>
      </c>
      <c r="K45" s="22">
        <v>421739</v>
      </c>
      <c r="L45" s="28">
        <v>1739</v>
      </c>
      <c r="M45" s="28">
        <v>1739</v>
      </c>
      <c r="N45" s="28"/>
      <c r="O45" s="22">
        <v>33464</v>
      </c>
      <c r="P45" s="28">
        <v>25464</v>
      </c>
      <c r="Q45" s="28">
        <v>29786</v>
      </c>
      <c r="R45" s="28">
        <v>24734</v>
      </c>
      <c r="S45" s="22">
        <v>104368</v>
      </c>
    </row>
    <row r="46" spans="1:19" ht="13.5">
      <c r="A46" s="6" t="s">
        <v>50</v>
      </c>
      <c r="B46" s="28">
        <v>-100000</v>
      </c>
      <c r="C46" s="22">
        <v>-470000</v>
      </c>
      <c r="D46" s="28"/>
      <c r="E46" s="22">
        <v>-375357</v>
      </c>
      <c r="F46" s="28">
        <v>-53375</v>
      </c>
      <c r="G46" s="22">
        <v>-1286783</v>
      </c>
      <c r="H46" s="28">
        <v>-458076</v>
      </c>
      <c r="I46" s="28">
        <v>-440506</v>
      </c>
      <c r="J46" s="28">
        <v>-7506</v>
      </c>
      <c r="K46" s="22">
        <v>-11239</v>
      </c>
      <c r="L46" s="28">
        <v>-11239</v>
      </c>
      <c r="M46" s="28">
        <v>-9500</v>
      </c>
      <c r="N46" s="28">
        <v>-9500</v>
      </c>
      <c r="O46" s="22">
        <v>-40332</v>
      </c>
      <c r="P46" s="28">
        <v>-26368</v>
      </c>
      <c r="Q46" s="28">
        <v>-22368</v>
      </c>
      <c r="R46" s="28">
        <v>-16368</v>
      </c>
      <c r="S46" s="22">
        <v>-254000</v>
      </c>
    </row>
    <row r="47" spans="1:19" ht="13.5">
      <c r="A47" s="6" t="s">
        <v>51</v>
      </c>
      <c r="B47" s="28">
        <v>100000</v>
      </c>
      <c r="C47" s="22">
        <v>100000</v>
      </c>
      <c r="D47" s="28"/>
      <c r="E47" s="22"/>
      <c r="F47" s="28"/>
      <c r="G47" s="22">
        <v>420000</v>
      </c>
      <c r="H47" s="28">
        <v>420000</v>
      </c>
      <c r="I47" s="28">
        <v>420000</v>
      </c>
      <c r="J47" s="28"/>
      <c r="K47" s="22">
        <v>10000</v>
      </c>
      <c r="L47" s="28">
        <v>10000</v>
      </c>
      <c r="M47" s="28">
        <v>10000</v>
      </c>
      <c r="N47" s="28">
        <v>10000</v>
      </c>
      <c r="O47" s="22">
        <v>120000</v>
      </c>
      <c r="P47" s="28"/>
      <c r="Q47" s="28"/>
      <c r="R47" s="28"/>
      <c r="S47" s="22">
        <v>100000</v>
      </c>
    </row>
    <row r="48" spans="1:19" ht="13.5">
      <c r="A48" s="6" t="s">
        <v>52</v>
      </c>
      <c r="B48" s="28"/>
      <c r="C48" s="22"/>
      <c r="D48" s="28"/>
      <c r="E48" s="22">
        <v>-98724</v>
      </c>
      <c r="F48" s="28">
        <v>-8632</v>
      </c>
      <c r="G48" s="22">
        <v>-458442</v>
      </c>
      <c r="H48" s="28">
        <v>-150394</v>
      </c>
      <c r="I48" s="28">
        <v>-72196</v>
      </c>
      <c r="J48" s="28">
        <v>-12798</v>
      </c>
      <c r="K48" s="22">
        <v>-153256</v>
      </c>
      <c r="L48" s="28">
        <v>-103964</v>
      </c>
      <c r="M48" s="28">
        <v>-76574</v>
      </c>
      <c r="N48" s="28">
        <v>-38168</v>
      </c>
      <c r="O48" s="22">
        <v>-140766</v>
      </c>
      <c r="P48" s="28">
        <v>-92784</v>
      </c>
      <c r="Q48" s="28">
        <v>-69240</v>
      </c>
      <c r="R48" s="28">
        <v>-34620</v>
      </c>
      <c r="S48" s="22">
        <v>-339556</v>
      </c>
    </row>
    <row r="49" spans="1:19" ht="13.5">
      <c r="A49" s="6" t="s">
        <v>53</v>
      </c>
      <c r="B49" s="28"/>
      <c r="C49" s="22"/>
      <c r="D49" s="28"/>
      <c r="E49" s="22"/>
      <c r="F49" s="28"/>
      <c r="G49" s="22"/>
      <c r="H49" s="28"/>
      <c r="I49" s="28"/>
      <c r="J49" s="28"/>
      <c r="K49" s="22">
        <v>520000</v>
      </c>
      <c r="L49" s="28"/>
      <c r="M49" s="28"/>
      <c r="N49" s="28"/>
      <c r="O49" s="22">
        <v>122000</v>
      </c>
      <c r="P49" s="28">
        <v>122000</v>
      </c>
      <c r="Q49" s="28"/>
      <c r="R49" s="28"/>
      <c r="S49" s="22"/>
    </row>
    <row r="50" spans="1:19" ht="13.5">
      <c r="A50" s="6" t="s">
        <v>54</v>
      </c>
      <c r="B50" s="28">
        <v>-8773</v>
      </c>
      <c r="C50" s="22">
        <v>-14875</v>
      </c>
      <c r="D50" s="28">
        <v>-7151</v>
      </c>
      <c r="E50" s="22">
        <v>-10158</v>
      </c>
      <c r="F50" s="28">
        <v>-4846</v>
      </c>
      <c r="G50" s="22">
        <v>-9127</v>
      </c>
      <c r="H50" s="28">
        <v>-6824</v>
      </c>
      <c r="I50" s="28">
        <v>-4535</v>
      </c>
      <c r="J50" s="28">
        <v>-2260</v>
      </c>
      <c r="K50" s="22">
        <v>-8149</v>
      </c>
      <c r="L50" s="28">
        <v>-5902</v>
      </c>
      <c r="M50" s="28">
        <v>-3669</v>
      </c>
      <c r="N50" s="28">
        <v>-1878</v>
      </c>
      <c r="O50" s="22">
        <v>-948</v>
      </c>
      <c r="P50" s="28"/>
      <c r="Q50" s="28"/>
      <c r="R50" s="28"/>
      <c r="S50" s="22"/>
    </row>
    <row r="51" spans="1:19" ht="13.5">
      <c r="A51" s="6" t="s">
        <v>55</v>
      </c>
      <c r="B51" s="28">
        <v>-80</v>
      </c>
      <c r="C51" s="22">
        <v>-46</v>
      </c>
      <c r="D51" s="28">
        <v>-6</v>
      </c>
      <c r="E51" s="22">
        <v>-85</v>
      </c>
      <c r="F51" s="28">
        <v>-45</v>
      </c>
      <c r="G51" s="22">
        <v>-197</v>
      </c>
      <c r="H51" s="28">
        <v>-136</v>
      </c>
      <c r="I51" s="28">
        <v>-104</v>
      </c>
      <c r="J51" s="28">
        <v>-87</v>
      </c>
      <c r="K51" s="22">
        <v>-163</v>
      </c>
      <c r="L51" s="28">
        <v>-155</v>
      </c>
      <c r="M51" s="28">
        <v>-108</v>
      </c>
      <c r="N51" s="28">
        <v>-65</v>
      </c>
      <c r="O51" s="22">
        <v>-249</v>
      </c>
      <c r="P51" s="28">
        <v>-131</v>
      </c>
      <c r="Q51" s="28">
        <v>-54</v>
      </c>
      <c r="R51" s="28"/>
      <c r="S51" s="22">
        <v>-859</v>
      </c>
    </row>
    <row r="52" spans="1:19" ht="13.5">
      <c r="A52" s="6" t="s">
        <v>56</v>
      </c>
      <c r="B52" s="28"/>
      <c r="C52" s="22"/>
      <c r="D52" s="28"/>
      <c r="E52" s="22"/>
      <c r="F52" s="28"/>
      <c r="G52" s="22"/>
      <c r="H52" s="28"/>
      <c r="I52" s="28"/>
      <c r="J52" s="28"/>
      <c r="K52" s="22"/>
      <c r="L52" s="28"/>
      <c r="M52" s="28"/>
      <c r="N52" s="28"/>
      <c r="O52" s="22">
        <v>-11</v>
      </c>
      <c r="P52" s="28">
        <v>-11</v>
      </c>
      <c r="Q52" s="28">
        <v>-6</v>
      </c>
      <c r="R52" s="28">
        <v>-6</v>
      </c>
      <c r="S52" s="22">
        <v>-39</v>
      </c>
    </row>
    <row r="53" spans="1:19" ht="14.25" thickBot="1">
      <c r="A53" s="5" t="s">
        <v>57</v>
      </c>
      <c r="B53" s="29">
        <v>191146</v>
      </c>
      <c r="C53" s="23">
        <v>-264922</v>
      </c>
      <c r="D53" s="29">
        <v>112842</v>
      </c>
      <c r="E53" s="23">
        <v>-267358</v>
      </c>
      <c r="F53" s="29">
        <v>99716</v>
      </c>
      <c r="G53" s="23">
        <v>-699376</v>
      </c>
      <c r="H53" s="29">
        <v>-154355</v>
      </c>
      <c r="I53" s="29">
        <v>-71835</v>
      </c>
      <c r="J53" s="29">
        <v>-12968</v>
      </c>
      <c r="K53" s="23">
        <v>778931</v>
      </c>
      <c r="L53" s="29">
        <v>-109521</v>
      </c>
      <c r="M53" s="29">
        <v>-78111</v>
      </c>
      <c r="N53" s="29">
        <v>-39612</v>
      </c>
      <c r="O53" s="23">
        <v>93156</v>
      </c>
      <c r="P53" s="29">
        <v>28168</v>
      </c>
      <c r="Q53" s="29">
        <v>-61883</v>
      </c>
      <c r="R53" s="29">
        <v>-26260</v>
      </c>
      <c r="S53" s="23">
        <v>-390086</v>
      </c>
    </row>
    <row r="54" spans="1:19" ht="14.25" thickTop="1">
      <c r="A54" s="7" t="s">
        <v>58</v>
      </c>
      <c r="B54" s="28">
        <v>-2227</v>
      </c>
      <c r="C54" s="22">
        <v>5769</v>
      </c>
      <c r="D54" s="28">
        <v>-8336</v>
      </c>
      <c r="E54" s="22">
        <v>-1140</v>
      </c>
      <c r="F54" s="28">
        <v>-4377</v>
      </c>
      <c r="G54" s="22">
        <v>-10308</v>
      </c>
      <c r="H54" s="28">
        <v>-2472</v>
      </c>
      <c r="I54" s="28">
        <v>-1734</v>
      </c>
      <c r="J54" s="28">
        <v>-2096</v>
      </c>
      <c r="K54" s="22">
        <v>852</v>
      </c>
      <c r="L54" s="28">
        <v>-768</v>
      </c>
      <c r="M54" s="28">
        <v>-2370</v>
      </c>
      <c r="N54" s="28">
        <v>404</v>
      </c>
      <c r="O54" s="22">
        <v>-4757</v>
      </c>
      <c r="P54" s="28">
        <v>-7979</v>
      </c>
      <c r="Q54" s="28">
        <v>-1285</v>
      </c>
      <c r="R54" s="28">
        <v>1005</v>
      </c>
      <c r="S54" s="22">
        <v>-27730</v>
      </c>
    </row>
    <row r="55" spans="1:19" ht="13.5">
      <c r="A55" s="7" t="s">
        <v>59</v>
      </c>
      <c r="B55" s="28">
        <v>39202</v>
      </c>
      <c r="C55" s="22">
        <v>25345</v>
      </c>
      <c r="D55" s="28">
        <v>197576</v>
      </c>
      <c r="E55" s="22">
        <v>-41766</v>
      </c>
      <c r="F55" s="28">
        <v>-2946</v>
      </c>
      <c r="G55" s="22">
        <v>-758865</v>
      </c>
      <c r="H55" s="28">
        <v>-562761</v>
      </c>
      <c r="I55" s="28">
        <v>-367989</v>
      </c>
      <c r="J55" s="28">
        <v>-82116</v>
      </c>
      <c r="K55" s="22">
        <v>53335</v>
      </c>
      <c r="L55" s="28">
        <v>-552884</v>
      </c>
      <c r="M55" s="28">
        <v>-565536</v>
      </c>
      <c r="N55" s="28">
        <v>-242684</v>
      </c>
      <c r="O55" s="22">
        <v>-76074</v>
      </c>
      <c r="P55" s="28">
        <v>-241099</v>
      </c>
      <c r="Q55" s="28">
        <v>189117</v>
      </c>
      <c r="R55" s="28">
        <v>-477828</v>
      </c>
      <c r="S55" s="22">
        <v>-214580</v>
      </c>
    </row>
    <row r="56" spans="1:19" ht="13.5">
      <c r="A56" s="7" t="s">
        <v>60</v>
      </c>
      <c r="B56" s="28">
        <v>545161</v>
      </c>
      <c r="C56" s="22">
        <v>519815</v>
      </c>
      <c r="D56" s="28">
        <v>519815</v>
      </c>
      <c r="E56" s="22">
        <v>561581</v>
      </c>
      <c r="F56" s="28">
        <v>561581</v>
      </c>
      <c r="G56" s="22">
        <v>1320447</v>
      </c>
      <c r="H56" s="28">
        <v>1320447</v>
      </c>
      <c r="I56" s="28">
        <v>1320447</v>
      </c>
      <c r="J56" s="28">
        <v>1320447</v>
      </c>
      <c r="K56" s="22">
        <v>1280342</v>
      </c>
      <c r="L56" s="28">
        <v>1280342</v>
      </c>
      <c r="M56" s="28">
        <v>1280342</v>
      </c>
      <c r="N56" s="28">
        <v>1280342</v>
      </c>
      <c r="O56" s="22">
        <v>1356416</v>
      </c>
      <c r="P56" s="28">
        <v>1356416</v>
      </c>
      <c r="Q56" s="28">
        <v>1356416</v>
      </c>
      <c r="R56" s="28">
        <v>1356416</v>
      </c>
      <c r="S56" s="22">
        <v>1570996</v>
      </c>
    </row>
    <row r="57" spans="1:19" ht="14.25" thickBot="1">
      <c r="A57" s="7" t="s">
        <v>60</v>
      </c>
      <c r="B57" s="28">
        <v>584364</v>
      </c>
      <c r="C57" s="22">
        <v>545161</v>
      </c>
      <c r="D57" s="28">
        <v>717391</v>
      </c>
      <c r="E57" s="22">
        <v>519815</v>
      </c>
      <c r="F57" s="28">
        <v>558635</v>
      </c>
      <c r="G57" s="22">
        <v>561581</v>
      </c>
      <c r="H57" s="28">
        <v>757686</v>
      </c>
      <c r="I57" s="28">
        <v>952457</v>
      </c>
      <c r="J57" s="28">
        <v>1238330</v>
      </c>
      <c r="K57" s="22">
        <v>1320447</v>
      </c>
      <c r="L57" s="28">
        <v>727457</v>
      </c>
      <c r="M57" s="28">
        <v>714805</v>
      </c>
      <c r="N57" s="28">
        <v>1037657</v>
      </c>
      <c r="O57" s="22">
        <v>1280342</v>
      </c>
      <c r="P57" s="28">
        <v>1115317</v>
      </c>
      <c r="Q57" s="28">
        <v>1545534</v>
      </c>
      <c r="R57" s="28">
        <v>878588</v>
      </c>
      <c r="S57" s="22">
        <v>1356416</v>
      </c>
    </row>
    <row r="58" spans="1:19" ht="14.25" thickTop="1">
      <c r="A58" s="8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</row>
    <row r="60" ht="13.5">
      <c r="A60" s="20" t="s">
        <v>172</v>
      </c>
    </row>
    <row r="61" ht="13.5">
      <c r="A61" s="20" t="s">
        <v>173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6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168</v>
      </c>
      <c r="B2" s="14">
        <v>6280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169</v>
      </c>
      <c r="B3" s="1" t="s">
        <v>170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70</v>
      </c>
      <c r="B4" s="15" t="str">
        <f>HYPERLINK("http://www.kabupro.jp/mark/20140214/S1001797.htm","四半期報告書")</f>
        <v>四半期報告書</v>
      </c>
      <c r="C4" s="15" t="str">
        <f>HYPERLINK("http://www.kabupro.jp/mark/20131114/S1000H40.htm","四半期報告書")</f>
        <v>四半期報告書</v>
      </c>
      <c r="D4" s="15" t="str">
        <f>HYPERLINK("http://www.kabupro.jp/mark/20130809/S000E8NK.htm","四半期報告書")</f>
        <v>四半期報告書</v>
      </c>
      <c r="E4" s="15" t="str">
        <f>HYPERLINK("http://www.kabupro.jp/mark/20140214/S1001797.htm","四半期報告書")</f>
        <v>四半期報告書</v>
      </c>
      <c r="F4" s="15" t="str">
        <f>HYPERLINK("http://www.kabupro.jp/mark/20130214/S000CV4G.htm","四半期報告書")</f>
        <v>四半期報告書</v>
      </c>
      <c r="G4" s="15" t="str">
        <f>HYPERLINK("http://www.kabupro.jp/mark/20121114/S000CB8P.htm","四半期報告書")</f>
        <v>四半期報告書</v>
      </c>
      <c r="H4" s="15" t="str">
        <f>HYPERLINK("http://www.kabupro.jp/mark/20120810/S000BOBU.htm","四半期報告書")</f>
        <v>四半期報告書</v>
      </c>
      <c r="I4" s="15" t="str">
        <f>HYPERLINK("http://www.kabupro.jp/mark/20130625/S000DQ6G.htm","有価証券報告書")</f>
        <v>有価証券報告書</v>
      </c>
      <c r="J4" s="15" t="str">
        <f>HYPERLINK("http://www.kabupro.jp/mark/20120213/S000ACF0.htm","四半期報告書")</f>
        <v>四半期報告書</v>
      </c>
      <c r="K4" s="15" t="str">
        <f>HYPERLINK("http://www.kabupro.jp/mark/20111114/S0009RLQ.htm","四半期報告書")</f>
        <v>四半期報告書</v>
      </c>
      <c r="L4" s="15" t="str">
        <f>HYPERLINK("http://www.kabupro.jp/mark/20110810/S00093RH.htm","四半期報告書")</f>
        <v>四半期報告書</v>
      </c>
      <c r="M4" s="15" t="str">
        <f>HYPERLINK("http://www.kabupro.jp/mark/20120626/S000B7F2.htm","有価証券報告書")</f>
        <v>有価証券報告書</v>
      </c>
      <c r="N4" s="15" t="str">
        <f>HYPERLINK("http://www.kabupro.jp/mark/20110214/S0007SIS.htm","四半期報告書")</f>
        <v>四半期報告書</v>
      </c>
      <c r="O4" s="15" t="str">
        <f>HYPERLINK("http://www.kabupro.jp/mark/20101115/S000776T.htm","四半期報告書")</f>
        <v>四半期報告書</v>
      </c>
      <c r="P4" s="15" t="str">
        <f>HYPERLINK("http://www.kabupro.jp/mark/20100811/S0006KCP.htm","四半期報告書")</f>
        <v>四半期報告書</v>
      </c>
      <c r="Q4" s="15" t="str">
        <f>HYPERLINK("http://www.kabupro.jp/mark/20110624/S0008ME8.htm","有価証券報告書")</f>
        <v>有価証券報告書</v>
      </c>
      <c r="R4" s="15" t="str">
        <f>HYPERLINK("http://www.kabupro.jp/mark/20100212/S00055J2.htm","四半期報告書")</f>
        <v>四半期報告書</v>
      </c>
      <c r="S4" s="15" t="str">
        <f>HYPERLINK("http://www.kabupro.jp/mark/20091110/S0004HNW.htm","四半期報告書")</f>
        <v>四半期報告書</v>
      </c>
      <c r="T4" s="15" t="str">
        <f>HYPERLINK("http://www.kabupro.jp/mark/20090811/S0003VSH.htm","四半期報告書")</f>
        <v>四半期報告書</v>
      </c>
      <c r="U4" s="15" t="str">
        <f>HYPERLINK("http://www.kabupro.jp/mark/20100629/S00067N7.htm","有価証券報告書")</f>
        <v>有価証券報告書</v>
      </c>
      <c r="V4" s="15" t="str">
        <f>HYPERLINK("http://www.kabupro.jp/mark/20090213/S0002JC1.htm","四半期報告書")</f>
        <v>四半期報告書</v>
      </c>
      <c r="W4" s="15" t="str">
        <f>HYPERLINK("http://www.kabupro.jp/mark/20081114/S0001SNY.htm","四半期報告書")</f>
        <v>四半期報告書</v>
      </c>
      <c r="X4" s="15" t="str">
        <f>HYPERLINK("http://www.kabupro.jp/mark/20080812/S00013M5.htm","四半期報告書")</f>
        <v>四半期報告書</v>
      </c>
      <c r="Y4" s="15" t="str">
        <f>HYPERLINK("http://www.kabupro.jp/mark/20090629/S0003IIB.htm","有価証券報告書")</f>
        <v>有価証券報告書</v>
      </c>
    </row>
    <row r="5" spans="1:25" ht="14.25" thickBot="1">
      <c r="A5" s="11" t="s">
        <v>71</v>
      </c>
      <c r="B5" s="1" t="s">
        <v>228</v>
      </c>
      <c r="C5" s="1" t="s">
        <v>231</v>
      </c>
      <c r="D5" s="1" t="s">
        <v>233</v>
      </c>
      <c r="E5" s="1" t="s">
        <v>228</v>
      </c>
      <c r="F5" s="1" t="s">
        <v>235</v>
      </c>
      <c r="G5" s="1" t="s">
        <v>237</v>
      </c>
      <c r="H5" s="1" t="s">
        <v>239</v>
      </c>
      <c r="I5" s="1" t="s">
        <v>77</v>
      </c>
      <c r="J5" s="1" t="s">
        <v>241</v>
      </c>
      <c r="K5" s="1" t="s">
        <v>243</v>
      </c>
      <c r="L5" s="1" t="s">
        <v>245</v>
      </c>
      <c r="M5" s="1" t="s">
        <v>81</v>
      </c>
      <c r="N5" s="1" t="s">
        <v>247</v>
      </c>
      <c r="O5" s="1" t="s">
        <v>249</v>
      </c>
      <c r="P5" s="1" t="s">
        <v>251</v>
      </c>
      <c r="Q5" s="1" t="s">
        <v>83</v>
      </c>
      <c r="R5" s="1" t="s">
        <v>253</v>
      </c>
      <c r="S5" s="1" t="s">
        <v>255</v>
      </c>
      <c r="T5" s="1" t="s">
        <v>257</v>
      </c>
      <c r="U5" s="1" t="s">
        <v>85</v>
      </c>
      <c r="V5" s="1" t="s">
        <v>259</v>
      </c>
      <c r="W5" s="1" t="s">
        <v>261</v>
      </c>
      <c r="X5" s="1" t="s">
        <v>263</v>
      </c>
      <c r="Y5" s="1" t="s">
        <v>87</v>
      </c>
    </row>
    <row r="6" spans="1:25" ht="15" thickBot="1" thickTop="1">
      <c r="A6" s="10" t="s">
        <v>72</v>
      </c>
      <c r="B6" s="18" t="s">
        <v>14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73</v>
      </c>
      <c r="B7" s="14" t="s">
        <v>229</v>
      </c>
      <c r="C7" s="14" t="s">
        <v>229</v>
      </c>
      <c r="D7" s="14" t="s">
        <v>229</v>
      </c>
      <c r="E7" s="16" t="s">
        <v>78</v>
      </c>
      <c r="F7" s="14" t="s">
        <v>229</v>
      </c>
      <c r="G7" s="14" t="s">
        <v>229</v>
      </c>
      <c r="H7" s="14" t="s">
        <v>229</v>
      </c>
      <c r="I7" s="16" t="s">
        <v>78</v>
      </c>
      <c r="J7" s="14" t="s">
        <v>229</v>
      </c>
      <c r="K7" s="14" t="s">
        <v>229</v>
      </c>
      <c r="L7" s="14" t="s">
        <v>229</v>
      </c>
      <c r="M7" s="16" t="s">
        <v>78</v>
      </c>
      <c r="N7" s="14" t="s">
        <v>229</v>
      </c>
      <c r="O7" s="14" t="s">
        <v>229</v>
      </c>
      <c r="P7" s="14" t="s">
        <v>229</v>
      </c>
      <c r="Q7" s="16" t="s">
        <v>78</v>
      </c>
      <c r="R7" s="14" t="s">
        <v>229</v>
      </c>
      <c r="S7" s="14" t="s">
        <v>229</v>
      </c>
      <c r="T7" s="14" t="s">
        <v>229</v>
      </c>
      <c r="U7" s="16" t="s">
        <v>78</v>
      </c>
      <c r="V7" s="14" t="s">
        <v>229</v>
      </c>
      <c r="W7" s="14" t="s">
        <v>229</v>
      </c>
      <c r="X7" s="14" t="s">
        <v>229</v>
      </c>
      <c r="Y7" s="16" t="s">
        <v>78</v>
      </c>
    </row>
    <row r="8" spans="1:25" ht="13.5">
      <c r="A8" s="13" t="s">
        <v>74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75</v>
      </c>
      <c r="B9" s="1" t="s">
        <v>230</v>
      </c>
      <c r="C9" s="1" t="s">
        <v>232</v>
      </c>
      <c r="D9" s="1" t="s">
        <v>234</v>
      </c>
      <c r="E9" s="17" t="s">
        <v>79</v>
      </c>
      <c r="F9" s="1" t="s">
        <v>236</v>
      </c>
      <c r="G9" s="1" t="s">
        <v>238</v>
      </c>
      <c r="H9" s="1" t="s">
        <v>240</v>
      </c>
      <c r="I9" s="17" t="s">
        <v>80</v>
      </c>
      <c r="J9" s="1" t="s">
        <v>242</v>
      </c>
      <c r="K9" s="1" t="s">
        <v>244</v>
      </c>
      <c r="L9" s="1" t="s">
        <v>246</v>
      </c>
      <c r="M9" s="17" t="s">
        <v>82</v>
      </c>
      <c r="N9" s="1" t="s">
        <v>248</v>
      </c>
      <c r="O9" s="1" t="s">
        <v>250</v>
      </c>
      <c r="P9" s="1" t="s">
        <v>252</v>
      </c>
      <c r="Q9" s="17" t="s">
        <v>84</v>
      </c>
      <c r="R9" s="1" t="s">
        <v>254</v>
      </c>
      <c r="S9" s="1" t="s">
        <v>256</v>
      </c>
      <c r="T9" s="1" t="s">
        <v>258</v>
      </c>
      <c r="U9" s="17" t="s">
        <v>86</v>
      </c>
      <c r="V9" s="1" t="s">
        <v>260</v>
      </c>
      <c r="W9" s="1" t="s">
        <v>262</v>
      </c>
      <c r="X9" s="1" t="s">
        <v>264</v>
      </c>
      <c r="Y9" s="17" t="s">
        <v>88</v>
      </c>
    </row>
    <row r="10" spans="1:25" ht="14.25" thickBot="1">
      <c r="A10" s="13" t="s">
        <v>76</v>
      </c>
      <c r="B10" s="1" t="s">
        <v>90</v>
      </c>
      <c r="C10" s="1" t="s">
        <v>90</v>
      </c>
      <c r="D10" s="1" t="s">
        <v>90</v>
      </c>
      <c r="E10" s="17" t="s">
        <v>90</v>
      </c>
      <c r="F10" s="1" t="s">
        <v>90</v>
      </c>
      <c r="G10" s="1" t="s">
        <v>90</v>
      </c>
      <c r="H10" s="1" t="s">
        <v>90</v>
      </c>
      <c r="I10" s="17" t="s">
        <v>90</v>
      </c>
      <c r="J10" s="1" t="s">
        <v>90</v>
      </c>
      <c r="K10" s="1" t="s">
        <v>90</v>
      </c>
      <c r="L10" s="1" t="s">
        <v>90</v>
      </c>
      <c r="M10" s="17" t="s">
        <v>90</v>
      </c>
      <c r="N10" s="1" t="s">
        <v>90</v>
      </c>
      <c r="O10" s="1" t="s">
        <v>90</v>
      </c>
      <c r="P10" s="1" t="s">
        <v>90</v>
      </c>
      <c r="Q10" s="17" t="s">
        <v>90</v>
      </c>
      <c r="R10" s="1" t="s">
        <v>90</v>
      </c>
      <c r="S10" s="1" t="s">
        <v>90</v>
      </c>
      <c r="T10" s="1" t="s">
        <v>90</v>
      </c>
      <c r="U10" s="17" t="s">
        <v>90</v>
      </c>
      <c r="V10" s="1" t="s">
        <v>90</v>
      </c>
      <c r="W10" s="1" t="s">
        <v>90</v>
      </c>
      <c r="X10" s="1" t="s">
        <v>90</v>
      </c>
      <c r="Y10" s="17" t="s">
        <v>90</v>
      </c>
    </row>
    <row r="11" spans="1:25" ht="14.25" thickTop="1">
      <c r="A11" s="9" t="s">
        <v>265</v>
      </c>
      <c r="B11" s="27">
        <v>447301</v>
      </c>
      <c r="C11" s="27">
        <v>584364</v>
      </c>
      <c r="D11" s="27">
        <v>868527</v>
      </c>
      <c r="E11" s="21">
        <v>545161</v>
      </c>
      <c r="F11" s="27">
        <v>731832</v>
      </c>
      <c r="G11" s="27">
        <v>717391</v>
      </c>
      <c r="H11" s="27">
        <v>641185</v>
      </c>
      <c r="I11" s="21">
        <v>519815</v>
      </c>
      <c r="J11" s="27">
        <v>697409</v>
      </c>
      <c r="K11" s="27">
        <v>587248</v>
      </c>
      <c r="L11" s="27">
        <v>559319</v>
      </c>
      <c r="M11" s="21">
        <v>590194</v>
      </c>
      <c r="N11" s="27">
        <v>757686</v>
      </c>
      <c r="O11" s="27">
        <v>952457</v>
      </c>
      <c r="P11" s="27">
        <v>1238330</v>
      </c>
      <c r="Q11" s="21">
        <v>1320447</v>
      </c>
      <c r="R11" s="27">
        <v>727457</v>
      </c>
      <c r="S11" s="27">
        <v>714805</v>
      </c>
      <c r="T11" s="27">
        <v>1037657</v>
      </c>
      <c r="U11" s="21">
        <v>1280342</v>
      </c>
      <c r="V11" s="27">
        <v>1115317</v>
      </c>
      <c r="W11" s="27">
        <v>1545534</v>
      </c>
      <c r="X11" s="27">
        <v>878588</v>
      </c>
      <c r="Y11" s="21">
        <v>1356416</v>
      </c>
    </row>
    <row r="12" spans="1:25" ht="13.5">
      <c r="A12" s="2" t="s">
        <v>266</v>
      </c>
      <c r="B12" s="28">
        <v>1725624</v>
      </c>
      <c r="C12" s="28">
        <v>1603452</v>
      </c>
      <c r="D12" s="28">
        <v>871266</v>
      </c>
      <c r="E12" s="22">
        <v>1655211</v>
      </c>
      <c r="F12" s="28">
        <v>1858438</v>
      </c>
      <c r="G12" s="28">
        <v>1864448</v>
      </c>
      <c r="H12" s="28">
        <v>1782980</v>
      </c>
      <c r="I12" s="22">
        <v>1933334</v>
      </c>
      <c r="J12" s="28">
        <v>1396843</v>
      </c>
      <c r="K12" s="28">
        <v>1635440</v>
      </c>
      <c r="L12" s="28">
        <v>1468547</v>
      </c>
      <c r="M12" s="22">
        <v>1192792</v>
      </c>
      <c r="N12" s="28">
        <v>1377978</v>
      </c>
      <c r="O12" s="28">
        <v>1469642</v>
      </c>
      <c r="P12" s="28">
        <v>1049786</v>
      </c>
      <c r="Q12" s="22">
        <v>954080</v>
      </c>
      <c r="R12" s="28">
        <v>825249</v>
      </c>
      <c r="S12" s="28">
        <v>870406</v>
      </c>
      <c r="T12" s="28">
        <v>1063766</v>
      </c>
      <c r="U12" s="22">
        <v>1951619</v>
      </c>
      <c r="V12" s="28">
        <v>2138093</v>
      </c>
      <c r="W12" s="28">
        <v>2281534</v>
      </c>
      <c r="X12" s="28">
        <v>3257817</v>
      </c>
      <c r="Y12" s="22">
        <v>3283988</v>
      </c>
    </row>
    <row r="13" spans="1:25" ht="13.5">
      <c r="A13" s="2" t="s">
        <v>267</v>
      </c>
      <c r="B13" s="28"/>
      <c r="C13" s="28"/>
      <c r="D13" s="28"/>
      <c r="E13" s="22"/>
      <c r="F13" s="28"/>
      <c r="G13" s="28"/>
      <c r="H13" s="28"/>
      <c r="I13" s="22"/>
      <c r="J13" s="28"/>
      <c r="K13" s="28"/>
      <c r="L13" s="28"/>
      <c r="M13" s="22"/>
      <c r="N13" s="28"/>
      <c r="O13" s="28"/>
      <c r="P13" s="28"/>
      <c r="Q13" s="22"/>
      <c r="R13" s="28"/>
      <c r="S13" s="28"/>
      <c r="T13" s="28"/>
      <c r="U13" s="22"/>
      <c r="V13" s="28"/>
      <c r="W13" s="28"/>
      <c r="X13" s="28"/>
      <c r="Y13" s="22">
        <v>3624987</v>
      </c>
    </row>
    <row r="14" spans="1:25" ht="13.5">
      <c r="A14" s="2" t="s">
        <v>93</v>
      </c>
      <c r="B14" s="28">
        <v>20597</v>
      </c>
      <c r="C14" s="28">
        <v>19619</v>
      </c>
      <c r="D14" s="28">
        <v>21096</v>
      </c>
      <c r="E14" s="22">
        <v>19138</v>
      </c>
      <c r="F14" s="28">
        <v>17321</v>
      </c>
      <c r="G14" s="28">
        <v>14393</v>
      </c>
      <c r="H14" s="28">
        <v>14111</v>
      </c>
      <c r="I14" s="22">
        <v>146072</v>
      </c>
      <c r="J14" s="28">
        <v>61399</v>
      </c>
      <c r="K14" s="28">
        <v>49363</v>
      </c>
      <c r="L14" s="28">
        <v>57363</v>
      </c>
      <c r="M14" s="22">
        <v>56545</v>
      </c>
      <c r="N14" s="28">
        <v>114768</v>
      </c>
      <c r="O14" s="28">
        <v>310334</v>
      </c>
      <c r="P14" s="28">
        <v>102831</v>
      </c>
      <c r="Q14" s="22">
        <v>166252</v>
      </c>
      <c r="R14" s="28">
        <v>270007</v>
      </c>
      <c r="S14" s="28">
        <v>302222</v>
      </c>
      <c r="T14" s="28">
        <v>457371</v>
      </c>
      <c r="U14" s="22">
        <v>548959</v>
      </c>
      <c r="V14" s="28">
        <v>243533</v>
      </c>
      <c r="W14" s="28">
        <v>292972</v>
      </c>
      <c r="X14" s="28">
        <v>414375</v>
      </c>
      <c r="Y14" s="22"/>
    </row>
    <row r="15" spans="1:25" ht="13.5">
      <c r="A15" s="2" t="s">
        <v>96</v>
      </c>
      <c r="B15" s="28">
        <v>977909</v>
      </c>
      <c r="C15" s="28">
        <v>885448</v>
      </c>
      <c r="D15" s="28">
        <v>1045407</v>
      </c>
      <c r="E15" s="22">
        <v>641957</v>
      </c>
      <c r="F15" s="28">
        <v>762942</v>
      </c>
      <c r="G15" s="28">
        <v>823862</v>
      </c>
      <c r="H15" s="28">
        <v>830685</v>
      </c>
      <c r="I15" s="22">
        <v>532739</v>
      </c>
      <c r="J15" s="28">
        <v>893701</v>
      </c>
      <c r="K15" s="28">
        <v>673302</v>
      </c>
      <c r="L15" s="28">
        <v>640851</v>
      </c>
      <c r="M15" s="22">
        <v>662798</v>
      </c>
      <c r="N15" s="28">
        <v>575674</v>
      </c>
      <c r="O15" s="28">
        <v>186217</v>
      </c>
      <c r="P15" s="28">
        <v>530555</v>
      </c>
      <c r="Q15" s="22">
        <v>463588</v>
      </c>
      <c r="R15" s="28">
        <v>510628</v>
      </c>
      <c r="S15" s="28">
        <v>545236</v>
      </c>
      <c r="T15" s="28">
        <v>370052</v>
      </c>
      <c r="U15" s="22">
        <v>390741</v>
      </c>
      <c r="V15" s="28">
        <v>1547608</v>
      </c>
      <c r="W15" s="28">
        <v>1463494</v>
      </c>
      <c r="X15" s="28">
        <v>1445332</v>
      </c>
      <c r="Y15" s="22"/>
    </row>
    <row r="16" spans="1:25" ht="13.5">
      <c r="A16" s="2" t="s">
        <v>98</v>
      </c>
      <c r="B16" s="28">
        <v>1081906</v>
      </c>
      <c r="C16" s="28">
        <v>1064920</v>
      </c>
      <c r="D16" s="28">
        <v>1036507</v>
      </c>
      <c r="E16" s="22">
        <v>1023845</v>
      </c>
      <c r="F16" s="28">
        <v>1102460</v>
      </c>
      <c r="G16" s="28">
        <v>1062674</v>
      </c>
      <c r="H16" s="28">
        <v>1132062</v>
      </c>
      <c r="I16" s="22">
        <v>1179471</v>
      </c>
      <c r="J16" s="28">
        <v>1148031</v>
      </c>
      <c r="K16" s="28">
        <v>1170340</v>
      </c>
      <c r="L16" s="28">
        <v>1167567</v>
      </c>
      <c r="M16" s="22">
        <v>1222997</v>
      </c>
      <c r="N16" s="28">
        <v>1175618</v>
      </c>
      <c r="O16" s="28">
        <v>1280705</v>
      </c>
      <c r="P16" s="28">
        <v>1297876</v>
      </c>
      <c r="Q16" s="22">
        <v>1382083</v>
      </c>
      <c r="R16" s="28">
        <v>1521585</v>
      </c>
      <c r="S16" s="28">
        <v>1568710</v>
      </c>
      <c r="T16" s="28">
        <v>1660151</v>
      </c>
      <c r="U16" s="22">
        <v>1495921</v>
      </c>
      <c r="V16" s="28">
        <v>1553773</v>
      </c>
      <c r="W16" s="28">
        <v>1339062</v>
      </c>
      <c r="X16" s="28">
        <v>1365952</v>
      </c>
      <c r="Y16" s="22"/>
    </row>
    <row r="17" spans="1:25" ht="13.5">
      <c r="A17" s="2" t="s">
        <v>203</v>
      </c>
      <c r="B17" s="28">
        <v>50846</v>
      </c>
      <c r="C17" s="28">
        <v>53011</v>
      </c>
      <c r="D17" s="28">
        <v>39088</v>
      </c>
      <c r="E17" s="22">
        <v>26153</v>
      </c>
      <c r="F17" s="28">
        <v>30082</v>
      </c>
      <c r="G17" s="28">
        <v>52416</v>
      </c>
      <c r="H17" s="28">
        <v>44618</v>
      </c>
      <c r="I17" s="22">
        <v>71891</v>
      </c>
      <c r="J17" s="28">
        <v>59649</v>
      </c>
      <c r="K17" s="28">
        <v>38388</v>
      </c>
      <c r="L17" s="28">
        <v>25764</v>
      </c>
      <c r="M17" s="22">
        <v>77606</v>
      </c>
      <c r="N17" s="28">
        <v>59292</v>
      </c>
      <c r="O17" s="28">
        <v>36885</v>
      </c>
      <c r="P17" s="28">
        <v>50516</v>
      </c>
      <c r="Q17" s="22">
        <v>167273</v>
      </c>
      <c r="R17" s="28">
        <v>35073</v>
      </c>
      <c r="S17" s="28">
        <v>35564</v>
      </c>
      <c r="T17" s="28">
        <v>37306</v>
      </c>
      <c r="U17" s="22">
        <v>39607</v>
      </c>
      <c r="V17" s="28">
        <v>52554</v>
      </c>
      <c r="W17" s="28">
        <v>67840</v>
      </c>
      <c r="X17" s="28">
        <v>92671</v>
      </c>
      <c r="Y17" s="22">
        <v>327570</v>
      </c>
    </row>
    <row r="18" spans="1:25" ht="13.5">
      <c r="A18" s="2" t="s">
        <v>105</v>
      </c>
      <c r="B18" s="28">
        <v>-742</v>
      </c>
      <c r="C18" s="28">
        <v>-644</v>
      </c>
      <c r="D18" s="28">
        <v>-431</v>
      </c>
      <c r="E18" s="22">
        <v>-1584</v>
      </c>
      <c r="F18" s="28">
        <v>-1748</v>
      </c>
      <c r="G18" s="28">
        <v>-1951</v>
      </c>
      <c r="H18" s="28">
        <v>-1604</v>
      </c>
      <c r="I18" s="22">
        <v>-1909</v>
      </c>
      <c r="J18" s="28">
        <v>-6686</v>
      </c>
      <c r="K18" s="28">
        <v>-13356</v>
      </c>
      <c r="L18" s="28">
        <v>-13194</v>
      </c>
      <c r="M18" s="22">
        <v>-14537</v>
      </c>
      <c r="N18" s="28">
        <v>-3464</v>
      </c>
      <c r="O18" s="28">
        <v>-3450</v>
      </c>
      <c r="P18" s="28">
        <v>-2616</v>
      </c>
      <c r="Q18" s="22">
        <v>-3378</v>
      </c>
      <c r="R18" s="28">
        <v>-5533</v>
      </c>
      <c r="S18" s="28">
        <v>-5374</v>
      </c>
      <c r="T18" s="28">
        <v>-4878</v>
      </c>
      <c r="U18" s="22">
        <v>-5596</v>
      </c>
      <c r="V18" s="28">
        <v>-5289</v>
      </c>
      <c r="W18" s="28">
        <v>-5733</v>
      </c>
      <c r="X18" s="28">
        <v>-34188</v>
      </c>
      <c r="Y18" s="22">
        <v>-33087</v>
      </c>
    </row>
    <row r="19" spans="1:25" ht="13.5">
      <c r="A19" s="2" t="s">
        <v>106</v>
      </c>
      <c r="B19" s="28">
        <v>4303443</v>
      </c>
      <c r="C19" s="28">
        <v>4210172</v>
      </c>
      <c r="D19" s="28">
        <v>3881461</v>
      </c>
      <c r="E19" s="22">
        <v>3909881</v>
      </c>
      <c r="F19" s="28">
        <v>4501329</v>
      </c>
      <c r="G19" s="28">
        <v>4533234</v>
      </c>
      <c r="H19" s="28">
        <v>4444038</v>
      </c>
      <c r="I19" s="22">
        <v>4381414</v>
      </c>
      <c r="J19" s="28">
        <v>4250348</v>
      </c>
      <c r="K19" s="28">
        <v>4140727</v>
      </c>
      <c r="L19" s="28">
        <v>3906218</v>
      </c>
      <c r="M19" s="22">
        <v>3788398</v>
      </c>
      <c r="N19" s="28">
        <v>4057553</v>
      </c>
      <c r="O19" s="28">
        <v>4232793</v>
      </c>
      <c r="P19" s="28">
        <v>4267280</v>
      </c>
      <c r="Q19" s="22">
        <v>4450347</v>
      </c>
      <c r="R19" s="28">
        <v>3884469</v>
      </c>
      <c r="S19" s="28">
        <v>4031571</v>
      </c>
      <c r="T19" s="28">
        <v>4621425</v>
      </c>
      <c r="U19" s="22">
        <v>5701595</v>
      </c>
      <c r="V19" s="28">
        <v>6645591</v>
      </c>
      <c r="W19" s="28">
        <v>6984704</v>
      </c>
      <c r="X19" s="28">
        <v>7420549</v>
      </c>
      <c r="Y19" s="22">
        <v>8559876</v>
      </c>
    </row>
    <row r="20" spans="1:25" ht="13.5">
      <c r="A20" s="3" t="s">
        <v>268</v>
      </c>
      <c r="B20" s="28">
        <v>615817</v>
      </c>
      <c r="C20" s="28">
        <v>625926</v>
      </c>
      <c r="D20" s="28">
        <v>637980</v>
      </c>
      <c r="E20" s="22">
        <v>646433</v>
      </c>
      <c r="F20" s="28">
        <v>659336</v>
      </c>
      <c r="G20" s="28">
        <v>668863</v>
      </c>
      <c r="H20" s="28">
        <v>677373</v>
      </c>
      <c r="I20" s="22">
        <v>689831</v>
      </c>
      <c r="J20" s="28">
        <v>747090</v>
      </c>
      <c r="K20" s="28">
        <v>765895</v>
      </c>
      <c r="L20" s="28">
        <v>777548</v>
      </c>
      <c r="M20" s="22">
        <v>796250</v>
      </c>
      <c r="N20" s="28">
        <v>815488</v>
      </c>
      <c r="O20" s="28">
        <v>837684</v>
      </c>
      <c r="P20" s="28">
        <v>859511</v>
      </c>
      <c r="Q20" s="22">
        <v>878840</v>
      </c>
      <c r="R20" s="28">
        <v>939960</v>
      </c>
      <c r="S20" s="28">
        <v>959193</v>
      </c>
      <c r="T20" s="28">
        <v>982155</v>
      </c>
      <c r="U20" s="22">
        <v>1001912</v>
      </c>
      <c r="V20" s="28">
        <v>1021240</v>
      </c>
      <c r="W20" s="28">
        <v>1048145</v>
      </c>
      <c r="X20" s="28">
        <v>1066922</v>
      </c>
      <c r="Y20" s="22">
        <v>1086421</v>
      </c>
    </row>
    <row r="21" spans="1:25" ht="13.5">
      <c r="A21" s="3" t="s">
        <v>269</v>
      </c>
      <c r="B21" s="28">
        <v>137898</v>
      </c>
      <c r="C21" s="28">
        <v>145183</v>
      </c>
      <c r="D21" s="28">
        <v>145498</v>
      </c>
      <c r="E21" s="22">
        <v>153335</v>
      </c>
      <c r="F21" s="28">
        <v>167879</v>
      </c>
      <c r="G21" s="28">
        <v>169316</v>
      </c>
      <c r="H21" s="28">
        <v>172184</v>
      </c>
      <c r="I21" s="22">
        <v>188782</v>
      </c>
      <c r="J21" s="28">
        <v>204215</v>
      </c>
      <c r="K21" s="28">
        <v>215458</v>
      </c>
      <c r="L21" s="28">
        <v>241621</v>
      </c>
      <c r="M21" s="22">
        <v>238993</v>
      </c>
      <c r="N21" s="28">
        <v>242579</v>
      </c>
      <c r="O21" s="28">
        <v>246485</v>
      </c>
      <c r="P21" s="28">
        <v>261102</v>
      </c>
      <c r="Q21" s="22">
        <v>271459</v>
      </c>
      <c r="R21" s="28">
        <v>372943</v>
      </c>
      <c r="S21" s="28">
        <v>397608</v>
      </c>
      <c r="T21" s="28">
        <v>405826</v>
      </c>
      <c r="U21" s="22">
        <v>449285</v>
      </c>
      <c r="V21" s="28">
        <v>516331</v>
      </c>
      <c r="W21" s="28">
        <v>504477</v>
      </c>
      <c r="X21" s="28">
        <v>525570</v>
      </c>
      <c r="Y21" s="22">
        <v>542267</v>
      </c>
    </row>
    <row r="22" spans="1:25" ht="13.5">
      <c r="A22" s="3" t="s">
        <v>118</v>
      </c>
      <c r="B22" s="28">
        <v>219035</v>
      </c>
      <c r="C22" s="28">
        <v>219035</v>
      </c>
      <c r="D22" s="28">
        <v>219035</v>
      </c>
      <c r="E22" s="22">
        <v>219035</v>
      </c>
      <c r="F22" s="28">
        <v>219035</v>
      </c>
      <c r="G22" s="28">
        <v>219035</v>
      </c>
      <c r="H22" s="28">
        <v>219035</v>
      </c>
      <c r="I22" s="22">
        <v>219035</v>
      </c>
      <c r="J22" s="28">
        <v>337084</v>
      </c>
      <c r="K22" s="28">
        <v>337084</v>
      </c>
      <c r="L22" s="28">
        <v>337084</v>
      </c>
      <c r="M22" s="22">
        <v>337084</v>
      </c>
      <c r="N22" s="28">
        <v>337084</v>
      </c>
      <c r="O22" s="28">
        <v>337084</v>
      </c>
      <c r="P22" s="28">
        <v>337084</v>
      </c>
      <c r="Q22" s="22">
        <v>337084</v>
      </c>
      <c r="R22" s="28"/>
      <c r="S22" s="28"/>
      <c r="T22" s="28"/>
      <c r="U22" s="22">
        <v>345150</v>
      </c>
      <c r="V22" s="28"/>
      <c r="W22" s="28"/>
      <c r="X22" s="28"/>
      <c r="Y22" s="22">
        <v>345311</v>
      </c>
    </row>
    <row r="23" spans="1:25" ht="13.5">
      <c r="A23" s="3" t="s">
        <v>270</v>
      </c>
      <c r="B23" s="28">
        <v>58520</v>
      </c>
      <c r="C23" s="28">
        <v>65570</v>
      </c>
      <c r="D23" s="28">
        <v>53829</v>
      </c>
      <c r="E23" s="22">
        <v>55651</v>
      </c>
      <c r="F23" s="28">
        <v>50193</v>
      </c>
      <c r="G23" s="28">
        <v>48211</v>
      </c>
      <c r="H23" s="28">
        <v>48540</v>
      </c>
      <c r="I23" s="22">
        <v>46593</v>
      </c>
      <c r="J23" s="28">
        <v>48762</v>
      </c>
      <c r="K23" s="28">
        <v>55791</v>
      </c>
      <c r="L23" s="28">
        <v>43935</v>
      </c>
      <c r="M23" s="22">
        <v>45420</v>
      </c>
      <c r="N23" s="28">
        <v>47006</v>
      </c>
      <c r="O23" s="28">
        <v>50386</v>
      </c>
      <c r="P23" s="28">
        <v>54361</v>
      </c>
      <c r="Q23" s="22">
        <v>58253</v>
      </c>
      <c r="R23" s="28">
        <v>412322</v>
      </c>
      <c r="S23" s="28">
        <v>421187</v>
      </c>
      <c r="T23" s="28">
        <v>427848</v>
      </c>
      <c r="U23" s="22">
        <v>89297</v>
      </c>
      <c r="V23" s="28">
        <v>432609</v>
      </c>
      <c r="W23" s="28">
        <v>438483</v>
      </c>
      <c r="X23" s="28">
        <v>442942</v>
      </c>
      <c r="Y23" s="22">
        <v>100433</v>
      </c>
    </row>
    <row r="24" spans="1:25" ht="13.5">
      <c r="A24" s="3" t="s">
        <v>121</v>
      </c>
      <c r="B24" s="28">
        <v>1031272</v>
      </c>
      <c r="C24" s="28">
        <v>1055716</v>
      </c>
      <c r="D24" s="28">
        <v>1056344</v>
      </c>
      <c r="E24" s="22">
        <v>1074455</v>
      </c>
      <c r="F24" s="28">
        <v>1096445</v>
      </c>
      <c r="G24" s="28">
        <v>1105427</v>
      </c>
      <c r="H24" s="28">
        <v>1117134</v>
      </c>
      <c r="I24" s="22">
        <v>1144243</v>
      </c>
      <c r="J24" s="28">
        <v>1337153</v>
      </c>
      <c r="K24" s="28">
        <v>1374230</v>
      </c>
      <c r="L24" s="28">
        <v>1400190</v>
      </c>
      <c r="M24" s="22">
        <v>1417748</v>
      </c>
      <c r="N24" s="28">
        <v>1442159</v>
      </c>
      <c r="O24" s="28">
        <v>1471641</v>
      </c>
      <c r="P24" s="28">
        <v>1512060</v>
      </c>
      <c r="Q24" s="22">
        <v>1545639</v>
      </c>
      <c r="R24" s="28">
        <v>1725226</v>
      </c>
      <c r="S24" s="28">
        <v>1777989</v>
      </c>
      <c r="T24" s="28">
        <v>1815830</v>
      </c>
      <c r="U24" s="22">
        <v>1885645</v>
      </c>
      <c r="V24" s="28">
        <v>1970181</v>
      </c>
      <c r="W24" s="28">
        <v>1991106</v>
      </c>
      <c r="X24" s="28">
        <v>2035434</v>
      </c>
      <c r="Y24" s="22">
        <v>2074433</v>
      </c>
    </row>
    <row r="25" spans="1:25" ht="13.5">
      <c r="A25" s="2" t="s">
        <v>127</v>
      </c>
      <c r="B25" s="28">
        <v>46475</v>
      </c>
      <c r="C25" s="28">
        <v>44715</v>
      </c>
      <c r="D25" s="28">
        <v>33922</v>
      </c>
      <c r="E25" s="22">
        <v>32063</v>
      </c>
      <c r="F25" s="28">
        <v>34924</v>
      </c>
      <c r="G25" s="28">
        <v>37786</v>
      </c>
      <c r="H25" s="28">
        <v>39730</v>
      </c>
      <c r="I25" s="22">
        <v>33169</v>
      </c>
      <c r="J25" s="28">
        <v>25786</v>
      </c>
      <c r="K25" s="28">
        <v>27998</v>
      </c>
      <c r="L25" s="28">
        <v>30373</v>
      </c>
      <c r="M25" s="22">
        <v>30701</v>
      </c>
      <c r="N25" s="28">
        <v>33132</v>
      </c>
      <c r="O25" s="28">
        <v>35564</v>
      </c>
      <c r="P25" s="28">
        <v>37995</v>
      </c>
      <c r="Q25" s="22">
        <v>40426</v>
      </c>
      <c r="R25" s="28">
        <v>43418</v>
      </c>
      <c r="S25" s="28">
        <v>46050</v>
      </c>
      <c r="T25" s="28">
        <v>38325</v>
      </c>
      <c r="U25" s="22">
        <v>38630</v>
      </c>
      <c r="V25" s="28">
        <v>16023</v>
      </c>
      <c r="W25" s="28">
        <v>17958</v>
      </c>
      <c r="X25" s="28">
        <v>19109</v>
      </c>
      <c r="Y25" s="22">
        <v>20415</v>
      </c>
    </row>
    <row r="26" spans="1:25" ht="13.5">
      <c r="A26" s="3" t="s">
        <v>129</v>
      </c>
      <c r="B26" s="28">
        <v>5675</v>
      </c>
      <c r="C26" s="28">
        <v>5675</v>
      </c>
      <c r="D26" s="28">
        <v>5675</v>
      </c>
      <c r="E26" s="22">
        <v>5675</v>
      </c>
      <c r="F26" s="28">
        <v>5675</v>
      </c>
      <c r="G26" s="28">
        <v>5675</v>
      </c>
      <c r="H26" s="28">
        <v>5675</v>
      </c>
      <c r="I26" s="22">
        <v>5675</v>
      </c>
      <c r="J26" s="28">
        <v>5675</v>
      </c>
      <c r="K26" s="28">
        <v>5675</v>
      </c>
      <c r="L26" s="28">
        <v>5675</v>
      </c>
      <c r="M26" s="22">
        <v>5675</v>
      </c>
      <c r="N26" s="28">
        <v>5675</v>
      </c>
      <c r="O26" s="28">
        <v>5675</v>
      </c>
      <c r="P26" s="28">
        <v>5675</v>
      </c>
      <c r="Q26" s="22">
        <v>5675</v>
      </c>
      <c r="R26" s="28"/>
      <c r="S26" s="28"/>
      <c r="T26" s="28"/>
      <c r="U26" s="22">
        <v>5675</v>
      </c>
      <c r="V26" s="28"/>
      <c r="W26" s="28"/>
      <c r="X26" s="28"/>
      <c r="Y26" s="22">
        <v>5675</v>
      </c>
    </row>
    <row r="27" spans="1:25" ht="13.5">
      <c r="A27" s="3" t="s">
        <v>203</v>
      </c>
      <c r="B27" s="28">
        <v>30150</v>
      </c>
      <c r="C27" s="28">
        <v>30518</v>
      </c>
      <c r="D27" s="28">
        <v>28800</v>
      </c>
      <c r="E27" s="22">
        <v>29571</v>
      </c>
      <c r="F27" s="28">
        <v>29490</v>
      </c>
      <c r="G27" s="28">
        <v>45218</v>
      </c>
      <c r="H27" s="28">
        <v>44750</v>
      </c>
      <c r="I27" s="22">
        <v>47147</v>
      </c>
      <c r="J27" s="28">
        <v>47618</v>
      </c>
      <c r="K27" s="28">
        <v>31243</v>
      </c>
      <c r="L27" s="28">
        <v>31790</v>
      </c>
      <c r="M27" s="22">
        <v>29601</v>
      </c>
      <c r="N27" s="28">
        <v>272082</v>
      </c>
      <c r="O27" s="28">
        <v>272649</v>
      </c>
      <c r="P27" s="28">
        <v>273996</v>
      </c>
      <c r="Q27" s="22">
        <v>275607</v>
      </c>
      <c r="R27" s="28">
        <v>578902</v>
      </c>
      <c r="S27" s="28">
        <v>580043</v>
      </c>
      <c r="T27" s="28">
        <v>612697</v>
      </c>
      <c r="U27" s="22">
        <v>611535</v>
      </c>
      <c r="V27" s="28">
        <v>595606</v>
      </c>
      <c r="W27" s="28">
        <v>595492</v>
      </c>
      <c r="X27" s="28">
        <v>616500</v>
      </c>
      <c r="Y27" s="22">
        <v>612324</v>
      </c>
    </row>
    <row r="28" spans="1:25" ht="13.5">
      <c r="A28" s="3" t="s">
        <v>105</v>
      </c>
      <c r="B28" s="28">
        <v>-3898</v>
      </c>
      <c r="C28" s="28">
        <v>-4353</v>
      </c>
      <c r="D28" s="28">
        <v>-3403</v>
      </c>
      <c r="E28" s="22">
        <v>-3987</v>
      </c>
      <c r="F28" s="28">
        <v>-3920</v>
      </c>
      <c r="G28" s="28">
        <v>-3920</v>
      </c>
      <c r="H28" s="28">
        <v>-3465</v>
      </c>
      <c r="I28" s="22">
        <v>-3646</v>
      </c>
      <c r="J28" s="28">
        <v>-3632</v>
      </c>
      <c r="K28" s="28">
        <v>-3129</v>
      </c>
      <c r="L28" s="28">
        <v>-3129</v>
      </c>
      <c r="M28" s="22">
        <v>-248</v>
      </c>
      <c r="N28" s="28">
        <v>-212482</v>
      </c>
      <c r="O28" s="28">
        <v>-212583</v>
      </c>
      <c r="P28" s="28">
        <v>-212406</v>
      </c>
      <c r="Q28" s="22">
        <v>-212406</v>
      </c>
      <c r="R28" s="28">
        <v>-212714</v>
      </c>
      <c r="S28" s="28">
        <v>-212610</v>
      </c>
      <c r="T28" s="28">
        <v>-212864</v>
      </c>
      <c r="U28" s="22">
        <v>-216450</v>
      </c>
      <c r="V28" s="28">
        <v>-219302</v>
      </c>
      <c r="W28" s="28">
        <v>-219113</v>
      </c>
      <c r="X28" s="28">
        <v>-219252</v>
      </c>
      <c r="Y28" s="22">
        <v>-219092</v>
      </c>
    </row>
    <row r="29" spans="1:25" ht="13.5">
      <c r="A29" s="3" t="s">
        <v>135</v>
      </c>
      <c r="B29" s="28">
        <v>31927</v>
      </c>
      <c r="C29" s="28">
        <v>31840</v>
      </c>
      <c r="D29" s="28">
        <v>31072</v>
      </c>
      <c r="E29" s="22">
        <v>31258</v>
      </c>
      <c r="F29" s="28">
        <v>31245</v>
      </c>
      <c r="G29" s="28">
        <v>46972</v>
      </c>
      <c r="H29" s="28">
        <v>46959</v>
      </c>
      <c r="I29" s="22">
        <v>49176</v>
      </c>
      <c r="J29" s="28">
        <v>49660</v>
      </c>
      <c r="K29" s="28">
        <v>33789</v>
      </c>
      <c r="L29" s="28">
        <v>34335</v>
      </c>
      <c r="M29" s="22">
        <v>35028</v>
      </c>
      <c r="N29" s="28">
        <v>65274</v>
      </c>
      <c r="O29" s="28">
        <v>65741</v>
      </c>
      <c r="P29" s="28">
        <v>67265</v>
      </c>
      <c r="Q29" s="22">
        <v>68875</v>
      </c>
      <c r="R29" s="28">
        <v>366188</v>
      </c>
      <c r="S29" s="28">
        <v>367433</v>
      </c>
      <c r="T29" s="28">
        <v>399833</v>
      </c>
      <c r="U29" s="22">
        <v>400760</v>
      </c>
      <c r="V29" s="28">
        <v>376304</v>
      </c>
      <c r="W29" s="28">
        <v>376378</v>
      </c>
      <c r="X29" s="28">
        <v>397248</v>
      </c>
      <c r="Y29" s="22">
        <v>398906</v>
      </c>
    </row>
    <row r="30" spans="1:25" ht="13.5">
      <c r="A30" s="2" t="s">
        <v>136</v>
      </c>
      <c r="B30" s="28">
        <v>1109675</v>
      </c>
      <c r="C30" s="28">
        <v>1132271</v>
      </c>
      <c r="D30" s="28">
        <v>1121339</v>
      </c>
      <c r="E30" s="22">
        <v>1137777</v>
      </c>
      <c r="F30" s="28">
        <v>1162615</v>
      </c>
      <c r="G30" s="28">
        <v>1190186</v>
      </c>
      <c r="H30" s="28">
        <v>1203824</v>
      </c>
      <c r="I30" s="22">
        <v>1226590</v>
      </c>
      <c r="J30" s="28">
        <v>1412600</v>
      </c>
      <c r="K30" s="28">
        <v>1436018</v>
      </c>
      <c r="L30" s="28">
        <v>1464899</v>
      </c>
      <c r="M30" s="22">
        <v>1483478</v>
      </c>
      <c r="N30" s="28">
        <v>1540566</v>
      </c>
      <c r="O30" s="28">
        <v>1572946</v>
      </c>
      <c r="P30" s="28">
        <v>1617320</v>
      </c>
      <c r="Q30" s="22">
        <v>1654941</v>
      </c>
      <c r="R30" s="28">
        <v>2134832</v>
      </c>
      <c r="S30" s="28">
        <v>2191472</v>
      </c>
      <c r="T30" s="28">
        <v>2253988</v>
      </c>
      <c r="U30" s="22">
        <v>2325036</v>
      </c>
      <c r="V30" s="28">
        <v>2362509</v>
      </c>
      <c r="W30" s="28">
        <v>2385443</v>
      </c>
      <c r="X30" s="28">
        <v>2451792</v>
      </c>
      <c r="Y30" s="22">
        <v>2493755</v>
      </c>
    </row>
    <row r="31" spans="1:25" ht="14.25" thickBot="1">
      <c r="A31" s="5" t="s">
        <v>137</v>
      </c>
      <c r="B31" s="29">
        <v>5413118</v>
      </c>
      <c r="C31" s="29">
        <v>5342444</v>
      </c>
      <c r="D31" s="29">
        <v>5002801</v>
      </c>
      <c r="E31" s="23">
        <v>5047659</v>
      </c>
      <c r="F31" s="29">
        <v>5663945</v>
      </c>
      <c r="G31" s="29">
        <v>5723420</v>
      </c>
      <c r="H31" s="29">
        <v>5647863</v>
      </c>
      <c r="I31" s="23">
        <v>5608004</v>
      </c>
      <c r="J31" s="29">
        <v>5662948</v>
      </c>
      <c r="K31" s="29">
        <v>5576745</v>
      </c>
      <c r="L31" s="29">
        <v>5371117</v>
      </c>
      <c r="M31" s="23">
        <v>5271876</v>
      </c>
      <c r="N31" s="29">
        <v>5598120</v>
      </c>
      <c r="O31" s="29">
        <v>5805740</v>
      </c>
      <c r="P31" s="29">
        <v>5884601</v>
      </c>
      <c r="Q31" s="23">
        <v>6105288</v>
      </c>
      <c r="R31" s="29">
        <v>6019302</v>
      </c>
      <c r="S31" s="29">
        <v>6223043</v>
      </c>
      <c r="T31" s="29">
        <v>6875414</v>
      </c>
      <c r="U31" s="23">
        <v>8026631</v>
      </c>
      <c r="V31" s="29">
        <v>9008101</v>
      </c>
      <c r="W31" s="29">
        <v>9370148</v>
      </c>
      <c r="X31" s="29">
        <v>9872341</v>
      </c>
      <c r="Y31" s="23">
        <v>11053631</v>
      </c>
    </row>
    <row r="32" spans="1:25" ht="14.25" thickTop="1">
      <c r="A32" s="2" t="s">
        <v>3</v>
      </c>
      <c r="B32" s="28">
        <v>1156274</v>
      </c>
      <c r="C32" s="28">
        <v>1206095</v>
      </c>
      <c r="D32" s="28">
        <v>1053572</v>
      </c>
      <c r="E32" s="22">
        <v>1069319</v>
      </c>
      <c r="F32" s="28">
        <v>1355523</v>
      </c>
      <c r="G32" s="28">
        <v>1433436</v>
      </c>
      <c r="H32" s="28">
        <v>1478764</v>
      </c>
      <c r="I32" s="22">
        <v>1535469</v>
      </c>
      <c r="J32" s="28">
        <v>1304971</v>
      </c>
      <c r="K32" s="28">
        <v>1281883</v>
      </c>
      <c r="L32" s="28">
        <v>1294431</v>
      </c>
      <c r="M32" s="22">
        <v>1110086</v>
      </c>
      <c r="N32" s="28">
        <v>904074</v>
      </c>
      <c r="O32" s="28">
        <v>938107</v>
      </c>
      <c r="P32" s="28">
        <v>896054</v>
      </c>
      <c r="Q32" s="22">
        <v>703681</v>
      </c>
      <c r="R32" s="28">
        <v>563596</v>
      </c>
      <c r="S32" s="28">
        <v>480415</v>
      </c>
      <c r="T32" s="28">
        <v>647922</v>
      </c>
      <c r="U32" s="22">
        <v>1360987</v>
      </c>
      <c r="V32" s="28">
        <v>1698466</v>
      </c>
      <c r="W32" s="28">
        <v>1839175</v>
      </c>
      <c r="X32" s="28">
        <v>2428649</v>
      </c>
      <c r="Y32" s="22">
        <v>3277306</v>
      </c>
    </row>
    <row r="33" spans="1:25" ht="13.5">
      <c r="A33" s="2" t="s">
        <v>141</v>
      </c>
      <c r="B33" s="28">
        <v>1150000</v>
      </c>
      <c r="C33" s="28">
        <v>1000000</v>
      </c>
      <c r="D33" s="28">
        <v>900000</v>
      </c>
      <c r="E33" s="22">
        <v>900000</v>
      </c>
      <c r="F33" s="28">
        <v>1370000</v>
      </c>
      <c r="G33" s="28">
        <v>1370000</v>
      </c>
      <c r="H33" s="28">
        <v>1370000</v>
      </c>
      <c r="I33" s="22">
        <v>1250000</v>
      </c>
      <c r="J33" s="28">
        <v>1511915</v>
      </c>
      <c r="K33" s="28">
        <v>1521631</v>
      </c>
      <c r="L33" s="28">
        <v>1409307</v>
      </c>
      <c r="M33" s="22">
        <v>1408390</v>
      </c>
      <c r="N33" s="28">
        <v>1643000</v>
      </c>
      <c r="O33" s="28">
        <v>1645000</v>
      </c>
      <c r="P33" s="28">
        <v>2062177</v>
      </c>
      <c r="Q33" s="22">
        <v>2060000</v>
      </c>
      <c r="R33" s="28">
        <v>1640000</v>
      </c>
      <c r="S33" s="28">
        <v>1341739</v>
      </c>
      <c r="T33" s="28">
        <v>1340000</v>
      </c>
      <c r="U33" s="22">
        <v>1349500</v>
      </c>
      <c r="V33" s="28">
        <v>1355464</v>
      </c>
      <c r="W33" s="28">
        <v>1363786</v>
      </c>
      <c r="X33" s="28">
        <v>1364734</v>
      </c>
      <c r="Y33" s="22">
        <v>1356368</v>
      </c>
    </row>
    <row r="34" spans="1:25" ht="13.5">
      <c r="A34" s="2" t="s">
        <v>142</v>
      </c>
      <c r="B34" s="28">
        <v>75000</v>
      </c>
      <c r="C34" s="28">
        <v>50000</v>
      </c>
      <c r="D34" s="28">
        <v>12500</v>
      </c>
      <c r="E34" s="22"/>
      <c r="F34" s="28"/>
      <c r="G34" s="28"/>
      <c r="H34" s="28"/>
      <c r="I34" s="22"/>
      <c r="J34" s="28">
        <v>15144</v>
      </c>
      <c r="K34" s="28">
        <v>15144</v>
      </c>
      <c r="L34" s="28">
        <v>15442</v>
      </c>
      <c r="M34" s="22">
        <v>16204</v>
      </c>
      <c r="N34" s="28">
        <v>296566</v>
      </c>
      <c r="O34" s="28">
        <v>301078</v>
      </c>
      <c r="P34" s="28">
        <v>30192</v>
      </c>
      <c r="Q34" s="22">
        <v>38442</v>
      </c>
      <c r="R34" s="28">
        <v>83186</v>
      </c>
      <c r="S34" s="28">
        <v>402278</v>
      </c>
      <c r="T34" s="28">
        <v>428516</v>
      </c>
      <c r="U34" s="22">
        <v>452066</v>
      </c>
      <c r="V34" s="28">
        <v>438480</v>
      </c>
      <c r="W34" s="28">
        <v>138480</v>
      </c>
      <c r="X34" s="28">
        <v>138480</v>
      </c>
      <c r="Y34" s="22">
        <v>138480</v>
      </c>
    </row>
    <row r="35" spans="1:25" ht="13.5">
      <c r="A35" s="2" t="s">
        <v>145</v>
      </c>
      <c r="B35" s="28">
        <v>173571</v>
      </c>
      <c r="C35" s="28">
        <v>194408</v>
      </c>
      <c r="D35" s="28">
        <v>200014</v>
      </c>
      <c r="E35" s="22">
        <v>258525</v>
      </c>
      <c r="F35" s="28"/>
      <c r="G35" s="28"/>
      <c r="H35" s="28"/>
      <c r="I35" s="22">
        <v>217733</v>
      </c>
      <c r="J35" s="28"/>
      <c r="K35" s="28"/>
      <c r="L35" s="28"/>
      <c r="M35" s="22"/>
      <c r="N35" s="28"/>
      <c r="O35" s="28"/>
      <c r="P35" s="28"/>
      <c r="Q35" s="22"/>
      <c r="R35" s="28"/>
      <c r="S35" s="28"/>
      <c r="T35" s="28"/>
      <c r="U35" s="22"/>
      <c r="V35" s="28"/>
      <c r="W35" s="28"/>
      <c r="X35" s="28"/>
      <c r="Y35" s="22"/>
    </row>
    <row r="36" spans="1:25" ht="13.5">
      <c r="A36" s="2" t="s">
        <v>146</v>
      </c>
      <c r="B36" s="28">
        <v>5851</v>
      </c>
      <c r="C36" s="28">
        <v>13365</v>
      </c>
      <c r="D36" s="28">
        <v>16428</v>
      </c>
      <c r="E36" s="22">
        <v>31902</v>
      </c>
      <c r="F36" s="28">
        <v>23103</v>
      </c>
      <c r="G36" s="28">
        <v>23723</v>
      </c>
      <c r="H36" s="28">
        <v>15674</v>
      </c>
      <c r="I36" s="22">
        <v>27531</v>
      </c>
      <c r="J36" s="28">
        <v>21697</v>
      </c>
      <c r="K36" s="28">
        <v>18924</v>
      </c>
      <c r="L36" s="28">
        <v>13941</v>
      </c>
      <c r="M36" s="22">
        <v>25320</v>
      </c>
      <c r="N36" s="28">
        <v>20603</v>
      </c>
      <c r="O36" s="28">
        <v>17991</v>
      </c>
      <c r="P36" s="28">
        <v>6214</v>
      </c>
      <c r="Q36" s="22">
        <v>19713</v>
      </c>
      <c r="R36" s="28">
        <v>12957</v>
      </c>
      <c r="S36" s="28">
        <v>12408</v>
      </c>
      <c r="T36" s="28">
        <v>6721</v>
      </c>
      <c r="U36" s="22">
        <v>21210</v>
      </c>
      <c r="V36" s="28">
        <v>16258</v>
      </c>
      <c r="W36" s="28">
        <v>19293</v>
      </c>
      <c r="X36" s="28">
        <v>8343</v>
      </c>
      <c r="Y36" s="22">
        <v>22563</v>
      </c>
    </row>
    <row r="37" spans="1:25" ht="13.5">
      <c r="A37" s="2" t="s">
        <v>4</v>
      </c>
      <c r="B37" s="28">
        <v>31890</v>
      </c>
      <c r="C37" s="28">
        <v>31647</v>
      </c>
      <c r="D37" s="28">
        <v>43719</v>
      </c>
      <c r="E37" s="22">
        <v>42126</v>
      </c>
      <c r="F37" s="28">
        <v>53809</v>
      </c>
      <c r="G37" s="28">
        <v>52703</v>
      </c>
      <c r="H37" s="28"/>
      <c r="I37" s="22"/>
      <c r="J37" s="28">
        <v>72419</v>
      </c>
      <c r="K37" s="28">
        <v>55807</v>
      </c>
      <c r="L37" s="28">
        <v>41498</v>
      </c>
      <c r="M37" s="22"/>
      <c r="N37" s="28">
        <v>31611</v>
      </c>
      <c r="O37" s="28">
        <v>30134</v>
      </c>
      <c r="P37" s="28">
        <v>23589</v>
      </c>
      <c r="Q37" s="22"/>
      <c r="R37" s="28"/>
      <c r="S37" s="28"/>
      <c r="T37" s="28"/>
      <c r="U37" s="22"/>
      <c r="V37" s="28"/>
      <c r="W37" s="28"/>
      <c r="X37" s="28"/>
      <c r="Y37" s="22"/>
    </row>
    <row r="38" spans="1:25" ht="13.5">
      <c r="A38" s="2" t="s">
        <v>149</v>
      </c>
      <c r="B38" s="28"/>
      <c r="C38" s="28"/>
      <c r="D38" s="28"/>
      <c r="E38" s="22"/>
      <c r="F38" s="28"/>
      <c r="G38" s="28"/>
      <c r="H38" s="28"/>
      <c r="I38" s="22"/>
      <c r="J38" s="28"/>
      <c r="K38" s="28"/>
      <c r="L38" s="28"/>
      <c r="M38" s="22"/>
      <c r="N38" s="28"/>
      <c r="O38" s="28"/>
      <c r="P38" s="28"/>
      <c r="Q38" s="22">
        <v>13681</v>
      </c>
      <c r="R38" s="28">
        <v>18818</v>
      </c>
      <c r="S38" s="28">
        <v>22941</v>
      </c>
      <c r="T38" s="28">
        <v>32269</v>
      </c>
      <c r="U38" s="22">
        <v>32666</v>
      </c>
      <c r="V38" s="28">
        <v>39875</v>
      </c>
      <c r="W38" s="28">
        <v>43432</v>
      </c>
      <c r="X38" s="28">
        <v>52661</v>
      </c>
      <c r="Y38" s="22">
        <v>46884</v>
      </c>
    </row>
    <row r="39" spans="1:25" ht="13.5">
      <c r="A39" s="2" t="s">
        <v>150</v>
      </c>
      <c r="B39" s="28"/>
      <c r="C39" s="28"/>
      <c r="D39" s="28"/>
      <c r="E39" s="22"/>
      <c r="F39" s="28"/>
      <c r="G39" s="28"/>
      <c r="H39" s="28">
        <v>41798</v>
      </c>
      <c r="I39" s="22">
        <v>50740</v>
      </c>
      <c r="J39" s="28"/>
      <c r="K39" s="28"/>
      <c r="L39" s="28"/>
      <c r="M39" s="22">
        <v>34244</v>
      </c>
      <c r="N39" s="28"/>
      <c r="O39" s="28"/>
      <c r="P39" s="28"/>
      <c r="Q39" s="22"/>
      <c r="R39" s="28"/>
      <c r="S39" s="28"/>
      <c r="T39" s="28"/>
      <c r="U39" s="22"/>
      <c r="V39" s="28"/>
      <c r="W39" s="28"/>
      <c r="X39" s="28"/>
      <c r="Y39" s="22"/>
    </row>
    <row r="40" spans="1:25" ht="13.5">
      <c r="A40" s="2" t="s">
        <v>151</v>
      </c>
      <c r="B40" s="28"/>
      <c r="C40" s="28"/>
      <c r="D40" s="28"/>
      <c r="E40" s="22"/>
      <c r="F40" s="28"/>
      <c r="G40" s="28"/>
      <c r="H40" s="28">
        <v>14022</v>
      </c>
      <c r="I40" s="22">
        <v>2001</v>
      </c>
      <c r="J40" s="28"/>
      <c r="K40" s="28"/>
      <c r="L40" s="28"/>
      <c r="M40" s="22">
        <v>3168</v>
      </c>
      <c r="N40" s="28"/>
      <c r="O40" s="28"/>
      <c r="P40" s="28"/>
      <c r="Q40" s="22"/>
      <c r="R40" s="28"/>
      <c r="S40" s="28"/>
      <c r="T40" s="28"/>
      <c r="U40" s="22"/>
      <c r="V40" s="28"/>
      <c r="W40" s="28"/>
      <c r="X40" s="28"/>
      <c r="Y40" s="22"/>
    </row>
    <row r="41" spans="1:25" ht="13.5">
      <c r="A41" s="2" t="s">
        <v>134</v>
      </c>
      <c r="B41" s="28">
        <v>76229</v>
      </c>
      <c r="C41" s="28">
        <v>96787</v>
      </c>
      <c r="D41" s="28">
        <v>199693</v>
      </c>
      <c r="E41" s="22">
        <v>92379</v>
      </c>
      <c r="F41" s="28">
        <v>301493</v>
      </c>
      <c r="G41" s="28">
        <v>329448</v>
      </c>
      <c r="H41" s="28">
        <v>273580</v>
      </c>
      <c r="I41" s="22">
        <v>169946</v>
      </c>
      <c r="J41" s="28">
        <v>413197</v>
      </c>
      <c r="K41" s="28">
        <v>368400</v>
      </c>
      <c r="L41" s="28">
        <v>279776</v>
      </c>
      <c r="M41" s="22">
        <v>355846</v>
      </c>
      <c r="N41" s="28">
        <v>202622</v>
      </c>
      <c r="O41" s="28">
        <v>160001</v>
      </c>
      <c r="P41" s="28">
        <v>223337</v>
      </c>
      <c r="Q41" s="22">
        <v>412239</v>
      </c>
      <c r="R41" s="28">
        <v>331981</v>
      </c>
      <c r="S41" s="28">
        <v>178446</v>
      </c>
      <c r="T41" s="28">
        <v>212826</v>
      </c>
      <c r="U41" s="22">
        <v>312227</v>
      </c>
      <c r="V41" s="28">
        <v>406010</v>
      </c>
      <c r="W41" s="28">
        <v>518373</v>
      </c>
      <c r="X41" s="28">
        <v>395126</v>
      </c>
      <c r="Y41" s="22">
        <v>451908</v>
      </c>
    </row>
    <row r="42" spans="1:25" ht="13.5">
      <c r="A42" s="2" t="s">
        <v>152</v>
      </c>
      <c r="B42" s="28">
        <v>2668816</v>
      </c>
      <c r="C42" s="28">
        <v>2592303</v>
      </c>
      <c r="D42" s="28">
        <v>2425927</v>
      </c>
      <c r="E42" s="22">
        <v>2394252</v>
      </c>
      <c r="F42" s="28">
        <v>3103929</v>
      </c>
      <c r="G42" s="28">
        <v>3209311</v>
      </c>
      <c r="H42" s="28">
        <v>3193839</v>
      </c>
      <c r="I42" s="22">
        <v>3253422</v>
      </c>
      <c r="J42" s="28">
        <v>3339344</v>
      </c>
      <c r="K42" s="28">
        <v>3261791</v>
      </c>
      <c r="L42" s="28">
        <v>3054397</v>
      </c>
      <c r="M42" s="22">
        <v>2953260</v>
      </c>
      <c r="N42" s="28">
        <v>3098477</v>
      </c>
      <c r="O42" s="28">
        <v>3092312</v>
      </c>
      <c r="P42" s="28">
        <v>3241564</v>
      </c>
      <c r="Q42" s="22">
        <v>3247758</v>
      </c>
      <c r="R42" s="28">
        <v>2650539</v>
      </c>
      <c r="S42" s="28">
        <v>2438228</v>
      </c>
      <c r="T42" s="28">
        <v>2668255</v>
      </c>
      <c r="U42" s="22">
        <v>3528658</v>
      </c>
      <c r="V42" s="28">
        <v>3954553</v>
      </c>
      <c r="W42" s="28">
        <v>3922541</v>
      </c>
      <c r="X42" s="28">
        <v>4387995</v>
      </c>
      <c r="Y42" s="22">
        <v>5293511</v>
      </c>
    </row>
    <row r="43" spans="1:25" ht="13.5">
      <c r="A43" s="2" t="s">
        <v>153</v>
      </c>
      <c r="B43" s="28">
        <v>125000</v>
      </c>
      <c r="C43" s="28">
        <v>150000</v>
      </c>
      <c r="D43" s="28">
        <v>87500</v>
      </c>
      <c r="E43" s="22">
        <v>100000</v>
      </c>
      <c r="F43" s="28"/>
      <c r="G43" s="28"/>
      <c r="H43" s="28"/>
      <c r="I43" s="22"/>
      <c r="J43" s="28">
        <v>71162</v>
      </c>
      <c r="K43" s="28">
        <v>74948</v>
      </c>
      <c r="L43" s="28">
        <v>78734</v>
      </c>
      <c r="M43" s="22">
        <v>82520</v>
      </c>
      <c r="N43" s="28">
        <v>110206</v>
      </c>
      <c r="O43" s="28">
        <v>183892</v>
      </c>
      <c r="P43" s="28">
        <v>94176</v>
      </c>
      <c r="Q43" s="22">
        <v>98724</v>
      </c>
      <c r="R43" s="28">
        <v>103272</v>
      </c>
      <c r="S43" s="28">
        <v>111570</v>
      </c>
      <c r="T43" s="28">
        <v>123738</v>
      </c>
      <c r="U43" s="22">
        <v>128356</v>
      </c>
      <c r="V43" s="28">
        <v>69924</v>
      </c>
      <c r="W43" s="28">
        <v>393468</v>
      </c>
      <c r="X43" s="28">
        <v>428088</v>
      </c>
      <c r="Y43" s="22">
        <v>462708</v>
      </c>
    </row>
    <row r="44" spans="1:25" ht="13.5">
      <c r="A44" s="2" t="s">
        <v>155</v>
      </c>
      <c r="B44" s="28">
        <v>740173</v>
      </c>
      <c r="C44" s="28">
        <v>737898</v>
      </c>
      <c r="D44" s="28">
        <v>725974</v>
      </c>
      <c r="E44" s="22">
        <v>717856</v>
      </c>
      <c r="F44" s="28">
        <v>745322</v>
      </c>
      <c r="G44" s="28">
        <v>738652</v>
      </c>
      <c r="H44" s="28">
        <v>728175</v>
      </c>
      <c r="I44" s="22">
        <v>711219</v>
      </c>
      <c r="J44" s="28">
        <v>715673</v>
      </c>
      <c r="K44" s="28">
        <v>696383</v>
      </c>
      <c r="L44" s="28">
        <v>708491</v>
      </c>
      <c r="M44" s="22">
        <v>709919</v>
      </c>
      <c r="N44" s="28">
        <v>682906</v>
      </c>
      <c r="O44" s="28">
        <v>654213</v>
      </c>
      <c r="P44" s="28">
        <v>629028</v>
      </c>
      <c r="Q44" s="22">
        <v>592448</v>
      </c>
      <c r="R44" s="28">
        <v>1196013</v>
      </c>
      <c r="S44" s="28">
        <v>1162459</v>
      </c>
      <c r="T44" s="28">
        <v>1307330</v>
      </c>
      <c r="U44" s="22">
        <v>1294675</v>
      </c>
      <c r="V44" s="28">
        <v>1277518</v>
      </c>
      <c r="W44" s="28">
        <v>1257223</v>
      </c>
      <c r="X44" s="28">
        <v>1285549</v>
      </c>
      <c r="Y44" s="22">
        <v>1296452</v>
      </c>
    </row>
    <row r="45" spans="1:25" ht="13.5">
      <c r="A45" s="2" t="s">
        <v>5</v>
      </c>
      <c r="B45" s="28"/>
      <c r="C45" s="28"/>
      <c r="D45" s="28"/>
      <c r="E45" s="22"/>
      <c r="F45" s="28"/>
      <c r="G45" s="28"/>
      <c r="H45" s="28"/>
      <c r="I45" s="22"/>
      <c r="J45" s="28"/>
      <c r="K45" s="28">
        <v>5950</v>
      </c>
      <c r="L45" s="28">
        <v>5950</v>
      </c>
      <c r="M45" s="22">
        <v>5610</v>
      </c>
      <c r="N45" s="28">
        <v>5100</v>
      </c>
      <c r="O45" s="28">
        <v>4590</v>
      </c>
      <c r="P45" s="28">
        <v>4080</v>
      </c>
      <c r="Q45" s="22">
        <v>3570</v>
      </c>
      <c r="R45" s="28">
        <v>3078</v>
      </c>
      <c r="S45" s="28">
        <v>2587</v>
      </c>
      <c r="T45" s="28">
        <v>3240</v>
      </c>
      <c r="U45" s="22">
        <v>2580</v>
      </c>
      <c r="V45" s="28">
        <v>1700</v>
      </c>
      <c r="W45" s="28">
        <v>1260</v>
      </c>
      <c r="X45" s="28">
        <v>1600</v>
      </c>
      <c r="Y45" s="22">
        <v>1300</v>
      </c>
    </row>
    <row r="46" spans="1:25" ht="13.5">
      <c r="A46" s="2" t="s">
        <v>134</v>
      </c>
      <c r="B46" s="28">
        <v>40948</v>
      </c>
      <c r="C46" s="28">
        <v>39675</v>
      </c>
      <c r="D46" s="28">
        <v>27151</v>
      </c>
      <c r="E46" s="22">
        <v>25595</v>
      </c>
      <c r="F46" s="28">
        <v>24565</v>
      </c>
      <c r="G46" s="28">
        <v>25605</v>
      </c>
      <c r="H46" s="28">
        <v>29420</v>
      </c>
      <c r="I46" s="22">
        <v>21699</v>
      </c>
      <c r="J46" s="28">
        <v>15788</v>
      </c>
      <c r="K46" s="28">
        <v>18388</v>
      </c>
      <c r="L46" s="28">
        <v>24527</v>
      </c>
      <c r="M46" s="22">
        <v>26903</v>
      </c>
      <c r="N46" s="28">
        <v>29264</v>
      </c>
      <c r="O46" s="28">
        <v>31611</v>
      </c>
      <c r="P46" s="28">
        <v>59244</v>
      </c>
      <c r="Q46" s="22">
        <v>62462</v>
      </c>
      <c r="R46" s="28">
        <v>65895</v>
      </c>
      <c r="S46" s="28">
        <v>69182</v>
      </c>
      <c r="T46" s="28">
        <v>65376</v>
      </c>
      <c r="U46" s="22">
        <v>65457</v>
      </c>
      <c r="V46" s="28">
        <v>40249</v>
      </c>
      <c r="W46" s="28">
        <v>40496</v>
      </c>
      <c r="X46" s="28">
        <v>40611</v>
      </c>
      <c r="Y46" s="22">
        <v>40485</v>
      </c>
    </row>
    <row r="47" spans="1:25" ht="13.5">
      <c r="A47" s="2" t="s">
        <v>156</v>
      </c>
      <c r="B47" s="28">
        <v>906121</v>
      </c>
      <c r="C47" s="28">
        <v>927573</v>
      </c>
      <c r="D47" s="28">
        <v>840625</v>
      </c>
      <c r="E47" s="22">
        <v>843452</v>
      </c>
      <c r="F47" s="28">
        <v>769887</v>
      </c>
      <c r="G47" s="28">
        <v>764258</v>
      </c>
      <c r="H47" s="28">
        <v>757596</v>
      </c>
      <c r="I47" s="22">
        <v>732918</v>
      </c>
      <c r="J47" s="28">
        <v>802623</v>
      </c>
      <c r="K47" s="28">
        <v>795670</v>
      </c>
      <c r="L47" s="28">
        <v>817702</v>
      </c>
      <c r="M47" s="22">
        <v>824953</v>
      </c>
      <c r="N47" s="28">
        <v>827477</v>
      </c>
      <c r="O47" s="28">
        <v>874307</v>
      </c>
      <c r="P47" s="28">
        <v>786529</v>
      </c>
      <c r="Q47" s="22">
        <v>757204</v>
      </c>
      <c r="R47" s="28">
        <v>1368259</v>
      </c>
      <c r="S47" s="28">
        <v>1345798</v>
      </c>
      <c r="T47" s="28">
        <v>1499684</v>
      </c>
      <c r="U47" s="22">
        <v>1491069</v>
      </c>
      <c r="V47" s="28">
        <v>1389392</v>
      </c>
      <c r="W47" s="28">
        <v>1692448</v>
      </c>
      <c r="X47" s="28">
        <v>1755849</v>
      </c>
      <c r="Y47" s="22">
        <v>1800946</v>
      </c>
    </row>
    <row r="48" spans="1:25" ht="14.25" thickBot="1">
      <c r="A48" s="5" t="s">
        <v>6</v>
      </c>
      <c r="B48" s="29">
        <v>3574938</v>
      </c>
      <c r="C48" s="29">
        <v>3519877</v>
      </c>
      <c r="D48" s="29">
        <v>3266553</v>
      </c>
      <c r="E48" s="23">
        <v>3237704</v>
      </c>
      <c r="F48" s="29">
        <v>3873817</v>
      </c>
      <c r="G48" s="29">
        <v>3973570</v>
      </c>
      <c r="H48" s="29">
        <v>3951435</v>
      </c>
      <c r="I48" s="23">
        <v>3986340</v>
      </c>
      <c r="J48" s="29">
        <v>4141968</v>
      </c>
      <c r="K48" s="29">
        <v>4057461</v>
      </c>
      <c r="L48" s="29">
        <v>3872100</v>
      </c>
      <c r="M48" s="23">
        <v>3778213</v>
      </c>
      <c r="N48" s="29">
        <v>3925955</v>
      </c>
      <c r="O48" s="29">
        <v>3966619</v>
      </c>
      <c r="P48" s="29">
        <v>4028094</v>
      </c>
      <c r="Q48" s="23">
        <v>4004963</v>
      </c>
      <c r="R48" s="29">
        <v>4018798</v>
      </c>
      <c r="S48" s="29">
        <v>3784027</v>
      </c>
      <c r="T48" s="29">
        <v>4167940</v>
      </c>
      <c r="U48" s="23">
        <v>5019728</v>
      </c>
      <c r="V48" s="29">
        <v>5343945</v>
      </c>
      <c r="W48" s="29">
        <v>5614990</v>
      </c>
      <c r="X48" s="29">
        <v>6143844</v>
      </c>
      <c r="Y48" s="23">
        <v>7094457</v>
      </c>
    </row>
    <row r="49" spans="1:25" ht="14.25" thickTop="1">
      <c r="A49" s="2" t="s">
        <v>158</v>
      </c>
      <c r="B49" s="28">
        <v>1110029</v>
      </c>
      <c r="C49" s="28">
        <v>1110029</v>
      </c>
      <c r="D49" s="28">
        <v>3008500</v>
      </c>
      <c r="E49" s="22">
        <v>3008500</v>
      </c>
      <c r="F49" s="28">
        <v>3008500</v>
      </c>
      <c r="G49" s="28">
        <v>3008500</v>
      </c>
      <c r="H49" s="28">
        <v>3008500</v>
      </c>
      <c r="I49" s="22">
        <v>3008500</v>
      </c>
      <c r="J49" s="28">
        <v>3008500</v>
      </c>
      <c r="K49" s="28">
        <v>3008500</v>
      </c>
      <c r="L49" s="28">
        <v>3008500</v>
      </c>
      <c r="M49" s="22">
        <v>3008500</v>
      </c>
      <c r="N49" s="28">
        <v>3008500</v>
      </c>
      <c r="O49" s="28">
        <v>3008500</v>
      </c>
      <c r="P49" s="28">
        <v>3008500</v>
      </c>
      <c r="Q49" s="22">
        <v>3008500</v>
      </c>
      <c r="R49" s="28">
        <v>2748500</v>
      </c>
      <c r="S49" s="28">
        <v>2748500</v>
      </c>
      <c r="T49" s="28">
        <v>2748500</v>
      </c>
      <c r="U49" s="22">
        <v>2748500</v>
      </c>
      <c r="V49" s="28">
        <v>2748500</v>
      </c>
      <c r="W49" s="28">
        <v>2687500</v>
      </c>
      <c r="X49" s="28">
        <v>2687500</v>
      </c>
      <c r="Y49" s="22">
        <v>2687500</v>
      </c>
    </row>
    <row r="50" spans="1:25" ht="13.5">
      <c r="A50" s="2" t="s">
        <v>7</v>
      </c>
      <c r="B50" s="28">
        <v>625270</v>
      </c>
      <c r="C50" s="28">
        <v>625270</v>
      </c>
      <c r="D50" s="28">
        <v>625270</v>
      </c>
      <c r="E50" s="22">
        <v>625270</v>
      </c>
      <c r="F50" s="28">
        <v>625270</v>
      </c>
      <c r="G50" s="28">
        <v>625270</v>
      </c>
      <c r="H50" s="28">
        <v>625270</v>
      </c>
      <c r="I50" s="22">
        <v>625270</v>
      </c>
      <c r="J50" s="28">
        <v>625270</v>
      </c>
      <c r="K50" s="28">
        <v>625270</v>
      </c>
      <c r="L50" s="28">
        <v>625270</v>
      </c>
      <c r="M50" s="22">
        <v>625270</v>
      </c>
      <c r="N50" s="28">
        <v>625270</v>
      </c>
      <c r="O50" s="28">
        <v>625270</v>
      </c>
      <c r="P50" s="28">
        <v>625270</v>
      </c>
      <c r="Q50" s="22">
        <v>625270</v>
      </c>
      <c r="R50" s="28">
        <v>365270</v>
      </c>
      <c r="S50" s="28">
        <v>365270</v>
      </c>
      <c r="T50" s="28">
        <v>365270</v>
      </c>
      <c r="U50" s="22">
        <v>1370509</v>
      </c>
      <c r="V50" s="28">
        <v>1370509</v>
      </c>
      <c r="W50" s="28">
        <v>1309509</v>
      </c>
      <c r="X50" s="28">
        <v>1309509</v>
      </c>
      <c r="Y50" s="22">
        <v>2054555</v>
      </c>
    </row>
    <row r="51" spans="1:25" ht="13.5">
      <c r="A51" s="2" t="s">
        <v>162</v>
      </c>
      <c r="B51" s="28">
        <v>119383</v>
      </c>
      <c r="C51" s="28">
        <v>106383</v>
      </c>
      <c r="D51" s="28">
        <v>-1878112</v>
      </c>
      <c r="E51" s="22">
        <v>-1807451</v>
      </c>
      <c r="F51" s="28">
        <v>-1820989</v>
      </c>
      <c r="G51" s="28">
        <v>-1861059</v>
      </c>
      <c r="H51" s="28">
        <v>-1912310</v>
      </c>
      <c r="I51" s="22">
        <v>-1987015</v>
      </c>
      <c r="J51" s="28">
        <v>-2085321</v>
      </c>
      <c r="K51" s="28">
        <v>-2087258</v>
      </c>
      <c r="L51" s="28">
        <v>-2111394</v>
      </c>
      <c r="M51" s="22">
        <v>-2119876</v>
      </c>
      <c r="N51" s="28">
        <v>-1940524</v>
      </c>
      <c r="O51" s="28">
        <v>-1774694</v>
      </c>
      <c r="P51" s="28">
        <v>-1756596</v>
      </c>
      <c r="Q51" s="22">
        <v>-1515597</v>
      </c>
      <c r="R51" s="28">
        <v>-964298</v>
      </c>
      <c r="S51" s="28">
        <v>-525585</v>
      </c>
      <c r="T51" s="28">
        <v>-262021</v>
      </c>
      <c r="U51" s="22">
        <v>-970628</v>
      </c>
      <c r="V51" s="28">
        <v>-303122</v>
      </c>
      <c r="W51" s="28">
        <v>-112599</v>
      </c>
      <c r="X51" s="28">
        <v>-145164</v>
      </c>
      <c r="Y51" s="22">
        <v>-652454</v>
      </c>
    </row>
    <row r="52" spans="1:25" ht="13.5">
      <c r="A52" s="2" t="s">
        <v>163</v>
      </c>
      <c r="B52" s="28">
        <v>-7033</v>
      </c>
      <c r="C52" s="28">
        <v>-6968</v>
      </c>
      <c r="D52" s="28">
        <v>-6915</v>
      </c>
      <c r="E52" s="22">
        <v>-6887</v>
      </c>
      <c r="F52" s="28">
        <v>-6865</v>
      </c>
      <c r="G52" s="28">
        <v>-6847</v>
      </c>
      <c r="H52" s="28">
        <v>-6841</v>
      </c>
      <c r="I52" s="22">
        <v>-6841</v>
      </c>
      <c r="J52" s="28">
        <v>-6806</v>
      </c>
      <c r="K52" s="28">
        <v>-6801</v>
      </c>
      <c r="L52" s="28">
        <v>-6768</v>
      </c>
      <c r="M52" s="22">
        <v>-6755</v>
      </c>
      <c r="N52" s="28">
        <v>-6694</v>
      </c>
      <c r="O52" s="28">
        <v>-6662</v>
      </c>
      <c r="P52" s="28">
        <v>-6645</v>
      </c>
      <c r="Q52" s="22">
        <v>-6557</v>
      </c>
      <c r="R52" s="28">
        <v>-6550</v>
      </c>
      <c r="S52" s="28">
        <v>-6503</v>
      </c>
      <c r="T52" s="28">
        <v>-6460</v>
      </c>
      <c r="U52" s="22">
        <v>-6394</v>
      </c>
      <c r="V52" s="28">
        <v>-6277</v>
      </c>
      <c r="W52" s="28">
        <v>-6200</v>
      </c>
      <c r="X52" s="28">
        <v>-6145</v>
      </c>
      <c r="Y52" s="22">
        <v>-6145</v>
      </c>
    </row>
    <row r="53" spans="1:25" ht="13.5">
      <c r="A53" s="2" t="s">
        <v>8</v>
      </c>
      <c r="B53" s="28">
        <v>1847650</v>
      </c>
      <c r="C53" s="28">
        <v>1834715</v>
      </c>
      <c r="D53" s="28">
        <v>1748743</v>
      </c>
      <c r="E53" s="22">
        <v>1819431</v>
      </c>
      <c r="F53" s="28">
        <v>1805916</v>
      </c>
      <c r="G53" s="28">
        <v>1765863</v>
      </c>
      <c r="H53" s="28">
        <v>1714619</v>
      </c>
      <c r="I53" s="22">
        <v>1639913</v>
      </c>
      <c r="J53" s="28">
        <v>1541643</v>
      </c>
      <c r="K53" s="28">
        <v>1539710</v>
      </c>
      <c r="L53" s="28">
        <v>1515608</v>
      </c>
      <c r="M53" s="22">
        <v>1507137</v>
      </c>
      <c r="N53" s="28">
        <v>1686551</v>
      </c>
      <c r="O53" s="28">
        <v>1852413</v>
      </c>
      <c r="P53" s="28">
        <v>1870528</v>
      </c>
      <c r="Q53" s="22">
        <v>2111615</v>
      </c>
      <c r="R53" s="28">
        <v>2142922</v>
      </c>
      <c r="S53" s="28">
        <v>2581681</v>
      </c>
      <c r="T53" s="28">
        <v>2845288</v>
      </c>
      <c r="U53" s="22">
        <v>3141985</v>
      </c>
      <c r="V53" s="28">
        <v>3809609</v>
      </c>
      <c r="W53" s="28">
        <v>3878209</v>
      </c>
      <c r="X53" s="28">
        <v>3845699</v>
      </c>
      <c r="Y53" s="22">
        <v>4083455</v>
      </c>
    </row>
    <row r="54" spans="1:25" ht="13.5">
      <c r="A54" s="2" t="s">
        <v>9</v>
      </c>
      <c r="B54" s="28"/>
      <c r="C54" s="28"/>
      <c r="D54" s="28"/>
      <c r="E54" s="22"/>
      <c r="F54" s="28"/>
      <c r="G54" s="28"/>
      <c r="H54" s="28"/>
      <c r="I54" s="22"/>
      <c r="J54" s="28"/>
      <c r="K54" s="28"/>
      <c r="L54" s="28"/>
      <c r="M54" s="22"/>
      <c r="N54" s="28"/>
      <c r="O54" s="28"/>
      <c r="P54" s="28"/>
      <c r="Q54" s="22"/>
      <c r="R54" s="28"/>
      <c r="S54" s="28"/>
      <c r="T54" s="28"/>
      <c r="U54" s="22"/>
      <c r="V54" s="28"/>
      <c r="W54" s="28"/>
      <c r="X54" s="28"/>
      <c r="Y54" s="22"/>
    </row>
    <row r="55" spans="1:25" ht="13.5">
      <c r="A55" s="2" t="s">
        <v>10</v>
      </c>
      <c r="B55" s="28"/>
      <c r="C55" s="28"/>
      <c r="D55" s="28"/>
      <c r="E55" s="22"/>
      <c r="F55" s="28"/>
      <c r="G55" s="28">
        <v>4696</v>
      </c>
      <c r="H55" s="28">
        <v>3037</v>
      </c>
      <c r="I55" s="22"/>
      <c r="J55" s="28"/>
      <c r="K55" s="28"/>
      <c r="L55" s="28"/>
      <c r="M55" s="22"/>
      <c r="N55" s="28"/>
      <c r="O55" s="28"/>
      <c r="P55" s="28"/>
      <c r="Q55" s="22"/>
      <c r="R55" s="28"/>
      <c r="S55" s="28">
        <v>2356</v>
      </c>
      <c r="T55" s="28"/>
      <c r="U55" s="22"/>
      <c r="V55" s="28"/>
      <c r="W55" s="28"/>
      <c r="X55" s="28"/>
      <c r="Y55" s="22"/>
    </row>
    <row r="56" spans="1:25" ht="13.5">
      <c r="A56" s="2" t="s">
        <v>11</v>
      </c>
      <c r="B56" s="28">
        <v>-9470</v>
      </c>
      <c r="C56" s="28">
        <v>-12148</v>
      </c>
      <c r="D56" s="28">
        <v>-12495</v>
      </c>
      <c r="E56" s="22">
        <v>-9476</v>
      </c>
      <c r="F56" s="28">
        <v>-15788</v>
      </c>
      <c r="G56" s="28">
        <v>-20709</v>
      </c>
      <c r="H56" s="28">
        <v>-21229</v>
      </c>
      <c r="I56" s="22">
        <v>-18249</v>
      </c>
      <c r="J56" s="28">
        <v>-20662</v>
      </c>
      <c r="K56" s="28">
        <v>-20426</v>
      </c>
      <c r="L56" s="28">
        <v>-16591</v>
      </c>
      <c r="M56" s="22">
        <v>-13475</v>
      </c>
      <c r="N56" s="28">
        <v>-14386</v>
      </c>
      <c r="O56" s="28">
        <v>-13293</v>
      </c>
      <c r="P56" s="28">
        <v>-14021</v>
      </c>
      <c r="Q56" s="22">
        <v>-11289</v>
      </c>
      <c r="R56" s="28">
        <v>-142418</v>
      </c>
      <c r="S56" s="28">
        <v>-145022</v>
      </c>
      <c r="T56" s="28">
        <v>-138672</v>
      </c>
      <c r="U56" s="22">
        <v>-138006</v>
      </c>
      <c r="V56" s="28">
        <v>-149365</v>
      </c>
      <c r="W56" s="28">
        <v>-127093</v>
      </c>
      <c r="X56" s="28">
        <v>-121295</v>
      </c>
      <c r="Y56" s="22">
        <v>-129522</v>
      </c>
    </row>
    <row r="57" spans="1:25" ht="13.5">
      <c r="A57" s="2" t="s">
        <v>12</v>
      </c>
      <c r="B57" s="28">
        <v>-9470</v>
      </c>
      <c r="C57" s="28">
        <v>-12148</v>
      </c>
      <c r="D57" s="28">
        <v>-12495</v>
      </c>
      <c r="E57" s="22">
        <v>-9476</v>
      </c>
      <c r="F57" s="28">
        <v>-15788</v>
      </c>
      <c r="G57" s="28">
        <v>-16012</v>
      </c>
      <c r="H57" s="28">
        <v>-18191</v>
      </c>
      <c r="I57" s="22">
        <v>-18249</v>
      </c>
      <c r="J57" s="28">
        <v>-20662</v>
      </c>
      <c r="K57" s="28">
        <v>-20426</v>
      </c>
      <c r="L57" s="28">
        <v>-16591</v>
      </c>
      <c r="M57" s="22">
        <v>-13475</v>
      </c>
      <c r="N57" s="28">
        <v>-14386</v>
      </c>
      <c r="O57" s="28">
        <v>-13293</v>
      </c>
      <c r="P57" s="28">
        <v>-14021</v>
      </c>
      <c r="Q57" s="22">
        <v>-11289</v>
      </c>
      <c r="R57" s="28">
        <v>-142418</v>
      </c>
      <c r="S57" s="28">
        <v>-142665</v>
      </c>
      <c r="T57" s="28">
        <v>-138672</v>
      </c>
      <c r="U57" s="22">
        <v>-138006</v>
      </c>
      <c r="V57" s="28">
        <v>-149365</v>
      </c>
      <c r="W57" s="28">
        <v>-127093</v>
      </c>
      <c r="X57" s="28">
        <v>-121295</v>
      </c>
      <c r="Y57" s="22">
        <v>-129522</v>
      </c>
    </row>
    <row r="58" spans="1:25" ht="13.5">
      <c r="A58" s="6" t="s">
        <v>13</v>
      </c>
      <c r="B58" s="28"/>
      <c r="C58" s="28"/>
      <c r="D58" s="28"/>
      <c r="E58" s="22"/>
      <c r="F58" s="28"/>
      <c r="G58" s="28"/>
      <c r="H58" s="28"/>
      <c r="I58" s="22"/>
      <c r="J58" s="28"/>
      <c r="K58" s="28"/>
      <c r="L58" s="28"/>
      <c r="M58" s="22"/>
      <c r="N58" s="28"/>
      <c r="O58" s="28"/>
      <c r="P58" s="28"/>
      <c r="Q58" s="22"/>
      <c r="R58" s="28"/>
      <c r="S58" s="28"/>
      <c r="T58" s="28">
        <v>858</v>
      </c>
      <c r="U58" s="22">
        <v>2924</v>
      </c>
      <c r="V58" s="28">
        <v>3911</v>
      </c>
      <c r="W58" s="28">
        <v>4043</v>
      </c>
      <c r="X58" s="28">
        <v>4092</v>
      </c>
      <c r="Y58" s="22">
        <v>5241</v>
      </c>
    </row>
    <row r="59" spans="1:25" ht="13.5">
      <c r="A59" s="6" t="s">
        <v>165</v>
      </c>
      <c r="B59" s="28">
        <v>1838179</v>
      </c>
      <c r="C59" s="28">
        <v>1822567</v>
      </c>
      <c r="D59" s="28">
        <v>1736248</v>
      </c>
      <c r="E59" s="22">
        <v>1809954</v>
      </c>
      <c r="F59" s="28">
        <v>1790127</v>
      </c>
      <c r="G59" s="28">
        <v>1749850</v>
      </c>
      <c r="H59" s="28">
        <v>1696427</v>
      </c>
      <c r="I59" s="22">
        <v>1621663</v>
      </c>
      <c r="J59" s="28">
        <v>1520980</v>
      </c>
      <c r="K59" s="28">
        <v>1519284</v>
      </c>
      <c r="L59" s="28">
        <v>1499016</v>
      </c>
      <c r="M59" s="22">
        <v>1493662</v>
      </c>
      <c r="N59" s="28">
        <v>1672165</v>
      </c>
      <c r="O59" s="28">
        <v>1839120</v>
      </c>
      <c r="P59" s="28">
        <v>1856506</v>
      </c>
      <c r="Q59" s="22">
        <v>2100325</v>
      </c>
      <c r="R59" s="28">
        <v>2000503</v>
      </c>
      <c r="S59" s="28">
        <v>2439015</v>
      </c>
      <c r="T59" s="28">
        <v>2707474</v>
      </c>
      <c r="U59" s="22">
        <v>3006903</v>
      </c>
      <c r="V59" s="28">
        <v>3664155</v>
      </c>
      <c r="W59" s="28">
        <v>3755158</v>
      </c>
      <c r="X59" s="28">
        <v>3728496</v>
      </c>
      <c r="Y59" s="22">
        <v>3959174</v>
      </c>
    </row>
    <row r="60" spans="1:25" ht="14.25" thickBot="1">
      <c r="A60" s="7" t="s">
        <v>167</v>
      </c>
      <c r="B60" s="28">
        <v>5413118</v>
      </c>
      <c r="C60" s="28">
        <v>5342444</v>
      </c>
      <c r="D60" s="28">
        <v>5002801</v>
      </c>
      <c r="E60" s="22">
        <v>5047659</v>
      </c>
      <c r="F60" s="28">
        <v>5663945</v>
      </c>
      <c r="G60" s="28">
        <v>5723420</v>
      </c>
      <c r="H60" s="28">
        <v>5647863</v>
      </c>
      <c r="I60" s="22">
        <v>5608004</v>
      </c>
      <c r="J60" s="28">
        <v>5662948</v>
      </c>
      <c r="K60" s="28">
        <v>5576745</v>
      </c>
      <c r="L60" s="28">
        <v>5371117</v>
      </c>
      <c r="M60" s="22">
        <v>5271876</v>
      </c>
      <c r="N60" s="28">
        <v>5598120</v>
      </c>
      <c r="O60" s="28">
        <v>5805740</v>
      </c>
      <c r="P60" s="28">
        <v>5884601</v>
      </c>
      <c r="Q60" s="22">
        <v>6105288</v>
      </c>
      <c r="R60" s="28">
        <v>6019302</v>
      </c>
      <c r="S60" s="28">
        <v>6223043</v>
      </c>
      <c r="T60" s="28">
        <v>6875414</v>
      </c>
      <c r="U60" s="22">
        <v>8026631</v>
      </c>
      <c r="V60" s="28">
        <v>9008101</v>
      </c>
      <c r="W60" s="28">
        <v>9370148</v>
      </c>
      <c r="X60" s="28">
        <v>9872341</v>
      </c>
      <c r="Y60" s="22">
        <v>11053631</v>
      </c>
    </row>
    <row r="61" spans="1:25" ht="14.25" thickTop="1">
      <c r="A61" s="8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</row>
    <row r="63" ht="13.5">
      <c r="A63" s="20" t="s">
        <v>172</v>
      </c>
    </row>
    <row r="64" ht="13.5">
      <c r="A64" s="20" t="s">
        <v>173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5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168</v>
      </c>
      <c r="B2" s="14">
        <v>6280</v>
      </c>
      <c r="C2" s="14"/>
      <c r="D2" s="14"/>
      <c r="E2" s="14"/>
      <c r="F2" s="14"/>
      <c r="G2" s="14"/>
    </row>
    <row r="3" spans="1:7" ht="14.25" thickBot="1">
      <c r="A3" s="11" t="s">
        <v>169</v>
      </c>
      <c r="B3" s="1" t="s">
        <v>170</v>
      </c>
      <c r="C3" s="1"/>
      <c r="D3" s="1"/>
      <c r="E3" s="1"/>
      <c r="F3" s="1"/>
      <c r="G3" s="1"/>
    </row>
    <row r="4" spans="1:7" ht="14.25" thickTop="1">
      <c r="A4" s="10" t="s">
        <v>70</v>
      </c>
      <c r="B4" s="15" t="str">
        <f>HYPERLINK("http://www.kabupro.jp/mark/20130625/S000DQ6G.htm","有価証券報告書")</f>
        <v>有価証券報告書</v>
      </c>
      <c r="C4" s="15" t="str">
        <f>HYPERLINK("http://www.kabupro.jp/mark/20130625/S000DQ6G.htm","有価証券報告書")</f>
        <v>有価証券報告書</v>
      </c>
      <c r="D4" s="15" t="str">
        <f>HYPERLINK("http://www.kabupro.jp/mark/20120626/S000B7F2.htm","有価証券報告書")</f>
        <v>有価証券報告書</v>
      </c>
      <c r="E4" s="15" t="str">
        <f>HYPERLINK("http://www.kabupro.jp/mark/20110624/S0008ME8.htm","有価証券報告書")</f>
        <v>有価証券報告書</v>
      </c>
      <c r="F4" s="15" t="str">
        <f>HYPERLINK("http://www.kabupro.jp/mark/20100629/S00067N7.htm","有価証券報告書")</f>
        <v>有価証券報告書</v>
      </c>
      <c r="G4" s="15" t="str">
        <f>HYPERLINK("http://www.kabupro.jp/mark/20090629/S0003IIB.htm","有価証券報告書")</f>
        <v>有価証券報告書</v>
      </c>
    </row>
    <row r="5" spans="1:7" ht="14.25" thickBot="1">
      <c r="A5" s="11" t="s">
        <v>71</v>
      </c>
      <c r="B5" s="1" t="s">
        <v>77</v>
      </c>
      <c r="C5" s="1" t="s">
        <v>77</v>
      </c>
      <c r="D5" s="1" t="s">
        <v>81</v>
      </c>
      <c r="E5" s="1" t="s">
        <v>83</v>
      </c>
      <c r="F5" s="1" t="s">
        <v>85</v>
      </c>
      <c r="G5" s="1" t="s">
        <v>87</v>
      </c>
    </row>
    <row r="6" spans="1:7" ht="15" thickBot="1" thickTop="1">
      <c r="A6" s="10" t="s">
        <v>72</v>
      </c>
      <c r="B6" s="18" t="s">
        <v>227</v>
      </c>
      <c r="C6" s="19"/>
      <c r="D6" s="19"/>
      <c r="E6" s="19"/>
      <c r="F6" s="19"/>
      <c r="G6" s="19"/>
    </row>
    <row r="7" spans="1:7" ht="14.25" thickTop="1">
      <c r="A7" s="12" t="s">
        <v>73</v>
      </c>
      <c r="B7" s="16" t="s">
        <v>78</v>
      </c>
      <c r="C7" s="16" t="s">
        <v>78</v>
      </c>
      <c r="D7" s="16" t="s">
        <v>78</v>
      </c>
      <c r="E7" s="16" t="s">
        <v>78</v>
      </c>
      <c r="F7" s="16" t="s">
        <v>78</v>
      </c>
      <c r="G7" s="16" t="s">
        <v>78</v>
      </c>
    </row>
    <row r="8" spans="1:7" ht="13.5">
      <c r="A8" s="13" t="s">
        <v>74</v>
      </c>
      <c r="B8" s="17" t="s">
        <v>174</v>
      </c>
      <c r="C8" s="17" t="s">
        <v>175</v>
      </c>
      <c r="D8" s="17" t="s">
        <v>176</v>
      </c>
      <c r="E8" s="17" t="s">
        <v>177</v>
      </c>
      <c r="F8" s="17" t="s">
        <v>178</v>
      </c>
      <c r="G8" s="17" t="s">
        <v>179</v>
      </c>
    </row>
    <row r="9" spans="1:7" ht="13.5">
      <c r="A9" s="13" t="s">
        <v>75</v>
      </c>
      <c r="B9" s="17" t="s">
        <v>79</v>
      </c>
      <c r="C9" s="17" t="s">
        <v>80</v>
      </c>
      <c r="D9" s="17" t="s">
        <v>82</v>
      </c>
      <c r="E9" s="17" t="s">
        <v>84</v>
      </c>
      <c r="F9" s="17" t="s">
        <v>86</v>
      </c>
      <c r="G9" s="17" t="s">
        <v>88</v>
      </c>
    </row>
    <row r="10" spans="1:7" ht="14.25" thickBot="1">
      <c r="A10" s="13" t="s">
        <v>76</v>
      </c>
      <c r="B10" s="17" t="s">
        <v>90</v>
      </c>
      <c r="C10" s="17" t="s">
        <v>90</v>
      </c>
      <c r="D10" s="17" t="s">
        <v>90</v>
      </c>
      <c r="E10" s="17" t="s">
        <v>90</v>
      </c>
      <c r="F10" s="17" t="s">
        <v>90</v>
      </c>
      <c r="G10" s="17" t="s">
        <v>90</v>
      </c>
    </row>
    <row r="11" spans="1:7" ht="14.25" thickTop="1">
      <c r="A11" s="26" t="s">
        <v>180</v>
      </c>
      <c r="B11" s="21">
        <v>6304064</v>
      </c>
      <c r="C11" s="21">
        <v>6275964</v>
      </c>
      <c r="D11" s="21">
        <v>4796201</v>
      </c>
      <c r="E11" s="21">
        <v>3165822</v>
      </c>
      <c r="F11" s="21">
        <v>8151056</v>
      </c>
      <c r="G11" s="21">
        <v>10032186</v>
      </c>
    </row>
    <row r="12" spans="1:7" ht="13.5">
      <c r="A12" s="6" t="s">
        <v>181</v>
      </c>
      <c r="B12" s="22">
        <v>132694</v>
      </c>
      <c r="C12" s="22">
        <v>43606</v>
      </c>
      <c r="D12" s="22">
        <v>157234</v>
      </c>
      <c r="E12" s="22">
        <v>479286</v>
      </c>
      <c r="F12" s="22">
        <v>350775</v>
      </c>
      <c r="G12" s="22">
        <v>524203</v>
      </c>
    </row>
    <row r="13" spans="1:7" ht="13.5">
      <c r="A13" s="6" t="s">
        <v>182</v>
      </c>
      <c r="B13" s="22">
        <v>4687142</v>
      </c>
      <c r="C13" s="22">
        <v>4861434</v>
      </c>
      <c r="D13" s="22">
        <v>3777369</v>
      </c>
      <c r="E13" s="22">
        <v>2490302</v>
      </c>
      <c r="F13" s="22">
        <v>7212090</v>
      </c>
      <c r="G13" s="22">
        <v>7694057</v>
      </c>
    </row>
    <row r="14" spans="1:7" ht="13.5">
      <c r="A14" s="6" t="s">
        <v>183</v>
      </c>
      <c r="B14" s="22">
        <v>4819837</v>
      </c>
      <c r="C14" s="22">
        <v>4905041</v>
      </c>
      <c r="D14" s="22">
        <v>3934603</v>
      </c>
      <c r="E14" s="22">
        <v>2969588</v>
      </c>
      <c r="F14" s="22">
        <v>7562866</v>
      </c>
      <c r="G14" s="22">
        <v>8218261</v>
      </c>
    </row>
    <row r="15" spans="1:7" ht="13.5">
      <c r="A15" s="6" t="s">
        <v>184</v>
      </c>
      <c r="B15" s="22">
        <v>3074</v>
      </c>
      <c r="C15" s="22">
        <v>132694</v>
      </c>
      <c r="D15" s="22">
        <v>43606</v>
      </c>
      <c r="E15" s="22">
        <v>157234</v>
      </c>
      <c r="F15" s="22">
        <v>479286</v>
      </c>
      <c r="G15" s="22">
        <v>350775</v>
      </c>
    </row>
    <row r="16" spans="1:7" ht="13.5">
      <c r="A16" s="6" t="s">
        <v>185</v>
      </c>
      <c r="B16" s="22">
        <v>4816762</v>
      </c>
      <c r="C16" s="22">
        <v>4772346</v>
      </c>
      <c r="D16" s="22">
        <v>3890997</v>
      </c>
      <c r="E16" s="22">
        <v>2812354</v>
      </c>
      <c r="F16" s="22">
        <v>7083580</v>
      </c>
      <c r="G16" s="22">
        <v>7867485</v>
      </c>
    </row>
    <row r="17" spans="1:7" ht="13.5">
      <c r="A17" s="7" t="s">
        <v>186</v>
      </c>
      <c r="B17" s="22">
        <v>1487302</v>
      </c>
      <c r="C17" s="22">
        <v>1503617</v>
      </c>
      <c r="D17" s="22">
        <v>905204</v>
      </c>
      <c r="E17" s="22">
        <v>353468</v>
      </c>
      <c r="F17" s="22">
        <v>1067476</v>
      </c>
      <c r="G17" s="22">
        <v>2164700</v>
      </c>
    </row>
    <row r="18" spans="1:7" ht="13.5">
      <c r="A18" s="7" t="s">
        <v>187</v>
      </c>
      <c r="B18" s="22">
        <v>1307932</v>
      </c>
      <c r="C18" s="22">
        <v>1391180</v>
      </c>
      <c r="D18" s="22">
        <v>1372603</v>
      </c>
      <c r="E18" s="22">
        <v>1455660</v>
      </c>
      <c r="F18" s="22">
        <v>2019095</v>
      </c>
      <c r="G18" s="22">
        <v>2252379</v>
      </c>
    </row>
    <row r="19" spans="1:7" ht="14.25" thickBot="1">
      <c r="A19" s="25" t="s">
        <v>188</v>
      </c>
      <c r="B19" s="23">
        <v>179369</v>
      </c>
      <c r="C19" s="23">
        <v>112436</v>
      </c>
      <c r="D19" s="23">
        <v>-467398</v>
      </c>
      <c r="E19" s="23">
        <v>-1102191</v>
      </c>
      <c r="F19" s="23">
        <v>-951619</v>
      </c>
      <c r="G19" s="23">
        <v>-87679</v>
      </c>
    </row>
    <row r="20" spans="1:7" ht="14.25" thickTop="1">
      <c r="A20" s="6" t="s">
        <v>189</v>
      </c>
      <c r="B20" s="22">
        <v>54</v>
      </c>
      <c r="C20" s="22">
        <v>73</v>
      </c>
      <c r="D20" s="22">
        <v>257</v>
      </c>
      <c r="E20" s="22">
        <v>201</v>
      </c>
      <c r="F20" s="22">
        <v>1294</v>
      </c>
      <c r="G20" s="22">
        <v>2927</v>
      </c>
    </row>
    <row r="21" spans="1:7" ht="13.5">
      <c r="A21" s="6" t="s">
        <v>191</v>
      </c>
      <c r="B21" s="22">
        <v>236</v>
      </c>
      <c r="C21" s="22">
        <v>25600</v>
      </c>
      <c r="D21" s="22">
        <v>206</v>
      </c>
      <c r="E21" s="22">
        <v>196</v>
      </c>
      <c r="F21" s="22">
        <v>175</v>
      </c>
      <c r="G21" s="22">
        <v>175</v>
      </c>
    </row>
    <row r="22" spans="1:7" ht="13.5">
      <c r="A22" s="6" t="s">
        <v>192</v>
      </c>
      <c r="B22" s="22">
        <v>332</v>
      </c>
      <c r="C22" s="22">
        <v>540</v>
      </c>
      <c r="D22" s="22">
        <v>572</v>
      </c>
      <c r="E22" s="22">
        <v>248</v>
      </c>
      <c r="F22" s="22">
        <v>1174</v>
      </c>
      <c r="G22" s="22">
        <v>1580</v>
      </c>
    </row>
    <row r="23" spans="1:7" ht="13.5">
      <c r="A23" s="6" t="s">
        <v>193</v>
      </c>
      <c r="B23" s="22">
        <v>6961</v>
      </c>
      <c r="C23" s="22">
        <v>12010</v>
      </c>
      <c r="D23" s="22">
        <v>11868</v>
      </c>
      <c r="E23" s="22">
        <v>7858</v>
      </c>
      <c r="F23" s="22">
        <v>8117</v>
      </c>
      <c r="G23" s="22">
        <v>8167</v>
      </c>
    </row>
    <row r="24" spans="1:7" ht="13.5">
      <c r="A24" s="6" t="s">
        <v>194</v>
      </c>
      <c r="B24" s="22"/>
      <c r="C24" s="22"/>
      <c r="D24" s="22"/>
      <c r="E24" s="22">
        <v>432</v>
      </c>
      <c r="F24" s="22">
        <v>1720</v>
      </c>
      <c r="G24" s="22">
        <v>3397</v>
      </c>
    </row>
    <row r="25" spans="1:7" ht="13.5">
      <c r="A25" s="6" t="s">
        <v>195</v>
      </c>
      <c r="B25" s="22"/>
      <c r="C25" s="22"/>
      <c r="D25" s="22">
        <v>844</v>
      </c>
      <c r="E25" s="22">
        <v>49321</v>
      </c>
      <c r="F25" s="22">
        <v>3370</v>
      </c>
      <c r="G25" s="22"/>
    </row>
    <row r="26" spans="1:7" ht="13.5">
      <c r="A26" s="6" t="s">
        <v>197</v>
      </c>
      <c r="B26" s="22">
        <v>7600</v>
      </c>
      <c r="C26" s="22"/>
      <c r="D26" s="22"/>
      <c r="E26" s="22"/>
      <c r="F26" s="22"/>
      <c r="G26" s="22"/>
    </row>
    <row r="27" spans="1:7" ht="13.5">
      <c r="A27" s="6" t="s">
        <v>104</v>
      </c>
      <c r="B27" s="22">
        <v>5835</v>
      </c>
      <c r="C27" s="22">
        <v>9394</v>
      </c>
      <c r="D27" s="22">
        <v>5925</v>
      </c>
      <c r="E27" s="22">
        <v>6974</v>
      </c>
      <c r="F27" s="22">
        <v>6861</v>
      </c>
      <c r="G27" s="22">
        <v>7745</v>
      </c>
    </row>
    <row r="28" spans="1:7" ht="13.5">
      <c r="A28" s="6" t="s">
        <v>198</v>
      </c>
      <c r="B28" s="22">
        <v>21020</v>
      </c>
      <c r="C28" s="22">
        <v>47619</v>
      </c>
      <c r="D28" s="22">
        <v>19676</v>
      </c>
      <c r="E28" s="22">
        <v>65233</v>
      </c>
      <c r="F28" s="22">
        <v>22715</v>
      </c>
      <c r="G28" s="22">
        <v>23993</v>
      </c>
    </row>
    <row r="29" spans="1:7" ht="13.5">
      <c r="A29" s="6" t="s">
        <v>199</v>
      </c>
      <c r="B29" s="22">
        <v>25767</v>
      </c>
      <c r="C29" s="22">
        <v>27941</v>
      </c>
      <c r="D29" s="22">
        <v>67047</v>
      </c>
      <c r="E29" s="22">
        <v>56782</v>
      </c>
      <c r="F29" s="22">
        <v>40632</v>
      </c>
      <c r="G29" s="22">
        <v>55925</v>
      </c>
    </row>
    <row r="30" spans="1:7" ht="13.5">
      <c r="A30" s="6" t="s">
        <v>200</v>
      </c>
      <c r="B30" s="22"/>
      <c r="C30" s="22">
        <v>1122</v>
      </c>
      <c r="D30" s="22">
        <v>1347</v>
      </c>
      <c r="E30" s="22">
        <v>1347</v>
      </c>
      <c r="F30" s="22">
        <v>1446</v>
      </c>
      <c r="G30" s="22">
        <v>1446</v>
      </c>
    </row>
    <row r="31" spans="1:7" ht="13.5">
      <c r="A31" s="6" t="s">
        <v>201</v>
      </c>
      <c r="B31" s="22">
        <v>708</v>
      </c>
      <c r="C31" s="22">
        <v>3078</v>
      </c>
      <c r="D31" s="22">
        <v>93</v>
      </c>
      <c r="E31" s="22">
        <v>117</v>
      </c>
      <c r="F31" s="22">
        <v>3347</v>
      </c>
      <c r="G31" s="22">
        <v>5628</v>
      </c>
    </row>
    <row r="32" spans="1:7" ht="13.5">
      <c r="A32" s="6" t="s">
        <v>202</v>
      </c>
      <c r="B32" s="22">
        <v>2572</v>
      </c>
      <c r="C32" s="22">
        <v>5782</v>
      </c>
      <c r="D32" s="22">
        <v>37535</v>
      </c>
      <c r="E32" s="22">
        <v>12711</v>
      </c>
      <c r="F32" s="22">
        <v>5195</v>
      </c>
      <c r="G32" s="22">
        <v>16015</v>
      </c>
    </row>
    <row r="33" spans="1:7" ht="13.5">
      <c r="A33" s="6" t="s">
        <v>203</v>
      </c>
      <c r="B33" s="22">
        <v>1025</v>
      </c>
      <c r="C33" s="22">
        <v>1131</v>
      </c>
      <c r="D33" s="22">
        <v>21339</v>
      </c>
      <c r="E33" s="22">
        <v>4531</v>
      </c>
      <c r="F33" s="22">
        <v>1467</v>
      </c>
      <c r="G33" s="22">
        <v>1266</v>
      </c>
    </row>
    <row r="34" spans="1:7" ht="13.5">
      <c r="A34" s="6" t="s">
        <v>204</v>
      </c>
      <c r="B34" s="22">
        <v>30074</v>
      </c>
      <c r="C34" s="22">
        <v>39056</v>
      </c>
      <c r="D34" s="22">
        <v>127364</v>
      </c>
      <c r="E34" s="22">
        <v>75489</v>
      </c>
      <c r="F34" s="22">
        <v>52089</v>
      </c>
      <c r="G34" s="22">
        <v>80283</v>
      </c>
    </row>
    <row r="35" spans="1:7" ht="14.25" thickBot="1">
      <c r="A35" s="25" t="s">
        <v>205</v>
      </c>
      <c r="B35" s="23">
        <v>170315</v>
      </c>
      <c r="C35" s="23">
        <v>120999</v>
      </c>
      <c r="D35" s="23">
        <v>-575086</v>
      </c>
      <c r="E35" s="23">
        <v>-1112448</v>
      </c>
      <c r="F35" s="23">
        <v>-980993</v>
      </c>
      <c r="G35" s="23">
        <v>-143968</v>
      </c>
    </row>
    <row r="36" spans="1:7" ht="14.25" thickTop="1">
      <c r="A36" s="6" t="s">
        <v>206</v>
      </c>
      <c r="B36" s="22">
        <v>2253</v>
      </c>
      <c r="C36" s="22">
        <v>110480</v>
      </c>
      <c r="D36" s="22">
        <v>852</v>
      </c>
      <c r="E36" s="22">
        <v>20401</v>
      </c>
      <c r="F36" s="22">
        <v>10277</v>
      </c>
      <c r="G36" s="22">
        <v>471</v>
      </c>
    </row>
    <row r="37" spans="1:7" ht="13.5">
      <c r="A37" s="6" t="s">
        <v>207</v>
      </c>
      <c r="B37" s="22"/>
      <c r="C37" s="22"/>
      <c r="D37" s="22">
        <v>1200</v>
      </c>
      <c r="E37" s="22">
        <v>800</v>
      </c>
      <c r="F37" s="22"/>
      <c r="G37" s="22"/>
    </row>
    <row r="38" spans="1:7" ht="13.5">
      <c r="A38" s="6" t="s">
        <v>208</v>
      </c>
      <c r="B38" s="22"/>
      <c r="C38" s="22">
        <v>9178</v>
      </c>
      <c r="D38" s="22"/>
      <c r="E38" s="22"/>
      <c r="F38" s="22"/>
      <c r="G38" s="22"/>
    </row>
    <row r="39" spans="1:7" ht="13.5">
      <c r="A39" s="6" t="s">
        <v>209</v>
      </c>
      <c r="B39" s="22"/>
      <c r="C39" s="22"/>
      <c r="D39" s="22"/>
      <c r="E39" s="22"/>
      <c r="F39" s="22"/>
      <c r="G39" s="22">
        <v>35784</v>
      </c>
    </row>
    <row r="40" spans="1:7" ht="13.5">
      <c r="A40" s="6" t="s">
        <v>196</v>
      </c>
      <c r="B40" s="22"/>
      <c r="C40" s="22"/>
      <c r="D40" s="22"/>
      <c r="E40" s="22">
        <v>5519</v>
      </c>
      <c r="F40" s="22">
        <v>25816</v>
      </c>
      <c r="G40" s="22">
        <v>35183</v>
      </c>
    </row>
    <row r="41" spans="1:7" ht="13.5">
      <c r="A41" s="6" t="s">
        <v>210</v>
      </c>
      <c r="B41" s="22">
        <v>2253</v>
      </c>
      <c r="C41" s="22">
        <v>119658</v>
      </c>
      <c r="D41" s="22">
        <v>2052</v>
      </c>
      <c r="E41" s="22">
        <v>26721</v>
      </c>
      <c r="F41" s="22">
        <v>36093</v>
      </c>
      <c r="G41" s="22">
        <v>71439</v>
      </c>
    </row>
    <row r="42" spans="1:7" ht="13.5">
      <c r="A42" s="6" t="s">
        <v>211</v>
      </c>
      <c r="B42" s="22"/>
      <c r="C42" s="22"/>
      <c r="D42" s="22"/>
      <c r="E42" s="22"/>
      <c r="F42" s="22"/>
      <c r="G42" s="22">
        <v>337261</v>
      </c>
    </row>
    <row r="43" spans="1:7" ht="13.5">
      <c r="A43" s="6" t="s">
        <v>212</v>
      </c>
      <c r="B43" s="22"/>
      <c r="C43" s="22"/>
      <c r="D43" s="22"/>
      <c r="E43" s="22"/>
      <c r="F43" s="22"/>
      <c r="G43" s="22">
        <v>308570</v>
      </c>
    </row>
    <row r="44" spans="1:7" ht="13.5">
      <c r="A44" s="6" t="s">
        <v>213</v>
      </c>
      <c r="B44" s="22">
        <v>624</v>
      </c>
      <c r="C44" s="22">
        <v>40708</v>
      </c>
      <c r="D44" s="22">
        <v>5555</v>
      </c>
      <c r="E44" s="22">
        <v>31880</v>
      </c>
      <c r="F44" s="22">
        <v>16426</v>
      </c>
      <c r="G44" s="22">
        <v>9578</v>
      </c>
    </row>
    <row r="45" spans="1:7" ht="13.5">
      <c r="A45" s="6" t="s">
        <v>214</v>
      </c>
      <c r="B45" s="22"/>
      <c r="C45" s="22"/>
      <c r="D45" s="22"/>
      <c r="E45" s="22">
        <v>53000</v>
      </c>
      <c r="F45" s="22"/>
      <c r="G45" s="22"/>
    </row>
    <row r="46" spans="1:7" ht="13.5">
      <c r="A46" s="6" t="s">
        <v>215</v>
      </c>
      <c r="B46" s="22"/>
      <c r="C46" s="22"/>
      <c r="D46" s="22"/>
      <c r="E46" s="22">
        <v>205708</v>
      </c>
      <c r="F46" s="22"/>
      <c r="G46" s="22"/>
    </row>
    <row r="47" spans="1:7" ht="13.5">
      <c r="A47" s="6" t="s">
        <v>216</v>
      </c>
      <c r="B47" s="22"/>
      <c r="C47" s="22">
        <v>92230</v>
      </c>
      <c r="D47" s="22"/>
      <c r="E47" s="22"/>
      <c r="F47" s="22"/>
      <c r="G47" s="22"/>
    </row>
    <row r="48" spans="1:7" ht="13.5">
      <c r="A48" s="6" t="s">
        <v>217</v>
      </c>
      <c r="B48" s="22"/>
      <c r="C48" s="22"/>
      <c r="D48" s="22"/>
      <c r="E48" s="22">
        <v>132393</v>
      </c>
      <c r="F48" s="22">
        <v>26710</v>
      </c>
      <c r="G48" s="22"/>
    </row>
    <row r="49" spans="1:7" ht="13.5">
      <c r="A49" s="6" t="s">
        <v>218</v>
      </c>
      <c r="B49" s="22"/>
      <c r="C49" s="22"/>
      <c r="D49" s="22"/>
      <c r="E49" s="22">
        <v>21450</v>
      </c>
      <c r="F49" s="22"/>
      <c r="G49" s="22"/>
    </row>
    <row r="50" spans="1:7" ht="13.5">
      <c r="A50" s="6" t="s">
        <v>220</v>
      </c>
      <c r="B50" s="22">
        <v>624</v>
      </c>
      <c r="C50" s="22">
        <v>132939</v>
      </c>
      <c r="D50" s="22">
        <v>5555</v>
      </c>
      <c r="E50" s="22">
        <v>444432</v>
      </c>
      <c r="F50" s="22">
        <v>43136</v>
      </c>
      <c r="G50" s="22">
        <v>655410</v>
      </c>
    </row>
    <row r="51" spans="1:7" ht="13.5">
      <c r="A51" s="7" t="s">
        <v>221</v>
      </c>
      <c r="B51" s="22">
        <v>171944</v>
      </c>
      <c r="C51" s="22">
        <v>107718</v>
      </c>
      <c r="D51" s="22">
        <v>-578589</v>
      </c>
      <c r="E51" s="22">
        <v>-1530159</v>
      </c>
      <c r="F51" s="22">
        <v>-988036</v>
      </c>
      <c r="G51" s="22">
        <v>-727940</v>
      </c>
    </row>
    <row r="52" spans="1:7" ht="13.5">
      <c r="A52" s="7" t="s">
        <v>222</v>
      </c>
      <c r="B52" s="22">
        <v>18519</v>
      </c>
      <c r="C52" s="22">
        <v>16381</v>
      </c>
      <c r="D52" s="22">
        <v>17242</v>
      </c>
      <c r="E52" s="22">
        <v>17242</v>
      </c>
      <c r="F52" s="22">
        <v>17202</v>
      </c>
      <c r="G52" s="22">
        <v>17106</v>
      </c>
    </row>
    <row r="53" spans="1:7" ht="13.5">
      <c r="A53" s="7" t="s">
        <v>225</v>
      </c>
      <c r="B53" s="22">
        <v>18519</v>
      </c>
      <c r="C53" s="22">
        <v>16381</v>
      </c>
      <c r="D53" s="22">
        <v>17242</v>
      </c>
      <c r="E53" s="22">
        <v>17242</v>
      </c>
      <c r="F53" s="22">
        <v>17202</v>
      </c>
      <c r="G53" s="22">
        <v>17106</v>
      </c>
    </row>
    <row r="54" spans="1:7" ht="14.25" thickBot="1">
      <c r="A54" s="7" t="s">
        <v>226</v>
      </c>
      <c r="B54" s="22">
        <v>153425</v>
      </c>
      <c r="C54" s="22">
        <v>91337</v>
      </c>
      <c r="D54" s="22">
        <v>-595831</v>
      </c>
      <c r="E54" s="22">
        <v>-1547401</v>
      </c>
      <c r="F54" s="22">
        <v>-1005238</v>
      </c>
      <c r="G54" s="22">
        <v>-745046</v>
      </c>
    </row>
    <row r="55" spans="1:7" ht="14.25" thickTop="1">
      <c r="A55" s="8"/>
      <c r="B55" s="24"/>
      <c r="C55" s="24"/>
      <c r="D55" s="24"/>
      <c r="E55" s="24"/>
      <c r="F55" s="24"/>
      <c r="G55" s="24"/>
    </row>
    <row r="57" ht="13.5">
      <c r="A57" s="20" t="s">
        <v>172</v>
      </c>
    </row>
    <row r="58" ht="13.5">
      <c r="A58" s="20" t="s">
        <v>173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9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168</v>
      </c>
      <c r="B2" s="14">
        <v>6280</v>
      </c>
      <c r="C2" s="14"/>
      <c r="D2" s="14"/>
      <c r="E2" s="14"/>
      <c r="F2" s="14"/>
      <c r="G2" s="14"/>
    </row>
    <row r="3" spans="1:7" ht="14.25" thickBot="1">
      <c r="A3" s="11" t="s">
        <v>169</v>
      </c>
      <c r="B3" s="1" t="s">
        <v>170</v>
      </c>
      <c r="C3" s="1"/>
      <c r="D3" s="1"/>
      <c r="E3" s="1"/>
      <c r="F3" s="1"/>
      <c r="G3" s="1"/>
    </row>
    <row r="4" spans="1:7" ht="14.25" thickTop="1">
      <c r="A4" s="10" t="s">
        <v>70</v>
      </c>
      <c r="B4" s="15" t="str">
        <f>HYPERLINK("http://www.kabupro.jp/mark/20130625/S000DQ6G.htm","有価証券報告書")</f>
        <v>有価証券報告書</v>
      </c>
      <c r="C4" s="15" t="str">
        <f>HYPERLINK("http://www.kabupro.jp/mark/20130625/S000DQ6G.htm","有価証券報告書")</f>
        <v>有価証券報告書</v>
      </c>
      <c r="D4" s="15" t="str">
        <f>HYPERLINK("http://www.kabupro.jp/mark/20120626/S000B7F2.htm","有価証券報告書")</f>
        <v>有価証券報告書</v>
      </c>
      <c r="E4" s="15" t="str">
        <f>HYPERLINK("http://www.kabupro.jp/mark/20110624/S0008ME8.htm","有価証券報告書")</f>
        <v>有価証券報告書</v>
      </c>
      <c r="F4" s="15" t="str">
        <f>HYPERLINK("http://www.kabupro.jp/mark/20100629/S00067N7.htm","有価証券報告書")</f>
        <v>有価証券報告書</v>
      </c>
      <c r="G4" s="15" t="str">
        <f>HYPERLINK("http://www.kabupro.jp/mark/20090629/S0003IIB.htm","有価証券報告書")</f>
        <v>有価証券報告書</v>
      </c>
    </row>
    <row r="5" spans="1:7" ht="14.25" thickBot="1">
      <c r="A5" s="11" t="s">
        <v>71</v>
      </c>
      <c r="B5" s="1" t="s">
        <v>77</v>
      </c>
      <c r="C5" s="1" t="s">
        <v>77</v>
      </c>
      <c r="D5" s="1" t="s">
        <v>81</v>
      </c>
      <c r="E5" s="1" t="s">
        <v>83</v>
      </c>
      <c r="F5" s="1" t="s">
        <v>85</v>
      </c>
      <c r="G5" s="1" t="s">
        <v>87</v>
      </c>
    </row>
    <row r="6" spans="1:7" ht="15" thickBot="1" thickTop="1">
      <c r="A6" s="10" t="s">
        <v>72</v>
      </c>
      <c r="B6" s="18" t="s">
        <v>171</v>
      </c>
      <c r="C6" s="19"/>
      <c r="D6" s="19"/>
      <c r="E6" s="19"/>
      <c r="F6" s="19"/>
      <c r="G6" s="19"/>
    </row>
    <row r="7" spans="1:7" ht="14.25" thickTop="1">
      <c r="A7" s="12" t="s">
        <v>73</v>
      </c>
      <c r="B7" s="16" t="s">
        <v>78</v>
      </c>
      <c r="C7" s="16" t="s">
        <v>78</v>
      </c>
      <c r="D7" s="16" t="s">
        <v>78</v>
      </c>
      <c r="E7" s="16" t="s">
        <v>78</v>
      </c>
      <c r="F7" s="16" t="s">
        <v>78</v>
      </c>
      <c r="G7" s="16" t="s">
        <v>78</v>
      </c>
    </row>
    <row r="8" spans="1:7" ht="13.5">
      <c r="A8" s="13" t="s">
        <v>74</v>
      </c>
      <c r="B8" s="17"/>
      <c r="C8" s="17"/>
      <c r="D8" s="17"/>
      <c r="E8" s="17"/>
      <c r="F8" s="17"/>
      <c r="G8" s="17"/>
    </row>
    <row r="9" spans="1:7" ht="13.5">
      <c r="A9" s="13" t="s">
        <v>75</v>
      </c>
      <c r="B9" s="17" t="s">
        <v>79</v>
      </c>
      <c r="C9" s="17" t="s">
        <v>80</v>
      </c>
      <c r="D9" s="17" t="s">
        <v>82</v>
      </c>
      <c r="E9" s="17" t="s">
        <v>84</v>
      </c>
      <c r="F9" s="17" t="s">
        <v>86</v>
      </c>
      <c r="G9" s="17" t="s">
        <v>88</v>
      </c>
    </row>
    <row r="10" spans="1:7" ht="14.25" thickBot="1">
      <c r="A10" s="13" t="s">
        <v>76</v>
      </c>
      <c r="B10" s="17" t="s">
        <v>90</v>
      </c>
      <c r="C10" s="17" t="s">
        <v>90</v>
      </c>
      <c r="D10" s="17" t="s">
        <v>90</v>
      </c>
      <c r="E10" s="17" t="s">
        <v>90</v>
      </c>
      <c r="F10" s="17" t="s">
        <v>90</v>
      </c>
      <c r="G10" s="17" t="s">
        <v>90</v>
      </c>
    </row>
    <row r="11" spans="1:7" ht="14.25" thickTop="1">
      <c r="A11" s="9" t="s">
        <v>89</v>
      </c>
      <c r="B11" s="21">
        <v>472200</v>
      </c>
      <c r="C11" s="21">
        <v>482453</v>
      </c>
      <c r="D11" s="21">
        <v>534885</v>
      </c>
      <c r="E11" s="21">
        <v>1253385</v>
      </c>
      <c r="F11" s="21">
        <v>1138252</v>
      </c>
      <c r="G11" s="21">
        <v>1294446</v>
      </c>
    </row>
    <row r="12" spans="1:7" ht="13.5">
      <c r="A12" s="2" t="s">
        <v>91</v>
      </c>
      <c r="B12" s="22">
        <v>579091</v>
      </c>
      <c r="C12" s="22">
        <v>470219</v>
      </c>
      <c r="D12" s="22">
        <v>248234</v>
      </c>
      <c r="E12" s="22">
        <v>293643</v>
      </c>
      <c r="F12" s="22">
        <v>567527</v>
      </c>
      <c r="G12" s="22">
        <v>461313</v>
      </c>
    </row>
    <row r="13" spans="1:7" ht="13.5">
      <c r="A13" s="2" t="s">
        <v>92</v>
      </c>
      <c r="B13" s="22">
        <v>1077022</v>
      </c>
      <c r="C13" s="22">
        <v>1463981</v>
      </c>
      <c r="D13" s="22">
        <v>932349</v>
      </c>
      <c r="E13" s="22">
        <v>629801</v>
      </c>
      <c r="F13" s="22">
        <v>1379430</v>
      </c>
      <c r="G13" s="22">
        <v>2813220</v>
      </c>
    </row>
    <row r="14" spans="1:7" ht="13.5">
      <c r="A14" s="2" t="s">
        <v>93</v>
      </c>
      <c r="B14" s="22">
        <v>3074</v>
      </c>
      <c r="C14" s="22">
        <v>132694</v>
      </c>
      <c r="D14" s="22">
        <v>43606</v>
      </c>
      <c r="E14" s="22">
        <v>157234</v>
      </c>
      <c r="F14" s="22">
        <v>479286</v>
      </c>
      <c r="G14" s="22">
        <v>350775</v>
      </c>
    </row>
    <row r="15" spans="1:7" ht="13.5">
      <c r="A15" s="2" t="s">
        <v>94</v>
      </c>
      <c r="B15" s="22"/>
      <c r="C15" s="22"/>
      <c r="D15" s="22"/>
      <c r="E15" s="22"/>
      <c r="F15" s="22"/>
      <c r="G15" s="22">
        <v>313753</v>
      </c>
    </row>
    <row r="16" spans="1:7" ht="13.5">
      <c r="A16" s="2" t="s">
        <v>95</v>
      </c>
      <c r="B16" s="22"/>
      <c r="C16" s="22"/>
      <c r="D16" s="22"/>
      <c r="E16" s="22"/>
      <c r="F16" s="22"/>
      <c r="G16" s="22">
        <v>1308713</v>
      </c>
    </row>
    <row r="17" spans="1:7" ht="13.5">
      <c r="A17" s="2" t="s">
        <v>96</v>
      </c>
      <c r="B17" s="22">
        <v>641957</v>
      </c>
      <c r="C17" s="22">
        <v>532473</v>
      </c>
      <c r="D17" s="22">
        <v>655063</v>
      </c>
      <c r="E17" s="22">
        <v>459959</v>
      </c>
      <c r="F17" s="22">
        <v>390112</v>
      </c>
      <c r="G17" s="22">
        <v>1529626</v>
      </c>
    </row>
    <row r="18" spans="1:7" ht="13.5">
      <c r="A18" s="2" t="s">
        <v>97</v>
      </c>
      <c r="B18" s="22"/>
      <c r="C18" s="22"/>
      <c r="D18" s="22"/>
      <c r="E18" s="22"/>
      <c r="F18" s="22"/>
      <c r="G18" s="22">
        <v>23132</v>
      </c>
    </row>
    <row r="19" spans="1:7" ht="13.5">
      <c r="A19" s="2" t="s">
        <v>98</v>
      </c>
      <c r="B19" s="22">
        <v>1023845</v>
      </c>
      <c r="C19" s="22">
        <v>1179471</v>
      </c>
      <c r="D19" s="22">
        <v>1222011</v>
      </c>
      <c r="E19" s="22">
        <v>1380387</v>
      </c>
      <c r="F19" s="22">
        <v>1496687</v>
      </c>
      <c r="G19" s="22"/>
    </row>
    <row r="20" spans="1:7" ht="13.5">
      <c r="A20" s="2" t="s">
        <v>99</v>
      </c>
      <c r="B20" s="22"/>
      <c r="C20" s="22"/>
      <c r="D20" s="22"/>
      <c r="E20" s="22"/>
      <c r="F20" s="22"/>
      <c r="G20" s="22">
        <v>20057</v>
      </c>
    </row>
    <row r="21" spans="1:7" ht="13.5">
      <c r="A21" s="2" t="s">
        <v>100</v>
      </c>
      <c r="B21" s="22">
        <v>24592</v>
      </c>
      <c r="C21" s="22">
        <v>23602</v>
      </c>
      <c r="D21" s="22">
        <v>23604</v>
      </c>
      <c r="E21" s="22">
        <v>22585</v>
      </c>
      <c r="F21" s="22">
        <v>27716</v>
      </c>
      <c r="G21" s="22">
        <v>27914</v>
      </c>
    </row>
    <row r="22" spans="1:7" ht="13.5">
      <c r="A22" s="2" t="s">
        <v>101</v>
      </c>
      <c r="B22" s="22"/>
      <c r="C22" s="22"/>
      <c r="D22" s="22"/>
      <c r="E22" s="22"/>
      <c r="F22" s="22"/>
      <c r="G22" s="22">
        <v>118223</v>
      </c>
    </row>
    <row r="23" spans="1:7" ht="13.5">
      <c r="A23" s="2" t="s">
        <v>102</v>
      </c>
      <c r="B23" s="22"/>
      <c r="C23" s="22">
        <v>90000</v>
      </c>
      <c r="D23" s="22"/>
      <c r="E23" s="22"/>
      <c r="F23" s="22"/>
      <c r="G23" s="22"/>
    </row>
    <row r="24" spans="1:7" ht="13.5">
      <c r="A24" s="2" t="s">
        <v>103</v>
      </c>
      <c r="B24" s="22"/>
      <c r="C24" s="22"/>
      <c r="D24" s="22"/>
      <c r="E24" s="22">
        <v>132288</v>
      </c>
      <c r="F24" s="22">
        <v>3370</v>
      </c>
      <c r="G24" s="22">
        <v>150293</v>
      </c>
    </row>
    <row r="25" spans="1:7" ht="13.5">
      <c r="A25" s="2" t="s">
        <v>104</v>
      </c>
      <c r="B25" s="22">
        <v>1475</v>
      </c>
      <c r="C25" s="22">
        <v>47911</v>
      </c>
      <c r="D25" s="22">
        <v>51458</v>
      </c>
      <c r="E25" s="22">
        <v>9664</v>
      </c>
      <c r="F25" s="22">
        <v>5460</v>
      </c>
      <c r="G25" s="22">
        <v>7234</v>
      </c>
    </row>
    <row r="26" spans="1:7" ht="13.5">
      <c r="A26" s="2" t="s">
        <v>105</v>
      </c>
      <c r="B26" s="22">
        <v>-1687</v>
      </c>
      <c r="C26" s="22">
        <v>-94140</v>
      </c>
      <c r="D26" s="22">
        <v>-14534</v>
      </c>
      <c r="E26" s="22">
        <v>-3084</v>
      </c>
      <c r="F26" s="22">
        <v>-8849</v>
      </c>
      <c r="G26" s="22">
        <v>-34821</v>
      </c>
    </row>
    <row r="27" spans="1:7" ht="13.5">
      <c r="A27" s="2" t="s">
        <v>106</v>
      </c>
      <c r="B27" s="22">
        <v>3821572</v>
      </c>
      <c r="C27" s="22">
        <v>4328667</v>
      </c>
      <c r="D27" s="22">
        <v>3696679</v>
      </c>
      <c r="E27" s="22">
        <v>4335866</v>
      </c>
      <c r="F27" s="22">
        <v>5478994</v>
      </c>
      <c r="G27" s="22">
        <v>8383883</v>
      </c>
    </row>
    <row r="28" spans="1:7" ht="13.5">
      <c r="A28" s="3" t="s">
        <v>107</v>
      </c>
      <c r="B28" s="22">
        <v>3051681</v>
      </c>
      <c r="C28" s="22">
        <v>3047194</v>
      </c>
      <c r="D28" s="22">
        <v>3147950</v>
      </c>
      <c r="E28" s="22">
        <v>3149800</v>
      </c>
      <c r="F28" s="22">
        <v>3186907</v>
      </c>
      <c r="G28" s="22">
        <v>3183108</v>
      </c>
    </row>
    <row r="29" spans="1:7" ht="13.5">
      <c r="A29" s="4" t="s">
        <v>108</v>
      </c>
      <c r="B29" s="22">
        <v>-2448589</v>
      </c>
      <c r="C29" s="22">
        <v>-2406329</v>
      </c>
      <c r="D29" s="22">
        <v>-2432487</v>
      </c>
      <c r="E29" s="22">
        <v>-2363739</v>
      </c>
      <c r="F29" s="22">
        <v>-2332460</v>
      </c>
      <c r="G29" s="22">
        <v>-2260931</v>
      </c>
    </row>
    <row r="30" spans="1:7" ht="13.5">
      <c r="A30" s="4" t="s">
        <v>109</v>
      </c>
      <c r="B30" s="22">
        <v>603091</v>
      </c>
      <c r="C30" s="22">
        <v>640865</v>
      </c>
      <c r="D30" s="22">
        <v>715463</v>
      </c>
      <c r="E30" s="22">
        <v>786061</v>
      </c>
      <c r="F30" s="22">
        <v>854447</v>
      </c>
      <c r="G30" s="22">
        <v>922177</v>
      </c>
    </row>
    <row r="31" spans="1:7" ht="13.5">
      <c r="A31" s="3" t="s">
        <v>110</v>
      </c>
      <c r="B31" s="22">
        <v>370157</v>
      </c>
      <c r="C31" s="22">
        <v>370157</v>
      </c>
      <c r="D31" s="22">
        <v>400853</v>
      </c>
      <c r="E31" s="22">
        <v>404253</v>
      </c>
      <c r="F31" s="22">
        <v>403963</v>
      </c>
      <c r="G31" s="22">
        <v>403151</v>
      </c>
    </row>
    <row r="32" spans="1:7" ht="13.5">
      <c r="A32" s="4" t="s">
        <v>108</v>
      </c>
      <c r="B32" s="22">
        <v>-326816</v>
      </c>
      <c r="C32" s="22">
        <v>-321191</v>
      </c>
      <c r="D32" s="22">
        <v>-342718</v>
      </c>
      <c r="E32" s="22">
        <v>-335367</v>
      </c>
      <c r="F32" s="22">
        <v>-325431</v>
      </c>
      <c r="G32" s="22">
        <v>-313035</v>
      </c>
    </row>
    <row r="33" spans="1:7" ht="13.5">
      <c r="A33" s="4" t="s">
        <v>111</v>
      </c>
      <c r="B33" s="22">
        <v>43341</v>
      </c>
      <c r="C33" s="22">
        <v>48966</v>
      </c>
      <c r="D33" s="22">
        <v>58134</v>
      </c>
      <c r="E33" s="22">
        <v>68885</v>
      </c>
      <c r="F33" s="22">
        <v>78531</v>
      </c>
      <c r="G33" s="22">
        <v>90115</v>
      </c>
    </row>
    <row r="34" spans="1:7" ht="13.5">
      <c r="A34" s="3" t="s">
        <v>112</v>
      </c>
      <c r="B34" s="22">
        <v>1165187</v>
      </c>
      <c r="C34" s="22">
        <v>1283314</v>
      </c>
      <c r="D34" s="22">
        <v>1343748</v>
      </c>
      <c r="E34" s="22">
        <v>1355634</v>
      </c>
      <c r="F34" s="22">
        <v>3008245</v>
      </c>
      <c r="G34" s="22">
        <v>3239940</v>
      </c>
    </row>
    <row r="35" spans="1:7" ht="13.5">
      <c r="A35" s="4" t="s">
        <v>108</v>
      </c>
      <c r="B35" s="22">
        <v>-1015779</v>
      </c>
      <c r="C35" s="22">
        <v>-1094143</v>
      </c>
      <c r="D35" s="22">
        <v>-1120690</v>
      </c>
      <c r="E35" s="22">
        <v>-1103788</v>
      </c>
      <c r="F35" s="22">
        <v>-2593211</v>
      </c>
      <c r="G35" s="22">
        <v>-2742298</v>
      </c>
    </row>
    <row r="36" spans="1:7" ht="13.5">
      <c r="A36" s="4" t="s">
        <v>113</v>
      </c>
      <c r="B36" s="22">
        <v>149407</v>
      </c>
      <c r="C36" s="22">
        <v>189171</v>
      </c>
      <c r="D36" s="22">
        <v>223057</v>
      </c>
      <c r="E36" s="22">
        <v>251846</v>
      </c>
      <c r="F36" s="22">
        <v>415034</v>
      </c>
      <c r="G36" s="22">
        <v>497642</v>
      </c>
    </row>
    <row r="37" spans="1:7" ht="13.5">
      <c r="A37" s="3" t="s">
        <v>114</v>
      </c>
      <c r="B37" s="22">
        <v>51963</v>
      </c>
      <c r="C37" s="22">
        <v>57598</v>
      </c>
      <c r="D37" s="22">
        <v>62308</v>
      </c>
      <c r="E37" s="22">
        <v>62986</v>
      </c>
      <c r="F37" s="22">
        <v>64366</v>
      </c>
      <c r="G37" s="22">
        <v>64366</v>
      </c>
    </row>
    <row r="38" spans="1:7" ht="13.5">
      <c r="A38" s="4" t="s">
        <v>108</v>
      </c>
      <c r="B38" s="22">
        <v>-48035</v>
      </c>
      <c r="C38" s="22">
        <v>-56916</v>
      </c>
      <c r="D38" s="22">
        <v>-60927</v>
      </c>
      <c r="E38" s="22">
        <v>-60706</v>
      </c>
      <c r="F38" s="22">
        <v>-60971</v>
      </c>
      <c r="G38" s="22">
        <v>-59618</v>
      </c>
    </row>
    <row r="39" spans="1:7" ht="13.5">
      <c r="A39" s="4" t="s">
        <v>115</v>
      </c>
      <c r="B39" s="22">
        <v>3928</v>
      </c>
      <c r="C39" s="22">
        <v>681</v>
      </c>
      <c r="D39" s="22">
        <v>1381</v>
      </c>
      <c r="E39" s="22">
        <v>2279</v>
      </c>
      <c r="F39" s="22">
        <v>3394</v>
      </c>
      <c r="G39" s="22">
        <v>4748</v>
      </c>
    </row>
    <row r="40" spans="1:7" ht="13.5">
      <c r="A40" s="3" t="s">
        <v>116</v>
      </c>
      <c r="B40" s="22">
        <v>814521</v>
      </c>
      <c r="C40" s="22">
        <v>808162</v>
      </c>
      <c r="D40" s="22">
        <v>803111</v>
      </c>
      <c r="E40" s="22">
        <v>837895</v>
      </c>
      <c r="F40" s="22">
        <v>963211</v>
      </c>
      <c r="G40" s="22">
        <v>1095684</v>
      </c>
    </row>
    <row r="41" spans="1:7" ht="13.5">
      <c r="A41" s="4" t="s">
        <v>108</v>
      </c>
      <c r="B41" s="22">
        <v>-775257</v>
      </c>
      <c r="C41" s="22">
        <v>-770033</v>
      </c>
      <c r="D41" s="22">
        <v>-764095</v>
      </c>
      <c r="E41" s="22">
        <v>-788179</v>
      </c>
      <c r="F41" s="22">
        <v>-885245</v>
      </c>
      <c r="G41" s="22">
        <v>-996802</v>
      </c>
    </row>
    <row r="42" spans="1:7" ht="13.5">
      <c r="A42" s="4" t="s">
        <v>117</v>
      </c>
      <c r="B42" s="22">
        <v>39263</v>
      </c>
      <c r="C42" s="22">
        <v>38128</v>
      </c>
      <c r="D42" s="22">
        <v>39016</v>
      </c>
      <c r="E42" s="22">
        <v>49716</v>
      </c>
      <c r="F42" s="22">
        <v>77965</v>
      </c>
      <c r="G42" s="22">
        <v>98882</v>
      </c>
    </row>
    <row r="43" spans="1:7" ht="13.5">
      <c r="A43" s="3" t="s">
        <v>118</v>
      </c>
      <c r="B43" s="22">
        <v>219035</v>
      </c>
      <c r="C43" s="22">
        <v>219035</v>
      </c>
      <c r="D43" s="22">
        <v>337084</v>
      </c>
      <c r="E43" s="22">
        <v>337084</v>
      </c>
      <c r="F43" s="22">
        <v>337084</v>
      </c>
      <c r="G43" s="22">
        <v>337084</v>
      </c>
    </row>
    <row r="44" spans="1:7" ht="13.5">
      <c r="A44" s="3" t="s">
        <v>119</v>
      </c>
      <c r="B44" s="22">
        <v>25932</v>
      </c>
      <c r="C44" s="22">
        <v>14437</v>
      </c>
      <c r="D44" s="22">
        <v>9817</v>
      </c>
      <c r="E44" s="22">
        <v>9817</v>
      </c>
      <c r="F44" s="22">
        <v>9817</v>
      </c>
      <c r="G44" s="22"/>
    </row>
    <row r="45" spans="1:7" ht="13.5">
      <c r="A45" s="4" t="s">
        <v>108</v>
      </c>
      <c r="B45" s="22">
        <v>-10593</v>
      </c>
      <c r="C45" s="22">
        <v>-6959</v>
      </c>
      <c r="D45" s="22">
        <v>-4418</v>
      </c>
      <c r="E45" s="22">
        <v>-2454</v>
      </c>
      <c r="F45" s="22">
        <v>-490</v>
      </c>
      <c r="G45" s="22"/>
    </row>
    <row r="46" spans="1:7" ht="13.5">
      <c r="A46" s="4" t="s">
        <v>119</v>
      </c>
      <c r="B46" s="22">
        <v>15338</v>
      </c>
      <c r="C46" s="22">
        <v>7478</v>
      </c>
      <c r="D46" s="22">
        <v>5399</v>
      </c>
      <c r="E46" s="22">
        <v>7363</v>
      </c>
      <c r="F46" s="22">
        <v>9327</v>
      </c>
      <c r="G46" s="22"/>
    </row>
    <row r="47" spans="1:7" ht="13.5">
      <c r="A47" s="3" t="s">
        <v>120</v>
      </c>
      <c r="B47" s="22"/>
      <c r="C47" s="22"/>
      <c r="D47" s="22"/>
      <c r="E47" s="22"/>
      <c r="F47" s="22"/>
      <c r="G47" s="22">
        <v>23</v>
      </c>
    </row>
    <row r="48" spans="1:7" ht="13.5">
      <c r="A48" s="3" t="s">
        <v>122</v>
      </c>
      <c r="B48" s="22">
        <v>1073406</v>
      </c>
      <c r="C48" s="22">
        <v>1144327</v>
      </c>
      <c r="D48" s="22">
        <v>1379538</v>
      </c>
      <c r="E48" s="22">
        <v>1503237</v>
      </c>
      <c r="F48" s="22">
        <v>1775784</v>
      </c>
      <c r="G48" s="22">
        <v>1950674</v>
      </c>
    </row>
    <row r="49" spans="1:7" ht="13.5">
      <c r="A49" s="3" t="s">
        <v>123</v>
      </c>
      <c r="B49" s="22"/>
      <c r="C49" s="22"/>
      <c r="D49" s="22">
        <v>312</v>
      </c>
      <c r="E49" s="22">
        <v>1562</v>
      </c>
      <c r="F49" s="22">
        <v>2812</v>
      </c>
      <c r="G49" s="22">
        <v>4218</v>
      </c>
    </row>
    <row r="50" spans="1:7" ht="13.5">
      <c r="A50" s="3" t="s">
        <v>124</v>
      </c>
      <c r="B50" s="22">
        <v>3100</v>
      </c>
      <c r="C50" s="22">
        <v>3100</v>
      </c>
      <c r="D50" s="22">
        <v>3100</v>
      </c>
      <c r="E50" s="22">
        <v>3100</v>
      </c>
      <c r="F50" s="22">
        <v>3100</v>
      </c>
      <c r="G50" s="22">
        <v>3100</v>
      </c>
    </row>
    <row r="51" spans="1:7" ht="13.5">
      <c r="A51" s="3" t="s">
        <v>125</v>
      </c>
      <c r="B51" s="22">
        <v>2121</v>
      </c>
      <c r="C51" s="22">
        <v>1944</v>
      </c>
      <c r="D51" s="22">
        <v>1821</v>
      </c>
      <c r="E51" s="22">
        <v>3368</v>
      </c>
      <c r="F51" s="22">
        <v>5470</v>
      </c>
      <c r="G51" s="22">
        <v>8739</v>
      </c>
    </row>
    <row r="52" spans="1:7" ht="13.5">
      <c r="A52" s="3" t="s">
        <v>119</v>
      </c>
      <c r="B52" s="22">
        <v>22832</v>
      </c>
      <c r="C52" s="22">
        <v>24115</v>
      </c>
      <c r="D52" s="22">
        <v>21110</v>
      </c>
      <c r="E52" s="22">
        <v>28039</v>
      </c>
      <c r="F52" s="22">
        <v>22184</v>
      </c>
      <c r="G52" s="22"/>
    </row>
    <row r="53" spans="1:7" ht="13.5">
      <c r="A53" s="3" t="s">
        <v>126</v>
      </c>
      <c r="B53" s="22">
        <v>4009</v>
      </c>
      <c r="C53" s="22">
        <v>4009</v>
      </c>
      <c r="D53" s="22">
        <v>4009</v>
      </c>
      <c r="E53" s="22">
        <v>4009</v>
      </c>
      <c r="F53" s="22">
        <v>4009</v>
      </c>
      <c r="G53" s="22">
        <v>4009</v>
      </c>
    </row>
    <row r="54" spans="1:7" ht="13.5">
      <c r="A54" s="3" t="s">
        <v>128</v>
      </c>
      <c r="B54" s="22">
        <v>32063</v>
      </c>
      <c r="C54" s="22">
        <v>33169</v>
      </c>
      <c r="D54" s="22">
        <v>30353</v>
      </c>
      <c r="E54" s="22">
        <v>40079</v>
      </c>
      <c r="F54" s="22">
        <v>37577</v>
      </c>
      <c r="G54" s="22">
        <v>20067</v>
      </c>
    </row>
    <row r="55" spans="1:7" ht="13.5">
      <c r="A55" s="3" t="s">
        <v>129</v>
      </c>
      <c r="B55" s="22">
        <v>5675</v>
      </c>
      <c r="C55" s="22">
        <v>5675</v>
      </c>
      <c r="D55" s="22">
        <v>5675</v>
      </c>
      <c r="E55" s="22">
        <v>5675</v>
      </c>
      <c r="F55" s="22">
        <v>5675</v>
      </c>
      <c r="G55" s="22">
        <v>5675</v>
      </c>
    </row>
    <row r="56" spans="1:7" ht="13.5">
      <c r="A56" s="3" t="s">
        <v>130</v>
      </c>
      <c r="B56" s="22">
        <v>4606</v>
      </c>
      <c r="C56" s="22">
        <v>4606</v>
      </c>
      <c r="D56" s="22">
        <v>4606</v>
      </c>
      <c r="E56" s="22">
        <v>4606</v>
      </c>
      <c r="F56" s="22">
        <v>237956</v>
      </c>
      <c r="G56" s="22">
        <v>237956</v>
      </c>
    </row>
    <row r="57" spans="1:7" ht="13.5">
      <c r="A57" s="3" t="s">
        <v>131</v>
      </c>
      <c r="B57" s="22">
        <v>3988</v>
      </c>
      <c r="C57" s="22">
        <v>3646</v>
      </c>
      <c r="D57" s="22">
        <v>248</v>
      </c>
      <c r="E57" s="22">
        <v>212406</v>
      </c>
      <c r="F57" s="22">
        <v>216290</v>
      </c>
      <c r="G57" s="22">
        <v>219092</v>
      </c>
    </row>
    <row r="58" spans="1:7" ht="13.5">
      <c r="A58" s="3" t="s">
        <v>132</v>
      </c>
      <c r="B58" s="22">
        <v>28</v>
      </c>
      <c r="C58" s="22">
        <v>43</v>
      </c>
      <c r="D58" s="22">
        <v>526</v>
      </c>
      <c r="E58" s="22">
        <v>3361</v>
      </c>
      <c r="F58" s="22">
        <v>5040</v>
      </c>
      <c r="G58" s="22">
        <v>6343</v>
      </c>
    </row>
    <row r="59" spans="1:7" ht="13.5">
      <c r="A59" s="3" t="s">
        <v>133</v>
      </c>
      <c r="B59" s="22"/>
      <c r="C59" s="22"/>
      <c r="D59" s="22"/>
      <c r="E59" s="22"/>
      <c r="F59" s="22">
        <v>356171</v>
      </c>
      <c r="G59" s="22">
        <v>356171</v>
      </c>
    </row>
    <row r="60" spans="1:7" ht="13.5">
      <c r="A60" s="3" t="s">
        <v>134</v>
      </c>
      <c r="B60" s="22">
        <v>30226</v>
      </c>
      <c r="C60" s="22">
        <v>53885</v>
      </c>
      <c r="D60" s="22">
        <v>38126</v>
      </c>
      <c r="E60" s="22">
        <v>68412</v>
      </c>
      <c r="F60" s="22">
        <v>41890</v>
      </c>
      <c r="G60" s="22">
        <v>43199</v>
      </c>
    </row>
    <row r="61" spans="1:7" ht="13.5">
      <c r="A61" s="3" t="s">
        <v>105</v>
      </c>
      <c r="B61" s="22">
        <v>-10410</v>
      </c>
      <c r="C61" s="22">
        <v>-17668</v>
      </c>
      <c r="D61" s="22">
        <v>-14270</v>
      </c>
      <c r="E61" s="22">
        <v>-226428</v>
      </c>
      <c r="F61" s="22">
        <v>-230312</v>
      </c>
      <c r="G61" s="22">
        <v>-233114</v>
      </c>
    </row>
    <row r="62" spans="1:7" ht="13.5">
      <c r="A62" s="3" t="s">
        <v>135</v>
      </c>
      <c r="B62" s="22">
        <v>34114</v>
      </c>
      <c r="C62" s="22">
        <v>50187</v>
      </c>
      <c r="D62" s="22">
        <v>34912</v>
      </c>
      <c r="E62" s="22">
        <v>68032</v>
      </c>
      <c r="F62" s="22">
        <v>632712</v>
      </c>
      <c r="G62" s="22">
        <v>635324</v>
      </c>
    </row>
    <row r="63" spans="1:7" ht="13.5">
      <c r="A63" s="2" t="s">
        <v>136</v>
      </c>
      <c r="B63" s="22">
        <v>1139584</v>
      </c>
      <c r="C63" s="22">
        <v>1227685</v>
      </c>
      <c r="D63" s="22">
        <v>1444803</v>
      </c>
      <c r="E63" s="22">
        <v>1611349</v>
      </c>
      <c r="F63" s="22">
        <v>2446074</v>
      </c>
      <c r="G63" s="22">
        <v>2606065</v>
      </c>
    </row>
    <row r="64" spans="1:7" ht="14.25" thickBot="1">
      <c r="A64" s="5" t="s">
        <v>138</v>
      </c>
      <c r="B64" s="23">
        <v>4961156</v>
      </c>
      <c r="C64" s="23">
        <v>5556353</v>
      </c>
      <c r="D64" s="23">
        <v>5141483</v>
      </c>
      <c r="E64" s="23">
        <v>5947215</v>
      </c>
      <c r="F64" s="23">
        <v>7925069</v>
      </c>
      <c r="G64" s="23">
        <v>10989948</v>
      </c>
    </row>
    <row r="65" spans="1:7" ht="14.25" thickTop="1">
      <c r="A65" s="2" t="s">
        <v>139</v>
      </c>
      <c r="B65" s="22">
        <v>614830</v>
      </c>
      <c r="C65" s="22">
        <v>798546</v>
      </c>
      <c r="D65" s="22">
        <v>725074</v>
      </c>
      <c r="E65" s="22">
        <v>437226</v>
      </c>
      <c r="F65" s="22">
        <v>1138017</v>
      </c>
      <c r="G65" s="22">
        <v>2341657</v>
      </c>
    </row>
    <row r="66" spans="1:7" ht="13.5">
      <c r="A66" s="2" t="s">
        <v>140</v>
      </c>
      <c r="B66" s="22">
        <v>454318</v>
      </c>
      <c r="C66" s="22">
        <v>737903</v>
      </c>
      <c r="D66" s="22">
        <v>396863</v>
      </c>
      <c r="E66" s="22">
        <v>258406</v>
      </c>
      <c r="F66" s="22">
        <v>200406</v>
      </c>
      <c r="G66" s="22">
        <v>917928</v>
      </c>
    </row>
    <row r="67" spans="1:7" ht="13.5">
      <c r="A67" s="2" t="s">
        <v>141</v>
      </c>
      <c r="B67" s="22">
        <v>900000</v>
      </c>
      <c r="C67" s="22">
        <v>1250000</v>
      </c>
      <c r="D67" s="22">
        <v>1400000</v>
      </c>
      <c r="E67" s="22">
        <v>2057000</v>
      </c>
      <c r="F67" s="22">
        <v>1340000</v>
      </c>
      <c r="G67" s="22">
        <v>1340000</v>
      </c>
    </row>
    <row r="68" spans="1:7" ht="13.5">
      <c r="A68" s="2" t="s">
        <v>142</v>
      </c>
      <c r="B68" s="22"/>
      <c r="C68" s="22"/>
      <c r="D68" s="22"/>
      <c r="E68" s="22">
        <v>20250</v>
      </c>
      <c r="F68" s="22">
        <v>433352</v>
      </c>
      <c r="G68" s="22">
        <v>132912</v>
      </c>
    </row>
    <row r="69" spans="1:7" ht="13.5">
      <c r="A69" s="2" t="s">
        <v>143</v>
      </c>
      <c r="B69" s="22">
        <v>15687</v>
      </c>
      <c r="C69" s="22">
        <v>12455</v>
      </c>
      <c r="D69" s="22">
        <v>9356</v>
      </c>
      <c r="E69" s="22">
        <v>9127</v>
      </c>
      <c r="F69" s="22">
        <v>6795</v>
      </c>
      <c r="G69" s="22"/>
    </row>
    <row r="70" spans="1:7" ht="13.5">
      <c r="A70" s="2" t="s">
        <v>144</v>
      </c>
      <c r="B70" s="22">
        <v>12939</v>
      </c>
      <c r="C70" s="22"/>
      <c r="D70" s="22">
        <v>1920</v>
      </c>
      <c r="E70" s="22">
        <v>3250</v>
      </c>
      <c r="F70" s="22">
        <v>1410</v>
      </c>
      <c r="G70" s="22">
        <v>3726</v>
      </c>
    </row>
    <row r="71" spans="1:7" ht="13.5">
      <c r="A71" s="2" t="s">
        <v>145</v>
      </c>
      <c r="B71" s="22">
        <v>262031</v>
      </c>
      <c r="C71" s="22">
        <v>224490</v>
      </c>
      <c r="D71" s="22">
        <v>187140</v>
      </c>
      <c r="E71" s="22">
        <v>136846</v>
      </c>
      <c r="F71" s="22">
        <v>157079</v>
      </c>
      <c r="G71" s="22">
        <v>342039</v>
      </c>
    </row>
    <row r="72" spans="1:7" ht="13.5">
      <c r="A72" s="2" t="s">
        <v>146</v>
      </c>
      <c r="B72" s="22">
        <v>24601</v>
      </c>
      <c r="C72" s="22">
        <v>25131</v>
      </c>
      <c r="D72" s="22">
        <v>21666</v>
      </c>
      <c r="E72" s="22">
        <v>19425</v>
      </c>
      <c r="F72" s="22">
        <v>20659</v>
      </c>
      <c r="G72" s="22">
        <v>21840</v>
      </c>
    </row>
    <row r="73" spans="1:7" ht="13.5">
      <c r="A73" s="2" t="s">
        <v>147</v>
      </c>
      <c r="B73" s="22">
        <v>48946</v>
      </c>
      <c r="C73" s="22">
        <v>134461</v>
      </c>
      <c r="D73" s="22">
        <v>150515</v>
      </c>
      <c r="E73" s="22">
        <v>227665</v>
      </c>
      <c r="F73" s="22">
        <v>110115</v>
      </c>
      <c r="G73" s="22">
        <v>57660</v>
      </c>
    </row>
    <row r="74" spans="1:7" ht="13.5">
      <c r="A74" s="2" t="s">
        <v>148</v>
      </c>
      <c r="B74" s="22">
        <v>14532</v>
      </c>
      <c r="C74" s="22">
        <v>13149</v>
      </c>
      <c r="D74" s="22">
        <v>3103</v>
      </c>
      <c r="E74" s="22">
        <v>12011</v>
      </c>
      <c r="F74" s="22">
        <v>16652</v>
      </c>
      <c r="G74" s="22">
        <v>27395</v>
      </c>
    </row>
    <row r="75" spans="1:7" ht="13.5">
      <c r="A75" s="2" t="s">
        <v>149</v>
      </c>
      <c r="B75" s="22"/>
      <c r="C75" s="22"/>
      <c r="D75" s="22"/>
      <c r="E75" s="22">
        <v>13681</v>
      </c>
      <c r="F75" s="22">
        <v>32666</v>
      </c>
      <c r="G75" s="22">
        <v>46884</v>
      </c>
    </row>
    <row r="76" spans="1:7" ht="13.5">
      <c r="A76" s="2" t="s">
        <v>150</v>
      </c>
      <c r="B76" s="22">
        <v>42126</v>
      </c>
      <c r="C76" s="22">
        <v>50740</v>
      </c>
      <c r="D76" s="22">
        <v>34244</v>
      </c>
      <c r="E76" s="22"/>
      <c r="F76" s="22"/>
      <c r="G76" s="22"/>
    </row>
    <row r="77" spans="1:7" ht="13.5">
      <c r="A77" s="2" t="s">
        <v>151</v>
      </c>
      <c r="B77" s="22"/>
      <c r="C77" s="22">
        <v>2001</v>
      </c>
      <c r="D77" s="22">
        <v>3168</v>
      </c>
      <c r="E77" s="22"/>
      <c r="F77" s="22"/>
      <c r="G77" s="22"/>
    </row>
    <row r="78" spans="1:7" ht="13.5">
      <c r="A78" s="2" t="s">
        <v>134</v>
      </c>
      <c r="B78" s="22"/>
      <c r="C78" s="22"/>
      <c r="D78" s="22">
        <v>332</v>
      </c>
      <c r="E78" s="22">
        <v>28683</v>
      </c>
      <c r="F78" s="22">
        <v>340</v>
      </c>
      <c r="G78" s="22"/>
    </row>
    <row r="79" spans="1:7" ht="13.5">
      <c r="A79" s="2" t="s">
        <v>152</v>
      </c>
      <c r="B79" s="22">
        <v>2390014</v>
      </c>
      <c r="C79" s="22">
        <v>3248880</v>
      </c>
      <c r="D79" s="22">
        <v>2933385</v>
      </c>
      <c r="E79" s="22">
        <v>3223573</v>
      </c>
      <c r="F79" s="22">
        <v>3457496</v>
      </c>
      <c r="G79" s="22">
        <v>5232045</v>
      </c>
    </row>
    <row r="80" spans="1:7" ht="13.5">
      <c r="A80" s="2" t="s">
        <v>153</v>
      </c>
      <c r="B80" s="22">
        <v>100000</v>
      </c>
      <c r="C80" s="22"/>
      <c r="D80" s="22"/>
      <c r="E80" s="22"/>
      <c r="F80" s="22">
        <v>20250</v>
      </c>
      <c r="G80" s="22">
        <v>453602</v>
      </c>
    </row>
    <row r="81" spans="1:7" ht="13.5">
      <c r="A81" s="2" t="s">
        <v>154</v>
      </c>
      <c r="B81" s="22">
        <v>25595</v>
      </c>
      <c r="C81" s="22">
        <v>21699</v>
      </c>
      <c r="D81" s="22">
        <v>19253</v>
      </c>
      <c r="E81" s="22">
        <v>28610</v>
      </c>
      <c r="F81" s="22">
        <v>26650</v>
      </c>
      <c r="G81" s="22"/>
    </row>
    <row r="82" spans="1:7" ht="13.5">
      <c r="A82" s="2" t="s">
        <v>155</v>
      </c>
      <c r="B82" s="22">
        <v>717134</v>
      </c>
      <c r="C82" s="22">
        <v>710739</v>
      </c>
      <c r="D82" s="22">
        <v>697412</v>
      </c>
      <c r="E82" s="22">
        <v>581368</v>
      </c>
      <c r="F82" s="22">
        <v>1274845</v>
      </c>
      <c r="G82" s="22">
        <v>1274988</v>
      </c>
    </row>
    <row r="83" spans="1:7" ht="13.5">
      <c r="A83" s="2" t="s">
        <v>134</v>
      </c>
      <c r="B83" s="22"/>
      <c r="C83" s="22"/>
      <c r="D83" s="22">
        <v>7650</v>
      </c>
      <c r="E83" s="22">
        <v>33851</v>
      </c>
      <c r="F83" s="22">
        <v>38450</v>
      </c>
      <c r="G83" s="22">
        <v>38450</v>
      </c>
    </row>
    <row r="84" spans="1:7" ht="13.5">
      <c r="A84" s="2" t="s">
        <v>156</v>
      </c>
      <c r="B84" s="22">
        <v>842729</v>
      </c>
      <c r="C84" s="22">
        <v>732438</v>
      </c>
      <c r="D84" s="22">
        <v>724315</v>
      </c>
      <c r="E84" s="22">
        <v>643830</v>
      </c>
      <c r="F84" s="22">
        <v>1360196</v>
      </c>
      <c r="G84" s="22">
        <v>1767040</v>
      </c>
    </row>
    <row r="85" spans="1:7" ht="14.25" thickBot="1">
      <c r="A85" s="5" t="s">
        <v>157</v>
      </c>
      <c r="B85" s="23">
        <v>3232744</v>
      </c>
      <c r="C85" s="23">
        <v>3981319</v>
      </c>
      <c r="D85" s="23">
        <v>3657700</v>
      </c>
      <c r="E85" s="23">
        <v>3867404</v>
      </c>
      <c r="F85" s="23">
        <v>4817693</v>
      </c>
      <c r="G85" s="23">
        <v>6999085</v>
      </c>
    </row>
    <row r="86" spans="1:7" ht="14.25" thickTop="1">
      <c r="A86" s="2" t="s">
        <v>158</v>
      </c>
      <c r="B86" s="22">
        <v>3008500</v>
      </c>
      <c r="C86" s="22">
        <v>3008500</v>
      </c>
      <c r="D86" s="22">
        <v>3008500</v>
      </c>
      <c r="E86" s="22">
        <v>3008500</v>
      </c>
      <c r="F86" s="22">
        <v>2748500</v>
      </c>
      <c r="G86" s="22">
        <v>2687500</v>
      </c>
    </row>
    <row r="87" spans="1:7" ht="13.5">
      <c r="A87" s="3" t="s">
        <v>159</v>
      </c>
      <c r="B87" s="22">
        <v>625270</v>
      </c>
      <c r="C87" s="22">
        <v>625270</v>
      </c>
      <c r="D87" s="22">
        <v>625270</v>
      </c>
      <c r="E87" s="22">
        <v>625270</v>
      </c>
      <c r="F87" s="22">
        <v>1370509</v>
      </c>
      <c r="G87" s="22">
        <v>2054555</v>
      </c>
    </row>
    <row r="88" spans="1:7" ht="13.5">
      <c r="A88" s="3" t="s">
        <v>160</v>
      </c>
      <c r="B88" s="22">
        <v>625270</v>
      </c>
      <c r="C88" s="22">
        <v>625270</v>
      </c>
      <c r="D88" s="22">
        <v>625270</v>
      </c>
      <c r="E88" s="22">
        <v>625270</v>
      </c>
      <c r="F88" s="22">
        <v>1370509</v>
      </c>
      <c r="G88" s="22">
        <v>2054555</v>
      </c>
    </row>
    <row r="89" spans="1:7" ht="13.5">
      <c r="A89" s="4" t="s">
        <v>161</v>
      </c>
      <c r="B89" s="22">
        <v>-1898470</v>
      </c>
      <c r="C89" s="22">
        <v>-2051895</v>
      </c>
      <c r="D89" s="22">
        <v>-2143232</v>
      </c>
      <c r="E89" s="22">
        <v>-1547401</v>
      </c>
      <c r="F89" s="22">
        <v>-1005238</v>
      </c>
      <c r="G89" s="22">
        <v>-745046</v>
      </c>
    </row>
    <row r="90" spans="1:7" ht="13.5">
      <c r="A90" s="3" t="s">
        <v>162</v>
      </c>
      <c r="B90" s="22">
        <v>-1898470</v>
      </c>
      <c r="C90" s="22">
        <v>-2051895</v>
      </c>
      <c r="D90" s="22">
        <v>-2143232</v>
      </c>
      <c r="E90" s="22">
        <v>-1547401</v>
      </c>
      <c r="F90" s="22">
        <v>-1005238</v>
      </c>
      <c r="G90" s="22">
        <v>-745046</v>
      </c>
    </row>
    <row r="91" spans="1:7" ht="13.5">
      <c r="A91" s="2" t="s">
        <v>163</v>
      </c>
      <c r="B91" s="22">
        <v>-6887</v>
      </c>
      <c r="C91" s="22">
        <v>-6841</v>
      </c>
      <c r="D91" s="22">
        <v>-6755</v>
      </c>
      <c r="E91" s="22">
        <v>-6557</v>
      </c>
      <c r="F91" s="22">
        <v>-6394</v>
      </c>
      <c r="G91" s="22">
        <v>-6145</v>
      </c>
    </row>
    <row r="92" spans="1:7" ht="13.5">
      <c r="A92" s="2" t="s">
        <v>164</v>
      </c>
      <c r="B92" s="22">
        <v>1728412</v>
      </c>
      <c r="C92" s="22">
        <v>1575033</v>
      </c>
      <c r="D92" s="22">
        <v>1483782</v>
      </c>
      <c r="E92" s="22">
        <v>2079811</v>
      </c>
      <c r="F92" s="22">
        <v>3107375</v>
      </c>
      <c r="G92" s="22">
        <v>3990863</v>
      </c>
    </row>
    <row r="93" spans="1:7" ht="13.5">
      <c r="A93" s="6" t="s">
        <v>166</v>
      </c>
      <c r="B93" s="22">
        <v>1728412</v>
      </c>
      <c r="C93" s="22">
        <v>1575033</v>
      </c>
      <c r="D93" s="22">
        <v>1483782</v>
      </c>
      <c r="E93" s="22">
        <v>2079811</v>
      </c>
      <c r="F93" s="22">
        <v>3107375</v>
      </c>
      <c r="G93" s="22">
        <v>3990863</v>
      </c>
    </row>
    <row r="94" spans="1:7" ht="14.25" thickBot="1">
      <c r="A94" s="7" t="s">
        <v>167</v>
      </c>
      <c r="B94" s="22">
        <v>4961156</v>
      </c>
      <c r="C94" s="22">
        <v>5556353</v>
      </c>
      <c r="D94" s="22">
        <v>5141483</v>
      </c>
      <c r="E94" s="22">
        <v>5947215</v>
      </c>
      <c r="F94" s="22">
        <v>7925069</v>
      </c>
      <c r="G94" s="22">
        <v>10989948</v>
      </c>
    </row>
    <row r="95" spans="1:7" ht="14.25" thickTop="1">
      <c r="A95" s="8"/>
      <c r="B95" s="24"/>
      <c r="C95" s="24"/>
      <c r="D95" s="24"/>
      <c r="E95" s="24"/>
      <c r="F95" s="24"/>
      <c r="G95" s="24"/>
    </row>
    <row r="97" ht="13.5">
      <c r="A97" s="20" t="s">
        <v>172</v>
      </c>
    </row>
    <row r="98" ht="13.5">
      <c r="A98" s="20" t="s">
        <v>173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2014-02-14T15:22:49Z</dcterms:created>
  <dcterms:modified xsi:type="dcterms:W3CDTF">2014-02-14T15:22:59Z</dcterms:modified>
  <cp:category/>
  <cp:version/>
  <cp:contentType/>
  <cp:contentStatus/>
</cp:coreProperties>
</file>