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<sst xmlns="http://schemas.openxmlformats.org/spreadsheetml/2006/main" count="695" uniqueCount="275">
  <si>
    <t>固定資産除却損</t>
  </si>
  <si>
    <t>訴訟関連費用</t>
  </si>
  <si>
    <t>償却債権取立益</t>
  </si>
  <si>
    <t>特別利益</t>
  </si>
  <si>
    <t>少数株主損益調整前四半期純利益</t>
  </si>
  <si>
    <t>四半期純利益</t>
  </si>
  <si>
    <t>連結・損益計算書</t>
  </si>
  <si>
    <t>繰延税金資産</t>
  </si>
  <si>
    <t>資産</t>
  </si>
  <si>
    <t>支払手形及び買掛金</t>
  </si>
  <si>
    <t>負債</t>
  </si>
  <si>
    <t>資本剰余金</t>
  </si>
  <si>
    <t>株主資本</t>
  </si>
  <si>
    <t>為替換算調整勘定</t>
  </si>
  <si>
    <t>連結・貸借対照表</t>
  </si>
  <si>
    <t>累積四半期</t>
  </si>
  <si>
    <t>2013/10/01</t>
  </si>
  <si>
    <t>減価償却費</t>
  </si>
  <si>
    <t>貸倒引当金の増減額（△は減少）</t>
  </si>
  <si>
    <t>受取利息及び受取配当金</t>
  </si>
  <si>
    <t>固定資産売却損益（△は益）</t>
  </si>
  <si>
    <t>投資有価証券売却損益（△は益）</t>
  </si>
  <si>
    <t>特別退職金</t>
  </si>
  <si>
    <t>為替差損益（△は益）</t>
  </si>
  <si>
    <t>売上債権の増減額（△は増加）</t>
  </si>
  <si>
    <t>たな卸資産の増減額（△は増加）</t>
  </si>
  <si>
    <t>仕入債務の増減額（△は減少）</t>
  </si>
  <si>
    <t>前受金の増減額（△は減少）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</si>
  <si>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</si>
  <si>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</si>
  <si>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</si>
  <si>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</si>
  <si>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</si>
  <si>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定期預金の増減額（△は増加）</t>
  </si>
  <si>
    <t>有形固定資産の取得による支出</t>
  </si>
  <si>
    <t>有形固定資産の売却による収入</t>
  </si>
  <si>
    <t>無形固定資産の取得による支出</t>
  </si>
  <si>
    <t>無形固定資産の売却による収入</t>
  </si>
  <si>
    <t>投資有価証券の取得による支出</t>
  </si>
  <si>
    <t>投資有価証券の売却による収入</t>
  </si>
  <si>
    <t>その他</t>
  </si>
  <si>
    <t>投資活動によるキャッシュ・フロー</t>
  </si>
  <si>
    <t>短期借入れによる収入</t>
  </si>
  <si>
    <t>短期借入金の返済による支出</t>
  </si>
  <si>
    <t>短期借入金の純増減額（△は減少）</t>
  </si>
  <si>
    <t>長期借入れによる収入</t>
  </si>
  <si>
    <t>長期借入金の返済による支出</t>
  </si>
  <si>
    <t>自己株式の取得による支出</t>
  </si>
  <si>
    <t>配当金の支払額</t>
  </si>
  <si>
    <t>その他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</si>
  <si>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</si>
  <si>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</si>
  <si>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</si>
  <si>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</si>
  <si>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</si>
  <si>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売上原価</t>
  </si>
  <si>
    <t>為替差益</t>
  </si>
  <si>
    <t>その他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</si>
  <si>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</si>
  <si>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</si>
  <si>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</si>
  <si>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</si>
  <si>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</si>
  <si>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</si>
  <si>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</si>
  <si>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2013/12/20</t>
  </si>
  <si>
    <t>通期</t>
  </si>
  <si>
    <t>2013/09/30</t>
  </si>
  <si>
    <t>2012/09/30</t>
  </si>
  <si>
    <t>2012/12/20</t>
  </si>
  <si>
    <t>2011/09/30</t>
  </si>
  <si>
    <t>2011/12/21</t>
  </si>
  <si>
    <t>2010/09/30</t>
  </si>
  <si>
    <t>2010/12/17</t>
  </si>
  <si>
    <t>2009/09/30</t>
  </si>
  <si>
    <t>2009/12/18</t>
  </si>
  <si>
    <t>2008/09/30</t>
  </si>
  <si>
    <t>現金及び預金</t>
  </si>
  <si>
    <t>千円</t>
  </si>
  <si>
    <t>受取手形</t>
  </si>
  <si>
    <t>売掛金</t>
  </si>
  <si>
    <t>有価証券</t>
  </si>
  <si>
    <t>有価証券</t>
  </si>
  <si>
    <t>商品及び製品</t>
  </si>
  <si>
    <t>仕掛品</t>
  </si>
  <si>
    <t>原材料</t>
  </si>
  <si>
    <t>原材料及び貯蔵品</t>
  </si>
  <si>
    <t>前渡金</t>
  </si>
  <si>
    <t>前払費用</t>
  </si>
  <si>
    <t>繰延税金資産</t>
  </si>
  <si>
    <t>繰延税金資産</t>
  </si>
  <si>
    <t>短期貸付金</t>
  </si>
  <si>
    <t>未収入金</t>
  </si>
  <si>
    <t>未収消費税等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</si>
  <si>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</si>
  <si>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</si>
  <si>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</si>
  <si>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</si>
  <si>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</si>
  <si>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</si>
  <si>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</si>
  <si>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</si>
  <si>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</si>
  <si>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</si>
  <si>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</si>
  <si>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</si>
  <si>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</si>
  <si>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</si>
  <si>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</si>
  <si>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</si>
  <si>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</si>
  <si>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その他（純額）</t>
  </si>
  <si>
    <t>有形固定資産</t>
  </si>
  <si>
    <t>有形固定資産</t>
  </si>
  <si>
    <t>電話加入権</t>
  </si>
  <si>
    <t>ソフトウエア</t>
  </si>
  <si>
    <t>ソフトウエア仮勘定</t>
  </si>
  <si>
    <t>その他</t>
  </si>
  <si>
    <t>無形固定資産</t>
  </si>
  <si>
    <t>無形固定資産</t>
  </si>
  <si>
    <t>投資有価証券</t>
  </si>
  <si>
    <t>関係会社株式</t>
  </si>
  <si>
    <t>関係会社出資金</t>
  </si>
  <si>
    <t>従業員に対する長期貸付金</t>
  </si>
  <si>
    <t>関係会社長期貸付金</t>
  </si>
  <si>
    <t>長期未収入金</t>
  </si>
  <si>
    <t>破産更生債権等</t>
  </si>
  <si>
    <t>長期前払費用</t>
  </si>
  <si>
    <t>敷金及び保証金</t>
  </si>
  <si>
    <t>繰延税金資産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</si>
  <si>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</si>
  <si>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</si>
  <si>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</si>
  <si>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</si>
  <si>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</si>
  <si>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</si>
  <si>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</si>
  <si>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</si>
  <si>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</si>
  <si>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</si>
  <si>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</si>
  <si>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繰延税金負債</t>
  </si>
  <si>
    <t>前受金</t>
  </si>
  <si>
    <t>前受金</t>
  </si>
  <si>
    <t>預り金</t>
  </si>
  <si>
    <t>賞与引当金</t>
  </si>
  <si>
    <t>未払役員賞与</t>
  </si>
  <si>
    <t>資産除去債務</t>
  </si>
  <si>
    <t>デリバティブ債務</t>
  </si>
  <si>
    <t>デリバティブ債務</t>
  </si>
  <si>
    <t>流動負債</t>
  </si>
  <si>
    <t>長期借入金</t>
  </si>
  <si>
    <t>リース債務</t>
  </si>
  <si>
    <t>退職給付引当金</t>
  </si>
  <si>
    <t>退職給付引当金</t>
  </si>
  <si>
    <t>役員退職慰労引当金</t>
  </si>
  <si>
    <t>固定負債</t>
  </si>
  <si>
    <t>固定負債</t>
  </si>
  <si>
    <t>負債</t>
  </si>
  <si>
    <t>資本金</t>
  </si>
  <si>
    <t>資本準備金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</si>
  <si>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</si>
  <si>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</si>
  <si>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</si>
  <si>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</si>
  <si>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</si>
  <si>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</si>
  <si>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</si>
  <si>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評価・換算差額等</t>
  </si>
  <si>
    <t>純資産</t>
  </si>
  <si>
    <t>負債純資産</t>
  </si>
  <si>
    <t>証券コード</t>
  </si>
  <si>
    <t>企業名</t>
  </si>
  <si>
    <t>日精エー・エス・ビー機械株式会社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</si>
  <si>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</si>
  <si>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</si>
  <si>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</si>
  <si>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2012/10/01</t>
  </si>
  <si>
    <t>2011/10/01</t>
  </si>
  <si>
    <t>2010/10/01</t>
  </si>
  <si>
    <t>2009/10/01</t>
  </si>
  <si>
    <t>2008/10/01</t>
  </si>
  <si>
    <t>2007/10/01</t>
  </si>
  <si>
    <t>売上高</t>
  </si>
  <si>
    <t>製品期首たな卸高</t>
  </si>
  <si>
    <t>当期製品製造原価</t>
  </si>
  <si>
    <t>合計</t>
  </si>
  <si>
    <t>他勘定振替高</t>
  </si>
  <si>
    <t>製品期末たな卸高</t>
  </si>
  <si>
    <t>製品売上原価</t>
  </si>
  <si>
    <t>売上総利益</t>
  </si>
  <si>
    <t>販売費・一般管理費</t>
  </si>
  <si>
    <t>営業利益</t>
  </si>
  <si>
    <t>受取利息</t>
  </si>
  <si>
    <t>受取配当金</t>
  </si>
  <si>
    <t>受取配当金</t>
  </si>
  <si>
    <t>為替差益</t>
  </si>
  <si>
    <t>受取技術使用料</t>
  </si>
  <si>
    <t>受取手数料</t>
  </si>
  <si>
    <t>その他</t>
  </si>
  <si>
    <t>営業外収益</t>
  </si>
  <si>
    <t>支払利息</t>
  </si>
  <si>
    <t>為替差損</t>
  </si>
  <si>
    <t>たな卸資産処分損</t>
  </si>
  <si>
    <t>たな卸資産評価損</t>
  </si>
  <si>
    <t>貸倒損失</t>
  </si>
  <si>
    <t>固定資産除却損</t>
  </si>
  <si>
    <t>営業外費用</t>
  </si>
  <si>
    <t>経常利益</t>
  </si>
  <si>
    <t>投資有価証券売却益</t>
  </si>
  <si>
    <t>固定資産売却益</t>
  </si>
  <si>
    <t>貸倒引当金戻入額</t>
  </si>
  <si>
    <t>貸倒引当金戻入額</t>
  </si>
  <si>
    <t>役員退職慰労引当金戻入額</t>
  </si>
  <si>
    <t>償却債権取立益</t>
  </si>
  <si>
    <t>訴訟和解金</t>
  </si>
  <si>
    <t>関係会社清算益</t>
  </si>
  <si>
    <t>特別利益</t>
  </si>
  <si>
    <t>固定資産売却損</t>
  </si>
  <si>
    <t>貸倒引当金繰入額</t>
  </si>
  <si>
    <t>投資有価証券売却損</t>
  </si>
  <si>
    <t>投資有価証券評価損</t>
  </si>
  <si>
    <t>関係会社出資金評価損</t>
  </si>
  <si>
    <t>関係会社債権放棄損</t>
  </si>
  <si>
    <t>厚生年金基金脱退損失</t>
  </si>
  <si>
    <t>特別損失</t>
  </si>
  <si>
    <t>税引前四半期純利益</t>
  </si>
  <si>
    <t>法人税、住民税及び事業税</t>
  </si>
  <si>
    <t>過年度法人税等</t>
  </si>
  <si>
    <t>法人税等調整額</t>
  </si>
  <si>
    <t>法人税等合計</t>
  </si>
  <si>
    <t>四半期純利益</t>
  </si>
  <si>
    <t>個別・損益計算書</t>
  </si>
  <si>
    <t>2014/08/12</t>
  </si>
  <si>
    <t>四半期</t>
  </si>
  <si>
    <t>2014/06/30</t>
  </si>
  <si>
    <t>2014/05/15</t>
  </si>
  <si>
    <t>2014/03/31</t>
  </si>
  <si>
    <t>2014/02/14</t>
  </si>
  <si>
    <t>2013/12/31</t>
  </si>
  <si>
    <t>2013/08/12</t>
  </si>
  <si>
    <t>2013/06/30</t>
  </si>
  <si>
    <t>2013/05/15</t>
  </si>
  <si>
    <t>2013/03/31</t>
  </si>
  <si>
    <t>2013/02/14</t>
  </si>
  <si>
    <t>2012/12/31</t>
  </si>
  <si>
    <t>2012/08/10</t>
  </si>
  <si>
    <t>2012/06/30</t>
  </si>
  <si>
    <t>2012/05/15</t>
  </si>
  <si>
    <t>2012/03/31</t>
  </si>
  <si>
    <t>2012/02/14</t>
  </si>
  <si>
    <t>2011/12/31</t>
  </si>
  <si>
    <t>2011/08/11</t>
  </si>
  <si>
    <t>2011/06/30</t>
  </si>
  <si>
    <t>2011/05/13</t>
  </si>
  <si>
    <t>2011/03/31</t>
  </si>
  <si>
    <t>2011/02/14</t>
  </si>
  <si>
    <t>2010/12/31</t>
  </si>
  <si>
    <t>2010/08/11</t>
  </si>
  <si>
    <t>2010/06/30</t>
  </si>
  <si>
    <t>2010/05/14</t>
  </si>
  <si>
    <t>2010/03/31</t>
  </si>
  <si>
    <t>2010/02/12</t>
  </si>
  <si>
    <t>2009/12/31</t>
  </si>
  <si>
    <t>2009/08/11</t>
  </si>
  <si>
    <t>2009/06/30</t>
  </si>
  <si>
    <t>2009/05/15</t>
  </si>
  <si>
    <t>2009/03/31</t>
  </si>
  <si>
    <t>2009/02/13</t>
  </si>
  <si>
    <t>2008/12/31</t>
  </si>
  <si>
    <t>受取手形及び営業未収入金</t>
  </si>
  <si>
    <t>製品</t>
  </si>
  <si>
    <t>原材料</t>
  </si>
  <si>
    <t>建物及び構築物（純額）</t>
  </si>
  <si>
    <t>機械装置及び運搬具（純額）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</si>
</sst>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171</v>
      </c>
      <c r="B2" s="14">
        <v>6284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172</v>
      </c>
      <c r="B3" s="1" t="s">
        <v>173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58</v>
      </c>
      <c r="B4" s="15" t="str">
        <f>HYPERLINK("http://www.kabupro.jp/mark/20140812/S1002TOB.htm","四半期報告書")</f>
        <v>四半期報告書</v>
      </c>
      <c r="C4" s="15" t="str">
        <f>HYPERLINK("http://www.kabupro.jp/mark/20140515/S1001SVJ.htm","四半期報告書")</f>
        <v>四半期報告書</v>
      </c>
      <c r="D4" s="15" t="str">
        <f>HYPERLINK("http://www.kabupro.jp/mark/20140214/S10018LI.htm","四半期報告書")</f>
        <v>四半期報告書</v>
      </c>
      <c r="E4" s="15" t="str">
        <f>HYPERLINK("http://www.kabupro.jp/mark/20131220/S1000SNV.htm","有価証券報告書")</f>
        <v>有価証券報告書</v>
      </c>
      <c r="F4" s="15" t="str">
        <f>HYPERLINK("http://www.kabupro.jp/mark/20140812/S1002TOB.htm","四半期報告書")</f>
        <v>四半期報告書</v>
      </c>
      <c r="G4" s="15" t="str">
        <f>HYPERLINK("http://www.kabupro.jp/mark/20140515/S1001SVJ.htm","四半期報告書")</f>
        <v>四半期報告書</v>
      </c>
      <c r="H4" s="15" t="str">
        <f>HYPERLINK("http://www.kabupro.jp/mark/20140214/S10018LI.htm","四半期報告書")</f>
        <v>四半期報告書</v>
      </c>
      <c r="I4" s="15" t="str">
        <f>HYPERLINK("http://www.kabupro.jp/mark/20131220/S1000SNV.htm","有価証券報告書")</f>
        <v>有価証券報告書</v>
      </c>
      <c r="J4" s="15" t="str">
        <f>HYPERLINK("http://www.kabupro.jp/mark/20130812/S000E9UY.htm","四半期報告書")</f>
        <v>四半期報告書</v>
      </c>
      <c r="K4" s="15" t="str">
        <f>HYPERLINK("http://www.kabupro.jp/mark/20130515/S000DEDM.htm","四半期報告書")</f>
        <v>四半期報告書</v>
      </c>
      <c r="L4" s="15" t="str">
        <f>HYPERLINK("http://www.kabupro.jp/mark/20130214/S000CWT0.htm","四半期報告書")</f>
        <v>四半期報告書</v>
      </c>
      <c r="M4" s="15" t="str">
        <f>HYPERLINK("http://www.kabupro.jp/mark/20121220/S000CIEV.htm","有価証券報告書")</f>
        <v>有価証券報告書</v>
      </c>
      <c r="N4" s="15" t="str">
        <f>HYPERLINK("http://www.kabupro.jp/mark/20120810/S000BQD3.htm","四半期報告書")</f>
        <v>四半期報告書</v>
      </c>
      <c r="O4" s="15" t="str">
        <f>HYPERLINK("http://www.kabupro.jp/mark/20120515/S000AUQF.htm","四半期報告書")</f>
        <v>四半期報告書</v>
      </c>
      <c r="P4" s="15" t="str">
        <f>HYPERLINK("http://www.kabupro.jp/mark/20120214/S000AD6L.htm","四半期報告書")</f>
        <v>四半期報告書</v>
      </c>
      <c r="Q4" s="15" t="str">
        <f>HYPERLINK("http://www.kabupro.jp/mark/20111221/S0009YJI.htm","有価証券報告書")</f>
        <v>有価証券報告書</v>
      </c>
      <c r="R4" s="15" t="str">
        <f>HYPERLINK("http://www.kabupro.jp/mark/20110811/S00095UA.htm","四半期報告書")</f>
        <v>四半期報告書</v>
      </c>
      <c r="S4" s="15" t="str">
        <f>HYPERLINK("http://www.kabupro.jp/mark/20110513/S0008AFS.htm","四半期報告書")</f>
        <v>四半期報告書</v>
      </c>
      <c r="T4" s="15" t="str">
        <f>HYPERLINK("http://www.kabupro.jp/mark/20110214/S0007TKI.htm","四半期報告書")</f>
        <v>四半期報告書</v>
      </c>
      <c r="U4" s="15" t="str">
        <f>HYPERLINK("http://www.kabupro.jp/mark/20101217/S0007EQL.htm","有価証券報告書")</f>
        <v>有価証券報告書</v>
      </c>
      <c r="V4" s="15" t="str">
        <f>HYPERLINK("http://www.kabupro.jp/mark/20100811/S0006K3R.htm","四半期報告書")</f>
        <v>四半期報告書</v>
      </c>
      <c r="W4" s="15" t="str">
        <f>HYPERLINK("http://www.kabupro.jp/mark/20100514/S0005P4X.htm","四半期報告書")</f>
        <v>四半期報告書</v>
      </c>
      <c r="X4" s="15" t="str">
        <f>HYPERLINK("http://www.kabupro.jp/mark/20100212/S00055KZ.htm","四半期報告書")</f>
        <v>四半期報告書</v>
      </c>
      <c r="Y4" s="15" t="str">
        <f>HYPERLINK("http://www.kabupro.jp/mark/20091218/S0004TRD.htm","有価証券報告書")</f>
        <v>有価証券報告書</v>
      </c>
    </row>
    <row r="5" spans="1:25" ht="14.25" thickBot="1">
      <c r="A5" s="11" t="s">
        <v>59</v>
      </c>
      <c r="B5" s="1" t="s">
        <v>233</v>
      </c>
      <c r="C5" s="1" t="s">
        <v>236</v>
      </c>
      <c r="D5" s="1" t="s">
        <v>238</v>
      </c>
      <c r="E5" s="1" t="s">
        <v>65</v>
      </c>
      <c r="F5" s="1" t="s">
        <v>233</v>
      </c>
      <c r="G5" s="1" t="s">
        <v>236</v>
      </c>
      <c r="H5" s="1" t="s">
        <v>238</v>
      </c>
      <c r="I5" s="1" t="s">
        <v>65</v>
      </c>
      <c r="J5" s="1" t="s">
        <v>240</v>
      </c>
      <c r="K5" s="1" t="s">
        <v>242</v>
      </c>
      <c r="L5" s="1" t="s">
        <v>244</v>
      </c>
      <c r="M5" s="1" t="s">
        <v>69</v>
      </c>
      <c r="N5" s="1" t="s">
        <v>246</v>
      </c>
      <c r="O5" s="1" t="s">
        <v>248</v>
      </c>
      <c r="P5" s="1" t="s">
        <v>250</v>
      </c>
      <c r="Q5" s="1" t="s">
        <v>71</v>
      </c>
      <c r="R5" s="1" t="s">
        <v>252</v>
      </c>
      <c r="S5" s="1" t="s">
        <v>254</v>
      </c>
      <c r="T5" s="1" t="s">
        <v>256</v>
      </c>
      <c r="U5" s="1" t="s">
        <v>73</v>
      </c>
      <c r="V5" s="1" t="s">
        <v>258</v>
      </c>
      <c r="W5" s="1" t="s">
        <v>260</v>
      </c>
      <c r="X5" s="1" t="s">
        <v>262</v>
      </c>
      <c r="Y5" s="1" t="s">
        <v>75</v>
      </c>
    </row>
    <row r="6" spans="1:25" ht="15" thickBot="1" thickTop="1">
      <c r="A6" s="10" t="s">
        <v>60</v>
      </c>
      <c r="B6" s="18" t="s">
        <v>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61</v>
      </c>
      <c r="B7" s="14" t="s">
        <v>15</v>
      </c>
      <c r="C7" s="14" t="s">
        <v>15</v>
      </c>
      <c r="D7" s="14" t="s">
        <v>15</v>
      </c>
      <c r="E7" s="16" t="s">
        <v>66</v>
      </c>
      <c r="F7" s="14" t="s">
        <v>15</v>
      </c>
      <c r="G7" s="14" t="s">
        <v>15</v>
      </c>
      <c r="H7" s="14" t="s">
        <v>15</v>
      </c>
      <c r="I7" s="16" t="s">
        <v>66</v>
      </c>
      <c r="J7" s="14" t="s">
        <v>15</v>
      </c>
      <c r="K7" s="14" t="s">
        <v>15</v>
      </c>
      <c r="L7" s="14" t="s">
        <v>15</v>
      </c>
      <c r="M7" s="16" t="s">
        <v>66</v>
      </c>
      <c r="N7" s="14" t="s">
        <v>15</v>
      </c>
      <c r="O7" s="14" t="s">
        <v>15</v>
      </c>
      <c r="P7" s="14" t="s">
        <v>15</v>
      </c>
      <c r="Q7" s="16" t="s">
        <v>66</v>
      </c>
      <c r="R7" s="14" t="s">
        <v>15</v>
      </c>
      <c r="S7" s="14" t="s">
        <v>15</v>
      </c>
      <c r="T7" s="14" t="s">
        <v>15</v>
      </c>
      <c r="U7" s="16" t="s">
        <v>66</v>
      </c>
      <c r="V7" s="14" t="s">
        <v>15</v>
      </c>
      <c r="W7" s="14" t="s">
        <v>15</v>
      </c>
      <c r="X7" s="14" t="s">
        <v>15</v>
      </c>
      <c r="Y7" s="16" t="s">
        <v>66</v>
      </c>
    </row>
    <row r="8" spans="1:25" ht="13.5">
      <c r="A8" s="13" t="s">
        <v>62</v>
      </c>
      <c r="B8" s="1" t="s">
        <v>16</v>
      </c>
      <c r="C8" s="1" t="s">
        <v>16</v>
      </c>
      <c r="D8" s="1" t="s">
        <v>16</v>
      </c>
      <c r="E8" s="17" t="s">
        <v>177</v>
      </c>
      <c r="F8" s="1" t="s">
        <v>177</v>
      </c>
      <c r="G8" s="1" t="s">
        <v>177</v>
      </c>
      <c r="H8" s="1" t="s">
        <v>177</v>
      </c>
      <c r="I8" s="17" t="s">
        <v>178</v>
      </c>
      <c r="J8" s="1" t="s">
        <v>178</v>
      </c>
      <c r="K8" s="1" t="s">
        <v>178</v>
      </c>
      <c r="L8" s="1" t="s">
        <v>178</v>
      </c>
      <c r="M8" s="17" t="s">
        <v>179</v>
      </c>
      <c r="N8" s="1" t="s">
        <v>179</v>
      </c>
      <c r="O8" s="1" t="s">
        <v>179</v>
      </c>
      <c r="P8" s="1" t="s">
        <v>179</v>
      </c>
      <c r="Q8" s="17" t="s">
        <v>180</v>
      </c>
      <c r="R8" s="1" t="s">
        <v>180</v>
      </c>
      <c r="S8" s="1" t="s">
        <v>180</v>
      </c>
      <c r="T8" s="1" t="s">
        <v>180</v>
      </c>
      <c r="U8" s="17" t="s">
        <v>181</v>
      </c>
      <c r="V8" s="1" t="s">
        <v>181</v>
      </c>
      <c r="W8" s="1" t="s">
        <v>181</v>
      </c>
      <c r="X8" s="1" t="s">
        <v>181</v>
      </c>
      <c r="Y8" s="17" t="s">
        <v>182</v>
      </c>
    </row>
    <row r="9" spans="1:25" ht="13.5">
      <c r="A9" s="13" t="s">
        <v>63</v>
      </c>
      <c r="B9" s="1" t="s">
        <v>235</v>
      </c>
      <c r="C9" s="1" t="s">
        <v>237</v>
      </c>
      <c r="D9" s="1" t="s">
        <v>239</v>
      </c>
      <c r="E9" s="17" t="s">
        <v>67</v>
      </c>
      <c r="F9" s="1" t="s">
        <v>241</v>
      </c>
      <c r="G9" s="1" t="s">
        <v>243</v>
      </c>
      <c r="H9" s="1" t="s">
        <v>245</v>
      </c>
      <c r="I9" s="17" t="s">
        <v>68</v>
      </c>
      <c r="J9" s="1" t="s">
        <v>247</v>
      </c>
      <c r="K9" s="1" t="s">
        <v>249</v>
      </c>
      <c r="L9" s="1" t="s">
        <v>251</v>
      </c>
      <c r="M9" s="17" t="s">
        <v>70</v>
      </c>
      <c r="N9" s="1" t="s">
        <v>253</v>
      </c>
      <c r="O9" s="1" t="s">
        <v>255</v>
      </c>
      <c r="P9" s="1" t="s">
        <v>257</v>
      </c>
      <c r="Q9" s="17" t="s">
        <v>72</v>
      </c>
      <c r="R9" s="1" t="s">
        <v>259</v>
      </c>
      <c r="S9" s="1" t="s">
        <v>261</v>
      </c>
      <c r="T9" s="1" t="s">
        <v>263</v>
      </c>
      <c r="U9" s="17" t="s">
        <v>74</v>
      </c>
      <c r="V9" s="1" t="s">
        <v>265</v>
      </c>
      <c r="W9" s="1" t="s">
        <v>267</v>
      </c>
      <c r="X9" s="1" t="s">
        <v>269</v>
      </c>
      <c r="Y9" s="17" t="s">
        <v>76</v>
      </c>
    </row>
    <row r="10" spans="1:25" ht="14.25" thickBot="1">
      <c r="A10" s="13" t="s">
        <v>64</v>
      </c>
      <c r="B10" s="1" t="s">
        <v>78</v>
      </c>
      <c r="C10" s="1" t="s">
        <v>78</v>
      </c>
      <c r="D10" s="1" t="s">
        <v>78</v>
      </c>
      <c r="E10" s="17" t="s">
        <v>78</v>
      </c>
      <c r="F10" s="1" t="s">
        <v>78</v>
      </c>
      <c r="G10" s="1" t="s">
        <v>78</v>
      </c>
      <c r="H10" s="1" t="s">
        <v>78</v>
      </c>
      <c r="I10" s="17" t="s">
        <v>78</v>
      </c>
      <c r="J10" s="1" t="s">
        <v>78</v>
      </c>
      <c r="K10" s="1" t="s">
        <v>78</v>
      </c>
      <c r="L10" s="1" t="s">
        <v>78</v>
      </c>
      <c r="M10" s="17" t="s">
        <v>78</v>
      </c>
      <c r="N10" s="1" t="s">
        <v>78</v>
      </c>
      <c r="O10" s="1" t="s">
        <v>78</v>
      </c>
      <c r="P10" s="1" t="s">
        <v>78</v>
      </c>
      <c r="Q10" s="17" t="s">
        <v>78</v>
      </c>
      <c r="R10" s="1" t="s">
        <v>78</v>
      </c>
      <c r="S10" s="1" t="s">
        <v>78</v>
      </c>
      <c r="T10" s="1" t="s">
        <v>78</v>
      </c>
      <c r="U10" s="17" t="s">
        <v>78</v>
      </c>
      <c r="V10" s="1" t="s">
        <v>78</v>
      </c>
      <c r="W10" s="1" t="s">
        <v>78</v>
      </c>
      <c r="X10" s="1" t="s">
        <v>78</v>
      </c>
      <c r="Y10" s="17" t="s">
        <v>78</v>
      </c>
    </row>
    <row r="11" spans="1:25" ht="14.25" thickTop="1">
      <c r="A11" s="26" t="s">
        <v>183</v>
      </c>
      <c r="B11" s="27">
        <v>16381174</v>
      </c>
      <c r="C11" s="27">
        <v>10765806</v>
      </c>
      <c r="D11" s="27">
        <v>4995347</v>
      </c>
      <c r="E11" s="21">
        <v>19769656</v>
      </c>
      <c r="F11" s="27">
        <v>14307674</v>
      </c>
      <c r="G11" s="27">
        <v>9285130</v>
      </c>
      <c r="H11" s="27">
        <v>4437805</v>
      </c>
      <c r="I11" s="21">
        <v>16424288</v>
      </c>
      <c r="J11" s="27">
        <v>12146860</v>
      </c>
      <c r="K11" s="27">
        <v>8244264</v>
      </c>
      <c r="L11" s="27">
        <v>3644953</v>
      </c>
      <c r="M11" s="21">
        <v>17409155</v>
      </c>
      <c r="N11" s="27">
        <v>13647148</v>
      </c>
      <c r="O11" s="27">
        <v>9327847</v>
      </c>
      <c r="P11" s="27">
        <v>4746114</v>
      </c>
      <c r="Q11" s="21">
        <v>16882543</v>
      </c>
      <c r="R11" s="27">
        <v>12461309</v>
      </c>
      <c r="S11" s="27">
        <v>8542585</v>
      </c>
      <c r="T11" s="27">
        <v>4057181</v>
      </c>
      <c r="U11" s="21">
        <v>14926092</v>
      </c>
      <c r="V11" s="27">
        <v>11053740</v>
      </c>
      <c r="W11" s="27">
        <v>7672669</v>
      </c>
      <c r="X11" s="27">
        <v>4318249</v>
      </c>
      <c r="Y11" s="21">
        <v>19985644</v>
      </c>
    </row>
    <row r="12" spans="1:25" ht="13.5">
      <c r="A12" s="7" t="s">
        <v>55</v>
      </c>
      <c r="B12" s="28">
        <v>9003408</v>
      </c>
      <c r="C12" s="28">
        <v>6002292</v>
      </c>
      <c r="D12" s="28">
        <v>2886832</v>
      </c>
      <c r="E12" s="22">
        <v>11152683</v>
      </c>
      <c r="F12" s="28">
        <v>8099838</v>
      </c>
      <c r="G12" s="28">
        <v>5342184</v>
      </c>
      <c r="H12" s="28">
        <v>2541820</v>
      </c>
      <c r="I12" s="22">
        <v>9368710</v>
      </c>
      <c r="J12" s="28">
        <v>6931347</v>
      </c>
      <c r="K12" s="28">
        <v>4793449</v>
      </c>
      <c r="L12" s="28">
        <v>2114932</v>
      </c>
      <c r="M12" s="22">
        <v>10092412</v>
      </c>
      <c r="N12" s="28">
        <v>7748618</v>
      </c>
      <c r="O12" s="28">
        <v>5376242</v>
      </c>
      <c r="P12" s="28">
        <v>2639831</v>
      </c>
      <c r="Q12" s="22">
        <v>10121432</v>
      </c>
      <c r="R12" s="28">
        <v>7428658</v>
      </c>
      <c r="S12" s="28">
        <v>5091689</v>
      </c>
      <c r="T12" s="28">
        <v>2476020</v>
      </c>
      <c r="U12" s="22">
        <v>9092276</v>
      </c>
      <c r="V12" s="28">
        <v>6744315</v>
      </c>
      <c r="W12" s="28">
        <v>4714703</v>
      </c>
      <c r="X12" s="28">
        <v>2444454</v>
      </c>
      <c r="Y12" s="22">
        <v>11714943</v>
      </c>
    </row>
    <row r="13" spans="1:25" ht="13.5">
      <c r="A13" s="7" t="s">
        <v>190</v>
      </c>
      <c r="B13" s="28">
        <v>7377766</v>
      </c>
      <c r="C13" s="28">
        <v>4763514</v>
      </c>
      <c r="D13" s="28">
        <v>2108514</v>
      </c>
      <c r="E13" s="22">
        <v>8616973</v>
      </c>
      <c r="F13" s="28">
        <v>6207836</v>
      </c>
      <c r="G13" s="28">
        <v>3942946</v>
      </c>
      <c r="H13" s="28">
        <v>1895984</v>
      </c>
      <c r="I13" s="22">
        <v>7055578</v>
      </c>
      <c r="J13" s="28">
        <v>5215513</v>
      </c>
      <c r="K13" s="28">
        <v>3450814</v>
      </c>
      <c r="L13" s="28">
        <v>1530021</v>
      </c>
      <c r="M13" s="22">
        <v>7316742</v>
      </c>
      <c r="N13" s="28">
        <v>5898529</v>
      </c>
      <c r="O13" s="28">
        <v>3951604</v>
      </c>
      <c r="P13" s="28">
        <v>2106282</v>
      </c>
      <c r="Q13" s="22">
        <v>6761110</v>
      </c>
      <c r="R13" s="28">
        <v>5032651</v>
      </c>
      <c r="S13" s="28">
        <v>3450895</v>
      </c>
      <c r="T13" s="28">
        <v>1581160</v>
      </c>
      <c r="U13" s="22">
        <v>5833816</v>
      </c>
      <c r="V13" s="28">
        <v>4309424</v>
      </c>
      <c r="W13" s="28">
        <v>2957965</v>
      </c>
      <c r="X13" s="28">
        <v>1873794</v>
      </c>
      <c r="Y13" s="22">
        <v>8270700</v>
      </c>
    </row>
    <row r="14" spans="1:25" ht="13.5">
      <c r="A14" s="7" t="s">
        <v>191</v>
      </c>
      <c r="B14" s="28">
        <v>4704726</v>
      </c>
      <c r="C14" s="28">
        <v>3176176</v>
      </c>
      <c r="D14" s="28">
        <v>1646778</v>
      </c>
      <c r="E14" s="22">
        <v>5318848</v>
      </c>
      <c r="F14" s="28">
        <v>3905026</v>
      </c>
      <c r="G14" s="28">
        <v>2498763</v>
      </c>
      <c r="H14" s="28">
        <v>1150569</v>
      </c>
      <c r="I14" s="22">
        <v>4877431</v>
      </c>
      <c r="J14" s="28">
        <v>3551784</v>
      </c>
      <c r="K14" s="28">
        <v>2330585</v>
      </c>
      <c r="L14" s="28">
        <v>1156565</v>
      </c>
      <c r="M14" s="22">
        <v>4807542</v>
      </c>
      <c r="N14" s="28">
        <v>3577250</v>
      </c>
      <c r="O14" s="28">
        <v>2403645</v>
      </c>
      <c r="P14" s="28">
        <v>1252400</v>
      </c>
      <c r="Q14" s="22">
        <v>4355621</v>
      </c>
      <c r="R14" s="28">
        <v>3241723</v>
      </c>
      <c r="S14" s="28">
        <v>2123272</v>
      </c>
      <c r="T14" s="28">
        <v>1049317</v>
      </c>
      <c r="U14" s="22">
        <v>4251479</v>
      </c>
      <c r="V14" s="28">
        <v>3223857</v>
      </c>
      <c r="W14" s="28">
        <v>2220149</v>
      </c>
      <c r="X14" s="28">
        <v>1327193</v>
      </c>
      <c r="Y14" s="22">
        <v>5730419</v>
      </c>
    </row>
    <row r="15" spans="1:25" ht="14.25" thickBot="1">
      <c r="A15" s="25" t="s">
        <v>192</v>
      </c>
      <c r="B15" s="29">
        <v>2673040</v>
      </c>
      <c r="C15" s="29">
        <v>1587338</v>
      </c>
      <c r="D15" s="29">
        <v>461735</v>
      </c>
      <c r="E15" s="23">
        <v>3298125</v>
      </c>
      <c r="F15" s="29">
        <v>2302809</v>
      </c>
      <c r="G15" s="29">
        <v>1444183</v>
      </c>
      <c r="H15" s="29">
        <v>745415</v>
      </c>
      <c r="I15" s="23">
        <v>2178146</v>
      </c>
      <c r="J15" s="29">
        <v>1663728</v>
      </c>
      <c r="K15" s="29">
        <v>1120228</v>
      </c>
      <c r="L15" s="29">
        <v>373455</v>
      </c>
      <c r="M15" s="23">
        <v>2509199</v>
      </c>
      <c r="N15" s="29">
        <v>2321279</v>
      </c>
      <c r="O15" s="29">
        <v>1547959</v>
      </c>
      <c r="P15" s="29">
        <v>853882</v>
      </c>
      <c r="Q15" s="23">
        <v>2405489</v>
      </c>
      <c r="R15" s="29">
        <v>1790928</v>
      </c>
      <c r="S15" s="29">
        <v>1327623</v>
      </c>
      <c r="T15" s="29">
        <v>531843</v>
      </c>
      <c r="U15" s="23">
        <v>1582336</v>
      </c>
      <c r="V15" s="29">
        <v>1085567</v>
      </c>
      <c r="W15" s="29">
        <v>737815</v>
      </c>
      <c r="X15" s="29">
        <v>546600</v>
      </c>
      <c r="Y15" s="23">
        <v>2540281</v>
      </c>
    </row>
    <row r="16" spans="1:25" ht="14.25" thickTop="1">
      <c r="A16" s="6" t="s">
        <v>193</v>
      </c>
      <c r="B16" s="28">
        <v>86644</v>
      </c>
      <c r="C16" s="28">
        <v>55766</v>
      </c>
      <c r="D16" s="28">
        <v>26594</v>
      </c>
      <c r="E16" s="22">
        <v>97225</v>
      </c>
      <c r="F16" s="28">
        <v>71880</v>
      </c>
      <c r="G16" s="28">
        <v>44995</v>
      </c>
      <c r="H16" s="28">
        <v>9247</v>
      </c>
      <c r="I16" s="22">
        <v>85970</v>
      </c>
      <c r="J16" s="28">
        <v>56136</v>
      </c>
      <c r="K16" s="28">
        <v>43398</v>
      </c>
      <c r="L16" s="28">
        <v>14153</v>
      </c>
      <c r="M16" s="22">
        <v>92696</v>
      </c>
      <c r="N16" s="28">
        <v>63310</v>
      </c>
      <c r="O16" s="28">
        <v>43226</v>
      </c>
      <c r="P16" s="28">
        <v>15828</v>
      </c>
      <c r="Q16" s="22">
        <v>96922</v>
      </c>
      <c r="R16" s="28">
        <v>72159</v>
      </c>
      <c r="S16" s="28">
        <v>46492</v>
      </c>
      <c r="T16" s="28">
        <v>19366</v>
      </c>
      <c r="U16" s="22">
        <v>62611</v>
      </c>
      <c r="V16" s="28">
        <v>25379</v>
      </c>
      <c r="W16" s="28">
        <v>20824</v>
      </c>
      <c r="X16" s="28">
        <v>5391</v>
      </c>
      <c r="Y16" s="22">
        <v>57524</v>
      </c>
    </row>
    <row r="17" spans="1:25" ht="13.5">
      <c r="A17" s="6" t="s">
        <v>194</v>
      </c>
      <c r="B17" s="28">
        <v>13673</v>
      </c>
      <c r="C17" s="28">
        <v>5541</v>
      </c>
      <c r="D17" s="28">
        <v>5409</v>
      </c>
      <c r="E17" s="22">
        <v>13221</v>
      </c>
      <c r="F17" s="28">
        <v>13088</v>
      </c>
      <c r="G17" s="28">
        <v>3605</v>
      </c>
      <c r="H17" s="28">
        <v>3472</v>
      </c>
      <c r="I17" s="22">
        <v>11636</v>
      </c>
      <c r="J17" s="28">
        <v>11328</v>
      </c>
      <c r="K17" s="28">
        <v>3616</v>
      </c>
      <c r="L17" s="28">
        <v>3396</v>
      </c>
      <c r="M17" s="22">
        <v>10291</v>
      </c>
      <c r="N17" s="28">
        <v>9256</v>
      </c>
      <c r="O17" s="28">
        <v>3563</v>
      </c>
      <c r="P17" s="28">
        <v>3343</v>
      </c>
      <c r="Q17" s="22">
        <v>8426</v>
      </c>
      <c r="R17" s="28">
        <v>7511</v>
      </c>
      <c r="S17" s="28">
        <v>3466</v>
      </c>
      <c r="T17" s="28">
        <v>3157</v>
      </c>
      <c r="U17" s="22">
        <v>10592</v>
      </c>
      <c r="V17" s="28">
        <v>9577</v>
      </c>
      <c r="W17" s="28">
        <v>5570</v>
      </c>
      <c r="X17" s="28">
        <v>5253</v>
      </c>
      <c r="Y17" s="22">
        <v>12055</v>
      </c>
    </row>
    <row r="18" spans="1:25" ht="13.5">
      <c r="A18" s="6" t="s">
        <v>56</v>
      </c>
      <c r="B18" s="28">
        <v>391788</v>
      </c>
      <c r="C18" s="28">
        <v>485643</v>
      </c>
      <c r="D18" s="28">
        <v>518047</v>
      </c>
      <c r="E18" s="22">
        <v>525476</v>
      </c>
      <c r="F18" s="28">
        <v>677577</v>
      </c>
      <c r="G18" s="28">
        <v>684199</v>
      </c>
      <c r="H18" s="28">
        <v>319329</v>
      </c>
      <c r="I18" s="22"/>
      <c r="J18" s="28"/>
      <c r="K18" s="28">
        <v>7647</v>
      </c>
      <c r="L18" s="28"/>
      <c r="M18" s="22"/>
      <c r="N18" s="28"/>
      <c r="O18" s="28"/>
      <c r="P18" s="28"/>
      <c r="Q18" s="22"/>
      <c r="R18" s="28"/>
      <c r="S18" s="28">
        <v>32049</v>
      </c>
      <c r="T18" s="28">
        <v>68607</v>
      </c>
      <c r="U18" s="22"/>
      <c r="V18" s="28"/>
      <c r="W18" s="28"/>
      <c r="X18" s="28"/>
      <c r="Y18" s="22"/>
    </row>
    <row r="19" spans="1:25" ht="13.5">
      <c r="A19" s="6" t="s">
        <v>198</v>
      </c>
      <c r="B19" s="28"/>
      <c r="C19" s="28"/>
      <c r="D19" s="28"/>
      <c r="E19" s="22"/>
      <c r="F19" s="28"/>
      <c r="G19" s="28"/>
      <c r="H19" s="28"/>
      <c r="I19" s="22"/>
      <c r="J19" s="28">
        <v>51649</v>
      </c>
      <c r="K19" s="28">
        <v>51649</v>
      </c>
      <c r="L19" s="28">
        <v>51649</v>
      </c>
      <c r="M19" s="22">
        <v>1446</v>
      </c>
      <c r="N19" s="28">
        <v>1446</v>
      </c>
      <c r="O19" s="28">
        <v>1409</v>
      </c>
      <c r="P19" s="28">
        <v>1861</v>
      </c>
      <c r="Q19" s="22"/>
      <c r="R19" s="28"/>
      <c r="S19" s="28"/>
      <c r="T19" s="28"/>
      <c r="U19" s="22">
        <v>43663</v>
      </c>
      <c r="V19" s="28"/>
      <c r="W19" s="28"/>
      <c r="X19" s="28"/>
      <c r="Y19" s="22"/>
    </row>
    <row r="20" spans="1:25" ht="13.5">
      <c r="A20" s="6" t="s">
        <v>57</v>
      </c>
      <c r="B20" s="28">
        <v>46571</v>
      </c>
      <c r="C20" s="28">
        <v>32491</v>
      </c>
      <c r="D20" s="28">
        <v>11747</v>
      </c>
      <c r="E20" s="22">
        <v>68734</v>
      </c>
      <c r="F20" s="28">
        <v>43160</v>
      </c>
      <c r="G20" s="28">
        <v>23055</v>
      </c>
      <c r="H20" s="28">
        <v>12899</v>
      </c>
      <c r="I20" s="22">
        <v>161865</v>
      </c>
      <c r="J20" s="28">
        <v>46524</v>
      </c>
      <c r="K20" s="28">
        <v>26812</v>
      </c>
      <c r="L20" s="28">
        <v>5000</v>
      </c>
      <c r="M20" s="22">
        <v>53850</v>
      </c>
      <c r="N20" s="28">
        <v>30947</v>
      </c>
      <c r="O20" s="28">
        <v>21153</v>
      </c>
      <c r="P20" s="28">
        <v>11730</v>
      </c>
      <c r="Q20" s="22">
        <v>20372</v>
      </c>
      <c r="R20" s="28">
        <v>32425</v>
      </c>
      <c r="S20" s="28">
        <v>24523</v>
      </c>
      <c r="T20" s="28">
        <v>14829</v>
      </c>
      <c r="U20" s="22">
        <v>74126</v>
      </c>
      <c r="V20" s="28">
        <v>35072</v>
      </c>
      <c r="W20" s="28">
        <v>34429</v>
      </c>
      <c r="X20" s="28">
        <v>10733</v>
      </c>
      <c r="Y20" s="22">
        <v>74157</v>
      </c>
    </row>
    <row r="21" spans="1:25" ht="13.5">
      <c r="A21" s="6" t="s">
        <v>200</v>
      </c>
      <c r="B21" s="28">
        <v>538677</v>
      </c>
      <c r="C21" s="28">
        <v>579442</v>
      </c>
      <c r="D21" s="28">
        <v>561798</v>
      </c>
      <c r="E21" s="22">
        <v>792383</v>
      </c>
      <c r="F21" s="28">
        <v>805706</v>
      </c>
      <c r="G21" s="28">
        <v>755855</v>
      </c>
      <c r="H21" s="28">
        <v>344949</v>
      </c>
      <c r="I21" s="22">
        <v>262717</v>
      </c>
      <c r="J21" s="28">
        <v>165638</v>
      </c>
      <c r="K21" s="28">
        <v>133124</v>
      </c>
      <c r="L21" s="28">
        <v>74199</v>
      </c>
      <c r="M21" s="22">
        <v>158285</v>
      </c>
      <c r="N21" s="28">
        <v>104962</v>
      </c>
      <c r="O21" s="28">
        <v>69353</v>
      </c>
      <c r="P21" s="28">
        <v>32764</v>
      </c>
      <c r="Q21" s="22">
        <v>143570</v>
      </c>
      <c r="R21" s="28">
        <v>112096</v>
      </c>
      <c r="S21" s="28">
        <v>106531</v>
      </c>
      <c r="T21" s="28">
        <v>105961</v>
      </c>
      <c r="U21" s="22">
        <v>190993</v>
      </c>
      <c r="V21" s="28">
        <v>70029</v>
      </c>
      <c r="W21" s="28">
        <v>60824</v>
      </c>
      <c r="X21" s="28">
        <v>21378</v>
      </c>
      <c r="Y21" s="22">
        <v>143737</v>
      </c>
    </row>
    <row r="22" spans="1:25" ht="13.5">
      <c r="A22" s="6" t="s">
        <v>201</v>
      </c>
      <c r="B22" s="28">
        <v>16843</v>
      </c>
      <c r="C22" s="28">
        <v>12033</v>
      </c>
      <c r="D22" s="28">
        <v>5933</v>
      </c>
      <c r="E22" s="22">
        <v>40005</v>
      </c>
      <c r="F22" s="28">
        <v>33313</v>
      </c>
      <c r="G22" s="28">
        <v>22605</v>
      </c>
      <c r="H22" s="28">
        <v>11086</v>
      </c>
      <c r="I22" s="22">
        <v>50511</v>
      </c>
      <c r="J22" s="28">
        <v>38950</v>
      </c>
      <c r="K22" s="28">
        <v>27470</v>
      </c>
      <c r="L22" s="28">
        <v>13342</v>
      </c>
      <c r="M22" s="22">
        <v>63926</v>
      </c>
      <c r="N22" s="28">
        <v>47490</v>
      </c>
      <c r="O22" s="28">
        <v>32617</v>
      </c>
      <c r="P22" s="28">
        <v>17232</v>
      </c>
      <c r="Q22" s="22">
        <v>107878</v>
      </c>
      <c r="R22" s="28">
        <v>82359</v>
      </c>
      <c r="S22" s="28">
        <v>55278</v>
      </c>
      <c r="T22" s="28">
        <v>38127</v>
      </c>
      <c r="U22" s="22">
        <v>137083</v>
      </c>
      <c r="V22" s="28">
        <v>99270</v>
      </c>
      <c r="W22" s="28">
        <v>67811</v>
      </c>
      <c r="X22" s="28">
        <v>33185</v>
      </c>
      <c r="Y22" s="22">
        <v>152850</v>
      </c>
    </row>
    <row r="23" spans="1:25" ht="13.5">
      <c r="A23" s="6" t="s">
        <v>202</v>
      </c>
      <c r="B23" s="28"/>
      <c r="C23" s="28"/>
      <c r="D23" s="28"/>
      <c r="E23" s="22"/>
      <c r="F23" s="28"/>
      <c r="G23" s="28"/>
      <c r="H23" s="28"/>
      <c r="I23" s="22">
        <v>385033</v>
      </c>
      <c r="J23" s="28">
        <v>358306</v>
      </c>
      <c r="K23" s="28"/>
      <c r="L23" s="28">
        <v>151618</v>
      </c>
      <c r="M23" s="22">
        <v>692473</v>
      </c>
      <c r="N23" s="28">
        <v>246381</v>
      </c>
      <c r="O23" s="28">
        <v>201733</v>
      </c>
      <c r="P23" s="28">
        <v>162349</v>
      </c>
      <c r="Q23" s="22">
        <v>508417</v>
      </c>
      <c r="R23" s="28">
        <v>115061</v>
      </c>
      <c r="S23" s="28"/>
      <c r="T23" s="28"/>
      <c r="U23" s="22">
        <v>482623</v>
      </c>
      <c r="V23" s="28">
        <v>331538</v>
      </c>
      <c r="W23" s="28">
        <v>432843</v>
      </c>
      <c r="X23" s="28">
        <v>345726</v>
      </c>
      <c r="Y23" s="22">
        <v>484484</v>
      </c>
    </row>
    <row r="24" spans="1:25" ht="13.5">
      <c r="A24" s="6" t="s">
        <v>0</v>
      </c>
      <c r="B24" s="28"/>
      <c r="C24" s="28"/>
      <c r="D24" s="28">
        <v>3100</v>
      </c>
      <c r="E24" s="22">
        <v>5480</v>
      </c>
      <c r="F24" s="28"/>
      <c r="G24" s="28"/>
      <c r="H24" s="28"/>
      <c r="I24" s="22"/>
      <c r="J24" s="28"/>
      <c r="K24" s="28"/>
      <c r="L24" s="28"/>
      <c r="M24" s="22"/>
      <c r="N24" s="28"/>
      <c r="O24" s="28"/>
      <c r="P24" s="28"/>
      <c r="Q24" s="22"/>
      <c r="R24" s="28"/>
      <c r="S24" s="28"/>
      <c r="T24" s="28"/>
      <c r="U24" s="22"/>
      <c r="V24" s="28"/>
      <c r="W24" s="28"/>
      <c r="X24" s="28"/>
      <c r="Y24" s="22"/>
    </row>
    <row r="25" spans="1:25" ht="13.5">
      <c r="A25" s="6" t="s">
        <v>1</v>
      </c>
      <c r="B25" s="28">
        <v>23124</v>
      </c>
      <c r="C25" s="28">
        <v>9779</v>
      </c>
      <c r="D25" s="28"/>
      <c r="E25" s="22"/>
      <c r="F25" s="28"/>
      <c r="G25" s="28"/>
      <c r="H25" s="28"/>
      <c r="I25" s="22"/>
      <c r="J25" s="28"/>
      <c r="K25" s="28"/>
      <c r="L25" s="28"/>
      <c r="M25" s="22"/>
      <c r="N25" s="28"/>
      <c r="O25" s="28"/>
      <c r="P25" s="28"/>
      <c r="Q25" s="22"/>
      <c r="R25" s="28"/>
      <c r="S25" s="28"/>
      <c r="T25" s="28"/>
      <c r="U25" s="22"/>
      <c r="V25" s="28"/>
      <c r="W25" s="28"/>
      <c r="X25" s="28"/>
      <c r="Y25" s="22"/>
    </row>
    <row r="26" spans="1:25" ht="13.5">
      <c r="A26" s="6" t="s">
        <v>94</v>
      </c>
      <c r="B26" s="28">
        <v>8269</v>
      </c>
      <c r="C26" s="28">
        <v>4304</v>
      </c>
      <c r="D26" s="28">
        <v>269</v>
      </c>
      <c r="E26" s="22">
        <v>1424</v>
      </c>
      <c r="F26" s="28">
        <v>687</v>
      </c>
      <c r="G26" s="28">
        <v>298</v>
      </c>
      <c r="H26" s="28">
        <v>19</v>
      </c>
      <c r="I26" s="22">
        <v>25162</v>
      </c>
      <c r="J26" s="28">
        <v>10715</v>
      </c>
      <c r="K26" s="28">
        <v>2304</v>
      </c>
      <c r="L26" s="28">
        <v>1208</v>
      </c>
      <c r="M26" s="22">
        <v>7146</v>
      </c>
      <c r="N26" s="28">
        <v>1455</v>
      </c>
      <c r="O26" s="28">
        <v>466</v>
      </c>
      <c r="P26" s="28">
        <v>74</v>
      </c>
      <c r="Q26" s="22">
        <v>22794</v>
      </c>
      <c r="R26" s="28">
        <v>14893</v>
      </c>
      <c r="S26" s="28">
        <v>15196</v>
      </c>
      <c r="T26" s="28">
        <v>3231</v>
      </c>
      <c r="U26" s="22">
        <v>31711</v>
      </c>
      <c r="V26" s="28">
        <v>26509</v>
      </c>
      <c r="W26" s="28">
        <v>25450</v>
      </c>
      <c r="X26" s="28">
        <v>20327</v>
      </c>
      <c r="Y26" s="22">
        <v>63785</v>
      </c>
    </row>
    <row r="27" spans="1:25" ht="13.5">
      <c r="A27" s="6" t="s">
        <v>207</v>
      </c>
      <c r="B27" s="28">
        <v>48237</v>
      </c>
      <c r="C27" s="28">
        <v>26117</v>
      </c>
      <c r="D27" s="28">
        <v>9303</v>
      </c>
      <c r="E27" s="22">
        <v>46911</v>
      </c>
      <c r="F27" s="28">
        <v>34000</v>
      </c>
      <c r="G27" s="28">
        <v>22903</v>
      </c>
      <c r="H27" s="28">
        <v>11105</v>
      </c>
      <c r="I27" s="22">
        <v>460707</v>
      </c>
      <c r="J27" s="28">
        <v>407972</v>
      </c>
      <c r="K27" s="28">
        <v>29774</v>
      </c>
      <c r="L27" s="28">
        <v>166169</v>
      </c>
      <c r="M27" s="22">
        <v>763545</v>
      </c>
      <c r="N27" s="28">
        <v>295327</v>
      </c>
      <c r="O27" s="28">
        <v>234817</v>
      </c>
      <c r="P27" s="28">
        <v>179656</v>
      </c>
      <c r="Q27" s="22">
        <v>639090</v>
      </c>
      <c r="R27" s="28">
        <v>212314</v>
      </c>
      <c r="S27" s="28">
        <v>70474</v>
      </c>
      <c r="T27" s="28">
        <v>41359</v>
      </c>
      <c r="U27" s="22">
        <v>651419</v>
      </c>
      <c r="V27" s="28">
        <v>457318</v>
      </c>
      <c r="W27" s="28">
        <v>526104</v>
      </c>
      <c r="X27" s="28">
        <v>399239</v>
      </c>
      <c r="Y27" s="22">
        <v>965064</v>
      </c>
    </row>
    <row r="28" spans="1:25" ht="14.25" thickBot="1">
      <c r="A28" s="25" t="s">
        <v>208</v>
      </c>
      <c r="B28" s="29">
        <v>3163479</v>
      </c>
      <c r="C28" s="29">
        <v>2140663</v>
      </c>
      <c r="D28" s="29">
        <v>1014231</v>
      </c>
      <c r="E28" s="23">
        <v>4043596</v>
      </c>
      <c r="F28" s="29">
        <v>3074515</v>
      </c>
      <c r="G28" s="29">
        <v>2177134</v>
      </c>
      <c r="H28" s="29">
        <v>1079259</v>
      </c>
      <c r="I28" s="23">
        <v>1980156</v>
      </c>
      <c r="J28" s="29">
        <v>1421394</v>
      </c>
      <c r="K28" s="29">
        <v>1223579</v>
      </c>
      <c r="L28" s="29">
        <v>281485</v>
      </c>
      <c r="M28" s="23">
        <v>1903939</v>
      </c>
      <c r="N28" s="29">
        <v>2130915</v>
      </c>
      <c r="O28" s="29">
        <v>1382495</v>
      </c>
      <c r="P28" s="29">
        <v>706989</v>
      </c>
      <c r="Q28" s="23">
        <v>1909969</v>
      </c>
      <c r="R28" s="29">
        <v>1690710</v>
      </c>
      <c r="S28" s="29">
        <v>1363680</v>
      </c>
      <c r="T28" s="29">
        <v>596445</v>
      </c>
      <c r="U28" s="23">
        <v>1121910</v>
      </c>
      <c r="V28" s="29">
        <v>698278</v>
      </c>
      <c r="W28" s="29">
        <v>272535</v>
      </c>
      <c r="X28" s="29">
        <v>168739</v>
      </c>
      <c r="Y28" s="23">
        <v>1718953</v>
      </c>
    </row>
    <row r="29" spans="1:25" ht="14.25" thickTop="1">
      <c r="A29" s="6" t="s">
        <v>210</v>
      </c>
      <c r="B29" s="28">
        <v>2908</v>
      </c>
      <c r="C29" s="28">
        <v>2519</v>
      </c>
      <c r="D29" s="28">
        <v>1716</v>
      </c>
      <c r="E29" s="22">
        <v>2252</v>
      </c>
      <c r="F29" s="28">
        <v>2006</v>
      </c>
      <c r="G29" s="28">
        <v>632</v>
      </c>
      <c r="H29" s="28">
        <v>17</v>
      </c>
      <c r="I29" s="22">
        <v>326606</v>
      </c>
      <c r="J29" s="28">
        <v>317615</v>
      </c>
      <c r="K29" s="28">
        <v>295863</v>
      </c>
      <c r="L29" s="28">
        <v>397</v>
      </c>
      <c r="M29" s="22">
        <v>6731</v>
      </c>
      <c r="N29" s="28">
        <v>4796</v>
      </c>
      <c r="O29" s="28">
        <v>2825</v>
      </c>
      <c r="P29" s="28">
        <v>1606</v>
      </c>
      <c r="Q29" s="22">
        <v>5793</v>
      </c>
      <c r="R29" s="28">
        <v>4738</v>
      </c>
      <c r="S29" s="28">
        <v>4352</v>
      </c>
      <c r="T29" s="28">
        <v>4353</v>
      </c>
      <c r="U29" s="22">
        <v>2785</v>
      </c>
      <c r="V29" s="28">
        <v>2781</v>
      </c>
      <c r="W29" s="28"/>
      <c r="X29" s="28"/>
      <c r="Y29" s="22">
        <v>730</v>
      </c>
    </row>
    <row r="30" spans="1:25" ht="13.5">
      <c r="A30" s="6" t="s">
        <v>209</v>
      </c>
      <c r="B30" s="28"/>
      <c r="C30" s="28"/>
      <c r="D30" s="28"/>
      <c r="E30" s="22">
        <v>830</v>
      </c>
      <c r="F30" s="28">
        <v>830</v>
      </c>
      <c r="G30" s="28">
        <v>830</v>
      </c>
      <c r="H30" s="28">
        <v>830</v>
      </c>
      <c r="I30" s="22">
        <v>460</v>
      </c>
      <c r="J30" s="28"/>
      <c r="K30" s="28"/>
      <c r="L30" s="28"/>
      <c r="M30" s="22">
        <v>111</v>
      </c>
      <c r="N30" s="28"/>
      <c r="O30" s="28"/>
      <c r="P30" s="28"/>
      <c r="Q30" s="22">
        <v>11562</v>
      </c>
      <c r="R30" s="28">
        <v>11562</v>
      </c>
      <c r="S30" s="28">
        <v>11562</v>
      </c>
      <c r="T30" s="28"/>
      <c r="U30" s="22"/>
      <c r="V30" s="28"/>
      <c r="W30" s="28"/>
      <c r="X30" s="28"/>
      <c r="Y30" s="22">
        <v>233</v>
      </c>
    </row>
    <row r="31" spans="1:25" ht="13.5">
      <c r="A31" s="6" t="s">
        <v>211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>
        <v>9146</v>
      </c>
      <c r="N31" s="28">
        <v>2169</v>
      </c>
      <c r="O31" s="28"/>
      <c r="P31" s="28"/>
      <c r="Q31" s="22">
        <v>25760</v>
      </c>
      <c r="R31" s="28">
        <v>27827</v>
      </c>
      <c r="S31" s="28">
        <v>20207</v>
      </c>
      <c r="T31" s="28">
        <v>12776</v>
      </c>
      <c r="U31" s="22">
        <v>17263</v>
      </c>
      <c r="V31" s="28"/>
      <c r="W31" s="28"/>
      <c r="X31" s="28">
        <v>30618</v>
      </c>
      <c r="Y31" s="22">
        <v>34683</v>
      </c>
    </row>
    <row r="32" spans="1:25" ht="13.5">
      <c r="A32" s="6" t="s">
        <v>213</v>
      </c>
      <c r="B32" s="28"/>
      <c r="C32" s="28"/>
      <c r="D32" s="28"/>
      <c r="E32" s="22"/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/>
      <c r="Q32" s="22"/>
      <c r="R32" s="28"/>
      <c r="S32" s="28"/>
      <c r="T32" s="28"/>
      <c r="U32" s="22"/>
      <c r="V32" s="28">
        <v>10604</v>
      </c>
      <c r="W32" s="28">
        <v>10604</v>
      </c>
      <c r="X32" s="28">
        <v>7180</v>
      </c>
      <c r="Y32" s="22"/>
    </row>
    <row r="33" spans="1:25" ht="13.5">
      <c r="A33" s="6" t="s">
        <v>2</v>
      </c>
      <c r="B33" s="28"/>
      <c r="C33" s="28"/>
      <c r="D33" s="28"/>
      <c r="E33" s="22"/>
      <c r="F33" s="28"/>
      <c r="G33" s="28"/>
      <c r="H33" s="28"/>
      <c r="I33" s="22"/>
      <c r="J33" s="28"/>
      <c r="K33" s="28"/>
      <c r="L33" s="28"/>
      <c r="M33" s="22">
        <v>36726</v>
      </c>
      <c r="N33" s="28">
        <v>36726</v>
      </c>
      <c r="O33" s="28"/>
      <c r="P33" s="28"/>
      <c r="Q33" s="22">
        <v>29022</v>
      </c>
      <c r="R33" s="28">
        <v>21099</v>
      </c>
      <c r="S33" s="28">
        <v>6820</v>
      </c>
      <c r="T33" s="28"/>
      <c r="U33" s="22">
        <v>17038</v>
      </c>
      <c r="V33" s="28">
        <v>3646</v>
      </c>
      <c r="W33" s="28">
        <v>3646</v>
      </c>
      <c r="X33" s="28"/>
      <c r="Y33" s="22"/>
    </row>
    <row r="34" spans="1:25" ht="13.5">
      <c r="A34" s="6" t="s">
        <v>3</v>
      </c>
      <c r="B34" s="28">
        <v>2908</v>
      </c>
      <c r="C34" s="28">
        <v>2519</v>
      </c>
      <c r="D34" s="28">
        <v>1716</v>
      </c>
      <c r="E34" s="22">
        <v>3083</v>
      </c>
      <c r="F34" s="28">
        <v>2836</v>
      </c>
      <c r="G34" s="28">
        <v>1462</v>
      </c>
      <c r="H34" s="28">
        <v>847</v>
      </c>
      <c r="I34" s="22">
        <v>327067</v>
      </c>
      <c r="J34" s="28">
        <v>317615</v>
      </c>
      <c r="K34" s="28">
        <v>295863</v>
      </c>
      <c r="L34" s="28">
        <v>397</v>
      </c>
      <c r="M34" s="22">
        <v>52716</v>
      </c>
      <c r="N34" s="28">
        <v>43693</v>
      </c>
      <c r="O34" s="28">
        <v>2825</v>
      </c>
      <c r="P34" s="28">
        <v>1606</v>
      </c>
      <c r="Q34" s="22">
        <v>72137</v>
      </c>
      <c r="R34" s="28">
        <v>65228</v>
      </c>
      <c r="S34" s="28">
        <v>42942</v>
      </c>
      <c r="T34" s="28">
        <v>17129</v>
      </c>
      <c r="U34" s="22">
        <v>37086</v>
      </c>
      <c r="V34" s="28">
        <v>17031</v>
      </c>
      <c r="W34" s="28">
        <v>14250</v>
      </c>
      <c r="X34" s="28">
        <v>37798</v>
      </c>
      <c r="Y34" s="22">
        <v>192336</v>
      </c>
    </row>
    <row r="35" spans="1:25" ht="13.5">
      <c r="A35" s="6" t="s">
        <v>218</v>
      </c>
      <c r="B35" s="28">
        <v>1428</v>
      </c>
      <c r="C35" s="28">
        <v>1102</v>
      </c>
      <c r="D35" s="28">
        <v>400</v>
      </c>
      <c r="E35" s="22">
        <v>337</v>
      </c>
      <c r="F35" s="28">
        <v>257</v>
      </c>
      <c r="G35" s="28">
        <v>254</v>
      </c>
      <c r="H35" s="28">
        <v>79</v>
      </c>
      <c r="I35" s="22">
        <v>4125</v>
      </c>
      <c r="J35" s="28">
        <v>2991</v>
      </c>
      <c r="K35" s="28">
        <v>1232</v>
      </c>
      <c r="L35" s="28">
        <v>150</v>
      </c>
      <c r="M35" s="22">
        <v>9954</v>
      </c>
      <c r="N35" s="28">
        <v>1875</v>
      </c>
      <c r="O35" s="28">
        <v>754</v>
      </c>
      <c r="P35" s="28">
        <v>25</v>
      </c>
      <c r="Q35" s="22">
        <v>3529</v>
      </c>
      <c r="R35" s="28">
        <v>2539</v>
      </c>
      <c r="S35" s="28">
        <v>1840</v>
      </c>
      <c r="T35" s="28">
        <v>1646</v>
      </c>
      <c r="U35" s="22">
        <v>1284</v>
      </c>
      <c r="V35" s="28">
        <v>759</v>
      </c>
      <c r="W35" s="28">
        <v>46</v>
      </c>
      <c r="X35" s="28">
        <v>48</v>
      </c>
      <c r="Y35" s="22">
        <v>8378</v>
      </c>
    </row>
    <row r="36" spans="1:25" ht="13.5">
      <c r="A36" s="6" t="s">
        <v>0</v>
      </c>
      <c r="B36" s="28"/>
      <c r="C36" s="28"/>
      <c r="D36" s="28"/>
      <c r="E36" s="22"/>
      <c r="F36" s="28"/>
      <c r="G36" s="28"/>
      <c r="H36" s="28"/>
      <c r="I36" s="22">
        <v>29291</v>
      </c>
      <c r="J36" s="28">
        <v>29361</v>
      </c>
      <c r="K36" s="28">
        <v>28792</v>
      </c>
      <c r="L36" s="28">
        <v>28474</v>
      </c>
      <c r="M36" s="22">
        <v>8464</v>
      </c>
      <c r="N36" s="28">
        <v>4302</v>
      </c>
      <c r="O36" s="28">
        <v>4215</v>
      </c>
      <c r="P36" s="28">
        <v>650</v>
      </c>
      <c r="Q36" s="22">
        <v>3457</v>
      </c>
      <c r="R36" s="28">
        <v>3280</v>
      </c>
      <c r="S36" s="28">
        <v>3086</v>
      </c>
      <c r="T36" s="28">
        <v>1315</v>
      </c>
      <c r="U36" s="22">
        <v>27775</v>
      </c>
      <c r="V36" s="28">
        <v>27184</v>
      </c>
      <c r="W36" s="28">
        <v>27161</v>
      </c>
      <c r="X36" s="28">
        <v>1297</v>
      </c>
      <c r="Y36" s="22">
        <v>48126</v>
      </c>
    </row>
    <row r="37" spans="1:25" ht="13.5">
      <c r="A37" s="6" t="s">
        <v>220</v>
      </c>
      <c r="B37" s="28"/>
      <c r="C37" s="28"/>
      <c r="D37" s="28"/>
      <c r="E37" s="22">
        <v>11115</v>
      </c>
      <c r="F37" s="28">
        <v>11115</v>
      </c>
      <c r="G37" s="28">
        <v>10851</v>
      </c>
      <c r="H37" s="28">
        <v>4731</v>
      </c>
      <c r="I37" s="22">
        <v>233</v>
      </c>
      <c r="J37" s="28"/>
      <c r="K37" s="28"/>
      <c r="L37" s="28"/>
      <c r="M37" s="22">
        <v>893</v>
      </c>
      <c r="N37" s="28"/>
      <c r="O37" s="28"/>
      <c r="P37" s="28"/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6" t="s">
        <v>219</v>
      </c>
      <c r="B38" s="28"/>
      <c r="C38" s="28"/>
      <c r="D38" s="28"/>
      <c r="E38" s="22"/>
      <c r="F38" s="28"/>
      <c r="G38" s="28"/>
      <c r="H38" s="28"/>
      <c r="I38" s="22">
        <v>18454</v>
      </c>
      <c r="J38" s="28">
        <v>18498</v>
      </c>
      <c r="K38" s="28">
        <v>18336</v>
      </c>
      <c r="L38" s="28">
        <v>18217</v>
      </c>
      <c r="M38" s="22"/>
      <c r="N38" s="28"/>
      <c r="O38" s="28"/>
      <c r="P38" s="28"/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6" t="s">
        <v>221</v>
      </c>
      <c r="B39" s="28"/>
      <c r="C39" s="28"/>
      <c r="D39" s="28"/>
      <c r="E39" s="22"/>
      <c r="F39" s="28"/>
      <c r="G39" s="28"/>
      <c r="H39" s="28"/>
      <c r="I39" s="22">
        <v>67226</v>
      </c>
      <c r="J39" s="28"/>
      <c r="K39" s="28"/>
      <c r="L39" s="28"/>
      <c r="M39" s="22"/>
      <c r="N39" s="28"/>
      <c r="O39" s="28"/>
      <c r="P39" s="28"/>
      <c r="Q39" s="22">
        <v>184430</v>
      </c>
      <c r="R39" s="28">
        <v>72721</v>
      </c>
      <c r="S39" s="28"/>
      <c r="T39" s="28">
        <v>104150</v>
      </c>
      <c r="U39" s="22"/>
      <c r="V39" s="28"/>
      <c r="W39" s="28"/>
      <c r="X39" s="28"/>
      <c r="Y39" s="22">
        <v>72784</v>
      </c>
    </row>
    <row r="40" spans="1:25" ht="13.5">
      <c r="A40" s="6" t="s">
        <v>204</v>
      </c>
      <c r="B40" s="28"/>
      <c r="C40" s="28"/>
      <c r="D40" s="28"/>
      <c r="E40" s="22"/>
      <c r="F40" s="28"/>
      <c r="G40" s="28"/>
      <c r="H40" s="28"/>
      <c r="I40" s="22">
        <v>207735</v>
      </c>
      <c r="J40" s="28">
        <v>207962</v>
      </c>
      <c r="K40" s="28">
        <v>206402</v>
      </c>
      <c r="L40" s="28">
        <v>205070</v>
      </c>
      <c r="M40" s="22"/>
      <c r="N40" s="28"/>
      <c r="O40" s="28"/>
      <c r="P40" s="28"/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3.5">
      <c r="A41" s="6" t="s">
        <v>22</v>
      </c>
      <c r="B41" s="28"/>
      <c r="C41" s="28"/>
      <c r="D41" s="28"/>
      <c r="E41" s="22"/>
      <c r="F41" s="28"/>
      <c r="G41" s="28"/>
      <c r="H41" s="28"/>
      <c r="I41" s="22">
        <v>64859</v>
      </c>
      <c r="J41" s="28">
        <v>65015</v>
      </c>
      <c r="K41" s="28">
        <v>62942</v>
      </c>
      <c r="L41" s="28">
        <v>56605</v>
      </c>
      <c r="M41" s="22"/>
      <c r="N41" s="28"/>
      <c r="O41" s="28"/>
      <c r="P41" s="28"/>
      <c r="Q41" s="22"/>
      <c r="R41" s="28"/>
      <c r="S41" s="28"/>
      <c r="T41" s="28"/>
      <c r="U41" s="22"/>
      <c r="V41" s="28"/>
      <c r="W41" s="28"/>
      <c r="X41" s="28"/>
      <c r="Y41" s="22"/>
    </row>
    <row r="42" spans="1:25" ht="13.5">
      <c r="A42" s="6" t="s">
        <v>225</v>
      </c>
      <c r="B42" s="28">
        <v>1428</v>
      </c>
      <c r="C42" s="28">
        <v>1102</v>
      </c>
      <c r="D42" s="28">
        <v>400</v>
      </c>
      <c r="E42" s="22">
        <v>11452</v>
      </c>
      <c r="F42" s="28">
        <v>11373</v>
      </c>
      <c r="G42" s="28">
        <v>11105</v>
      </c>
      <c r="H42" s="28">
        <v>4810</v>
      </c>
      <c r="I42" s="22">
        <v>851014</v>
      </c>
      <c r="J42" s="28">
        <v>323829</v>
      </c>
      <c r="K42" s="28">
        <v>317706</v>
      </c>
      <c r="L42" s="28">
        <v>308518</v>
      </c>
      <c r="M42" s="22">
        <v>45543</v>
      </c>
      <c r="N42" s="28">
        <v>23937</v>
      </c>
      <c r="O42" s="28">
        <v>22729</v>
      </c>
      <c r="P42" s="28">
        <v>18435</v>
      </c>
      <c r="Q42" s="22">
        <v>191417</v>
      </c>
      <c r="R42" s="28">
        <v>78541</v>
      </c>
      <c r="S42" s="28">
        <v>4926</v>
      </c>
      <c r="T42" s="28">
        <v>107113</v>
      </c>
      <c r="U42" s="22">
        <v>29059</v>
      </c>
      <c r="V42" s="28">
        <v>27944</v>
      </c>
      <c r="W42" s="28">
        <v>27208</v>
      </c>
      <c r="X42" s="28">
        <v>1345</v>
      </c>
      <c r="Y42" s="22">
        <v>129288</v>
      </c>
    </row>
    <row r="43" spans="1:25" ht="13.5">
      <c r="A43" s="7" t="s">
        <v>226</v>
      </c>
      <c r="B43" s="28">
        <v>3164959</v>
      </c>
      <c r="C43" s="28">
        <v>2142079</v>
      </c>
      <c r="D43" s="28">
        <v>1015546</v>
      </c>
      <c r="E43" s="22">
        <v>4035227</v>
      </c>
      <c r="F43" s="28">
        <v>3065979</v>
      </c>
      <c r="G43" s="28">
        <v>2167491</v>
      </c>
      <c r="H43" s="28">
        <v>1075295</v>
      </c>
      <c r="I43" s="22">
        <v>1456209</v>
      </c>
      <c r="J43" s="28">
        <v>1415180</v>
      </c>
      <c r="K43" s="28">
        <v>1201737</v>
      </c>
      <c r="L43" s="28">
        <v>-26635</v>
      </c>
      <c r="M43" s="22">
        <v>1911111</v>
      </c>
      <c r="N43" s="28">
        <v>2150670</v>
      </c>
      <c r="O43" s="28">
        <v>1362591</v>
      </c>
      <c r="P43" s="28">
        <v>690160</v>
      </c>
      <c r="Q43" s="22">
        <v>1790688</v>
      </c>
      <c r="R43" s="28">
        <v>1677396</v>
      </c>
      <c r="S43" s="28">
        <v>1401696</v>
      </c>
      <c r="T43" s="28">
        <v>506461</v>
      </c>
      <c r="U43" s="22">
        <v>1129938</v>
      </c>
      <c r="V43" s="28">
        <v>687365</v>
      </c>
      <c r="W43" s="28">
        <v>259578</v>
      </c>
      <c r="X43" s="28">
        <v>205192</v>
      </c>
      <c r="Y43" s="22">
        <v>1782001</v>
      </c>
    </row>
    <row r="44" spans="1:25" ht="13.5">
      <c r="A44" s="7" t="s">
        <v>227</v>
      </c>
      <c r="B44" s="28">
        <v>1158963</v>
      </c>
      <c r="C44" s="28">
        <v>778443</v>
      </c>
      <c r="D44" s="28">
        <v>358120</v>
      </c>
      <c r="E44" s="22">
        <v>1309430</v>
      </c>
      <c r="F44" s="28">
        <v>1326681</v>
      </c>
      <c r="G44" s="28">
        <v>845206</v>
      </c>
      <c r="H44" s="28">
        <v>397765</v>
      </c>
      <c r="I44" s="22">
        <v>459230</v>
      </c>
      <c r="J44" s="28">
        <v>493051</v>
      </c>
      <c r="K44" s="28">
        <v>438497</v>
      </c>
      <c r="L44" s="28">
        <v>66931</v>
      </c>
      <c r="M44" s="22">
        <v>781984</v>
      </c>
      <c r="N44" s="28">
        <v>778355</v>
      </c>
      <c r="O44" s="28">
        <v>541456</v>
      </c>
      <c r="P44" s="28">
        <v>172538</v>
      </c>
      <c r="Q44" s="22">
        <v>591198</v>
      </c>
      <c r="R44" s="28">
        <v>654923</v>
      </c>
      <c r="S44" s="28">
        <v>390536</v>
      </c>
      <c r="T44" s="28">
        <v>180216</v>
      </c>
      <c r="U44" s="22">
        <v>217209</v>
      </c>
      <c r="V44" s="28">
        <v>208644</v>
      </c>
      <c r="W44" s="28">
        <v>119971</v>
      </c>
      <c r="X44" s="28">
        <v>69144</v>
      </c>
      <c r="Y44" s="22">
        <v>923298</v>
      </c>
    </row>
    <row r="45" spans="1:25" ht="13.5">
      <c r="A45" s="7" t="s">
        <v>229</v>
      </c>
      <c r="B45" s="28">
        <v>50892</v>
      </c>
      <c r="C45" s="28">
        <v>18396</v>
      </c>
      <c r="D45" s="28">
        <v>3352</v>
      </c>
      <c r="E45" s="22">
        <v>-11565</v>
      </c>
      <c r="F45" s="28">
        <v>-199611</v>
      </c>
      <c r="G45" s="28">
        <v>-41321</v>
      </c>
      <c r="H45" s="28">
        <v>47530</v>
      </c>
      <c r="I45" s="22">
        <v>-173282</v>
      </c>
      <c r="J45" s="28">
        <v>-139327</v>
      </c>
      <c r="K45" s="28">
        <v>-115824</v>
      </c>
      <c r="L45" s="28">
        <v>-252656</v>
      </c>
      <c r="M45" s="22">
        <v>85572</v>
      </c>
      <c r="N45" s="28">
        <v>63967</v>
      </c>
      <c r="O45" s="28">
        <v>-21048</v>
      </c>
      <c r="P45" s="28">
        <v>82087</v>
      </c>
      <c r="Q45" s="22">
        <v>-76767</v>
      </c>
      <c r="R45" s="28">
        <v>-168235</v>
      </c>
      <c r="S45" s="28">
        <v>10622</v>
      </c>
      <c r="T45" s="28">
        <v>-83373</v>
      </c>
      <c r="U45" s="22">
        <v>383294</v>
      </c>
      <c r="V45" s="28">
        <v>248225</v>
      </c>
      <c r="W45" s="28">
        <v>196616</v>
      </c>
      <c r="X45" s="28">
        <v>317659</v>
      </c>
      <c r="Y45" s="22">
        <v>-122483</v>
      </c>
    </row>
    <row r="46" spans="1:25" ht="13.5">
      <c r="A46" s="7" t="s">
        <v>230</v>
      </c>
      <c r="B46" s="28">
        <v>1209855</v>
      </c>
      <c r="C46" s="28">
        <v>796840</v>
      </c>
      <c r="D46" s="28">
        <v>361472</v>
      </c>
      <c r="E46" s="22">
        <v>1297864</v>
      </c>
      <c r="F46" s="28">
        <v>1127070</v>
      </c>
      <c r="G46" s="28">
        <v>803885</v>
      </c>
      <c r="H46" s="28">
        <v>445295</v>
      </c>
      <c r="I46" s="22">
        <v>390026</v>
      </c>
      <c r="J46" s="28">
        <v>353723</v>
      </c>
      <c r="K46" s="28">
        <v>322672</v>
      </c>
      <c r="L46" s="28">
        <v>-185724</v>
      </c>
      <c r="M46" s="22">
        <v>867556</v>
      </c>
      <c r="N46" s="28">
        <v>842323</v>
      </c>
      <c r="O46" s="28">
        <v>520407</v>
      </c>
      <c r="P46" s="28">
        <v>254626</v>
      </c>
      <c r="Q46" s="22">
        <v>514431</v>
      </c>
      <c r="R46" s="28">
        <v>486688</v>
      </c>
      <c r="S46" s="28">
        <v>401158</v>
      </c>
      <c r="T46" s="28">
        <v>96843</v>
      </c>
      <c r="U46" s="22">
        <v>633004</v>
      </c>
      <c r="V46" s="28">
        <v>456870</v>
      </c>
      <c r="W46" s="28">
        <v>316587</v>
      </c>
      <c r="X46" s="28">
        <v>386804</v>
      </c>
      <c r="Y46" s="22">
        <v>800814</v>
      </c>
    </row>
    <row r="47" spans="1:25" ht="13.5">
      <c r="A47" s="7" t="s">
        <v>4</v>
      </c>
      <c r="B47" s="28">
        <v>1955104</v>
      </c>
      <c r="C47" s="28">
        <v>1345239</v>
      </c>
      <c r="D47" s="28">
        <v>654074</v>
      </c>
      <c r="E47" s="22">
        <v>2737362</v>
      </c>
      <c r="F47" s="28">
        <v>1938909</v>
      </c>
      <c r="G47" s="28">
        <v>1363605</v>
      </c>
      <c r="H47" s="28">
        <v>630000</v>
      </c>
      <c r="I47" s="22">
        <v>1066183</v>
      </c>
      <c r="J47" s="28">
        <v>1061457</v>
      </c>
      <c r="K47" s="28">
        <v>879064</v>
      </c>
      <c r="L47" s="28">
        <v>159089</v>
      </c>
      <c r="M47" s="22">
        <v>1043555</v>
      </c>
      <c r="N47" s="28">
        <v>1308347</v>
      </c>
      <c r="O47" s="28">
        <v>842183</v>
      </c>
      <c r="P47" s="28">
        <v>435534</v>
      </c>
      <c r="Q47" s="22"/>
      <c r="R47" s="28"/>
      <c r="S47" s="28"/>
      <c r="T47" s="28"/>
      <c r="U47" s="22"/>
      <c r="V47" s="28"/>
      <c r="W47" s="28"/>
      <c r="X47" s="28"/>
      <c r="Y47" s="22"/>
    </row>
    <row r="48" spans="1:25" ht="14.25" thickBot="1">
      <c r="A48" s="7" t="s">
        <v>5</v>
      </c>
      <c r="B48" s="28">
        <v>1955104</v>
      </c>
      <c r="C48" s="28">
        <v>1345239</v>
      </c>
      <c r="D48" s="28">
        <v>654074</v>
      </c>
      <c r="E48" s="22">
        <v>2737362</v>
      </c>
      <c r="F48" s="28">
        <v>1938909</v>
      </c>
      <c r="G48" s="28">
        <v>1363605</v>
      </c>
      <c r="H48" s="28">
        <v>630000</v>
      </c>
      <c r="I48" s="22">
        <v>1066183</v>
      </c>
      <c r="J48" s="28">
        <v>1061457</v>
      </c>
      <c r="K48" s="28">
        <v>879064</v>
      </c>
      <c r="L48" s="28">
        <v>159089</v>
      </c>
      <c r="M48" s="22">
        <v>1043555</v>
      </c>
      <c r="N48" s="28">
        <v>1308347</v>
      </c>
      <c r="O48" s="28">
        <v>842183</v>
      </c>
      <c r="P48" s="28">
        <v>435534</v>
      </c>
      <c r="Q48" s="22">
        <v>1276257</v>
      </c>
      <c r="R48" s="28">
        <v>1190708</v>
      </c>
      <c r="S48" s="28">
        <v>1000538</v>
      </c>
      <c r="T48" s="28">
        <v>409618</v>
      </c>
      <c r="U48" s="22">
        <v>496933</v>
      </c>
      <c r="V48" s="28">
        <v>230495</v>
      </c>
      <c r="W48" s="28">
        <v>-57008</v>
      </c>
      <c r="X48" s="28">
        <v>-181612</v>
      </c>
      <c r="Y48" s="22">
        <v>981186</v>
      </c>
    </row>
    <row r="49" spans="1:25" ht="14.25" thickTop="1">
      <c r="A49" s="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1" ht="13.5">
      <c r="A51" s="20" t="s">
        <v>175</v>
      </c>
    </row>
    <row r="52" ht="13.5">
      <c r="A52" s="20" t="s">
        <v>176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171</v>
      </c>
      <c r="B2" s="14">
        <v>6284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172</v>
      </c>
      <c r="B3" s="1" t="s">
        <v>173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58</v>
      </c>
      <c r="B4" s="15" t="str">
        <f>HYPERLINK("http://www.kabupro.jp/mark/20140515/S1001SVJ.htm","四半期報告書")</f>
        <v>四半期報告書</v>
      </c>
      <c r="C4" s="15" t="str">
        <f>HYPERLINK("http://www.kabupro.jp/mark/20131220/S1000SNV.htm","有価証券報告書")</f>
        <v>有価証券報告書</v>
      </c>
      <c r="D4" s="15" t="str">
        <f>HYPERLINK("http://www.kabupro.jp/mark/20140515/S1001SVJ.htm","四半期報告書")</f>
        <v>四半期報告書</v>
      </c>
      <c r="E4" s="15" t="str">
        <f>HYPERLINK("http://www.kabupro.jp/mark/20131220/S1000SNV.htm","有価証券報告書")</f>
        <v>有価証券報告書</v>
      </c>
      <c r="F4" s="15" t="str">
        <f>HYPERLINK("http://www.kabupro.jp/mark/20130515/S000DEDM.htm","四半期報告書")</f>
        <v>四半期報告書</v>
      </c>
      <c r="G4" s="15" t="str">
        <f>HYPERLINK("http://www.kabupro.jp/mark/20121220/S000CIEV.htm","有価証券報告書")</f>
        <v>有価証券報告書</v>
      </c>
      <c r="H4" s="15" t="str">
        <f>HYPERLINK("http://www.kabupro.jp/mark/20110811/S00095UA.htm","四半期報告書")</f>
        <v>四半期報告書</v>
      </c>
      <c r="I4" s="15" t="str">
        <f>HYPERLINK("http://www.kabupro.jp/mark/20120515/S000AUQF.htm","四半期報告書")</f>
        <v>四半期報告書</v>
      </c>
      <c r="J4" s="15" t="str">
        <f>HYPERLINK("http://www.kabupro.jp/mark/20110214/S0007TKI.htm","四半期報告書")</f>
        <v>四半期報告書</v>
      </c>
      <c r="K4" s="15" t="str">
        <f>HYPERLINK("http://www.kabupro.jp/mark/20111221/S0009YJI.htm","有価証券報告書")</f>
        <v>有価証券報告書</v>
      </c>
      <c r="L4" s="15" t="str">
        <f>HYPERLINK("http://www.kabupro.jp/mark/20110811/S00095UA.htm","四半期報告書")</f>
        <v>四半期報告書</v>
      </c>
      <c r="M4" s="15" t="str">
        <f>HYPERLINK("http://www.kabupro.jp/mark/20110513/S0008AFS.htm","四半期報告書")</f>
        <v>四半期報告書</v>
      </c>
      <c r="N4" s="15" t="str">
        <f>HYPERLINK("http://www.kabupro.jp/mark/20110214/S0007TKI.htm","四半期報告書")</f>
        <v>四半期報告書</v>
      </c>
      <c r="O4" s="15" t="str">
        <f>HYPERLINK("http://www.kabupro.jp/mark/20101217/S0007EQL.htm","有価証券報告書")</f>
        <v>有価証券報告書</v>
      </c>
      <c r="P4" s="15" t="str">
        <f>HYPERLINK("http://www.kabupro.jp/mark/20100811/S0006K3R.htm","四半期報告書")</f>
        <v>四半期報告書</v>
      </c>
      <c r="Q4" s="15" t="str">
        <f>HYPERLINK("http://www.kabupro.jp/mark/20100514/S0005P4X.htm","四半期報告書")</f>
        <v>四半期報告書</v>
      </c>
      <c r="R4" s="15" t="str">
        <f>HYPERLINK("http://www.kabupro.jp/mark/20100212/S00055KZ.htm","四半期報告書")</f>
        <v>四半期報告書</v>
      </c>
      <c r="S4" s="15" t="str">
        <f>HYPERLINK("http://www.kabupro.jp/mark/20091218/S0004TRD.htm","有価証券報告書")</f>
        <v>有価証券報告書</v>
      </c>
    </row>
    <row r="5" spans="1:19" ht="14.25" thickBot="1">
      <c r="A5" s="11" t="s">
        <v>59</v>
      </c>
      <c r="B5" s="1" t="s">
        <v>236</v>
      </c>
      <c r="C5" s="1" t="s">
        <v>65</v>
      </c>
      <c r="D5" s="1" t="s">
        <v>236</v>
      </c>
      <c r="E5" s="1" t="s">
        <v>65</v>
      </c>
      <c r="F5" s="1" t="s">
        <v>242</v>
      </c>
      <c r="G5" s="1" t="s">
        <v>69</v>
      </c>
      <c r="H5" s="1" t="s">
        <v>252</v>
      </c>
      <c r="I5" s="1" t="s">
        <v>248</v>
      </c>
      <c r="J5" s="1" t="s">
        <v>256</v>
      </c>
      <c r="K5" s="1" t="s">
        <v>71</v>
      </c>
      <c r="L5" s="1" t="s">
        <v>252</v>
      </c>
      <c r="M5" s="1" t="s">
        <v>254</v>
      </c>
      <c r="N5" s="1" t="s">
        <v>256</v>
      </c>
      <c r="O5" s="1" t="s">
        <v>73</v>
      </c>
      <c r="P5" s="1" t="s">
        <v>258</v>
      </c>
      <c r="Q5" s="1" t="s">
        <v>260</v>
      </c>
      <c r="R5" s="1" t="s">
        <v>262</v>
      </c>
      <c r="S5" s="1" t="s">
        <v>75</v>
      </c>
    </row>
    <row r="6" spans="1:19" ht="15" thickBot="1" thickTop="1">
      <c r="A6" s="10" t="s">
        <v>60</v>
      </c>
      <c r="B6" s="18" t="s">
        <v>54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61</v>
      </c>
      <c r="B7" s="14" t="s">
        <v>15</v>
      </c>
      <c r="C7" s="16" t="s">
        <v>66</v>
      </c>
      <c r="D7" s="14" t="s">
        <v>15</v>
      </c>
      <c r="E7" s="16" t="s">
        <v>66</v>
      </c>
      <c r="F7" s="14" t="s">
        <v>15</v>
      </c>
      <c r="G7" s="16" t="s">
        <v>66</v>
      </c>
      <c r="H7" s="14" t="s">
        <v>15</v>
      </c>
      <c r="I7" s="14" t="s">
        <v>15</v>
      </c>
      <c r="J7" s="14" t="s">
        <v>15</v>
      </c>
      <c r="K7" s="16" t="s">
        <v>66</v>
      </c>
      <c r="L7" s="14" t="s">
        <v>15</v>
      </c>
      <c r="M7" s="14" t="s">
        <v>15</v>
      </c>
      <c r="N7" s="14" t="s">
        <v>15</v>
      </c>
      <c r="O7" s="16" t="s">
        <v>66</v>
      </c>
      <c r="P7" s="14" t="s">
        <v>15</v>
      </c>
      <c r="Q7" s="14" t="s">
        <v>15</v>
      </c>
      <c r="R7" s="14" t="s">
        <v>15</v>
      </c>
      <c r="S7" s="16" t="s">
        <v>66</v>
      </c>
    </row>
    <row r="8" spans="1:19" ht="13.5">
      <c r="A8" s="13" t="s">
        <v>62</v>
      </c>
      <c r="B8" s="1" t="s">
        <v>16</v>
      </c>
      <c r="C8" s="17" t="s">
        <v>177</v>
      </c>
      <c r="D8" s="1" t="s">
        <v>177</v>
      </c>
      <c r="E8" s="17" t="s">
        <v>178</v>
      </c>
      <c r="F8" s="1" t="s">
        <v>178</v>
      </c>
      <c r="G8" s="17" t="s">
        <v>179</v>
      </c>
      <c r="H8" s="1" t="s">
        <v>179</v>
      </c>
      <c r="I8" s="1" t="s">
        <v>179</v>
      </c>
      <c r="J8" s="1" t="s">
        <v>179</v>
      </c>
      <c r="K8" s="17" t="s">
        <v>180</v>
      </c>
      <c r="L8" s="1" t="s">
        <v>180</v>
      </c>
      <c r="M8" s="1" t="s">
        <v>180</v>
      </c>
      <c r="N8" s="1" t="s">
        <v>180</v>
      </c>
      <c r="O8" s="17" t="s">
        <v>181</v>
      </c>
      <c r="P8" s="1" t="s">
        <v>181</v>
      </c>
      <c r="Q8" s="1" t="s">
        <v>181</v>
      </c>
      <c r="R8" s="1" t="s">
        <v>181</v>
      </c>
      <c r="S8" s="17" t="s">
        <v>182</v>
      </c>
    </row>
    <row r="9" spans="1:19" ht="13.5">
      <c r="A9" s="13" t="s">
        <v>63</v>
      </c>
      <c r="B9" s="1" t="s">
        <v>237</v>
      </c>
      <c r="C9" s="17" t="s">
        <v>67</v>
      </c>
      <c r="D9" s="1" t="s">
        <v>243</v>
      </c>
      <c r="E9" s="17" t="s">
        <v>68</v>
      </c>
      <c r="F9" s="1" t="s">
        <v>249</v>
      </c>
      <c r="G9" s="17" t="s">
        <v>70</v>
      </c>
      <c r="H9" s="1" t="s">
        <v>253</v>
      </c>
      <c r="I9" s="1" t="s">
        <v>255</v>
      </c>
      <c r="J9" s="1" t="s">
        <v>257</v>
      </c>
      <c r="K9" s="17" t="s">
        <v>72</v>
      </c>
      <c r="L9" s="1" t="s">
        <v>259</v>
      </c>
      <c r="M9" s="1" t="s">
        <v>261</v>
      </c>
      <c r="N9" s="1" t="s">
        <v>263</v>
      </c>
      <c r="O9" s="17" t="s">
        <v>74</v>
      </c>
      <c r="P9" s="1" t="s">
        <v>265</v>
      </c>
      <c r="Q9" s="1" t="s">
        <v>267</v>
      </c>
      <c r="R9" s="1" t="s">
        <v>269</v>
      </c>
      <c r="S9" s="17" t="s">
        <v>76</v>
      </c>
    </row>
    <row r="10" spans="1:19" ht="14.25" thickBot="1">
      <c r="A10" s="13" t="s">
        <v>64</v>
      </c>
      <c r="B10" s="1" t="s">
        <v>78</v>
      </c>
      <c r="C10" s="17" t="s">
        <v>78</v>
      </c>
      <c r="D10" s="1" t="s">
        <v>78</v>
      </c>
      <c r="E10" s="17" t="s">
        <v>78</v>
      </c>
      <c r="F10" s="1" t="s">
        <v>78</v>
      </c>
      <c r="G10" s="17" t="s">
        <v>78</v>
      </c>
      <c r="H10" s="1" t="s">
        <v>78</v>
      </c>
      <c r="I10" s="1" t="s">
        <v>78</v>
      </c>
      <c r="J10" s="1" t="s">
        <v>78</v>
      </c>
      <c r="K10" s="17" t="s">
        <v>78</v>
      </c>
      <c r="L10" s="1" t="s">
        <v>78</v>
      </c>
      <c r="M10" s="1" t="s">
        <v>78</v>
      </c>
      <c r="N10" s="1" t="s">
        <v>78</v>
      </c>
      <c r="O10" s="17" t="s">
        <v>78</v>
      </c>
      <c r="P10" s="1" t="s">
        <v>78</v>
      </c>
      <c r="Q10" s="1" t="s">
        <v>78</v>
      </c>
      <c r="R10" s="1" t="s">
        <v>78</v>
      </c>
      <c r="S10" s="17" t="s">
        <v>78</v>
      </c>
    </row>
    <row r="11" spans="1:19" ht="14.25" thickTop="1">
      <c r="A11" s="30" t="s">
        <v>226</v>
      </c>
      <c r="B11" s="27">
        <v>2142079</v>
      </c>
      <c r="C11" s="21">
        <v>4035227</v>
      </c>
      <c r="D11" s="27">
        <v>2167491</v>
      </c>
      <c r="E11" s="21">
        <v>1456209</v>
      </c>
      <c r="F11" s="27">
        <v>1201737</v>
      </c>
      <c r="G11" s="21">
        <v>1911111</v>
      </c>
      <c r="H11" s="27">
        <v>2150670</v>
      </c>
      <c r="I11" s="27">
        <v>1362591</v>
      </c>
      <c r="J11" s="27">
        <v>690160</v>
      </c>
      <c r="K11" s="21">
        <v>1790688</v>
      </c>
      <c r="L11" s="27">
        <v>1677396</v>
      </c>
      <c r="M11" s="27">
        <v>1401696</v>
      </c>
      <c r="N11" s="27">
        <v>506461</v>
      </c>
      <c r="O11" s="21">
        <v>1129938</v>
      </c>
      <c r="P11" s="27">
        <v>687365</v>
      </c>
      <c r="Q11" s="27">
        <v>259578</v>
      </c>
      <c r="R11" s="27">
        <v>205192</v>
      </c>
      <c r="S11" s="21">
        <v>1782001</v>
      </c>
    </row>
    <row r="12" spans="1:19" ht="13.5">
      <c r="A12" s="6" t="s">
        <v>17</v>
      </c>
      <c r="B12" s="28">
        <v>283311</v>
      </c>
      <c r="C12" s="22">
        <v>462741</v>
      </c>
      <c r="D12" s="28">
        <v>208499</v>
      </c>
      <c r="E12" s="22">
        <v>391508</v>
      </c>
      <c r="F12" s="28">
        <v>192619</v>
      </c>
      <c r="G12" s="22">
        <v>338261</v>
      </c>
      <c r="H12" s="28">
        <v>238312</v>
      </c>
      <c r="I12" s="28">
        <v>157530</v>
      </c>
      <c r="J12" s="28">
        <v>77653</v>
      </c>
      <c r="K12" s="22">
        <v>388552</v>
      </c>
      <c r="L12" s="28">
        <v>304692</v>
      </c>
      <c r="M12" s="28">
        <v>217462</v>
      </c>
      <c r="N12" s="28">
        <v>110402</v>
      </c>
      <c r="O12" s="22">
        <v>438718</v>
      </c>
      <c r="P12" s="28">
        <v>326046</v>
      </c>
      <c r="Q12" s="28">
        <v>215237</v>
      </c>
      <c r="R12" s="28">
        <v>109346</v>
      </c>
      <c r="S12" s="22">
        <v>538601</v>
      </c>
    </row>
    <row r="13" spans="1:19" ht="13.5">
      <c r="A13" s="6" t="s">
        <v>18</v>
      </c>
      <c r="B13" s="28">
        <v>4279</v>
      </c>
      <c r="C13" s="22">
        <v>-26533</v>
      </c>
      <c r="D13" s="28">
        <v>10668</v>
      </c>
      <c r="E13" s="22">
        <v>2921</v>
      </c>
      <c r="F13" s="28">
        <v>58084</v>
      </c>
      <c r="G13" s="22">
        <v>-92270</v>
      </c>
      <c r="H13" s="28">
        <v>-13622</v>
      </c>
      <c r="I13" s="28">
        <v>-7191</v>
      </c>
      <c r="J13" s="28">
        <v>-7765</v>
      </c>
      <c r="K13" s="22">
        <v>-165408</v>
      </c>
      <c r="L13" s="28">
        <v>-146056</v>
      </c>
      <c r="M13" s="28">
        <v>-139594</v>
      </c>
      <c r="N13" s="28">
        <v>-28892</v>
      </c>
      <c r="O13" s="22">
        <v>-38168</v>
      </c>
      <c r="P13" s="28">
        <v>29705</v>
      </c>
      <c r="Q13" s="28">
        <v>10644</v>
      </c>
      <c r="R13" s="28">
        <v>45970</v>
      </c>
      <c r="S13" s="22">
        <v>-788750</v>
      </c>
    </row>
    <row r="14" spans="1:19" ht="13.5">
      <c r="A14" s="6" t="s">
        <v>19</v>
      </c>
      <c r="B14" s="28">
        <v>-61307</v>
      </c>
      <c r="C14" s="22">
        <v>-110446</v>
      </c>
      <c r="D14" s="28">
        <v>-48600</v>
      </c>
      <c r="E14" s="22">
        <v>-97606</v>
      </c>
      <c r="F14" s="28">
        <v>-47015</v>
      </c>
      <c r="G14" s="22">
        <v>-102987</v>
      </c>
      <c r="H14" s="28">
        <v>-72567</v>
      </c>
      <c r="I14" s="28">
        <v>-46790</v>
      </c>
      <c r="J14" s="28">
        <v>-19171</v>
      </c>
      <c r="K14" s="22">
        <v>-105348</v>
      </c>
      <c r="L14" s="28">
        <v>-79670</v>
      </c>
      <c r="M14" s="28">
        <v>-49959</v>
      </c>
      <c r="N14" s="28">
        <v>-22524</v>
      </c>
      <c r="O14" s="22">
        <v>-73204</v>
      </c>
      <c r="P14" s="28">
        <v>-34956</v>
      </c>
      <c r="Q14" s="28">
        <v>-26395</v>
      </c>
      <c r="R14" s="28">
        <v>-10644</v>
      </c>
      <c r="S14" s="22">
        <v>-69579</v>
      </c>
    </row>
    <row r="15" spans="1:19" ht="13.5">
      <c r="A15" s="6" t="s">
        <v>201</v>
      </c>
      <c r="B15" s="28">
        <v>12033</v>
      </c>
      <c r="C15" s="22">
        <v>40005</v>
      </c>
      <c r="D15" s="28">
        <v>22605</v>
      </c>
      <c r="E15" s="22">
        <v>50511</v>
      </c>
      <c r="F15" s="28">
        <v>27470</v>
      </c>
      <c r="G15" s="22">
        <v>63926</v>
      </c>
      <c r="H15" s="28">
        <v>47490</v>
      </c>
      <c r="I15" s="28">
        <v>32617</v>
      </c>
      <c r="J15" s="28">
        <v>17232</v>
      </c>
      <c r="K15" s="22">
        <v>107878</v>
      </c>
      <c r="L15" s="28">
        <v>82359</v>
      </c>
      <c r="M15" s="28">
        <v>55278</v>
      </c>
      <c r="N15" s="28">
        <v>38127</v>
      </c>
      <c r="O15" s="22">
        <v>137083</v>
      </c>
      <c r="P15" s="28">
        <v>99270</v>
      </c>
      <c r="Q15" s="28">
        <v>67811</v>
      </c>
      <c r="R15" s="28">
        <v>33185</v>
      </c>
      <c r="S15" s="22">
        <v>152850</v>
      </c>
    </row>
    <row r="16" spans="1:19" ht="13.5">
      <c r="A16" s="6" t="s">
        <v>20</v>
      </c>
      <c r="B16" s="28">
        <v>-1416</v>
      </c>
      <c r="C16" s="22">
        <v>-1915</v>
      </c>
      <c r="D16" s="28">
        <v>-377</v>
      </c>
      <c r="E16" s="22">
        <v>-322481</v>
      </c>
      <c r="F16" s="28">
        <v>-294631</v>
      </c>
      <c r="G16" s="22">
        <v>3222</v>
      </c>
      <c r="H16" s="28"/>
      <c r="I16" s="28">
        <v>-2070</v>
      </c>
      <c r="J16" s="28"/>
      <c r="K16" s="22"/>
      <c r="L16" s="28"/>
      <c r="M16" s="28"/>
      <c r="N16" s="28"/>
      <c r="O16" s="22"/>
      <c r="P16" s="28"/>
      <c r="Q16" s="28"/>
      <c r="R16" s="28"/>
      <c r="S16" s="22"/>
    </row>
    <row r="17" spans="1:19" ht="13.5">
      <c r="A17" s="6" t="s">
        <v>206</v>
      </c>
      <c r="B17" s="28"/>
      <c r="C17" s="22">
        <v>5480</v>
      </c>
      <c r="D17" s="28"/>
      <c r="E17" s="22">
        <v>29291</v>
      </c>
      <c r="F17" s="28">
        <v>28792</v>
      </c>
      <c r="G17" s="22">
        <v>8464</v>
      </c>
      <c r="H17" s="28"/>
      <c r="I17" s="28">
        <v>4215</v>
      </c>
      <c r="J17" s="28"/>
      <c r="K17" s="22"/>
      <c r="L17" s="28"/>
      <c r="M17" s="28"/>
      <c r="N17" s="28"/>
      <c r="O17" s="22"/>
      <c r="P17" s="28"/>
      <c r="Q17" s="28"/>
      <c r="R17" s="28"/>
      <c r="S17" s="22"/>
    </row>
    <row r="18" spans="1:19" ht="13.5">
      <c r="A18" s="6" t="s">
        <v>21</v>
      </c>
      <c r="B18" s="28"/>
      <c r="C18" s="22">
        <v>10285</v>
      </c>
      <c r="D18" s="28">
        <v>10021</v>
      </c>
      <c r="E18" s="22">
        <v>-227</v>
      </c>
      <c r="F18" s="28"/>
      <c r="G18" s="22">
        <v>782</v>
      </c>
      <c r="H18" s="28"/>
      <c r="I18" s="28"/>
      <c r="J18" s="28"/>
      <c r="K18" s="22">
        <v>-11562</v>
      </c>
      <c r="L18" s="28"/>
      <c r="M18" s="28"/>
      <c r="N18" s="28"/>
      <c r="O18" s="22"/>
      <c r="P18" s="28"/>
      <c r="Q18" s="28"/>
      <c r="R18" s="28"/>
      <c r="S18" s="22">
        <v>-233</v>
      </c>
    </row>
    <row r="19" spans="1:19" ht="13.5">
      <c r="A19" s="6" t="s">
        <v>23</v>
      </c>
      <c r="B19" s="28"/>
      <c r="C19" s="22">
        <v>71651</v>
      </c>
      <c r="D19" s="28"/>
      <c r="E19" s="22">
        <v>5411</v>
      </c>
      <c r="F19" s="28"/>
      <c r="G19" s="22">
        <v>-867</v>
      </c>
      <c r="H19" s="28"/>
      <c r="I19" s="28"/>
      <c r="J19" s="28"/>
      <c r="K19" s="22">
        <v>-181</v>
      </c>
      <c r="L19" s="28"/>
      <c r="M19" s="28"/>
      <c r="N19" s="28"/>
      <c r="O19" s="22">
        <v>-748</v>
      </c>
      <c r="P19" s="28"/>
      <c r="Q19" s="28"/>
      <c r="R19" s="28"/>
      <c r="S19" s="22">
        <v>539</v>
      </c>
    </row>
    <row r="20" spans="1:19" ht="13.5">
      <c r="A20" s="6" t="s">
        <v>24</v>
      </c>
      <c r="B20" s="28">
        <v>-230574</v>
      </c>
      <c r="C20" s="22">
        <v>343413</v>
      </c>
      <c r="D20" s="28">
        <v>-403759</v>
      </c>
      <c r="E20" s="22">
        <v>-971376</v>
      </c>
      <c r="F20" s="28">
        <v>-467919</v>
      </c>
      <c r="G20" s="22">
        <v>-531362</v>
      </c>
      <c r="H20" s="28">
        <v>-546755</v>
      </c>
      <c r="I20" s="28">
        <v>-632057</v>
      </c>
      <c r="J20" s="28">
        <v>-508395</v>
      </c>
      <c r="K20" s="22">
        <v>131865</v>
      </c>
      <c r="L20" s="28">
        <v>20789</v>
      </c>
      <c r="M20" s="28">
        <v>142434</v>
      </c>
      <c r="N20" s="28">
        <v>-95790</v>
      </c>
      <c r="O20" s="22">
        <v>1141488</v>
      </c>
      <c r="P20" s="28">
        <v>1424864</v>
      </c>
      <c r="Q20" s="28">
        <v>996403</v>
      </c>
      <c r="R20" s="28">
        <v>292331</v>
      </c>
      <c r="S20" s="22">
        <v>-1189275</v>
      </c>
    </row>
    <row r="21" spans="1:19" ht="13.5">
      <c r="A21" s="6" t="s">
        <v>25</v>
      </c>
      <c r="B21" s="28">
        <v>-480638</v>
      </c>
      <c r="C21" s="22">
        <v>567809</v>
      </c>
      <c r="D21" s="28">
        <v>422191</v>
      </c>
      <c r="E21" s="22">
        <v>78855</v>
      </c>
      <c r="F21" s="28">
        <v>233555</v>
      </c>
      <c r="G21" s="22">
        <v>-468762</v>
      </c>
      <c r="H21" s="28">
        <v>-244679</v>
      </c>
      <c r="I21" s="28">
        <v>12588</v>
      </c>
      <c r="J21" s="28">
        <v>-323737</v>
      </c>
      <c r="K21" s="22">
        <v>-704715</v>
      </c>
      <c r="L21" s="28">
        <v>-317402</v>
      </c>
      <c r="M21" s="28">
        <v>474521</v>
      </c>
      <c r="N21" s="28">
        <v>258291</v>
      </c>
      <c r="O21" s="22">
        <v>588502</v>
      </c>
      <c r="P21" s="28">
        <v>2481</v>
      </c>
      <c r="Q21" s="28">
        <v>-169344</v>
      </c>
      <c r="R21" s="28">
        <v>-552287</v>
      </c>
      <c r="S21" s="22">
        <v>-926683</v>
      </c>
    </row>
    <row r="22" spans="1:19" ht="13.5">
      <c r="A22" s="6" t="s">
        <v>26</v>
      </c>
      <c r="B22" s="28">
        <v>73116</v>
      </c>
      <c r="C22" s="22">
        <v>-260588</v>
      </c>
      <c r="D22" s="28">
        <v>-519781</v>
      </c>
      <c r="E22" s="22">
        <v>167980</v>
      </c>
      <c r="F22" s="28">
        <v>-35549</v>
      </c>
      <c r="G22" s="22">
        <v>-532161</v>
      </c>
      <c r="H22" s="28">
        <v>-608043</v>
      </c>
      <c r="I22" s="28">
        <v>-527595</v>
      </c>
      <c r="J22" s="28">
        <v>-52859</v>
      </c>
      <c r="K22" s="22">
        <v>1519883</v>
      </c>
      <c r="L22" s="28">
        <v>1323058</v>
      </c>
      <c r="M22" s="28">
        <v>696239</v>
      </c>
      <c r="N22" s="28">
        <v>464025</v>
      </c>
      <c r="O22" s="22">
        <v>-2041966</v>
      </c>
      <c r="P22" s="28">
        <v>-1982227</v>
      </c>
      <c r="Q22" s="28">
        <v>-1316322</v>
      </c>
      <c r="R22" s="28">
        <v>-321555</v>
      </c>
      <c r="S22" s="22">
        <v>835407</v>
      </c>
    </row>
    <row r="23" spans="1:19" ht="13.5">
      <c r="A23" s="6" t="s">
        <v>27</v>
      </c>
      <c r="B23" s="28">
        <v>224990</v>
      </c>
      <c r="C23" s="22">
        <v>394337</v>
      </c>
      <c r="D23" s="28">
        <v>98232</v>
      </c>
      <c r="E23" s="22">
        <v>-72170</v>
      </c>
      <c r="F23" s="28">
        <v>-158214</v>
      </c>
      <c r="G23" s="22">
        <v>-286897</v>
      </c>
      <c r="H23" s="28">
        <v>-419300</v>
      </c>
      <c r="I23" s="28">
        <v>-402527</v>
      </c>
      <c r="J23" s="28">
        <v>-256282</v>
      </c>
      <c r="K23" s="22">
        <v>639809</v>
      </c>
      <c r="L23" s="28">
        <v>312441</v>
      </c>
      <c r="M23" s="28">
        <v>82287</v>
      </c>
      <c r="N23" s="28">
        <v>345598</v>
      </c>
      <c r="O23" s="22">
        <v>-536628</v>
      </c>
      <c r="P23" s="28">
        <v>-558838</v>
      </c>
      <c r="Q23" s="28">
        <v>-324080</v>
      </c>
      <c r="R23" s="28">
        <v>-392851</v>
      </c>
      <c r="S23" s="22">
        <v>508527</v>
      </c>
    </row>
    <row r="24" spans="1:19" ht="13.5">
      <c r="A24" s="6" t="s">
        <v>94</v>
      </c>
      <c r="B24" s="28">
        <v>-472821</v>
      </c>
      <c r="C24" s="22">
        <v>-336366</v>
      </c>
      <c r="D24" s="28">
        <v>-213037</v>
      </c>
      <c r="E24" s="22">
        <v>495238</v>
      </c>
      <c r="F24" s="28">
        <v>23981</v>
      </c>
      <c r="G24" s="22">
        <v>577445</v>
      </c>
      <c r="H24" s="28">
        <v>166506</v>
      </c>
      <c r="I24" s="28">
        <v>310625</v>
      </c>
      <c r="J24" s="28">
        <v>271066</v>
      </c>
      <c r="K24" s="22">
        <v>68525</v>
      </c>
      <c r="L24" s="28">
        <v>271373</v>
      </c>
      <c r="M24" s="28">
        <v>82165</v>
      </c>
      <c r="N24" s="28">
        <v>19626</v>
      </c>
      <c r="O24" s="22">
        <v>1008180</v>
      </c>
      <c r="P24" s="28">
        <v>433081</v>
      </c>
      <c r="Q24" s="28">
        <v>551911</v>
      </c>
      <c r="R24" s="28">
        <v>355537</v>
      </c>
      <c r="S24" s="22">
        <v>673240</v>
      </c>
    </row>
    <row r="25" spans="1:19" ht="13.5">
      <c r="A25" s="6" t="s">
        <v>28</v>
      </c>
      <c r="B25" s="28">
        <v>1493051</v>
      </c>
      <c r="C25" s="22">
        <v>5233315</v>
      </c>
      <c r="D25" s="28">
        <v>1754154</v>
      </c>
      <c r="E25" s="22">
        <v>1785377</v>
      </c>
      <c r="F25" s="28">
        <v>762910</v>
      </c>
      <c r="G25" s="22">
        <v>988884</v>
      </c>
      <c r="H25" s="28">
        <v>698010</v>
      </c>
      <c r="I25" s="28">
        <v>261936</v>
      </c>
      <c r="J25" s="28">
        <v>-112099</v>
      </c>
      <c r="K25" s="22">
        <v>3960891</v>
      </c>
      <c r="L25" s="28">
        <v>3448983</v>
      </c>
      <c r="M25" s="28">
        <v>2962532</v>
      </c>
      <c r="N25" s="28">
        <v>1595325</v>
      </c>
      <c r="O25" s="22">
        <v>1456120</v>
      </c>
      <c r="P25" s="28">
        <v>426791</v>
      </c>
      <c r="Q25" s="28">
        <v>265444</v>
      </c>
      <c r="R25" s="28">
        <v>-235773</v>
      </c>
      <c r="S25" s="22">
        <v>1654400</v>
      </c>
    </row>
    <row r="26" spans="1:19" ht="13.5">
      <c r="A26" s="6" t="s">
        <v>29</v>
      </c>
      <c r="B26" s="28">
        <v>66136</v>
      </c>
      <c r="C26" s="22">
        <v>114180</v>
      </c>
      <c r="D26" s="28">
        <v>48331</v>
      </c>
      <c r="E26" s="22">
        <v>98815</v>
      </c>
      <c r="F26" s="28">
        <v>48759</v>
      </c>
      <c r="G26" s="22">
        <v>101617</v>
      </c>
      <c r="H26" s="28">
        <v>79869</v>
      </c>
      <c r="I26" s="28">
        <v>59668</v>
      </c>
      <c r="J26" s="28">
        <v>27764</v>
      </c>
      <c r="K26" s="22">
        <v>97627</v>
      </c>
      <c r="L26" s="28">
        <v>72974</v>
      </c>
      <c r="M26" s="28">
        <v>37661</v>
      </c>
      <c r="N26" s="28">
        <v>28589</v>
      </c>
      <c r="O26" s="22">
        <v>52165</v>
      </c>
      <c r="P26" s="28">
        <v>40355</v>
      </c>
      <c r="Q26" s="28">
        <v>27556</v>
      </c>
      <c r="R26" s="28">
        <v>14308</v>
      </c>
      <c r="S26" s="22">
        <v>70777</v>
      </c>
    </row>
    <row r="27" spans="1:19" ht="13.5">
      <c r="A27" s="6" t="s">
        <v>30</v>
      </c>
      <c r="B27" s="28">
        <v>-12176</v>
      </c>
      <c r="C27" s="22">
        <v>-45799</v>
      </c>
      <c r="D27" s="28">
        <v>-15722</v>
      </c>
      <c r="E27" s="22">
        <v>-51657</v>
      </c>
      <c r="F27" s="28">
        <v>-21146</v>
      </c>
      <c r="G27" s="22">
        <v>-64699</v>
      </c>
      <c r="H27" s="28">
        <v>-48477</v>
      </c>
      <c r="I27" s="28">
        <v>-22928</v>
      </c>
      <c r="J27" s="28">
        <v>-12740</v>
      </c>
      <c r="K27" s="22">
        <v>-96701</v>
      </c>
      <c r="L27" s="28">
        <v>-80037</v>
      </c>
      <c r="M27" s="28">
        <v>-57484</v>
      </c>
      <c r="N27" s="28">
        <v>-32728</v>
      </c>
      <c r="O27" s="22">
        <v>-131623</v>
      </c>
      <c r="P27" s="28">
        <v>-97861</v>
      </c>
      <c r="Q27" s="28">
        <v>-66739</v>
      </c>
      <c r="R27" s="28">
        <v>-38595</v>
      </c>
      <c r="S27" s="22">
        <v>-152629</v>
      </c>
    </row>
    <row r="28" spans="1:19" ht="13.5">
      <c r="A28" s="6" t="s">
        <v>31</v>
      </c>
      <c r="B28" s="28">
        <v>-1046723</v>
      </c>
      <c r="C28" s="22">
        <v>-447269</v>
      </c>
      <c r="D28" s="28">
        <v>-112512</v>
      </c>
      <c r="E28" s="22">
        <v>-1009843</v>
      </c>
      <c r="F28" s="28">
        <v>-567194</v>
      </c>
      <c r="G28" s="22">
        <v>-638572</v>
      </c>
      <c r="H28" s="28">
        <v>-598976</v>
      </c>
      <c r="I28" s="28">
        <v>-364581</v>
      </c>
      <c r="J28" s="28">
        <v>-299253</v>
      </c>
      <c r="K28" s="22">
        <v>-357254</v>
      </c>
      <c r="L28" s="28">
        <v>-285424</v>
      </c>
      <c r="M28" s="28">
        <v>-226217</v>
      </c>
      <c r="N28" s="28">
        <v>-182861</v>
      </c>
      <c r="O28" s="22">
        <v>-702965</v>
      </c>
      <c r="P28" s="28">
        <v>-561052</v>
      </c>
      <c r="Q28" s="28">
        <v>-493437</v>
      </c>
      <c r="R28" s="28">
        <v>-463082</v>
      </c>
      <c r="S28" s="22">
        <v>-780344</v>
      </c>
    </row>
    <row r="29" spans="1:19" ht="14.25" thickBot="1">
      <c r="A29" s="5" t="s">
        <v>32</v>
      </c>
      <c r="B29" s="29">
        <v>500288</v>
      </c>
      <c r="C29" s="23">
        <v>4854427</v>
      </c>
      <c r="D29" s="29">
        <v>1674249</v>
      </c>
      <c r="E29" s="23">
        <v>363604</v>
      </c>
      <c r="F29" s="29">
        <v>223328</v>
      </c>
      <c r="G29" s="23">
        <v>387230</v>
      </c>
      <c r="H29" s="29">
        <v>130426</v>
      </c>
      <c r="I29" s="29">
        <v>-65905</v>
      </c>
      <c r="J29" s="29">
        <v>-396329</v>
      </c>
      <c r="K29" s="23">
        <v>3604562</v>
      </c>
      <c r="L29" s="29">
        <v>3156495</v>
      </c>
      <c r="M29" s="29">
        <v>2716492</v>
      </c>
      <c r="N29" s="29">
        <v>1408325</v>
      </c>
      <c r="O29" s="23">
        <v>673697</v>
      </c>
      <c r="P29" s="29">
        <v>-191766</v>
      </c>
      <c r="Q29" s="29">
        <v>-267176</v>
      </c>
      <c r="R29" s="29">
        <v>-723142</v>
      </c>
      <c r="S29" s="23">
        <v>792204</v>
      </c>
    </row>
    <row r="30" spans="1:19" ht="14.25" thickTop="1">
      <c r="A30" s="6" t="s">
        <v>33</v>
      </c>
      <c r="B30" s="28">
        <v>264651</v>
      </c>
      <c r="C30" s="22"/>
      <c r="D30" s="28">
        <v>115057</v>
      </c>
      <c r="E30" s="22"/>
      <c r="F30" s="28">
        <v>-63172</v>
      </c>
      <c r="G30" s="22"/>
      <c r="H30" s="28">
        <v>105554</v>
      </c>
      <c r="I30" s="28">
        <v>234384</v>
      </c>
      <c r="J30" s="28">
        <v>93819</v>
      </c>
      <c r="K30" s="22"/>
      <c r="L30" s="28">
        <v>-310050</v>
      </c>
      <c r="M30" s="28">
        <v>-463538</v>
      </c>
      <c r="N30" s="28">
        <v>185153</v>
      </c>
      <c r="O30" s="22"/>
      <c r="P30" s="28"/>
      <c r="Q30" s="28"/>
      <c r="R30" s="28"/>
      <c r="S30" s="22"/>
    </row>
    <row r="31" spans="1:19" ht="13.5">
      <c r="A31" s="6" t="s">
        <v>34</v>
      </c>
      <c r="B31" s="28">
        <v>-656282</v>
      </c>
      <c r="C31" s="22">
        <v>-1000583</v>
      </c>
      <c r="D31" s="28">
        <v>-532436</v>
      </c>
      <c r="E31" s="22">
        <v>-768868</v>
      </c>
      <c r="F31" s="28">
        <v>-299693</v>
      </c>
      <c r="G31" s="22">
        <v>-704543</v>
      </c>
      <c r="H31" s="28">
        <v>-342679</v>
      </c>
      <c r="I31" s="28">
        <v>-177330</v>
      </c>
      <c r="J31" s="28">
        <v>-60364</v>
      </c>
      <c r="K31" s="22">
        <v>-184884</v>
      </c>
      <c r="L31" s="28">
        <v>-109267</v>
      </c>
      <c r="M31" s="28">
        <v>-53900</v>
      </c>
      <c r="N31" s="28">
        <v>-15915</v>
      </c>
      <c r="O31" s="22">
        <v>-178766</v>
      </c>
      <c r="P31" s="28">
        <v>-171497</v>
      </c>
      <c r="Q31" s="28">
        <v>-85860</v>
      </c>
      <c r="R31" s="28">
        <v>-40149</v>
      </c>
      <c r="S31" s="22">
        <v>-302484</v>
      </c>
    </row>
    <row r="32" spans="1:19" ht="13.5">
      <c r="A32" s="6" t="s">
        <v>35</v>
      </c>
      <c r="B32" s="28">
        <v>4753</v>
      </c>
      <c r="C32" s="22">
        <v>4175</v>
      </c>
      <c r="D32" s="28">
        <v>1084</v>
      </c>
      <c r="E32" s="22">
        <v>467158</v>
      </c>
      <c r="F32" s="28">
        <v>421980</v>
      </c>
      <c r="G32" s="22">
        <v>8653</v>
      </c>
      <c r="H32" s="28"/>
      <c r="I32" s="28">
        <v>3379</v>
      </c>
      <c r="J32" s="28"/>
      <c r="K32" s="22">
        <v>12654</v>
      </c>
      <c r="L32" s="28"/>
      <c r="M32" s="28"/>
      <c r="N32" s="28"/>
      <c r="O32" s="22">
        <v>8439</v>
      </c>
      <c r="P32" s="28"/>
      <c r="Q32" s="28"/>
      <c r="R32" s="28"/>
      <c r="S32" s="22">
        <v>3114</v>
      </c>
    </row>
    <row r="33" spans="1:19" ht="13.5">
      <c r="A33" s="6" t="s">
        <v>36</v>
      </c>
      <c r="B33" s="28">
        <v>-11187</v>
      </c>
      <c r="C33" s="22">
        <v>-34946</v>
      </c>
      <c r="D33" s="28">
        <v>-14162</v>
      </c>
      <c r="E33" s="22">
        <v>-18454</v>
      </c>
      <c r="F33" s="28">
        <v>-7569</v>
      </c>
      <c r="G33" s="22">
        <v>-168947</v>
      </c>
      <c r="H33" s="28"/>
      <c r="I33" s="28">
        <v>-110528</v>
      </c>
      <c r="J33" s="28"/>
      <c r="K33" s="22">
        <v>-160381</v>
      </c>
      <c r="L33" s="28"/>
      <c r="M33" s="28"/>
      <c r="N33" s="28"/>
      <c r="O33" s="22">
        <v>-10989</v>
      </c>
      <c r="P33" s="28"/>
      <c r="Q33" s="28"/>
      <c r="R33" s="28"/>
      <c r="S33" s="22">
        <v>-71404</v>
      </c>
    </row>
    <row r="34" spans="1:19" ht="13.5">
      <c r="A34" s="6" t="s">
        <v>37</v>
      </c>
      <c r="B34" s="28"/>
      <c r="C34" s="22"/>
      <c r="D34" s="28"/>
      <c r="E34" s="22">
        <v>105783</v>
      </c>
      <c r="F34" s="28">
        <v>105104</v>
      </c>
      <c r="G34" s="22"/>
      <c r="H34" s="28"/>
      <c r="I34" s="28"/>
      <c r="J34" s="28"/>
      <c r="K34" s="22"/>
      <c r="L34" s="28"/>
      <c r="M34" s="28"/>
      <c r="N34" s="28"/>
      <c r="O34" s="22"/>
      <c r="P34" s="28"/>
      <c r="Q34" s="28"/>
      <c r="R34" s="28"/>
      <c r="S34" s="22"/>
    </row>
    <row r="35" spans="1:19" ht="13.5">
      <c r="A35" s="6" t="s">
        <v>38</v>
      </c>
      <c r="B35" s="28"/>
      <c r="C35" s="22">
        <v>-2400</v>
      </c>
      <c r="D35" s="28"/>
      <c r="E35" s="22">
        <v>-2400</v>
      </c>
      <c r="F35" s="28"/>
      <c r="G35" s="22">
        <v>-33120</v>
      </c>
      <c r="H35" s="28">
        <v>-1800</v>
      </c>
      <c r="I35" s="28"/>
      <c r="J35" s="28">
        <v>-600</v>
      </c>
      <c r="K35" s="22">
        <v>-24358</v>
      </c>
      <c r="L35" s="28">
        <v>-23758</v>
      </c>
      <c r="M35" s="28">
        <v>-23158</v>
      </c>
      <c r="N35" s="28">
        <v>-600</v>
      </c>
      <c r="O35" s="22">
        <v>-6570</v>
      </c>
      <c r="P35" s="28">
        <v>-5970</v>
      </c>
      <c r="Q35" s="28">
        <v>-5370</v>
      </c>
      <c r="R35" s="28">
        <v>-4770</v>
      </c>
      <c r="S35" s="22">
        <v>-262598</v>
      </c>
    </row>
    <row r="36" spans="1:19" ht="13.5">
      <c r="A36" s="6" t="s">
        <v>39</v>
      </c>
      <c r="B36" s="28"/>
      <c r="C36" s="22">
        <v>62533</v>
      </c>
      <c r="D36" s="28"/>
      <c r="E36" s="22">
        <v>3500</v>
      </c>
      <c r="F36" s="28"/>
      <c r="G36" s="22">
        <v>12075</v>
      </c>
      <c r="H36" s="28"/>
      <c r="I36" s="28"/>
      <c r="J36" s="28"/>
      <c r="K36" s="22">
        <v>35720</v>
      </c>
      <c r="L36" s="28"/>
      <c r="M36" s="28"/>
      <c r="N36" s="28"/>
      <c r="O36" s="22"/>
      <c r="P36" s="28"/>
      <c r="Q36" s="28"/>
      <c r="R36" s="28"/>
      <c r="S36" s="22">
        <v>363335</v>
      </c>
    </row>
    <row r="37" spans="1:19" ht="13.5">
      <c r="A37" s="6" t="s">
        <v>40</v>
      </c>
      <c r="B37" s="28">
        <v>-203185</v>
      </c>
      <c r="C37" s="22">
        <v>-136410</v>
      </c>
      <c r="D37" s="28">
        <v>-76223</v>
      </c>
      <c r="E37" s="22">
        <v>3485</v>
      </c>
      <c r="F37" s="28">
        <v>4372</v>
      </c>
      <c r="G37" s="22">
        <v>6348</v>
      </c>
      <c r="H37" s="28">
        <v>-101787</v>
      </c>
      <c r="I37" s="28">
        <v>-3138</v>
      </c>
      <c r="J37" s="28">
        <v>-77086</v>
      </c>
      <c r="K37" s="22">
        <v>380</v>
      </c>
      <c r="L37" s="28">
        <v>-100247</v>
      </c>
      <c r="M37" s="28">
        <v>-85632</v>
      </c>
      <c r="N37" s="28">
        <v>-45220</v>
      </c>
      <c r="O37" s="22">
        <v>2713</v>
      </c>
      <c r="P37" s="28">
        <v>-185594</v>
      </c>
      <c r="Q37" s="28">
        <v>-47657</v>
      </c>
      <c r="R37" s="28">
        <v>72586</v>
      </c>
      <c r="S37" s="22">
        <v>-190</v>
      </c>
    </row>
    <row r="38" spans="1:19" ht="14.25" thickBot="1">
      <c r="A38" s="5" t="s">
        <v>41</v>
      </c>
      <c r="B38" s="29">
        <v>-601250</v>
      </c>
      <c r="C38" s="23">
        <v>-1162325</v>
      </c>
      <c r="D38" s="29">
        <v>-506680</v>
      </c>
      <c r="E38" s="23">
        <v>-187319</v>
      </c>
      <c r="F38" s="29">
        <v>161021</v>
      </c>
      <c r="G38" s="23">
        <v>-856398</v>
      </c>
      <c r="H38" s="29">
        <v>-340712</v>
      </c>
      <c r="I38" s="29">
        <v>-53232</v>
      </c>
      <c r="J38" s="29">
        <v>-44231</v>
      </c>
      <c r="K38" s="23">
        <v>-318800</v>
      </c>
      <c r="L38" s="29">
        <v>-543323</v>
      </c>
      <c r="M38" s="29">
        <v>-626229</v>
      </c>
      <c r="N38" s="29">
        <v>123418</v>
      </c>
      <c r="O38" s="23">
        <v>-773944</v>
      </c>
      <c r="P38" s="29">
        <v>-363061</v>
      </c>
      <c r="Q38" s="29">
        <v>-138887</v>
      </c>
      <c r="R38" s="29">
        <v>27667</v>
      </c>
      <c r="S38" s="23">
        <v>-346404</v>
      </c>
    </row>
    <row r="39" spans="1:19" ht="14.25" thickTop="1">
      <c r="A39" s="6" t="s">
        <v>42</v>
      </c>
      <c r="B39" s="28"/>
      <c r="C39" s="22">
        <v>6077688</v>
      </c>
      <c r="D39" s="28"/>
      <c r="E39" s="22">
        <v>3062419</v>
      </c>
      <c r="F39" s="28"/>
      <c r="G39" s="22">
        <v>1954657</v>
      </c>
      <c r="H39" s="28"/>
      <c r="I39" s="28"/>
      <c r="J39" s="28"/>
      <c r="K39" s="22">
        <v>2075622</v>
      </c>
      <c r="L39" s="28"/>
      <c r="M39" s="28"/>
      <c r="N39" s="28"/>
      <c r="O39" s="22">
        <v>3340454</v>
      </c>
      <c r="P39" s="28"/>
      <c r="Q39" s="28"/>
      <c r="R39" s="28"/>
      <c r="S39" s="22">
        <v>2412532</v>
      </c>
    </row>
    <row r="40" spans="1:19" ht="13.5">
      <c r="A40" s="6" t="s">
        <v>43</v>
      </c>
      <c r="B40" s="28"/>
      <c r="C40" s="22">
        <v>-7392997</v>
      </c>
      <c r="D40" s="28"/>
      <c r="E40" s="22">
        <v>-2797565</v>
      </c>
      <c r="F40" s="28"/>
      <c r="G40" s="22">
        <v>-2156668</v>
      </c>
      <c r="H40" s="28"/>
      <c r="I40" s="28"/>
      <c r="J40" s="28"/>
      <c r="K40" s="22">
        <v>-3365750</v>
      </c>
      <c r="L40" s="28"/>
      <c r="M40" s="28"/>
      <c r="N40" s="28"/>
      <c r="O40" s="22">
        <v>-2922034</v>
      </c>
      <c r="P40" s="28"/>
      <c r="Q40" s="28"/>
      <c r="R40" s="28"/>
      <c r="S40" s="22">
        <v>-2387485</v>
      </c>
    </row>
    <row r="41" spans="1:19" ht="13.5">
      <c r="A41" s="6" t="s">
        <v>44</v>
      </c>
      <c r="B41" s="28">
        <v>-136513</v>
      </c>
      <c r="C41" s="22"/>
      <c r="D41" s="28">
        <v>464</v>
      </c>
      <c r="E41" s="22"/>
      <c r="F41" s="28">
        <v>-6926</v>
      </c>
      <c r="G41" s="22"/>
      <c r="H41" s="28">
        <v>-206006</v>
      </c>
      <c r="I41" s="28">
        <v>152358</v>
      </c>
      <c r="J41" s="28">
        <v>205008</v>
      </c>
      <c r="K41" s="22"/>
      <c r="L41" s="28">
        <v>-808485</v>
      </c>
      <c r="M41" s="28">
        <v>-766014</v>
      </c>
      <c r="N41" s="28">
        <v>-92890</v>
      </c>
      <c r="O41" s="22"/>
      <c r="P41" s="28">
        <v>1431317</v>
      </c>
      <c r="Q41" s="28">
        <v>1207583</v>
      </c>
      <c r="R41" s="28">
        <v>1588211</v>
      </c>
      <c r="S41" s="22"/>
    </row>
    <row r="42" spans="1:19" ht="13.5">
      <c r="A42" s="6" t="s">
        <v>45</v>
      </c>
      <c r="B42" s="28"/>
      <c r="C42" s="22">
        <v>800000</v>
      </c>
      <c r="D42" s="28">
        <v>800000</v>
      </c>
      <c r="E42" s="22">
        <v>600000</v>
      </c>
      <c r="F42" s="28">
        <v>500000</v>
      </c>
      <c r="G42" s="22">
        <v>500000</v>
      </c>
      <c r="H42" s="28">
        <v>500000</v>
      </c>
      <c r="I42" s="28"/>
      <c r="J42" s="28"/>
      <c r="K42" s="22">
        <v>60000</v>
      </c>
      <c r="L42" s="28">
        <v>60000</v>
      </c>
      <c r="M42" s="28">
        <v>60000</v>
      </c>
      <c r="N42" s="28"/>
      <c r="O42" s="22">
        <v>1000000</v>
      </c>
      <c r="P42" s="28">
        <v>800000</v>
      </c>
      <c r="Q42" s="28">
        <v>300000</v>
      </c>
      <c r="R42" s="28"/>
      <c r="S42" s="22">
        <v>200000</v>
      </c>
    </row>
    <row r="43" spans="1:19" ht="13.5">
      <c r="A43" s="6" t="s">
        <v>46</v>
      </c>
      <c r="B43" s="28">
        <v>-196620</v>
      </c>
      <c r="C43" s="22">
        <v>-1159914</v>
      </c>
      <c r="D43" s="28">
        <v>-963294</v>
      </c>
      <c r="E43" s="22">
        <v>-566534</v>
      </c>
      <c r="F43" s="28">
        <v>-188018</v>
      </c>
      <c r="G43" s="22">
        <v>-621172</v>
      </c>
      <c r="H43" s="28">
        <v>-527163</v>
      </c>
      <c r="I43" s="28">
        <v>-319820</v>
      </c>
      <c r="J43" s="28">
        <v>-223910</v>
      </c>
      <c r="K43" s="22">
        <v>-1056640</v>
      </c>
      <c r="L43" s="28">
        <v>-962730</v>
      </c>
      <c r="M43" s="28">
        <v>-630220</v>
      </c>
      <c r="N43" s="28">
        <v>-429110</v>
      </c>
      <c r="O43" s="22">
        <v>-1073816</v>
      </c>
      <c r="P43" s="28">
        <v>-807513</v>
      </c>
      <c r="Q43" s="28">
        <v>-487907</v>
      </c>
      <c r="R43" s="28">
        <v>-313305</v>
      </c>
      <c r="S43" s="22">
        <v>-1291988</v>
      </c>
    </row>
    <row r="44" spans="1:19" ht="13.5">
      <c r="A44" s="6" t="s">
        <v>47</v>
      </c>
      <c r="B44" s="28"/>
      <c r="C44" s="22"/>
      <c r="D44" s="28"/>
      <c r="E44" s="22">
        <v>-48</v>
      </c>
      <c r="F44" s="28"/>
      <c r="G44" s="22">
        <v>-154</v>
      </c>
      <c r="H44" s="28">
        <v>-119</v>
      </c>
      <c r="I44" s="28"/>
      <c r="J44" s="28"/>
      <c r="K44" s="22">
        <v>-1769</v>
      </c>
      <c r="L44" s="28">
        <v>-950</v>
      </c>
      <c r="M44" s="28">
        <v>-670</v>
      </c>
      <c r="N44" s="28">
        <v>-240</v>
      </c>
      <c r="O44" s="22">
        <v>-276</v>
      </c>
      <c r="P44" s="28">
        <v>-222</v>
      </c>
      <c r="Q44" s="28">
        <v>-222</v>
      </c>
      <c r="R44" s="28">
        <v>-100</v>
      </c>
      <c r="S44" s="22">
        <v>-194795</v>
      </c>
    </row>
    <row r="45" spans="1:19" ht="13.5">
      <c r="A45" s="6" t="s">
        <v>48</v>
      </c>
      <c r="B45" s="28">
        <v>-596456</v>
      </c>
      <c r="C45" s="22">
        <v>-298634</v>
      </c>
      <c r="D45" s="28">
        <v>-297893</v>
      </c>
      <c r="E45" s="22">
        <v>-298175</v>
      </c>
      <c r="F45" s="28">
        <v>-297589</v>
      </c>
      <c r="G45" s="22">
        <v>-224237</v>
      </c>
      <c r="H45" s="28">
        <v>-224176</v>
      </c>
      <c r="I45" s="28">
        <v>-223560</v>
      </c>
      <c r="J45" s="28">
        <v>-217706</v>
      </c>
      <c r="K45" s="22">
        <v>-150937</v>
      </c>
      <c r="L45" s="28">
        <v>-150340</v>
      </c>
      <c r="M45" s="28">
        <v>-150095</v>
      </c>
      <c r="N45" s="28">
        <v>-145465</v>
      </c>
      <c r="O45" s="22">
        <v>-215786</v>
      </c>
      <c r="P45" s="28">
        <v>-220788</v>
      </c>
      <c r="Q45" s="28">
        <v>-220481</v>
      </c>
      <c r="R45" s="28">
        <v>-216035</v>
      </c>
      <c r="S45" s="22">
        <v>-153385</v>
      </c>
    </row>
    <row r="46" spans="1:19" ht="13.5">
      <c r="A46" s="6" t="s">
        <v>49</v>
      </c>
      <c r="B46" s="28">
        <v>-5581</v>
      </c>
      <c r="C46" s="22"/>
      <c r="D46" s="28">
        <v>-6085</v>
      </c>
      <c r="E46" s="22"/>
      <c r="F46" s="28">
        <v>-5655</v>
      </c>
      <c r="G46" s="22"/>
      <c r="H46" s="28">
        <v>-6672</v>
      </c>
      <c r="I46" s="28">
        <v>-4205</v>
      </c>
      <c r="J46" s="28">
        <v>-3558</v>
      </c>
      <c r="K46" s="22"/>
      <c r="L46" s="28">
        <v>-797</v>
      </c>
      <c r="M46" s="28">
        <v>-529</v>
      </c>
      <c r="N46" s="28">
        <v>-263</v>
      </c>
      <c r="O46" s="22"/>
      <c r="P46" s="28"/>
      <c r="Q46" s="28"/>
      <c r="R46" s="28"/>
      <c r="S46" s="22"/>
    </row>
    <row r="47" spans="1:19" ht="14.25" thickBot="1">
      <c r="A47" s="5" t="s">
        <v>50</v>
      </c>
      <c r="B47" s="29">
        <v>-935172</v>
      </c>
      <c r="C47" s="23">
        <v>-1985367</v>
      </c>
      <c r="D47" s="29">
        <v>-466808</v>
      </c>
      <c r="E47" s="23">
        <v>-12278</v>
      </c>
      <c r="F47" s="29">
        <v>1810</v>
      </c>
      <c r="G47" s="23">
        <v>-555854</v>
      </c>
      <c r="H47" s="29">
        <v>-464137</v>
      </c>
      <c r="I47" s="29">
        <v>-395228</v>
      </c>
      <c r="J47" s="29">
        <v>-240166</v>
      </c>
      <c r="K47" s="23">
        <v>-2443845</v>
      </c>
      <c r="L47" s="29">
        <v>-1863303</v>
      </c>
      <c r="M47" s="29">
        <v>-1487530</v>
      </c>
      <c r="N47" s="29">
        <v>-667970</v>
      </c>
      <c r="O47" s="23">
        <v>127507</v>
      </c>
      <c r="P47" s="29">
        <v>1202793</v>
      </c>
      <c r="Q47" s="29">
        <v>798972</v>
      </c>
      <c r="R47" s="29">
        <v>1058769</v>
      </c>
      <c r="S47" s="23">
        <v>-1415122</v>
      </c>
    </row>
    <row r="48" spans="1:19" ht="14.25" thickTop="1">
      <c r="A48" s="7" t="s">
        <v>51</v>
      </c>
      <c r="B48" s="28">
        <v>123705</v>
      </c>
      <c r="C48" s="22">
        <v>474102</v>
      </c>
      <c r="D48" s="28">
        <v>182766</v>
      </c>
      <c r="E48" s="22">
        <v>-7979</v>
      </c>
      <c r="F48" s="28">
        <v>119811</v>
      </c>
      <c r="G48" s="22">
        <v>-160428</v>
      </c>
      <c r="H48" s="28">
        <v>-22559</v>
      </c>
      <c r="I48" s="28">
        <v>10989</v>
      </c>
      <c r="J48" s="28">
        <v>-68464</v>
      </c>
      <c r="K48" s="22">
        <v>-200660</v>
      </c>
      <c r="L48" s="28">
        <v>-187315</v>
      </c>
      <c r="M48" s="28">
        <v>4578</v>
      </c>
      <c r="N48" s="28">
        <v>46479</v>
      </c>
      <c r="O48" s="22">
        <v>-260655</v>
      </c>
      <c r="P48" s="28">
        <v>-156366</v>
      </c>
      <c r="Q48" s="28">
        <v>-197084</v>
      </c>
      <c r="R48" s="28">
        <v>-308241</v>
      </c>
      <c r="S48" s="22">
        <v>-260161</v>
      </c>
    </row>
    <row r="49" spans="1:19" ht="13.5">
      <c r="A49" s="7" t="s">
        <v>52</v>
      </c>
      <c r="B49" s="28">
        <v>-912428</v>
      </c>
      <c r="C49" s="22">
        <v>2180836</v>
      </c>
      <c r="D49" s="28">
        <v>883526</v>
      </c>
      <c r="E49" s="22">
        <v>156027</v>
      </c>
      <c r="F49" s="28">
        <v>505971</v>
      </c>
      <c r="G49" s="22">
        <v>-1185451</v>
      </c>
      <c r="H49" s="28">
        <v>-696983</v>
      </c>
      <c r="I49" s="28">
        <v>-503377</v>
      </c>
      <c r="J49" s="28">
        <v>-749191</v>
      </c>
      <c r="K49" s="22">
        <v>641256</v>
      </c>
      <c r="L49" s="28">
        <v>562552</v>
      </c>
      <c r="M49" s="28">
        <v>607310</v>
      </c>
      <c r="N49" s="28">
        <v>910253</v>
      </c>
      <c r="O49" s="22">
        <v>-233394</v>
      </c>
      <c r="P49" s="28">
        <v>491599</v>
      </c>
      <c r="Q49" s="28">
        <v>195823</v>
      </c>
      <c r="R49" s="28">
        <v>55052</v>
      </c>
      <c r="S49" s="22">
        <v>-1229483</v>
      </c>
    </row>
    <row r="50" spans="1:19" ht="13.5">
      <c r="A50" s="7" t="s">
        <v>53</v>
      </c>
      <c r="B50" s="28">
        <v>4650335</v>
      </c>
      <c r="C50" s="22">
        <v>2469499</v>
      </c>
      <c r="D50" s="28">
        <v>2469499</v>
      </c>
      <c r="E50" s="22">
        <v>2313471</v>
      </c>
      <c r="F50" s="28">
        <v>2313471</v>
      </c>
      <c r="G50" s="22">
        <v>3498923</v>
      </c>
      <c r="H50" s="28">
        <v>3498923</v>
      </c>
      <c r="I50" s="28">
        <v>3498923</v>
      </c>
      <c r="J50" s="28">
        <v>3498923</v>
      </c>
      <c r="K50" s="22">
        <v>2857666</v>
      </c>
      <c r="L50" s="28">
        <v>2857666</v>
      </c>
      <c r="M50" s="28">
        <v>2857666</v>
      </c>
      <c r="N50" s="28">
        <v>2857666</v>
      </c>
      <c r="O50" s="22">
        <v>3091061</v>
      </c>
      <c r="P50" s="28">
        <v>3091061</v>
      </c>
      <c r="Q50" s="28">
        <v>3091061</v>
      </c>
      <c r="R50" s="28">
        <v>3091061</v>
      </c>
      <c r="S50" s="22">
        <v>4320544</v>
      </c>
    </row>
    <row r="51" spans="1:19" ht="14.25" thickBot="1">
      <c r="A51" s="7" t="s">
        <v>53</v>
      </c>
      <c r="B51" s="28">
        <v>3737907</v>
      </c>
      <c r="C51" s="22">
        <v>4650335</v>
      </c>
      <c r="D51" s="28">
        <v>3353026</v>
      </c>
      <c r="E51" s="22">
        <v>2469499</v>
      </c>
      <c r="F51" s="28">
        <v>2819443</v>
      </c>
      <c r="G51" s="22">
        <v>2313471</v>
      </c>
      <c r="H51" s="28">
        <v>2801940</v>
      </c>
      <c r="I51" s="28">
        <v>2995546</v>
      </c>
      <c r="J51" s="28">
        <v>2749731</v>
      </c>
      <c r="K51" s="22">
        <v>3498923</v>
      </c>
      <c r="L51" s="28">
        <v>3420219</v>
      </c>
      <c r="M51" s="28">
        <v>3464977</v>
      </c>
      <c r="N51" s="28">
        <v>3767920</v>
      </c>
      <c r="O51" s="22">
        <v>2857666</v>
      </c>
      <c r="P51" s="28">
        <v>3582661</v>
      </c>
      <c r="Q51" s="28">
        <v>3286884</v>
      </c>
      <c r="R51" s="28">
        <v>3146114</v>
      </c>
      <c r="S51" s="22">
        <v>3091061</v>
      </c>
    </row>
    <row r="52" spans="1:19" ht="14.25" thickTop="1">
      <c r="A52" s="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4" ht="13.5">
      <c r="A54" s="20" t="s">
        <v>175</v>
      </c>
    </row>
    <row r="55" ht="13.5">
      <c r="A55" s="20" t="s">
        <v>176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171</v>
      </c>
      <c r="B2" s="14">
        <v>6284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172</v>
      </c>
      <c r="B3" s="1" t="s">
        <v>173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58</v>
      </c>
      <c r="B4" s="15" t="str">
        <f>HYPERLINK("http://www.kabupro.jp/mark/20140812/S1002TOB.htm","四半期報告書")</f>
        <v>四半期報告書</v>
      </c>
      <c r="C4" s="15" t="str">
        <f>HYPERLINK("http://www.kabupro.jp/mark/20140515/S1001SVJ.htm","四半期報告書")</f>
        <v>四半期報告書</v>
      </c>
      <c r="D4" s="15" t="str">
        <f>HYPERLINK("http://www.kabupro.jp/mark/20140214/S10018LI.htm","四半期報告書")</f>
        <v>四半期報告書</v>
      </c>
      <c r="E4" s="15" t="str">
        <f>HYPERLINK("http://www.kabupro.jp/mark/20140812/S1002TOB.htm","四半期報告書")</f>
        <v>四半期報告書</v>
      </c>
      <c r="F4" s="15" t="str">
        <f>HYPERLINK("http://www.kabupro.jp/mark/20130812/S000E9UY.htm","四半期報告書")</f>
        <v>四半期報告書</v>
      </c>
      <c r="G4" s="15" t="str">
        <f>HYPERLINK("http://www.kabupro.jp/mark/20130515/S000DEDM.htm","四半期報告書")</f>
        <v>四半期報告書</v>
      </c>
      <c r="H4" s="15" t="str">
        <f>HYPERLINK("http://www.kabupro.jp/mark/20130214/S000CWT0.htm","四半期報告書")</f>
        <v>四半期報告書</v>
      </c>
      <c r="I4" s="15" t="str">
        <f>HYPERLINK("http://www.kabupro.jp/mark/20131220/S1000SNV.htm","有価証券報告書")</f>
        <v>有価証券報告書</v>
      </c>
      <c r="J4" s="15" t="str">
        <f>HYPERLINK("http://www.kabupro.jp/mark/20120810/S000BQD3.htm","四半期報告書")</f>
        <v>四半期報告書</v>
      </c>
      <c r="K4" s="15" t="str">
        <f>HYPERLINK("http://www.kabupro.jp/mark/20120515/S000AUQF.htm","四半期報告書")</f>
        <v>四半期報告書</v>
      </c>
      <c r="L4" s="15" t="str">
        <f>HYPERLINK("http://www.kabupro.jp/mark/20120214/S000AD6L.htm","四半期報告書")</f>
        <v>四半期報告書</v>
      </c>
      <c r="M4" s="15" t="str">
        <f>HYPERLINK("http://www.kabupro.jp/mark/20121220/S000CIEV.htm","有価証券報告書")</f>
        <v>有価証券報告書</v>
      </c>
      <c r="N4" s="15" t="str">
        <f>HYPERLINK("http://www.kabupro.jp/mark/20110811/S00095UA.htm","四半期報告書")</f>
        <v>四半期報告書</v>
      </c>
      <c r="O4" s="15" t="str">
        <f>HYPERLINK("http://www.kabupro.jp/mark/20110513/S0008AFS.htm","四半期報告書")</f>
        <v>四半期報告書</v>
      </c>
      <c r="P4" s="15" t="str">
        <f>HYPERLINK("http://www.kabupro.jp/mark/20110214/S0007TKI.htm","四半期報告書")</f>
        <v>四半期報告書</v>
      </c>
      <c r="Q4" s="15" t="str">
        <f>HYPERLINK("http://www.kabupro.jp/mark/20111221/S0009YJI.htm","有価証券報告書")</f>
        <v>有価証券報告書</v>
      </c>
      <c r="R4" s="15" t="str">
        <f>HYPERLINK("http://www.kabupro.jp/mark/20100811/S0006K3R.htm","四半期報告書")</f>
        <v>四半期報告書</v>
      </c>
      <c r="S4" s="15" t="str">
        <f>HYPERLINK("http://www.kabupro.jp/mark/20100514/S0005P4X.htm","四半期報告書")</f>
        <v>四半期報告書</v>
      </c>
      <c r="T4" s="15" t="str">
        <f>HYPERLINK("http://www.kabupro.jp/mark/20100212/S00055KZ.htm","四半期報告書")</f>
        <v>四半期報告書</v>
      </c>
      <c r="U4" s="15" t="str">
        <f>HYPERLINK("http://www.kabupro.jp/mark/20101217/S0007EQL.htm","有価証券報告書")</f>
        <v>有価証券報告書</v>
      </c>
      <c r="V4" s="15" t="str">
        <f>HYPERLINK("http://www.kabupro.jp/mark/20090811/S0003VXL.htm","四半期報告書")</f>
        <v>四半期報告書</v>
      </c>
      <c r="W4" s="15" t="str">
        <f>HYPERLINK("http://www.kabupro.jp/mark/20090515/S00032IT.htm","四半期報告書")</f>
        <v>四半期報告書</v>
      </c>
      <c r="X4" s="15" t="str">
        <f>HYPERLINK("http://www.kabupro.jp/mark/20090213/S0002IDJ.htm","四半期報告書")</f>
        <v>四半期報告書</v>
      </c>
      <c r="Y4" s="15" t="str">
        <f>HYPERLINK("http://www.kabupro.jp/mark/20091218/S0004TRD.htm","有価証券報告書")</f>
        <v>有価証券報告書</v>
      </c>
    </row>
    <row r="5" spans="1:25" ht="14.25" thickBot="1">
      <c r="A5" s="11" t="s">
        <v>59</v>
      </c>
      <c r="B5" s="1" t="s">
        <v>233</v>
      </c>
      <c r="C5" s="1" t="s">
        <v>236</v>
      </c>
      <c r="D5" s="1" t="s">
        <v>238</v>
      </c>
      <c r="E5" s="1" t="s">
        <v>233</v>
      </c>
      <c r="F5" s="1" t="s">
        <v>240</v>
      </c>
      <c r="G5" s="1" t="s">
        <v>242</v>
      </c>
      <c r="H5" s="1" t="s">
        <v>244</v>
      </c>
      <c r="I5" s="1" t="s">
        <v>65</v>
      </c>
      <c r="J5" s="1" t="s">
        <v>246</v>
      </c>
      <c r="K5" s="1" t="s">
        <v>248</v>
      </c>
      <c r="L5" s="1" t="s">
        <v>250</v>
      </c>
      <c r="M5" s="1" t="s">
        <v>69</v>
      </c>
      <c r="N5" s="1" t="s">
        <v>252</v>
      </c>
      <c r="O5" s="1" t="s">
        <v>254</v>
      </c>
      <c r="P5" s="1" t="s">
        <v>256</v>
      </c>
      <c r="Q5" s="1" t="s">
        <v>71</v>
      </c>
      <c r="R5" s="1" t="s">
        <v>258</v>
      </c>
      <c r="S5" s="1" t="s">
        <v>260</v>
      </c>
      <c r="T5" s="1" t="s">
        <v>262</v>
      </c>
      <c r="U5" s="1" t="s">
        <v>73</v>
      </c>
      <c r="V5" s="1" t="s">
        <v>264</v>
      </c>
      <c r="W5" s="1" t="s">
        <v>266</v>
      </c>
      <c r="X5" s="1" t="s">
        <v>268</v>
      </c>
      <c r="Y5" s="1" t="s">
        <v>75</v>
      </c>
    </row>
    <row r="6" spans="1:25" ht="15" thickBot="1" thickTop="1">
      <c r="A6" s="10" t="s">
        <v>60</v>
      </c>
      <c r="B6" s="18" t="s">
        <v>14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61</v>
      </c>
      <c r="B7" s="14" t="s">
        <v>234</v>
      </c>
      <c r="C7" s="14" t="s">
        <v>234</v>
      </c>
      <c r="D7" s="14" t="s">
        <v>234</v>
      </c>
      <c r="E7" s="16" t="s">
        <v>66</v>
      </c>
      <c r="F7" s="14" t="s">
        <v>234</v>
      </c>
      <c r="G7" s="14" t="s">
        <v>234</v>
      </c>
      <c r="H7" s="14" t="s">
        <v>234</v>
      </c>
      <c r="I7" s="16" t="s">
        <v>66</v>
      </c>
      <c r="J7" s="14" t="s">
        <v>234</v>
      </c>
      <c r="K7" s="14" t="s">
        <v>234</v>
      </c>
      <c r="L7" s="14" t="s">
        <v>234</v>
      </c>
      <c r="M7" s="16" t="s">
        <v>66</v>
      </c>
      <c r="N7" s="14" t="s">
        <v>234</v>
      </c>
      <c r="O7" s="14" t="s">
        <v>234</v>
      </c>
      <c r="P7" s="14" t="s">
        <v>234</v>
      </c>
      <c r="Q7" s="16" t="s">
        <v>66</v>
      </c>
      <c r="R7" s="14" t="s">
        <v>234</v>
      </c>
      <c r="S7" s="14" t="s">
        <v>234</v>
      </c>
      <c r="T7" s="14" t="s">
        <v>234</v>
      </c>
      <c r="U7" s="16" t="s">
        <v>66</v>
      </c>
      <c r="V7" s="14" t="s">
        <v>234</v>
      </c>
      <c r="W7" s="14" t="s">
        <v>234</v>
      </c>
      <c r="X7" s="14" t="s">
        <v>234</v>
      </c>
      <c r="Y7" s="16" t="s">
        <v>66</v>
      </c>
    </row>
    <row r="8" spans="1:25" ht="13.5">
      <c r="A8" s="13" t="s">
        <v>62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63</v>
      </c>
      <c r="B9" s="1" t="s">
        <v>235</v>
      </c>
      <c r="C9" s="1" t="s">
        <v>237</v>
      </c>
      <c r="D9" s="1" t="s">
        <v>239</v>
      </c>
      <c r="E9" s="17" t="s">
        <v>67</v>
      </c>
      <c r="F9" s="1" t="s">
        <v>241</v>
      </c>
      <c r="G9" s="1" t="s">
        <v>243</v>
      </c>
      <c r="H9" s="1" t="s">
        <v>245</v>
      </c>
      <c r="I9" s="17" t="s">
        <v>68</v>
      </c>
      <c r="J9" s="1" t="s">
        <v>247</v>
      </c>
      <c r="K9" s="1" t="s">
        <v>249</v>
      </c>
      <c r="L9" s="1" t="s">
        <v>251</v>
      </c>
      <c r="M9" s="17" t="s">
        <v>70</v>
      </c>
      <c r="N9" s="1" t="s">
        <v>253</v>
      </c>
      <c r="O9" s="1" t="s">
        <v>255</v>
      </c>
      <c r="P9" s="1" t="s">
        <v>257</v>
      </c>
      <c r="Q9" s="17" t="s">
        <v>72</v>
      </c>
      <c r="R9" s="1" t="s">
        <v>259</v>
      </c>
      <c r="S9" s="1" t="s">
        <v>261</v>
      </c>
      <c r="T9" s="1" t="s">
        <v>263</v>
      </c>
      <c r="U9" s="17" t="s">
        <v>74</v>
      </c>
      <c r="V9" s="1" t="s">
        <v>265</v>
      </c>
      <c r="W9" s="1" t="s">
        <v>267</v>
      </c>
      <c r="X9" s="1" t="s">
        <v>269</v>
      </c>
      <c r="Y9" s="17" t="s">
        <v>76</v>
      </c>
    </row>
    <row r="10" spans="1:25" ht="14.25" thickBot="1">
      <c r="A10" s="13" t="s">
        <v>64</v>
      </c>
      <c r="B10" s="1" t="s">
        <v>78</v>
      </c>
      <c r="C10" s="1" t="s">
        <v>78</v>
      </c>
      <c r="D10" s="1" t="s">
        <v>78</v>
      </c>
      <c r="E10" s="17" t="s">
        <v>78</v>
      </c>
      <c r="F10" s="1" t="s">
        <v>78</v>
      </c>
      <c r="G10" s="1" t="s">
        <v>78</v>
      </c>
      <c r="H10" s="1" t="s">
        <v>78</v>
      </c>
      <c r="I10" s="17" t="s">
        <v>78</v>
      </c>
      <c r="J10" s="1" t="s">
        <v>78</v>
      </c>
      <c r="K10" s="1" t="s">
        <v>78</v>
      </c>
      <c r="L10" s="1" t="s">
        <v>78</v>
      </c>
      <c r="M10" s="17" t="s">
        <v>78</v>
      </c>
      <c r="N10" s="1" t="s">
        <v>78</v>
      </c>
      <c r="O10" s="1" t="s">
        <v>78</v>
      </c>
      <c r="P10" s="1" t="s">
        <v>78</v>
      </c>
      <c r="Q10" s="17" t="s">
        <v>78</v>
      </c>
      <c r="R10" s="1" t="s">
        <v>78</v>
      </c>
      <c r="S10" s="1" t="s">
        <v>78</v>
      </c>
      <c r="T10" s="1" t="s">
        <v>78</v>
      </c>
      <c r="U10" s="17" t="s">
        <v>78</v>
      </c>
      <c r="V10" s="1" t="s">
        <v>78</v>
      </c>
      <c r="W10" s="1" t="s">
        <v>78</v>
      </c>
      <c r="X10" s="1" t="s">
        <v>78</v>
      </c>
      <c r="Y10" s="17" t="s">
        <v>78</v>
      </c>
    </row>
    <row r="11" spans="1:25" ht="14.25" thickTop="1">
      <c r="A11" s="9" t="s">
        <v>77</v>
      </c>
      <c r="B11" s="27">
        <v>4557114</v>
      </c>
      <c r="C11" s="27">
        <v>4060769</v>
      </c>
      <c r="D11" s="27">
        <v>3848716</v>
      </c>
      <c r="E11" s="21">
        <v>5199979</v>
      </c>
      <c r="F11" s="27">
        <v>5109221</v>
      </c>
      <c r="G11" s="27">
        <v>3776093</v>
      </c>
      <c r="H11" s="27">
        <v>3149803</v>
      </c>
      <c r="I11" s="21">
        <v>2937492</v>
      </c>
      <c r="J11" s="27">
        <v>3227078</v>
      </c>
      <c r="K11" s="27">
        <v>3418314</v>
      </c>
      <c r="L11" s="27">
        <v>2840813</v>
      </c>
      <c r="M11" s="21">
        <v>2834541</v>
      </c>
      <c r="N11" s="27">
        <v>3320519</v>
      </c>
      <c r="O11" s="27">
        <v>3399925</v>
      </c>
      <c r="P11" s="27">
        <v>3283292</v>
      </c>
      <c r="Q11" s="21">
        <v>4144683</v>
      </c>
      <c r="R11" s="27">
        <v>4376927</v>
      </c>
      <c r="S11" s="27">
        <v>4669964</v>
      </c>
      <c r="T11" s="27">
        <v>4259148</v>
      </c>
      <c r="U11" s="21">
        <v>3499220</v>
      </c>
      <c r="V11" s="27">
        <v>3856599</v>
      </c>
      <c r="W11" s="27">
        <v>3411661</v>
      </c>
      <c r="X11" s="27">
        <v>3160755</v>
      </c>
      <c r="Y11" s="21">
        <v>3183804</v>
      </c>
    </row>
    <row r="12" spans="1:25" ht="13.5">
      <c r="A12" s="2" t="s">
        <v>270</v>
      </c>
      <c r="B12" s="28">
        <v>4273700</v>
      </c>
      <c r="C12" s="28">
        <v>4791329</v>
      </c>
      <c r="D12" s="28">
        <v>4710570</v>
      </c>
      <c r="E12" s="22">
        <v>4372380</v>
      </c>
      <c r="F12" s="28">
        <v>3742685</v>
      </c>
      <c r="G12" s="28">
        <v>5055480</v>
      </c>
      <c r="H12" s="28">
        <v>4709775</v>
      </c>
      <c r="I12" s="22">
        <v>4243379</v>
      </c>
      <c r="J12" s="28">
        <v>3792591</v>
      </c>
      <c r="K12" s="28">
        <v>3849671</v>
      </c>
      <c r="L12" s="28">
        <v>3108561</v>
      </c>
      <c r="M12" s="22">
        <v>3257146</v>
      </c>
      <c r="N12" s="28">
        <v>3414838</v>
      </c>
      <c r="O12" s="28">
        <v>3540775</v>
      </c>
      <c r="P12" s="28">
        <v>3343937</v>
      </c>
      <c r="Q12" s="22">
        <v>2885383</v>
      </c>
      <c r="R12" s="28">
        <v>3023427</v>
      </c>
      <c r="S12" s="28">
        <v>3018118</v>
      </c>
      <c r="T12" s="28">
        <v>3270246</v>
      </c>
      <c r="U12" s="22">
        <v>3137027</v>
      </c>
      <c r="V12" s="28">
        <v>2951242</v>
      </c>
      <c r="W12" s="28">
        <v>3336871</v>
      </c>
      <c r="X12" s="28">
        <v>3835124</v>
      </c>
      <c r="Y12" s="22">
        <v>4540723</v>
      </c>
    </row>
    <row r="13" spans="1:25" ht="13.5">
      <c r="A13" s="2" t="s">
        <v>81</v>
      </c>
      <c r="B13" s="28"/>
      <c r="C13" s="28"/>
      <c r="D13" s="28"/>
      <c r="E13" s="22"/>
      <c r="F13" s="28"/>
      <c r="G13" s="28"/>
      <c r="H13" s="28"/>
      <c r="I13" s="22"/>
      <c r="J13" s="28"/>
      <c r="K13" s="28"/>
      <c r="L13" s="28"/>
      <c r="M13" s="22"/>
      <c r="N13" s="28"/>
      <c r="O13" s="28">
        <v>9996</v>
      </c>
      <c r="P13" s="28">
        <v>9975</v>
      </c>
      <c r="Q13" s="22">
        <v>9972</v>
      </c>
      <c r="R13" s="28">
        <v>9915</v>
      </c>
      <c r="S13" s="28"/>
      <c r="T13" s="28"/>
      <c r="U13" s="22"/>
      <c r="V13" s="28"/>
      <c r="W13" s="28"/>
      <c r="X13" s="28"/>
      <c r="Y13" s="22"/>
    </row>
    <row r="14" spans="1:25" ht="13.5">
      <c r="A14" s="2" t="s">
        <v>271</v>
      </c>
      <c r="B14" s="28"/>
      <c r="C14" s="28"/>
      <c r="D14" s="28"/>
      <c r="E14" s="22"/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8"/>
      <c r="Q14" s="22"/>
      <c r="R14" s="28"/>
      <c r="S14" s="28"/>
      <c r="T14" s="28"/>
      <c r="U14" s="22"/>
      <c r="V14" s="28"/>
      <c r="W14" s="28"/>
      <c r="X14" s="28">
        <v>1167695</v>
      </c>
      <c r="Y14" s="22"/>
    </row>
    <row r="15" spans="1:25" ht="13.5">
      <c r="A15" s="2" t="s">
        <v>272</v>
      </c>
      <c r="B15" s="28"/>
      <c r="C15" s="28"/>
      <c r="D15" s="28"/>
      <c r="E15" s="22"/>
      <c r="F15" s="28"/>
      <c r="G15" s="28"/>
      <c r="H15" s="28"/>
      <c r="I15" s="22"/>
      <c r="J15" s="28"/>
      <c r="K15" s="28"/>
      <c r="L15" s="28"/>
      <c r="M15" s="22"/>
      <c r="N15" s="28"/>
      <c r="O15" s="28"/>
      <c r="P15" s="28"/>
      <c r="Q15" s="22"/>
      <c r="R15" s="28"/>
      <c r="S15" s="28"/>
      <c r="T15" s="28"/>
      <c r="U15" s="22"/>
      <c r="V15" s="28"/>
      <c r="W15" s="28"/>
      <c r="X15" s="28">
        <v>3192784</v>
      </c>
      <c r="Y15" s="22"/>
    </row>
    <row r="16" spans="1:25" ht="13.5">
      <c r="A16" s="2" t="s">
        <v>83</v>
      </c>
      <c r="B16" s="28">
        <v>970181</v>
      </c>
      <c r="C16" s="28">
        <v>1096510</v>
      </c>
      <c r="D16" s="28">
        <v>1053287</v>
      </c>
      <c r="E16" s="22">
        <v>1011421</v>
      </c>
      <c r="F16" s="28">
        <v>566053</v>
      </c>
      <c r="G16" s="28">
        <v>553599</v>
      </c>
      <c r="H16" s="28">
        <v>692198</v>
      </c>
      <c r="I16" s="22">
        <v>745314</v>
      </c>
      <c r="J16" s="28">
        <v>772080</v>
      </c>
      <c r="K16" s="28">
        <v>1161006</v>
      </c>
      <c r="L16" s="28">
        <v>943027</v>
      </c>
      <c r="M16" s="22">
        <v>899874</v>
      </c>
      <c r="N16" s="28">
        <v>1019006</v>
      </c>
      <c r="O16" s="28">
        <v>1059928</v>
      </c>
      <c r="P16" s="28">
        <v>1152184</v>
      </c>
      <c r="Q16" s="22">
        <v>1190304</v>
      </c>
      <c r="R16" s="28">
        <v>1055175</v>
      </c>
      <c r="S16" s="28">
        <v>1050450</v>
      </c>
      <c r="T16" s="28">
        <v>1111277</v>
      </c>
      <c r="U16" s="22">
        <v>1110792</v>
      </c>
      <c r="V16" s="28">
        <v>1261153</v>
      </c>
      <c r="W16" s="28">
        <v>1294698</v>
      </c>
      <c r="X16" s="28"/>
      <c r="Y16" s="22"/>
    </row>
    <row r="17" spans="1:25" ht="13.5">
      <c r="A17" s="2" t="s">
        <v>84</v>
      </c>
      <c r="B17" s="28">
        <v>3995398</v>
      </c>
      <c r="C17" s="28">
        <v>3675487</v>
      </c>
      <c r="D17" s="28">
        <v>3549723</v>
      </c>
      <c r="E17" s="22">
        <v>3383183</v>
      </c>
      <c r="F17" s="28">
        <v>3917164</v>
      </c>
      <c r="G17" s="28">
        <v>3873272</v>
      </c>
      <c r="H17" s="28">
        <v>3963530</v>
      </c>
      <c r="I17" s="22">
        <v>3881654</v>
      </c>
      <c r="J17" s="28">
        <v>4254102</v>
      </c>
      <c r="K17" s="28">
        <v>3989274</v>
      </c>
      <c r="L17" s="28">
        <v>4360674</v>
      </c>
      <c r="M17" s="22">
        <v>4315912</v>
      </c>
      <c r="N17" s="28">
        <v>4205692</v>
      </c>
      <c r="O17" s="28">
        <v>3942563</v>
      </c>
      <c r="P17" s="28">
        <v>3874329</v>
      </c>
      <c r="Q17" s="22">
        <v>3745301</v>
      </c>
      <c r="R17" s="28">
        <v>3794098</v>
      </c>
      <c r="S17" s="28">
        <v>3467596</v>
      </c>
      <c r="T17" s="28">
        <v>3625242</v>
      </c>
      <c r="U17" s="22">
        <v>3897958</v>
      </c>
      <c r="V17" s="28">
        <v>4370694</v>
      </c>
      <c r="W17" s="28">
        <v>4493892</v>
      </c>
      <c r="X17" s="28">
        <v>4319163</v>
      </c>
      <c r="Y17" s="22"/>
    </row>
    <row r="18" spans="1:25" ht="13.5">
      <c r="A18" s="2" t="s">
        <v>86</v>
      </c>
      <c r="B18" s="28">
        <v>3567436</v>
      </c>
      <c r="C18" s="28">
        <v>3333198</v>
      </c>
      <c r="D18" s="28">
        <v>3297558</v>
      </c>
      <c r="E18" s="22">
        <v>2961224</v>
      </c>
      <c r="F18" s="28">
        <v>3086138</v>
      </c>
      <c r="G18" s="28">
        <v>3234752</v>
      </c>
      <c r="H18" s="28">
        <v>3107630</v>
      </c>
      <c r="I18" s="22">
        <v>3050254</v>
      </c>
      <c r="J18" s="28">
        <v>2831139</v>
      </c>
      <c r="K18" s="28">
        <v>2799936</v>
      </c>
      <c r="L18" s="28">
        <v>2791558</v>
      </c>
      <c r="M18" s="22">
        <v>2878827</v>
      </c>
      <c r="N18" s="28">
        <v>3007058</v>
      </c>
      <c r="O18" s="28">
        <v>3054068</v>
      </c>
      <c r="P18" s="28">
        <v>3255903</v>
      </c>
      <c r="Q18" s="22">
        <v>3131188</v>
      </c>
      <c r="R18" s="28">
        <v>2906356</v>
      </c>
      <c r="S18" s="28">
        <v>2685709</v>
      </c>
      <c r="T18" s="28">
        <v>2626656</v>
      </c>
      <c r="U18" s="22">
        <v>2510536</v>
      </c>
      <c r="V18" s="28">
        <v>2674805</v>
      </c>
      <c r="W18" s="28">
        <v>2636672</v>
      </c>
      <c r="X18" s="28"/>
      <c r="Y18" s="22"/>
    </row>
    <row r="19" spans="1:25" ht="13.5">
      <c r="A19" s="2" t="s">
        <v>89</v>
      </c>
      <c r="B19" s="28">
        <v>1015289</v>
      </c>
      <c r="C19" s="28">
        <v>1018816</v>
      </c>
      <c r="D19" s="28">
        <v>939853</v>
      </c>
      <c r="E19" s="22">
        <v>896854</v>
      </c>
      <c r="F19" s="28">
        <v>662494</v>
      </c>
      <c r="G19" s="28">
        <v>504665</v>
      </c>
      <c r="H19" s="28">
        <v>363528</v>
      </c>
      <c r="I19" s="22">
        <v>384879</v>
      </c>
      <c r="J19" s="28">
        <v>511603</v>
      </c>
      <c r="K19" s="28">
        <v>518896</v>
      </c>
      <c r="L19" s="28">
        <v>586676</v>
      </c>
      <c r="M19" s="22">
        <v>544052</v>
      </c>
      <c r="N19" s="28">
        <v>601271</v>
      </c>
      <c r="O19" s="28">
        <v>630718</v>
      </c>
      <c r="P19" s="28">
        <v>513985</v>
      </c>
      <c r="Q19" s="22">
        <v>554391</v>
      </c>
      <c r="R19" s="28">
        <v>597771</v>
      </c>
      <c r="S19" s="28">
        <v>429328</v>
      </c>
      <c r="T19" s="28">
        <v>402773</v>
      </c>
      <c r="U19" s="22">
        <v>327506</v>
      </c>
      <c r="V19" s="28">
        <v>525991</v>
      </c>
      <c r="W19" s="28">
        <v>542327</v>
      </c>
      <c r="X19" s="28">
        <v>641276</v>
      </c>
      <c r="Y19" s="22">
        <v>633667</v>
      </c>
    </row>
    <row r="20" spans="1:25" ht="13.5">
      <c r="A20" s="2" t="s">
        <v>94</v>
      </c>
      <c r="B20" s="28">
        <v>907795</v>
      </c>
      <c r="C20" s="28">
        <v>726456</v>
      </c>
      <c r="D20" s="28">
        <v>608286</v>
      </c>
      <c r="E20" s="22">
        <v>629111</v>
      </c>
      <c r="F20" s="28">
        <v>615065</v>
      </c>
      <c r="G20" s="28">
        <v>631091</v>
      </c>
      <c r="H20" s="28">
        <v>560929</v>
      </c>
      <c r="I20" s="22">
        <v>540141</v>
      </c>
      <c r="J20" s="28">
        <v>497684</v>
      </c>
      <c r="K20" s="28">
        <v>582462</v>
      </c>
      <c r="L20" s="28">
        <v>518608</v>
      </c>
      <c r="M20" s="22">
        <v>584084</v>
      </c>
      <c r="N20" s="28">
        <v>556917</v>
      </c>
      <c r="O20" s="28">
        <v>558386</v>
      </c>
      <c r="P20" s="28">
        <v>597602</v>
      </c>
      <c r="Q20" s="22">
        <v>605283</v>
      </c>
      <c r="R20" s="28">
        <v>667085</v>
      </c>
      <c r="S20" s="28">
        <v>502594</v>
      </c>
      <c r="T20" s="28">
        <v>478309</v>
      </c>
      <c r="U20" s="22">
        <v>496821</v>
      </c>
      <c r="V20" s="28">
        <v>648896</v>
      </c>
      <c r="W20" s="28">
        <v>736331</v>
      </c>
      <c r="X20" s="28">
        <v>882539</v>
      </c>
      <c r="Y20" s="22">
        <v>862460</v>
      </c>
    </row>
    <row r="21" spans="1:25" ht="13.5">
      <c r="A21" s="2" t="s">
        <v>95</v>
      </c>
      <c r="B21" s="28">
        <v>-66558</v>
      </c>
      <c r="C21" s="28">
        <v>-73433</v>
      </c>
      <c r="D21" s="28">
        <v>-60010</v>
      </c>
      <c r="E21" s="22">
        <v>-68636</v>
      </c>
      <c r="F21" s="28">
        <v>-74474</v>
      </c>
      <c r="G21" s="28">
        <v>-124017</v>
      </c>
      <c r="H21" s="28">
        <v>-108252</v>
      </c>
      <c r="I21" s="22">
        <v>-113976</v>
      </c>
      <c r="J21" s="28">
        <v>-106004</v>
      </c>
      <c r="K21" s="28">
        <v>-109328</v>
      </c>
      <c r="L21" s="28">
        <v>-96981</v>
      </c>
      <c r="M21" s="22">
        <v>-77171</v>
      </c>
      <c r="N21" s="28">
        <v>-84485</v>
      </c>
      <c r="O21" s="28">
        <v>-90103</v>
      </c>
      <c r="P21" s="28">
        <v>-87204</v>
      </c>
      <c r="Q21" s="22">
        <v>-89539</v>
      </c>
      <c r="R21" s="28">
        <v>-92943</v>
      </c>
      <c r="S21" s="28">
        <v>-98117</v>
      </c>
      <c r="T21" s="28">
        <v>-198389</v>
      </c>
      <c r="U21" s="22">
        <v>-219156</v>
      </c>
      <c r="V21" s="28">
        <v>-236157</v>
      </c>
      <c r="W21" s="28">
        <v>-227734</v>
      </c>
      <c r="X21" s="28">
        <v>-266307</v>
      </c>
      <c r="Y21" s="22">
        <v>-246971</v>
      </c>
    </row>
    <row r="22" spans="1:25" ht="13.5">
      <c r="A22" s="2" t="s">
        <v>96</v>
      </c>
      <c r="B22" s="28">
        <v>19220357</v>
      </c>
      <c r="C22" s="28">
        <v>18629133</v>
      </c>
      <c r="D22" s="28">
        <v>17947987</v>
      </c>
      <c r="E22" s="22">
        <v>18385517</v>
      </c>
      <c r="F22" s="28">
        <v>17624348</v>
      </c>
      <c r="G22" s="28">
        <v>17504939</v>
      </c>
      <c r="H22" s="28">
        <v>16439144</v>
      </c>
      <c r="I22" s="22">
        <v>15669140</v>
      </c>
      <c r="J22" s="28">
        <v>15780275</v>
      </c>
      <c r="K22" s="28">
        <v>16210234</v>
      </c>
      <c r="L22" s="28">
        <v>15052940</v>
      </c>
      <c r="M22" s="22">
        <v>15237268</v>
      </c>
      <c r="N22" s="28">
        <v>16040818</v>
      </c>
      <c r="O22" s="28">
        <v>16106259</v>
      </c>
      <c r="P22" s="28">
        <v>15944006</v>
      </c>
      <c r="Q22" s="22">
        <v>16176968</v>
      </c>
      <c r="R22" s="28">
        <v>16337813</v>
      </c>
      <c r="S22" s="28">
        <v>15725644</v>
      </c>
      <c r="T22" s="28">
        <v>15575265</v>
      </c>
      <c r="U22" s="22">
        <v>14760707</v>
      </c>
      <c r="V22" s="28">
        <v>16053225</v>
      </c>
      <c r="W22" s="28">
        <v>16224721</v>
      </c>
      <c r="X22" s="28">
        <v>16933032</v>
      </c>
      <c r="Y22" s="22">
        <v>17649191</v>
      </c>
    </row>
    <row r="23" spans="1:25" ht="13.5">
      <c r="A23" s="3" t="s">
        <v>273</v>
      </c>
      <c r="B23" s="28">
        <v>1805085</v>
      </c>
      <c r="C23" s="28">
        <v>1811610</v>
      </c>
      <c r="D23" s="28">
        <v>1739114</v>
      </c>
      <c r="E23" s="22">
        <v>1527952</v>
      </c>
      <c r="F23" s="28">
        <v>1556136</v>
      </c>
      <c r="G23" s="28">
        <v>845186</v>
      </c>
      <c r="H23" s="28">
        <v>832040</v>
      </c>
      <c r="I23" s="22">
        <v>829216</v>
      </c>
      <c r="J23" s="28">
        <v>836761</v>
      </c>
      <c r="K23" s="28">
        <v>893472</v>
      </c>
      <c r="L23" s="28">
        <v>1072609</v>
      </c>
      <c r="M23" s="22">
        <v>1106261</v>
      </c>
      <c r="N23" s="28">
        <v>1173003</v>
      </c>
      <c r="O23" s="28">
        <v>1213049</v>
      </c>
      <c r="P23" s="28">
        <v>1198686</v>
      </c>
      <c r="Q23" s="22">
        <v>1234109</v>
      </c>
      <c r="R23" s="28">
        <v>1239153</v>
      </c>
      <c r="S23" s="28">
        <v>1304454</v>
      </c>
      <c r="T23" s="28">
        <v>1308164</v>
      </c>
      <c r="U23" s="22">
        <v>1306233</v>
      </c>
      <c r="V23" s="28">
        <v>1376679</v>
      </c>
      <c r="W23" s="28">
        <v>1396542</v>
      </c>
      <c r="X23" s="28">
        <v>1389179</v>
      </c>
      <c r="Y23" s="22">
        <v>1557823</v>
      </c>
    </row>
    <row r="24" spans="1:25" ht="13.5">
      <c r="A24" s="3" t="s">
        <v>274</v>
      </c>
      <c r="B24" s="28">
        <v>2232659</v>
      </c>
      <c r="C24" s="28">
        <v>2074337</v>
      </c>
      <c r="D24" s="28">
        <v>1829816</v>
      </c>
      <c r="E24" s="22">
        <v>1681274</v>
      </c>
      <c r="F24" s="28">
        <v>1643535</v>
      </c>
      <c r="G24" s="28">
        <v>1440808</v>
      </c>
      <c r="H24" s="28">
        <v>1165371</v>
      </c>
      <c r="I24" s="22">
        <v>1077629</v>
      </c>
      <c r="J24" s="28">
        <v>939585</v>
      </c>
      <c r="K24" s="28">
        <v>915596</v>
      </c>
      <c r="L24" s="28">
        <v>763324</v>
      </c>
      <c r="M24" s="22">
        <v>721154</v>
      </c>
      <c r="N24" s="28">
        <v>653053</v>
      </c>
      <c r="O24" s="28">
        <v>679526</v>
      </c>
      <c r="P24" s="28">
        <v>668791</v>
      </c>
      <c r="Q24" s="22">
        <v>678326</v>
      </c>
      <c r="R24" s="28">
        <v>669659</v>
      </c>
      <c r="S24" s="28">
        <v>752388</v>
      </c>
      <c r="T24" s="28">
        <v>764624</v>
      </c>
      <c r="U24" s="22">
        <v>787257</v>
      </c>
      <c r="V24" s="28">
        <v>817630</v>
      </c>
      <c r="W24" s="28">
        <v>837487</v>
      </c>
      <c r="X24" s="28">
        <v>906077</v>
      </c>
      <c r="Y24" s="22">
        <v>1109379</v>
      </c>
    </row>
    <row r="25" spans="1:25" ht="13.5">
      <c r="A25" s="3" t="s">
        <v>108</v>
      </c>
      <c r="B25" s="28">
        <v>836231</v>
      </c>
      <c r="C25" s="28">
        <v>836231</v>
      </c>
      <c r="D25" s="28">
        <v>836231</v>
      </c>
      <c r="E25" s="22">
        <v>836231</v>
      </c>
      <c r="F25" s="28">
        <v>836231</v>
      </c>
      <c r="G25" s="28">
        <v>836231</v>
      </c>
      <c r="H25" s="28">
        <v>836231</v>
      </c>
      <c r="I25" s="22">
        <v>836231</v>
      </c>
      <c r="J25" s="28">
        <v>836231</v>
      </c>
      <c r="K25" s="28">
        <v>836231</v>
      </c>
      <c r="L25" s="28">
        <v>836231</v>
      </c>
      <c r="M25" s="22">
        <v>836231</v>
      </c>
      <c r="N25" s="28">
        <v>836231</v>
      </c>
      <c r="O25" s="28">
        <v>836231</v>
      </c>
      <c r="P25" s="28">
        <v>836231</v>
      </c>
      <c r="Q25" s="22">
        <v>836231</v>
      </c>
      <c r="R25" s="28">
        <v>836231</v>
      </c>
      <c r="S25" s="28">
        <v>836231</v>
      </c>
      <c r="T25" s="28">
        <v>836231</v>
      </c>
      <c r="U25" s="22">
        <v>836231</v>
      </c>
      <c r="V25" s="28">
        <v>836231</v>
      </c>
      <c r="W25" s="28">
        <v>836231</v>
      </c>
      <c r="X25" s="28">
        <v>836231</v>
      </c>
      <c r="Y25" s="22">
        <v>836231</v>
      </c>
    </row>
    <row r="26" spans="1:25" ht="13.5">
      <c r="A26" s="3" t="s">
        <v>109</v>
      </c>
      <c r="B26" s="28"/>
      <c r="C26" s="28"/>
      <c r="D26" s="28"/>
      <c r="E26" s="22"/>
      <c r="F26" s="28"/>
      <c r="G26" s="28"/>
      <c r="H26" s="28"/>
      <c r="I26" s="22">
        <v>53422</v>
      </c>
      <c r="J26" s="28"/>
      <c r="K26" s="28"/>
      <c r="L26" s="28"/>
      <c r="M26" s="22">
        <v>30724</v>
      </c>
      <c r="N26" s="28"/>
      <c r="O26" s="28"/>
      <c r="P26" s="28"/>
      <c r="Q26" s="22">
        <v>18529</v>
      </c>
      <c r="R26" s="28"/>
      <c r="S26" s="28"/>
      <c r="T26" s="28"/>
      <c r="U26" s="22">
        <v>6857</v>
      </c>
      <c r="V26" s="28"/>
      <c r="W26" s="28"/>
      <c r="X26" s="28"/>
      <c r="Y26" s="22"/>
    </row>
    <row r="27" spans="1:25" ht="13.5">
      <c r="A27" s="3" t="s">
        <v>110</v>
      </c>
      <c r="B27" s="28"/>
      <c r="C27" s="28"/>
      <c r="D27" s="28"/>
      <c r="E27" s="22"/>
      <c r="F27" s="28"/>
      <c r="G27" s="28"/>
      <c r="H27" s="28"/>
      <c r="I27" s="22">
        <v>647535</v>
      </c>
      <c r="J27" s="28"/>
      <c r="K27" s="28"/>
      <c r="L27" s="28"/>
      <c r="M27" s="22">
        <v>292293</v>
      </c>
      <c r="N27" s="28"/>
      <c r="O27" s="28"/>
      <c r="P27" s="28"/>
      <c r="Q27" s="22">
        <v>30435</v>
      </c>
      <c r="R27" s="28"/>
      <c r="S27" s="28"/>
      <c r="T27" s="28"/>
      <c r="U27" s="22">
        <v>6974</v>
      </c>
      <c r="V27" s="28"/>
      <c r="W27" s="28"/>
      <c r="X27" s="28"/>
      <c r="Y27" s="22">
        <v>5918</v>
      </c>
    </row>
    <row r="28" spans="1:25" ht="13.5">
      <c r="A28" s="3" t="s">
        <v>111</v>
      </c>
      <c r="B28" s="28">
        <v>312848</v>
      </c>
      <c r="C28" s="28">
        <v>413293</v>
      </c>
      <c r="D28" s="28">
        <v>559875</v>
      </c>
      <c r="E28" s="22">
        <v>482850</v>
      </c>
      <c r="F28" s="28">
        <v>317341</v>
      </c>
      <c r="G28" s="28">
        <v>1314251</v>
      </c>
      <c r="H28" s="28">
        <v>1170990</v>
      </c>
      <c r="I28" s="22"/>
      <c r="J28" s="28">
        <v>619761</v>
      </c>
      <c r="K28" s="28">
        <v>517621</v>
      </c>
      <c r="L28" s="28">
        <v>436636</v>
      </c>
      <c r="M28" s="22"/>
      <c r="N28" s="28">
        <v>372775</v>
      </c>
      <c r="O28" s="28">
        <v>254006</v>
      </c>
      <c r="P28" s="28">
        <v>196724</v>
      </c>
      <c r="Q28" s="22"/>
      <c r="R28" s="28">
        <v>206566</v>
      </c>
      <c r="S28" s="28">
        <v>192366</v>
      </c>
      <c r="T28" s="28">
        <v>173408</v>
      </c>
      <c r="U28" s="22"/>
      <c r="V28" s="28">
        <v>267236</v>
      </c>
      <c r="W28" s="28">
        <v>213888</v>
      </c>
      <c r="X28" s="28">
        <v>212674</v>
      </c>
      <c r="Y28" s="22"/>
    </row>
    <row r="29" spans="1:25" ht="13.5">
      <c r="A29" s="3" t="s">
        <v>112</v>
      </c>
      <c r="B29" s="28">
        <v>5186825</v>
      </c>
      <c r="C29" s="28">
        <v>5135473</v>
      </c>
      <c r="D29" s="28">
        <v>4965038</v>
      </c>
      <c r="E29" s="22">
        <v>4528309</v>
      </c>
      <c r="F29" s="28">
        <v>4353245</v>
      </c>
      <c r="G29" s="28">
        <v>4436478</v>
      </c>
      <c r="H29" s="28">
        <v>4004634</v>
      </c>
      <c r="I29" s="22">
        <v>3551734</v>
      </c>
      <c r="J29" s="28">
        <v>3232340</v>
      </c>
      <c r="K29" s="28">
        <v>3162921</v>
      </c>
      <c r="L29" s="28">
        <v>3108802</v>
      </c>
      <c r="M29" s="22">
        <v>3116973</v>
      </c>
      <c r="N29" s="28">
        <v>3035064</v>
      </c>
      <c r="O29" s="28">
        <v>2982814</v>
      </c>
      <c r="P29" s="28">
        <v>2900434</v>
      </c>
      <c r="Q29" s="22">
        <v>2935172</v>
      </c>
      <c r="R29" s="28">
        <v>2951611</v>
      </c>
      <c r="S29" s="28">
        <v>3085441</v>
      </c>
      <c r="T29" s="28">
        <v>3082429</v>
      </c>
      <c r="U29" s="22">
        <v>3109342</v>
      </c>
      <c r="V29" s="28">
        <v>3297779</v>
      </c>
      <c r="W29" s="28">
        <v>3284151</v>
      </c>
      <c r="X29" s="28">
        <v>3344162</v>
      </c>
      <c r="Y29" s="22">
        <v>3719545</v>
      </c>
    </row>
    <row r="30" spans="1:25" ht="13.5">
      <c r="A30" s="2" t="s">
        <v>118</v>
      </c>
      <c r="B30" s="28">
        <v>186452</v>
      </c>
      <c r="C30" s="28">
        <v>203867</v>
      </c>
      <c r="D30" s="28">
        <v>218169</v>
      </c>
      <c r="E30" s="22">
        <v>225880</v>
      </c>
      <c r="F30" s="28">
        <v>241000</v>
      </c>
      <c r="G30" s="28">
        <v>239874</v>
      </c>
      <c r="H30" s="28">
        <v>255780</v>
      </c>
      <c r="I30" s="22">
        <v>263935</v>
      </c>
      <c r="J30" s="28">
        <v>285279</v>
      </c>
      <c r="K30" s="28">
        <v>294483</v>
      </c>
      <c r="L30" s="28">
        <v>355100</v>
      </c>
      <c r="M30" s="22">
        <v>375854</v>
      </c>
      <c r="N30" s="28">
        <v>431266</v>
      </c>
      <c r="O30" s="28">
        <v>360027</v>
      </c>
      <c r="P30" s="28">
        <v>340484</v>
      </c>
      <c r="Q30" s="22">
        <v>265659</v>
      </c>
      <c r="R30" s="28">
        <v>257594</v>
      </c>
      <c r="S30" s="28">
        <v>262100</v>
      </c>
      <c r="T30" s="28">
        <v>248041</v>
      </c>
      <c r="U30" s="22">
        <v>137303</v>
      </c>
      <c r="V30" s="28">
        <v>139119</v>
      </c>
      <c r="W30" s="28">
        <v>145591</v>
      </c>
      <c r="X30" s="28">
        <v>204009</v>
      </c>
      <c r="Y30" s="22">
        <v>218417</v>
      </c>
    </row>
    <row r="31" spans="1:25" ht="13.5">
      <c r="A31" s="3" t="s">
        <v>120</v>
      </c>
      <c r="B31" s="28">
        <v>751189</v>
      </c>
      <c r="C31" s="28">
        <v>697664</v>
      </c>
      <c r="D31" s="28">
        <v>741178</v>
      </c>
      <c r="E31" s="22">
        <v>745102</v>
      </c>
      <c r="F31" s="28">
        <v>755226</v>
      </c>
      <c r="G31" s="28">
        <v>763926</v>
      </c>
      <c r="H31" s="28">
        <v>539768</v>
      </c>
      <c r="I31" s="22">
        <v>483690</v>
      </c>
      <c r="J31" s="28">
        <v>500800</v>
      </c>
      <c r="K31" s="28">
        <v>595927</v>
      </c>
      <c r="L31" s="28">
        <v>493845</v>
      </c>
      <c r="M31" s="22">
        <v>472816</v>
      </c>
      <c r="N31" s="28">
        <v>466620</v>
      </c>
      <c r="O31" s="28">
        <v>488213</v>
      </c>
      <c r="P31" s="28">
        <v>462615</v>
      </c>
      <c r="Q31" s="22">
        <v>430236</v>
      </c>
      <c r="R31" s="28">
        <v>477526</v>
      </c>
      <c r="S31" s="28">
        <v>543278</v>
      </c>
      <c r="T31" s="28">
        <v>488471</v>
      </c>
      <c r="U31" s="22">
        <v>518602</v>
      </c>
      <c r="V31" s="28">
        <v>575954</v>
      </c>
      <c r="W31" s="28">
        <v>512800</v>
      </c>
      <c r="X31" s="28">
        <v>518203</v>
      </c>
      <c r="Y31" s="22">
        <v>603747</v>
      </c>
    </row>
    <row r="32" spans="1:25" ht="13.5">
      <c r="A32" s="3" t="s">
        <v>7</v>
      </c>
      <c r="B32" s="28"/>
      <c r="C32" s="28"/>
      <c r="D32" s="28"/>
      <c r="E32" s="22"/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/>
      <c r="Q32" s="22"/>
      <c r="R32" s="28"/>
      <c r="S32" s="28"/>
      <c r="T32" s="28"/>
      <c r="U32" s="22">
        <v>25650</v>
      </c>
      <c r="V32" s="28"/>
      <c r="W32" s="28"/>
      <c r="X32" s="28"/>
      <c r="Y32" s="22">
        <v>61097</v>
      </c>
    </row>
    <row r="33" spans="1:25" ht="13.5">
      <c r="A33" s="3" t="s">
        <v>94</v>
      </c>
      <c r="B33" s="28">
        <v>1013428</v>
      </c>
      <c r="C33" s="28">
        <v>842991</v>
      </c>
      <c r="D33" s="28">
        <v>728981</v>
      </c>
      <c r="E33" s="22">
        <v>633101</v>
      </c>
      <c r="F33" s="28">
        <v>447018</v>
      </c>
      <c r="G33" s="28">
        <v>403723</v>
      </c>
      <c r="H33" s="28">
        <v>254374</v>
      </c>
      <c r="I33" s="22">
        <v>268378</v>
      </c>
      <c r="J33" s="28">
        <v>322608</v>
      </c>
      <c r="K33" s="28">
        <v>423247</v>
      </c>
      <c r="L33" s="28">
        <v>417491</v>
      </c>
      <c r="M33" s="22">
        <v>535878</v>
      </c>
      <c r="N33" s="28">
        <v>712431</v>
      </c>
      <c r="O33" s="28">
        <v>424820</v>
      </c>
      <c r="P33" s="28">
        <v>449904</v>
      </c>
      <c r="Q33" s="22">
        <v>593989</v>
      </c>
      <c r="R33" s="28">
        <v>253123</v>
      </c>
      <c r="S33" s="28">
        <v>255808</v>
      </c>
      <c r="T33" s="28">
        <v>267741</v>
      </c>
      <c r="U33" s="22">
        <v>294686</v>
      </c>
      <c r="V33" s="28">
        <v>312190</v>
      </c>
      <c r="W33" s="28">
        <v>325433</v>
      </c>
      <c r="X33" s="28">
        <v>292661</v>
      </c>
      <c r="Y33" s="22">
        <v>336643</v>
      </c>
    </row>
    <row r="34" spans="1:25" ht="13.5">
      <c r="A34" s="3" t="s">
        <v>95</v>
      </c>
      <c r="B34" s="28">
        <v>-13808</v>
      </c>
      <c r="C34" s="28">
        <v>-38410</v>
      </c>
      <c r="D34" s="28">
        <v>-38309</v>
      </c>
      <c r="E34" s="22">
        <v>-35543</v>
      </c>
      <c r="F34" s="28">
        <v>-39278</v>
      </c>
      <c r="G34" s="28">
        <v>-17924</v>
      </c>
      <c r="H34" s="28">
        <v>-17881</v>
      </c>
      <c r="I34" s="22">
        <v>-3987</v>
      </c>
      <c r="J34" s="28">
        <v>-59244</v>
      </c>
      <c r="K34" s="28">
        <v>-67816</v>
      </c>
      <c r="L34" s="28">
        <v>-30602</v>
      </c>
      <c r="M34" s="22">
        <v>-35835</v>
      </c>
      <c r="N34" s="28">
        <v>-112683</v>
      </c>
      <c r="O34" s="28">
        <v>-114724</v>
      </c>
      <c r="P34" s="28">
        <v>-114709</v>
      </c>
      <c r="Q34" s="22">
        <v>-121394</v>
      </c>
      <c r="R34" s="28">
        <v>-140515</v>
      </c>
      <c r="S34" s="28">
        <v>-148037</v>
      </c>
      <c r="T34" s="28">
        <v>-158272</v>
      </c>
      <c r="U34" s="22">
        <v>-163928</v>
      </c>
      <c r="V34" s="28">
        <v>-220742</v>
      </c>
      <c r="W34" s="28">
        <v>-210025</v>
      </c>
      <c r="X34" s="28">
        <v>-198408</v>
      </c>
      <c r="Y34" s="22">
        <v>-197551</v>
      </c>
    </row>
    <row r="35" spans="1:25" ht="13.5">
      <c r="A35" s="3" t="s">
        <v>130</v>
      </c>
      <c r="B35" s="28">
        <v>1750808</v>
      </c>
      <c r="C35" s="28">
        <v>1502245</v>
      </c>
      <c r="D35" s="28">
        <v>1431850</v>
      </c>
      <c r="E35" s="22">
        <v>1342660</v>
      </c>
      <c r="F35" s="28">
        <v>1162966</v>
      </c>
      <c r="G35" s="28">
        <v>1149725</v>
      </c>
      <c r="H35" s="28">
        <v>776262</v>
      </c>
      <c r="I35" s="22">
        <v>748081</v>
      </c>
      <c r="J35" s="28">
        <v>764165</v>
      </c>
      <c r="K35" s="28">
        <v>951358</v>
      </c>
      <c r="L35" s="28">
        <v>880735</v>
      </c>
      <c r="M35" s="22">
        <v>972859</v>
      </c>
      <c r="N35" s="28">
        <v>1066368</v>
      </c>
      <c r="O35" s="28">
        <v>798310</v>
      </c>
      <c r="P35" s="28">
        <v>797810</v>
      </c>
      <c r="Q35" s="22">
        <v>902830</v>
      </c>
      <c r="R35" s="28">
        <v>590135</v>
      </c>
      <c r="S35" s="28">
        <v>651048</v>
      </c>
      <c r="T35" s="28">
        <v>597940</v>
      </c>
      <c r="U35" s="22">
        <v>675011</v>
      </c>
      <c r="V35" s="28">
        <v>667403</v>
      </c>
      <c r="W35" s="28">
        <v>628208</v>
      </c>
      <c r="X35" s="28">
        <v>612456</v>
      </c>
      <c r="Y35" s="22">
        <v>803937</v>
      </c>
    </row>
    <row r="36" spans="1:25" ht="13.5">
      <c r="A36" s="2" t="s">
        <v>131</v>
      </c>
      <c r="B36" s="28">
        <v>7124086</v>
      </c>
      <c r="C36" s="28">
        <v>6841586</v>
      </c>
      <c r="D36" s="28">
        <v>6615057</v>
      </c>
      <c r="E36" s="22">
        <v>6096850</v>
      </c>
      <c r="F36" s="28">
        <v>5757212</v>
      </c>
      <c r="G36" s="28">
        <v>5826078</v>
      </c>
      <c r="H36" s="28">
        <v>5036676</v>
      </c>
      <c r="I36" s="22">
        <v>4563751</v>
      </c>
      <c r="J36" s="28">
        <v>4281784</v>
      </c>
      <c r="K36" s="28">
        <v>4408763</v>
      </c>
      <c r="L36" s="28">
        <v>4344638</v>
      </c>
      <c r="M36" s="22">
        <v>4465687</v>
      </c>
      <c r="N36" s="28">
        <v>4532699</v>
      </c>
      <c r="O36" s="28">
        <v>4141152</v>
      </c>
      <c r="P36" s="28">
        <v>4038729</v>
      </c>
      <c r="Q36" s="22">
        <v>4103662</v>
      </c>
      <c r="R36" s="28">
        <v>3799341</v>
      </c>
      <c r="S36" s="28">
        <v>3998590</v>
      </c>
      <c r="T36" s="28">
        <v>3928411</v>
      </c>
      <c r="U36" s="22">
        <v>3921657</v>
      </c>
      <c r="V36" s="28">
        <v>4104302</v>
      </c>
      <c r="W36" s="28">
        <v>4057951</v>
      </c>
      <c r="X36" s="28">
        <v>4160627</v>
      </c>
      <c r="Y36" s="22">
        <v>4741901</v>
      </c>
    </row>
    <row r="37" spans="1:25" ht="14.25" thickBot="1">
      <c r="A37" s="5" t="s">
        <v>8</v>
      </c>
      <c r="B37" s="29">
        <v>26344444</v>
      </c>
      <c r="C37" s="29">
        <v>25470720</v>
      </c>
      <c r="D37" s="29">
        <v>24563044</v>
      </c>
      <c r="E37" s="23">
        <v>24482367</v>
      </c>
      <c r="F37" s="29">
        <v>23381560</v>
      </c>
      <c r="G37" s="29">
        <v>23331018</v>
      </c>
      <c r="H37" s="29">
        <v>21475821</v>
      </c>
      <c r="I37" s="23">
        <v>20232891</v>
      </c>
      <c r="J37" s="29">
        <v>20062060</v>
      </c>
      <c r="K37" s="29">
        <v>20618997</v>
      </c>
      <c r="L37" s="29">
        <v>19397578</v>
      </c>
      <c r="M37" s="23">
        <v>19702955</v>
      </c>
      <c r="N37" s="29">
        <v>20573518</v>
      </c>
      <c r="O37" s="29">
        <v>20247411</v>
      </c>
      <c r="P37" s="29">
        <v>19982736</v>
      </c>
      <c r="Q37" s="23">
        <v>20280631</v>
      </c>
      <c r="R37" s="29">
        <v>20137155</v>
      </c>
      <c r="S37" s="29">
        <v>19724234</v>
      </c>
      <c r="T37" s="29">
        <v>19503676</v>
      </c>
      <c r="U37" s="23">
        <v>18682365</v>
      </c>
      <c r="V37" s="29">
        <v>20157527</v>
      </c>
      <c r="W37" s="29">
        <v>20282672</v>
      </c>
      <c r="X37" s="29">
        <v>21093660</v>
      </c>
      <c r="Y37" s="23">
        <v>22391093</v>
      </c>
    </row>
    <row r="38" spans="1:25" ht="14.25" thickTop="1">
      <c r="A38" s="2" t="s">
        <v>9</v>
      </c>
      <c r="B38" s="28">
        <v>3301241</v>
      </c>
      <c r="C38" s="28">
        <v>3147184</v>
      </c>
      <c r="D38" s="28">
        <v>2961994</v>
      </c>
      <c r="E38" s="22">
        <v>2834017</v>
      </c>
      <c r="F38" s="28">
        <v>2583441</v>
      </c>
      <c r="G38" s="28">
        <v>2538653</v>
      </c>
      <c r="H38" s="28">
        <v>2524867</v>
      </c>
      <c r="I38" s="22">
        <v>2496529</v>
      </c>
      <c r="J38" s="28">
        <v>2463628</v>
      </c>
      <c r="K38" s="28">
        <v>2341531</v>
      </c>
      <c r="L38" s="28">
        <v>2314350</v>
      </c>
      <c r="M38" s="22">
        <v>2359798</v>
      </c>
      <c r="N38" s="28">
        <v>2377284</v>
      </c>
      <c r="O38" s="28">
        <v>2477181</v>
      </c>
      <c r="P38" s="28">
        <v>2925307</v>
      </c>
      <c r="Q38" s="22">
        <v>3007604</v>
      </c>
      <c r="R38" s="28">
        <v>2809845</v>
      </c>
      <c r="S38" s="28">
        <v>2259283</v>
      </c>
      <c r="T38" s="28">
        <v>2009303</v>
      </c>
      <c r="U38" s="22">
        <v>1519687</v>
      </c>
      <c r="V38" s="28">
        <v>1609146</v>
      </c>
      <c r="W38" s="28">
        <v>2256208</v>
      </c>
      <c r="X38" s="28">
        <v>3230646</v>
      </c>
      <c r="Y38" s="22">
        <v>3633549</v>
      </c>
    </row>
    <row r="39" spans="1:25" ht="13.5">
      <c r="A39" s="2" t="s">
        <v>135</v>
      </c>
      <c r="B39" s="28">
        <v>1298364</v>
      </c>
      <c r="C39" s="28">
        <v>1371261</v>
      </c>
      <c r="D39" s="28">
        <v>1765648</v>
      </c>
      <c r="E39" s="22">
        <v>1596747</v>
      </c>
      <c r="F39" s="28">
        <v>1984108</v>
      </c>
      <c r="G39" s="28">
        <v>2965956</v>
      </c>
      <c r="H39" s="28">
        <v>3189533</v>
      </c>
      <c r="I39" s="22">
        <v>2952252</v>
      </c>
      <c r="J39" s="28">
        <v>2594684</v>
      </c>
      <c r="K39" s="28">
        <v>2823168</v>
      </c>
      <c r="L39" s="28">
        <v>3445047</v>
      </c>
      <c r="M39" s="22">
        <v>2756029</v>
      </c>
      <c r="N39" s="28">
        <v>2777717</v>
      </c>
      <c r="O39" s="28">
        <v>3022657</v>
      </c>
      <c r="P39" s="28">
        <v>3094004</v>
      </c>
      <c r="Q39" s="22">
        <v>3049835</v>
      </c>
      <c r="R39" s="28">
        <v>3565494</v>
      </c>
      <c r="S39" s="28">
        <v>3755759</v>
      </c>
      <c r="T39" s="28">
        <v>4519550</v>
      </c>
      <c r="U39" s="22">
        <v>4813621</v>
      </c>
      <c r="V39" s="28">
        <v>6064130</v>
      </c>
      <c r="W39" s="28">
        <v>5776502</v>
      </c>
      <c r="X39" s="28">
        <v>5991496</v>
      </c>
      <c r="Y39" s="22">
        <v>4389511</v>
      </c>
    </row>
    <row r="40" spans="1:25" ht="13.5">
      <c r="A40" s="2" t="s">
        <v>138</v>
      </c>
      <c r="B40" s="28"/>
      <c r="C40" s="28"/>
      <c r="D40" s="28"/>
      <c r="E40" s="22"/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/>
      <c r="R40" s="28">
        <v>372281</v>
      </c>
      <c r="S40" s="28">
        <v>347011</v>
      </c>
      <c r="T40" s="28">
        <v>389091</v>
      </c>
      <c r="U40" s="22"/>
      <c r="V40" s="28">
        <v>518811</v>
      </c>
      <c r="W40" s="28">
        <v>688403</v>
      </c>
      <c r="X40" s="28">
        <v>708888</v>
      </c>
      <c r="Y40" s="22"/>
    </row>
    <row r="41" spans="1:25" ht="13.5">
      <c r="A41" s="2" t="s">
        <v>140</v>
      </c>
      <c r="B41" s="28">
        <v>484979</v>
      </c>
      <c r="C41" s="28">
        <v>642064</v>
      </c>
      <c r="D41" s="28">
        <v>372072</v>
      </c>
      <c r="E41" s="22">
        <v>906942</v>
      </c>
      <c r="F41" s="28">
        <v>1038233</v>
      </c>
      <c r="G41" s="28">
        <v>772628</v>
      </c>
      <c r="H41" s="28">
        <v>365885</v>
      </c>
      <c r="I41" s="22">
        <v>30031</v>
      </c>
      <c r="J41" s="28">
        <v>108371</v>
      </c>
      <c r="K41" s="28">
        <v>350889</v>
      </c>
      <c r="L41" s="28">
        <v>46961</v>
      </c>
      <c r="M41" s="22">
        <v>479860</v>
      </c>
      <c r="N41" s="28">
        <v>514104</v>
      </c>
      <c r="O41" s="28">
        <v>517444</v>
      </c>
      <c r="P41" s="28">
        <v>200633</v>
      </c>
      <c r="Q41" s="22">
        <v>337205</v>
      </c>
      <c r="R41" s="28">
        <v>465193</v>
      </c>
      <c r="S41" s="28">
        <v>273884</v>
      </c>
      <c r="T41" s="28">
        <v>102993</v>
      </c>
      <c r="U41" s="22">
        <v>111376</v>
      </c>
      <c r="V41" s="28">
        <v>214201</v>
      </c>
      <c r="W41" s="28">
        <v>187338</v>
      </c>
      <c r="X41" s="28">
        <v>156691</v>
      </c>
      <c r="Y41" s="22">
        <v>580478</v>
      </c>
    </row>
    <row r="42" spans="1:25" ht="13.5">
      <c r="A42" s="2" t="s">
        <v>142</v>
      </c>
      <c r="B42" s="28">
        <v>2286951</v>
      </c>
      <c r="C42" s="28">
        <v>2003825</v>
      </c>
      <c r="D42" s="28">
        <v>1755146</v>
      </c>
      <c r="E42" s="22">
        <v>1734335</v>
      </c>
      <c r="F42" s="28">
        <v>1527533</v>
      </c>
      <c r="G42" s="28">
        <v>1393051</v>
      </c>
      <c r="H42" s="28">
        <v>1135914</v>
      </c>
      <c r="I42" s="22">
        <v>1129028</v>
      </c>
      <c r="J42" s="28">
        <v>1269952</v>
      </c>
      <c r="K42" s="28">
        <v>1101299</v>
      </c>
      <c r="L42" s="28">
        <v>1225437</v>
      </c>
      <c r="M42" s="22">
        <v>1205350</v>
      </c>
      <c r="N42" s="28">
        <v>1153375</v>
      </c>
      <c r="O42" s="28">
        <v>1187330</v>
      </c>
      <c r="P42" s="28">
        <v>1299670</v>
      </c>
      <c r="Q42" s="22">
        <v>1591507</v>
      </c>
      <c r="R42" s="28">
        <v>1283748</v>
      </c>
      <c r="S42" s="28">
        <v>1124684</v>
      </c>
      <c r="T42" s="28">
        <v>1398228</v>
      </c>
      <c r="U42" s="22">
        <v>1025273</v>
      </c>
      <c r="V42" s="28">
        <v>1045955</v>
      </c>
      <c r="W42" s="28">
        <v>1262515</v>
      </c>
      <c r="X42" s="28">
        <v>1176502</v>
      </c>
      <c r="Y42" s="22">
        <v>1811876</v>
      </c>
    </row>
    <row r="43" spans="1:25" ht="13.5">
      <c r="A43" s="2" t="s">
        <v>145</v>
      </c>
      <c r="B43" s="28">
        <v>257972</v>
      </c>
      <c r="C43" s="28">
        <v>171183</v>
      </c>
      <c r="D43" s="28">
        <v>82494</v>
      </c>
      <c r="E43" s="22">
        <v>162064</v>
      </c>
      <c r="F43" s="28">
        <v>245248</v>
      </c>
      <c r="G43" s="28">
        <v>161843</v>
      </c>
      <c r="H43" s="28">
        <v>64989</v>
      </c>
      <c r="I43" s="22">
        <v>138345</v>
      </c>
      <c r="J43" s="28">
        <v>209419</v>
      </c>
      <c r="K43" s="28">
        <v>138199</v>
      </c>
      <c r="L43" s="28">
        <v>66996</v>
      </c>
      <c r="M43" s="22">
        <v>123748</v>
      </c>
      <c r="N43" s="28">
        <v>187332</v>
      </c>
      <c r="O43" s="28">
        <v>123718</v>
      </c>
      <c r="P43" s="28">
        <v>60003</v>
      </c>
      <c r="Q43" s="22">
        <v>123818</v>
      </c>
      <c r="R43" s="28">
        <v>174572</v>
      </c>
      <c r="S43" s="28">
        <v>124209</v>
      </c>
      <c r="T43" s="28">
        <v>44002</v>
      </c>
      <c r="U43" s="22">
        <v>92106</v>
      </c>
      <c r="V43" s="28">
        <v>134139</v>
      </c>
      <c r="W43" s="28">
        <v>86082</v>
      </c>
      <c r="X43" s="28">
        <v>40800</v>
      </c>
      <c r="Y43" s="22">
        <v>98413</v>
      </c>
    </row>
    <row r="44" spans="1:25" ht="13.5">
      <c r="A44" s="2" t="s">
        <v>146</v>
      </c>
      <c r="B44" s="28">
        <v>29250</v>
      </c>
      <c r="C44" s="28">
        <v>19500</v>
      </c>
      <c r="D44" s="28">
        <v>9750</v>
      </c>
      <c r="E44" s="22">
        <v>57600</v>
      </c>
      <c r="F44" s="28">
        <v>29250</v>
      </c>
      <c r="G44" s="28">
        <v>19500</v>
      </c>
      <c r="H44" s="28">
        <v>9750</v>
      </c>
      <c r="I44" s="22">
        <v>32200</v>
      </c>
      <c r="J44" s="28">
        <v>26249</v>
      </c>
      <c r="K44" s="28">
        <v>17500</v>
      </c>
      <c r="L44" s="28">
        <v>8749</v>
      </c>
      <c r="M44" s="22">
        <v>39000</v>
      </c>
      <c r="N44" s="28">
        <v>23999</v>
      </c>
      <c r="O44" s="28">
        <v>16000</v>
      </c>
      <c r="P44" s="28">
        <v>7999</v>
      </c>
      <c r="Q44" s="22">
        <v>34300</v>
      </c>
      <c r="R44" s="28">
        <v>15090</v>
      </c>
      <c r="S44" s="28">
        <v>10060</v>
      </c>
      <c r="T44" s="28">
        <v>5030</v>
      </c>
      <c r="U44" s="22">
        <v>18000</v>
      </c>
      <c r="V44" s="28"/>
      <c r="W44" s="28"/>
      <c r="X44" s="28"/>
      <c r="Y44" s="22">
        <v>32200</v>
      </c>
    </row>
    <row r="45" spans="1:25" ht="13.5">
      <c r="A45" s="2" t="s">
        <v>117</v>
      </c>
      <c r="B45" s="28">
        <v>841378</v>
      </c>
      <c r="C45" s="28">
        <v>825927</v>
      </c>
      <c r="D45" s="28">
        <v>947590</v>
      </c>
      <c r="E45" s="22">
        <v>918754</v>
      </c>
      <c r="F45" s="28">
        <v>801977</v>
      </c>
      <c r="G45" s="28">
        <v>753624</v>
      </c>
      <c r="H45" s="28">
        <v>946047</v>
      </c>
      <c r="I45" s="22">
        <v>914708</v>
      </c>
      <c r="J45" s="28">
        <v>886226</v>
      </c>
      <c r="K45" s="28">
        <v>846428</v>
      </c>
      <c r="L45" s="28">
        <v>885944</v>
      </c>
      <c r="M45" s="22">
        <v>821314</v>
      </c>
      <c r="N45" s="28">
        <v>783915</v>
      </c>
      <c r="O45" s="28">
        <v>690965</v>
      </c>
      <c r="P45" s="28">
        <v>792630</v>
      </c>
      <c r="Q45" s="22">
        <v>670566</v>
      </c>
      <c r="R45" s="28">
        <v>288557</v>
      </c>
      <c r="S45" s="28">
        <v>262185</v>
      </c>
      <c r="T45" s="28">
        <v>291383</v>
      </c>
      <c r="U45" s="22">
        <v>573248</v>
      </c>
      <c r="V45" s="28">
        <v>157927</v>
      </c>
      <c r="W45" s="28">
        <v>230621</v>
      </c>
      <c r="X45" s="28">
        <v>273356</v>
      </c>
      <c r="Y45" s="22">
        <v>1013424</v>
      </c>
    </row>
    <row r="46" spans="1:25" ht="13.5">
      <c r="A46" s="2" t="s">
        <v>150</v>
      </c>
      <c r="B46" s="28">
        <v>8500139</v>
      </c>
      <c r="C46" s="28">
        <v>8180946</v>
      </c>
      <c r="D46" s="28">
        <v>7894697</v>
      </c>
      <c r="E46" s="22">
        <v>8210461</v>
      </c>
      <c r="F46" s="28">
        <v>8209793</v>
      </c>
      <c r="G46" s="28">
        <v>8605258</v>
      </c>
      <c r="H46" s="28">
        <v>8236987</v>
      </c>
      <c r="I46" s="22">
        <v>7693095</v>
      </c>
      <c r="J46" s="28">
        <v>7558531</v>
      </c>
      <c r="K46" s="28">
        <v>7619015</v>
      </c>
      <c r="L46" s="28">
        <v>7993487</v>
      </c>
      <c r="M46" s="22">
        <v>7785102</v>
      </c>
      <c r="N46" s="28">
        <v>7817728</v>
      </c>
      <c r="O46" s="28">
        <v>8035297</v>
      </c>
      <c r="P46" s="28">
        <v>8380248</v>
      </c>
      <c r="Q46" s="22">
        <v>8814836</v>
      </c>
      <c r="R46" s="28">
        <v>8974784</v>
      </c>
      <c r="S46" s="28">
        <v>8157078</v>
      </c>
      <c r="T46" s="28">
        <v>8759582</v>
      </c>
      <c r="U46" s="22">
        <v>8153313</v>
      </c>
      <c r="V46" s="28">
        <v>9744312</v>
      </c>
      <c r="W46" s="28">
        <v>10487673</v>
      </c>
      <c r="X46" s="28">
        <v>11578380</v>
      </c>
      <c r="Y46" s="22">
        <v>11559453</v>
      </c>
    </row>
    <row r="47" spans="1:25" ht="13.5">
      <c r="A47" s="2" t="s">
        <v>151</v>
      </c>
      <c r="B47" s="28">
        <v>448700</v>
      </c>
      <c r="C47" s="28">
        <v>497000</v>
      </c>
      <c r="D47" s="28">
        <v>545300</v>
      </c>
      <c r="E47" s="22">
        <v>593600</v>
      </c>
      <c r="F47" s="28">
        <v>650040</v>
      </c>
      <c r="G47" s="28">
        <v>733350</v>
      </c>
      <c r="H47" s="28">
        <v>733344</v>
      </c>
      <c r="I47" s="22">
        <v>844652</v>
      </c>
      <c r="J47" s="28">
        <v>880860</v>
      </c>
      <c r="K47" s="28">
        <v>983868</v>
      </c>
      <c r="L47" s="28">
        <v>661873</v>
      </c>
      <c r="M47" s="22">
        <v>739882</v>
      </c>
      <c r="N47" s="28">
        <v>824391</v>
      </c>
      <c r="O47" s="28">
        <v>651730</v>
      </c>
      <c r="P47" s="28">
        <v>720740</v>
      </c>
      <c r="Q47" s="22">
        <v>789750</v>
      </c>
      <c r="R47" s="28">
        <v>858760</v>
      </c>
      <c r="S47" s="28">
        <v>1057770</v>
      </c>
      <c r="T47" s="28">
        <v>1102680</v>
      </c>
      <c r="U47" s="22">
        <v>1323590</v>
      </c>
      <c r="V47" s="28">
        <v>1171700</v>
      </c>
      <c r="W47" s="28">
        <v>1057700</v>
      </c>
      <c r="X47" s="28">
        <v>960300</v>
      </c>
      <c r="Y47" s="22">
        <v>1330901</v>
      </c>
    </row>
    <row r="48" spans="1:25" ht="13.5">
      <c r="A48" s="2" t="s">
        <v>141</v>
      </c>
      <c r="B48" s="28"/>
      <c r="C48" s="28"/>
      <c r="D48" s="28"/>
      <c r="E48" s="22"/>
      <c r="F48" s="28"/>
      <c r="G48" s="28"/>
      <c r="H48" s="28"/>
      <c r="I48" s="22"/>
      <c r="J48" s="28"/>
      <c r="K48" s="28"/>
      <c r="L48" s="28"/>
      <c r="M48" s="22">
        <v>260017</v>
      </c>
      <c r="N48" s="28"/>
      <c r="O48" s="28"/>
      <c r="P48" s="28"/>
      <c r="Q48" s="22"/>
      <c r="R48" s="28"/>
      <c r="S48" s="28"/>
      <c r="T48" s="28"/>
      <c r="U48" s="22"/>
      <c r="V48" s="28"/>
      <c r="W48" s="28"/>
      <c r="X48" s="28"/>
      <c r="Y48" s="22"/>
    </row>
    <row r="49" spans="1:25" ht="13.5">
      <c r="A49" s="2" t="s">
        <v>153</v>
      </c>
      <c r="B49" s="28">
        <v>493133</v>
      </c>
      <c r="C49" s="28">
        <v>469692</v>
      </c>
      <c r="D49" s="28">
        <v>484082</v>
      </c>
      <c r="E49" s="22">
        <v>467988</v>
      </c>
      <c r="F49" s="28">
        <v>458298</v>
      </c>
      <c r="G49" s="28">
        <v>434399</v>
      </c>
      <c r="H49" s="28">
        <v>435365</v>
      </c>
      <c r="I49" s="22">
        <v>431206</v>
      </c>
      <c r="J49" s="28">
        <v>416163</v>
      </c>
      <c r="K49" s="28">
        <v>396640</v>
      </c>
      <c r="L49" s="28">
        <v>404931</v>
      </c>
      <c r="M49" s="22">
        <v>400683</v>
      </c>
      <c r="N49" s="28">
        <v>395719</v>
      </c>
      <c r="O49" s="28">
        <v>368996</v>
      </c>
      <c r="P49" s="28">
        <v>390165</v>
      </c>
      <c r="Q49" s="22">
        <v>382139</v>
      </c>
      <c r="R49" s="28">
        <v>389945</v>
      </c>
      <c r="S49" s="28">
        <v>361641</v>
      </c>
      <c r="T49" s="28">
        <v>370145</v>
      </c>
      <c r="U49" s="22">
        <v>363734</v>
      </c>
      <c r="V49" s="28">
        <v>360011</v>
      </c>
      <c r="W49" s="28">
        <v>331422</v>
      </c>
      <c r="X49" s="28">
        <v>317303</v>
      </c>
      <c r="Y49" s="22">
        <v>318877</v>
      </c>
    </row>
    <row r="50" spans="1:25" ht="13.5">
      <c r="A50" s="2" t="s">
        <v>155</v>
      </c>
      <c r="B50" s="28">
        <v>202211</v>
      </c>
      <c r="C50" s="28">
        <v>192325</v>
      </c>
      <c r="D50" s="28">
        <v>182470</v>
      </c>
      <c r="E50" s="22">
        <v>225152</v>
      </c>
      <c r="F50" s="28">
        <v>217205</v>
      </c>
      <c r="G50" s="28">
        <v>209253</v>
      </c>
      <c r="H50" s="28">
        <v>200893</v>
      </c>
      <c r="I50" s="22">
        <v>196929</v>
      </c>
      <c r="J50" s="28">
        <v>190669</v>
      </c>
      <c r="K50" s="28">
        <v>184800</v>
      </c>
      <c r="L50" s="28">
        <v>177910</v>
      </c>
      <c r="M50" s="22">
        <v>203235</v>
      </c>
      <c r="N50" s="28">
        <v>197365</v>
      </c>
      <c r="O50" s="28">
        <v>190840</v>
      </c>
      <c r="P50" s="28">
        <v>170105</v>
      </c>
      <c r="Q50" s="22">
        <v>164028</v>
      </c>
      <c r="R50" s="28">
        <v>158396</v>
      </c>
      <c r="S50" s="28">
        <v>141594</v>
      </c>
      <c r="T50" s="28">
        <v>137197</v>
      </c>
      <c r="U50" s="22">
        <v>133525</v>
      </c>
      <c r="V50" s="28">
        <v>127589</v>
      </c>
      <c r="W50" s="28">
        <v>122429</v>
      </c>
      <c r="X50" s="28">
        <v>125853</v>
      </c>
      <c r="Y50" s="22">
        <v>133034</v>
      </c>
    </row>
    <row r="51" spans="1:25" ht="13.5">
      <c r="A51" s="2" t="s">
        <v>117</v>
      </c>
      <c r="B51" s="28">
        <v>710917</v>
      </c>
      <c r="C51" s="28">
        <v>681234</v>
      </c>
      <c r="D51" s="28">
        <v>595994</v>
      </c>
      <c r="E51" s="22">
        <v>555489</v>
      </c>
      <c r="F51" s="28">
        <v>148153</v>
      </c>
      <c r="G51" s="28">
        <v>155702</v>
      </c>
      <c r="H51" s="28">
        <v>74280</v>
      </c>
      <c r="I51" s="22">
        <v>60334</v>
      </c>
      <c r="J51" s="28">
        <v>199175</v>
      </c>
      <c r="K51" s="28">
        <v>270796</v>
      </c>
      <c r="L51" s="28">
        <v>285837</v>
      </c>
      <c r="M51" s="22">
        <v>203505</v>
      </c>
      <c r="N51" s="28">
        <v>463718</v>
      </c>
      <c r="O51" s="28">
        <v>425796</v>
      </c>
      <c r="P51" s="28">
        <v>445921</v>
      </c>
      <c r="Q51" s="22">
        <v>344568</v>
      </c>
      <c r="R51" s="28">
        <v>100436</v>
      </c>
      <c r="S51" s="28">
        <v>110638</v>
      </c>
      <c r="T51" s="28">
        <v>12045</v>
      </c>
      <c r="U51" s="22">
        <v>12981</v>
      </c>
      <c r="V51" s="28">
        <v>77603</v>
      </c>
      <c r="W51" s="28">
        <v>8039</v>
      </c>
      <c r="X51" s="28">
        <v>223890</v>
      </c>
      <c r="Y51" s="22"/>
    </row>
    <row r="52" spans="1:25" ht="13.5">
      <c r="A52" s="2" t="s">
        <v>156</v>
      </c>
      <c r="B52" s="28">
        <v>1854962</v>
      </c>
      <c r="C52" s="28">
        <v>1840252</v>
      </c>
      <c r="D52" s="28">
        <v>1807847</v>
      </c>
      <c r="E52" s="22">
        <v>1842230</v>
      </c>
      <c r="F52" s="28">
        <v>1473696</v>
      </c>
      <c r="G52" s="28">
        <v>1532706</v>
      </c>
      <c r="H52" s="28">
        <v>1443883</v>
      </c>
      <c r="I52" s="22">
        <v>1533123</v>
      </c>
      <c r="J52" s="28">
        <v>1686868</v>
      </c>
      <c r="K52" s="28">
        <v>1836106</v>
      </c>
      <c r="L52" s="28">
        <v>1530552</v>
      </c>
      <c r="M52" s="22">
        <v>1807324</v>
      </c>
      <c r="N52" s="28">
        <v>1881193</v>
      </c>
      <c r="O52" s="28">
        <v>1637363</v>
      </c>
      <c r="P52" s="28">
        <v>1726931</v>
      </c>
      <c r="Q52" s="22">
        <v>1680486</v>
      </c>
      <c r="R52" s="28">
        <v>1507538</v>
      </c>
      <c r="S52" s="28">
        <v>1671644</v>
      </c>
      <c r="T52" s="28">
        <v>1622069</v>
      </c>
      <c r="U52" s="22">
        <v>1833831</v>
      </c>
      <c r="V52" s="28">
        <v>1736904</v>
      </c>
      <c r="W52" s="28">
        <v>1519592</v>
      </c>
      <c r="X52" s="28">
        <v>1627348</v>
      </c>
      <c r="Y52" s="22">
        <v>1782813</v>
      </c>
    </row>
    <row r="53" spans="1:25" ht="14.25" thickBot="1">
      <c r="A53" s="5" t="s">
        <v>10</v>
      </c>
      <c r="B53" s="29">
        <v>10355101</v>
      </c>
      <c r="C53" s="29">
        <v>10021198</v>
      </c>
      <c r="D53" s="29">
        <v>9702544</v>
      </c>
      <c r="E53" s="23">
        <v>10052692</v>
      </c>
      <c r="F53" s="29">
        <v>9683490</v>
      </c>
      <c r="G53" s="29">
        <v>10137964</v>
      </c>
      <c r="H53" s="29">
        <v>9680871</v>
      </c>
      <c r="I53" s="23">
        <v>9226218</v>
      </c>
      <c r="J53" s="29">
        <v>9245399</v>
      </c>
      <c r="K53" s="29">
        <v>9455121</v>
      </c>
      <c r="L53" s="29">
        <v>9524039</v>
      </c>
      <c r="M53" s="23">
        <v>9592426</v>
      </c>
      <c r="N53" s="29">
        <v>9698922</v>
      </c>
      <c r="O53" s="29">
        <v>9672661</v>
      </c>
      <c r="P53" s="29">
        <v>10107180</v>
      </c>
      <c r="Q53" s="23">
        <v>10495323</v>
      </c>
      <c r="R53" s="29">
        <v>10482322</v>
      </c>
      <c r="S53" s="29">
        <v>9828723</v>
      </c>
      <c r="T53" s="29">
        <v>10381651</v>
      </c>
      <c r="U53" s="23">
        <v>9987144</v>
      </c>
      <c r="V53" s="29">
        <v>11481216</v>
      </c>
      <c r="W53" s="29">
        <v>12007265</v>
      </c>
      <c r="X53" s="29">
        <v>13205729</v>
      </c>
      <c r="Y53" s="23">
        <v>13342266</v>
      </c>
    </row>
    <row r="54" spans="1:25" ht="14.25" thickTop="1">
      <c r="A54" s="2" t="s">
        <v>159</v>
      </c>
      <c r="B54" s="28">
        <v>3860905</v>
      </c>
      <c r="C54" s="28">
        <v>3860905</v>
      </c>
      <c r="D54" s="28">
        <v>3860905</v>
      </c>
      <c r="E54" s="22">
        <v>3860905</v>
      </c>
      <c r="F54" s="28">
        <v>3860905</v>
      </c>
      <c r="G54" s="28">
        <v>3860905</v>
      </c>
      <c r="H54" s="28">
        <v>3860905</v>
      </c>
      <c r="I54" s="22">
        <v>3860905</v>
      </c>
      <c r="J54" s="28">
        <v>3860905</v>
      </c>
      <c r="K54" s="28">
        <v>3860905</v>
      </c>
      <c r="L54" s="28">
        <v>3860905</v>
      </c>
      <c r="M54" s="22">
        <v>3860905</v>
      </c>
      <c r="N54" s="28">
        <v>3860905</v>
      </c>
      <c r="O54" s="28">
        <v>3860905</v>
      </c>
      <c r="P54" s="28">
        <v>3860905</v>
      </c>
      <c r="Q54" s="22">
        <v>3860905</v>
      </c>
      <c r="R54" s="28">
        <v>3860905</v>
      </c>
      <c r="S54" s="28">
        <v>3860905</v>
      </c>
      <c r="T54" s="28">
        <v>3860905</v>
      </c>
      <c r="U54" s="22">
        <v>3860905</v>
      </c>
      <c r="V54" s="28">
        <v>3860905</v>
      </c>
      <c r="W54" s="28">
        <v>3860905</v>
      </c>
      <c r="X54" s="28">
        <v>3860905</v>
      </c>
      <c r="Y54" s="22">
        <v>3860905</v>
      </c>
    </row>
    <row r="55" spans="1:25" ht="13.5">
      <c r="A55" s="2" t="s">
        <v>11</v>
      </c>
      <c r="B55" s="28">
        <v>3196356</v>
      </c>
      <c r="C55" s="28">
        <v>3196356</v>
      </c>
      <c r="D55" s="28">
        <v>3196356</v>
      </c>
      <c r="E55" s="22">
        <v>3196356</v>
      </c>
      <c r="F55" s="28">
        <v>3196356</v>
      </c>
      <c r="G55" s="28">
        <v>3196356</v>
      </c>
      <c r="H55" s="28">
        <v>3196356</v>
      </c>
      <c r="I55" s="22">
        <v>3196356</v>
      </c>
      <c r="J55" s="28">
        <v>3196356</v>
      </c>
      <c r="K55" s="28">
        <v>3196356</v>
      </c>
      <c r="L55" s="28">
        <v>3196356</v>
      </c>
      <c r="M55" s="22">
        <v>3196356</v>
      </c>
      <c r="N55" s="28">
        <v>3196356</v>
      </c>
      <c r="O55" s="28">
        <v>3196356</v>
      </c>
      <c r="P55" s="28">
        <v>3196356</v>
      </c>
      <c r="Q55" s="22">
        <v>3196356</v>
      </c>
      <c r="R55" s="28">
        <v>3196356</v>
      </c>
      <c r="S55" s="28">
        <v>3196356</v>
      </c>
      <c r="T55" s="28">
        <v>3196356</v>
      </c>
      <c r="U55" s="22">
        <v>3196356</v>
      </c>
      <c r="V55" s="28">
        <v>3196356</v>
      </c>
      <c r="W55" s="28">
        <v>3196356</v>
      </c>
      <c r="X55" s="28">
        <v>3196356</v>
      </c>
      <c r="Y55" s="22">
        <v>3196356</v>
      </c>
    </row>
    <row r="56" spans="1:25" ht="13.5">
      <c r="A56" s="2" t="s">
        <v>163</v>
      </c>
      <c r="B56" s="28">
        <v>9734677</v>
      </c>
      <c r="C56" s="28">
        <v>9124812</v>
      </c>
      <c r="D56" s="28">
        <v>8433647</v>
      </c>
      <c r="E56" s="22">
        <v>8380254</v>
      </c>
      <c r="F56" s="28">
        <v>7581800</v>
      </c>
      <c r="G56" s="28">
        <v>7006497</v>
      </c>
      <c r="H56" s="28">
        <v>6272891</v>
      </c>
      <c r="I56" s="22">
        <v>5943231</v>
      </c>
      <c r="J56" s="28">
        <v>5938505</v>
      </c>
      <c r="K56" s="28">
        <v>5756113</v>
      </c>
      <c r="L56" s="28">
        <v>5036137</v>
      </c>
      <c r="M56" s="22">
        <v>5177391</v>
      </c>
      <c r="N56" s="28">
        <v>5442183</v>
      </c>
      <c r="O56" s="28">
        <v>4976019</v>
      </c>
      <c r="P56" s="28">
        <v>4569370</v>
      </c>
      <c r="Q56" s="22">
        <v>4359095</v>
      </c>
      <c r="R56" s="28">
        <v>4273546</v>
      </c>
      <c r="S56" s="28">
        <v>4083376</v>
      </c>
      <c r="T56" s="28">
        <v>3492456</v>
      </c>
      <c r="U56" s="22">
        <v>3233052</v>
      </c>
      <c r="V56" s="28">
        <v>2966614</v>
      </c>
      <c r="W56" s="28">
        <v>2679110</v>
      </c>
      <c r="X56" s="28">
        <v>2555769</v>
      </c>
      <c r="Y56" s="22">
        <v>3038039</v>
      </c>
    </row>
    <row r="57" spans="1:25" ht="13.5">
      <c r="A57" s="2" t="s">
        <v>164</v>
      </c>
      <c r="B57" s="28">
        <v>-201458</v>
      </c>
      <c r="C57" s="28">
        <v>-201458</v>
      </c>
      <c r="D57" s="28">
        <v>-201458</v>
      </c>
      <c r="E57" s="22">
        <v>-201458</v>
      </c>
      <c r="F57" s="28">
        <v>-201458</v>
      </c>
      <c r="G57" s="28">
        <v>-201458</v>
      </c>
      <c r="H57" s="28">
        <v>-201458</v>
      </c>
      <c r="I57" s="22">
        <v>-201458</v>
      </c>
      <c r="J57" s="28">
        <v>-201458</v>
      </c>
      <c r="K57" s="28">
        <v>-201458</v>
      </c>
      <c r="L57" s="28">
        <v>-201409</v>
      </c>
      <c r="M57" s="22">
        <v>-201409</v>
      </c>
      <c r="N57" s="28">
        <v>-201374</v>
      </c>
      <c r="O57" s="28">
        <v>-201355</v>
      </c>
      <c r="P57" s="28">
        <v>-201255</v>
      </c>
      <c r="Q57" s="22">
        <v>-201255</v>
      </c>
      <c r="R57" s="28">
        <v>-200436</v>
      </c>
      <c r="S57" s="28">
        <v>-200156</v>
      </c>
      <c r="T57" s="28">
        <v>-199725</v>
      </c>
      <c r="U57" s="22">
        <v>-199485</v>
      </c>
      <c r="V57" s="28">
        <v>-199432</v>
      </c>
      <c r="W57" s="28">
        <v>-199432</v>
      </c>
      <c r="X57" s="28">
        <v>-199310</v>
      </c>
      <c r="Y57" s="22">
        <v>-199209</v>
      </c>
    </row>
    <row r="58" spans="1:25" ht="13.5">
      <c r="A58" s="2" t="s">
        <v>12</v>
      </c>
      <c r="B58" s="28">
        <v>16590480</v>
      </c>
      <c r="C58" s="28">
        <v>15980615</v>
      </c>
      <c r="D58" s="28">
        <v>15289450</v>
      </c>
      <c r="E58" s="22">
        <v>15236057</v>
      </c>
      <c r="F58" s="28">
        <v>14437603</v>
      </c>
      <c r="G58" s="28">
        <v>13862300</v>
      </c>
      <c r="H58" s="28">
        <v>13128694</v>
      </c>
      <c r="I58" s="22">
        <v>12799035</v>
      </c>
      <c r="J58" s="28">
        <v>12794309</v>
      </c>
      <c r="K58" s="28">
        <v>12611916</v>
      </c>
      <c r="L58" s="28">
        <v>11891989</v>
      </c>
      <c r="M58" s="22">
        <v>12033243</v>
      </c>
      <c r="N58" s="28">
        <v>12298071</v>
      </c>
      <c r="O58" s="28">
        <v>11831925</v>
      </c>
      <c r="P58" s="28">
        <v>11425376</v>
      </c>
      <c r="Q58" s="22">
        <v>11215102</v>
      </c>
      <c r="R58" s="28">
        <v>11130372</v>
      </c>
      <c r="S58" s="28">
        <v>10940481</v>
      </c>
      <c r="T58" s="28">
        <v>10349992</v>
      </c>
      <c r="U58" s="22">
        <v>10090828</v>
      </c>
      <c r="V58" s="28">
        <v>9824444</v>
      </c>
      <c r="W58" s="28">
        <v>9536939</v>
      </c>
      <c r="X58" s="28">
        <v>9413721</v>
      </c>
      <c r="Y58" s="22">
        <v>9896091</v>
      </c>
    </row>
    <row r="59" spans="1:25" ht="13.5">
      <c r="A59" s="2" t="s">
        <v>166</v>
      </c>
      <c r="B59" s="28">
        <v>278592</v>
      </c>
      <c r="C59" s="28">
        <v>250552</v>
      </c>
      <c r="D59" s="28">
        <v>288448</v>
      </c>
      <c r="E59" s="22">
        <v>287195</v>
      </c>
      <c r="F59" s="28">
        <v>290667</v>
      </c>
      <c r="G59" s="28">
        <v>289750</v>
      </c>
      <c r="H59" s="28">
        <v>98338</v>
      </c>
      <c r="I59" s="22">
        <v>23647</v>
      </c>
      <c r="J59" s="28">
        <v>-5135</v>
      </c>
      <c r="K59" s="28">
        <v>74363</v>
      </c>
      <c r="L59" s="28">
        <v>-27705</v>
      </c>
      <c r="M59" s="22">
        <v>-38664</v>
      </c>
      <c r="N59" s="28">
        <v>-30983</v>
      </c>
      <c r="O59" s="28">
        <v>-17690</v>
      </c>
      <c r="P59" s="28">
        <v>-32664</v>
      </c>
      <c r="Q59" s="22">
        <v>-51381</v>
      </c>
      <c r="R59" s="28">
        <v>-89305</v>
      </c>
      <c r="S59" s="28">
        <v>-99036</v>
      </c>
      <c r="T59" s="28">
        <v>-70377</v>
      </c>
      <c r="U59" s="22">
        <v>-114075</v>
      </c>
      <c r="V59" s="28">
        <v>-79091</v>
      </c>
      <c r="W59" s="28">
        <v>-116335</v>
      </c>
      <c r="X59" s="28">
        <v>-98631</v>
      </c>
      <c r="Y59" s="22">
        <v>-44386</v>
      </c>
    </row>
    <row r="60" spans="1:25" ht="13.5">
      <c r="A60" s="2" t="s">
        <v>13</v>
      </c>
      <c r="B60" s="28">
        <v>-879730</v>
      </c>
      <c r="C60" s="28">
        <v>-781646</v>
      </c>
      <c r="D60" s="28">
        <v>-717398</v>
      </c>
      <c r="E60" s="22">
        <v>-1093577</v>
      </c>
      <c r="F60" s="28">
        <v>-1030201</v>
      </c>
      <c r="G60" s="28">
        <v>-958997</v>
      </c>
      <c r="H60" s="28">
        <v>-1432082</v>
      </c>
      <c r="I60" s="22">
        <v>-1816009</v>
      </c>
      <c r="J60" s="28">
        <v>-1972513</v>
      </c>
      <c r="K60" s="28">
        <v>-1522403</v>
      </c>
      <c r="L60" s="28">
        <v>-1990744</v>
      </c>
      <c r="M60" s="22">
        <v>-1884049</v>
      </c>
      <c r="N60" s="28">
        <v>-1392491</v>
      </c>
      <c r="O60" s="28">
        <v>-1239484</v>
      </c>
      <c r="P60" s="28">
        <v>-1517157</v>
      </c>
      <c r="Q60" s="22">
        <v>-1378412</v>
      </c>
      <c r="R60" s="28">
        <v>-1386234</v>
      </c>
      <c r="S60" s="28">
        <v>-945933</v>
      </c>
      <c r="T60" s="28">
        <v>-1157590</v>
      </c>
      <c r="U60" s="22">
        <v>-1281532</v>
      </c>
      <c r="V60" s="28">
        <v>-1069041</v>
      </c>
      <c r="W60" s="28">
        <v>-1145196</v>
      </c>
      <c r="X60" s="28">
        <v>-1427158</v>
      </c>
      <c r="Y60" s="22">
        <v>-802878</v>
      </c>
    </row>
    <row r="61" spans="1:25" ht="13.5">
      <c r="A61" s="2" t="s">
        <v>167</v>
      </c>
      <c r="B61" s="28">
        <v>-601137</v>
      </c>
      <c r="C61" s="28">
        <v>-531094</v>
      </c>
      <c r="D61" s="28">
        <v>-428950</v>
      </c>
      <c r="E61" s="22">
        <v>-806382</v>
      </c>
      <c r="F61" s="28">
        <v>-739533</v>
      </c>
      <c r="G61" s="28">
        <v>-669246</v>
      </c>
      <c r="H61" s="28">
        <v>-1333744</v>
      </c>
      <c r="I61" s="22">
        <v>-1792362</v>
      </c>
      <c r="J61" s="28">
        <v>-1977648</v>
      </c>
      <c r="K61" s="28">
        <v>-1448040</v>
      </c>
      <c r="L61" s="28">
        <v>-2018449</v>
      </c>
      <c r="M61" s="22">
        <v>-1922713</v>
      </c>
      <c r="N61" s="28">
        <v>-1423475</v>
      </c>
      <c r="O61" s="28">
        <v>-1257174</v>
      </c>
      <c r="P61" s="28">
        <v>-1549821</v>
      </c>
      <c r="Q61" s="22">
        <v>-1429794</v>
      </c>
      <c r="R61" s="28">
        <v>-1475539</v>
      </c>
      <c r="S61" s="28">
        <v>-1044970</v>
      </c>
      <c r="T61" s="28">
        <v>-1227967</v>
      </c>
      <c r="U61" s="22">
        <v>-1395607</v>
      </c>
      <c r="V61" s="28">
        <v>-1148132</v>
      </c>
      <c r="W61" s="28">
        <v>-1261532</v>
      </c>
      <c r="X61" s="28">
        <v>-1525789</v>
      </c>
      <c r="Y61" s="22">
        <v>-847265</v>
      </c>
    </row>
    <row r="62" spans="1:25" ht="13.5">
      <c r="A62" s="6" t="s">
        <v>169</v>
      </c>
      <c r="B62" s="28">
        <v>15989343</v>
      </c>
      <c r="C62" s="28">
        <v>15449521</v>
      </c>
      <c r="D62" s="28">
        <v>14860500</v>
      </c>
      <c r="E62" s="22">
        <v>14429675</v>
      </c>
      <c r="F62" s="28">
        <v>13698070</v>
      </c>
      <c r="G62" s="28">
        <v>13193053</v>
      </c>
      <c r="H62" s="28">
        <v>11794950</v>
      </c>
      <c r="I62" s="22">
        <v>11006672</v>
      </c>
      <c r="J62" s="28">
        <v>10816660</v>
      </c>
      <c r="K62" s="28">
        <v>11163875</v>
      </c>
      <c r="L62" s="28">
        <v>9873539</v>
      </c>
      <c r="M62" s="22">
        <v>10110529</v>
      </c>
      <c r="N62" s="28">
        <v>10874596</v>
      </c>
      <c r="O62" s="28">
        <v>10574750</v>
      </c>
      <c r="P62" s="28">
        <v>9875555</v>
      </c>
      <c r="Q62" s="22">
        <v>9785307</v>
      </c>
      <c r="R62" s="28">
        <v>9654832</v>
      </c>
      <c r="S62" s="28">
        <v>9895511</v>
      </c>
      <c r="T62" s="28">
        <v>9122024</v>
      </c>
      <c r="U62" s="22">
        <v>8695220</v>
      </c>
      <c r="V62" s="28">
        <v>8676311</v>
      </c>
      <c r="W62" s="28">
        <v>8275407</v>
      </c>
      <c r="X62" s="28">
        <v>7887931</v>
      </c>
      <c r="Y62" s="22">
        <v>9048826</v>
      </c>
    </row>
    <row r="63" spans="1:25" ht="14.25" thickBot="1">
      <c r="A63" s="7" t="s">
        <v>170</v>
      </c>
      <c r="B63" s="28">
        <v>26344444</v>
      </c>
      <c r="C63" s="28">
        <v>25470720</v>
      </c>
      <c r="D63" s="28">
        <v>24563044</v>
      </c>
      <c r="E63" s="22">
        <v>24482367</v>
      </c>
      <c r="F63" s="28">
        <v>23381560</v>
      </c>
      <c r="G63" s="28">
        <v>23331018</v>
      </c>
      <c r="H63" s="28">
        <v>21475821</v>
      </c>
      <c r="I63" s="22">
        <v>20232891</v>
      </c>
      <c r="J63" s="28">
        <v>20062060</v>
      </c>
      <c r="K63" s="28">
        <v>20618997</v>
      </c>
      <c r="L63" s="28">
        <v>19397578</v>
      </c>
      <c r="M63" s="22">
        <v>19702955</v>
      </c>
      <c r="N63" s="28">
        <v>20573518</v>
      </c>
      <c r="O63" s="28">
        <v>20247411</v>
      </c>
      <c r="P63" s="28">
        <v>19982736</v>
      </c>
      <c r="Q63" s="22">
        <v>20280631</v>
      </c>
      <c r="R63" s="28">
        <v>20137155</v>
      </c>
      <c r="S63" s="28">
        <v>19724234</v>
      </c>
      <c r="T63" s="28">
        <v>19503676</v>
      </c>
      <c r="U63" s="22">
        <v>18682365</v>
      </c>
      <c r="V63" s="28">
        <v>20157527</v>
      </c>
      <c r="W63" s="28">
        <v>20282672</v>
      </c>
      <c r="X63" s="28">
        <v>21093660</v>
      </c>
      <c r="Y63" s="22">
        <v>22391093</v>
      </c>
    </row>
    <row r="64" spans="1:25" ht="14.25" thickTop="1">
      <c r="A64" s="8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6" ht="13.5">
      <c r="A66" s="20" t="s">
        <v>175</v>
      </c>
    </row>
    <row r="67" ht="13.5">
      <c r="A67" s="20" t="s">
        <v>176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171</v>
      </c>
      <c r="B2" s="14">
        <v>6284</v>
      </c>
      <c r="C2" s="14"/>
      <c r="D2" s="14"/>
      <c r="E2" s="14"/>
      <c r="F2" s="14"/>
      <c r="G2" s="14"/>
    </row>
    <row r="3" spans="1:7" ht="14.25" thickBot="1">
      <c r="A3" s="11" t="s">
        <v>172</v>
      </c>
      <c r="B3" s="1" t="s">
        <v>173</v>
      </c>
      <c r="C3" s="1"/>
      <c r="D3" s="1"/>
      <c r="E3" s="1"/>
      <c r="F3" s="1"/>
      <c r="G3" s="1"/>
    </row>
    <row r="4" spans="1:7" ht="14.25" thickTop="1">
      <c r="A4" s="10" t="s">
        <v>58</v>
      </c>
      <c r="B4" s="15" t="str">
        <f>HYPERLINK("http://www.kabupro.jp/mark/20131220/S1000SNV.htm","有価証券報告書")</f>
        <v>有価証券報告書</v>
      </c>
      <c r="C4" s="15" t="str">
        <f>HYPERLINK("http://www.kabupro.jp/mark/20131220/S1000SNV.htm","有価証券報告書")</f>
        <v>有価証券報告書</v>
      </c>
      <c r="D4" s="15" t="str">
        <f>HYPERLINK("http://www.kabupro.jp/mark/20121220/S000CIEV.htm","有価証券報告書")</f>
        <v>有価証券報告書</v>
      </c>
      <c r="E4" s="15" t="str">
        <f>HYPERLINK("http://www.kabupro.jp/mark/20111221/S0009YJI.htm","有価証券報告書")</f>
        <v>有価証券報告書</v>
      </c>
      <c r="F4" s="15" t="str">
        <f>HYPERLINK("http://www.kabupro.jp/mark/20101217/S0007EQL.htm","有価証券報告書")</f>
        <v>有価証券報告書</v>
      </c>
      <c r="G4" s="15" t="str">
        <f>HYPERLINK("http://www.kabupro.jp/mark/20091218/S0004TRD.htm","有価証券報告書")</f>
        <v>有価証券報告書</v>
      </c>
    </row>
    <row r="5" spans="1:7" ht="14.25" thickBot="1">
      <c r="A5" s="11" t="s">
        <v>59</v>
      </c>
      <c r="B5" s="1" t="s">
        <v>65</v>
      </c>
      <c r="C5" s="1" t="s">
        <v>65</v>
      </c>
      <c r="D5" s="1" t="s">
        <v>69</v>
      </c>
      <c r="E5" s="1" t="s">
        <v>71</v>
      </c>
      <c r="F5" s="1" t="s">
        <v>73</v>
      </c>
      <c r="G5" s="1" t="s">
        <v>75</v>
      </c>
    </row>
    <row r="6" spans="1:7" ht="15" thickBot="1" thickTop="1">
      <c r="A6" s="10" t="s">
        <v>60</v>
      </c>
      <c r="B6" s="18" t="s">
        <v>232</v>
      </c>
      <c r="C6" s="19"/>
      <c r="D6" s="19"/>
      <c r="E6" s="19"/>
      <c r="F6" s="19"/>
      <c r="G6" s="19"/>
    </row>
    <row r="7" spans="1:7" ht="14.25" thickTop="1">
      <c r="A7" s="12" t="s">
        <v>61</v>
      </c>
      <c r="B7" s="16" t="s">
        <v>66</v>
      </c>
      <c r="C7" s="16" t="s">
        <v>66</v>
      </c>
      <c r="D7" s="16" t="s">
        <v>66</v>
      </c>
      <c r="E7" s="16" t="s">
        <v>66</v>
      </c>
      <c r="F7" s="16" t="s">
        <v>66</v>
      </c>
      <c r="G7" s="16" t="s">
        <v>66</v>
      </c>
    </row>
    <row r="8" spans="1:7" ht="13.5">
      <c r="A8" s="13" t="s">
        <v>62</v>
      </c>
      <c r="B8" s="17" t="s">
        <v>177</v>
      </c>
      <c r="C8" s="17" t="s">
        <v>178</v>
      </c>
      <c r="D8" s="17" t="s">
        <v>179</v>
      </c>
      <c r="E8" s="17" t="s">
        <v>180</v>
      </c>
      <c r="F8" s="17" t="s">
        <v>181</v>
      </c>
      <c r="G8" s="17" t="s">
        <v>182</v>
      </c>
    </row>
    <row r="9" spans="1:7" ht="13.5">
      <c r="A9" s="13" t="s">
        <v>63</v>
      </c>
      <c r="B9" s="17" t="s">
        <v>67</v>
      </c>
      <c r="C9" s="17" t="s">
        <v>68</v>
      </c>
      <c r="D9" s="17" t="s">
        <v>70</v>
      </c>
      <c r="E9" s="17" t="s">
        <v>72</v>
      </c>
      <c r="F9" s="17" t="s">
        <v>74</v>
      </c>
      <c r="G9" s="17" t="s">
        <v>76</v>
      </c>
    </row>
    <row r="10" spans="1:7" ht="14.25" thickBot="1">
      <c r="A10" s="13" t="s">
        <v>64</v>
      </c>
      <c r="B10" s="17" t="s">
        <v>78</v>
      </c>
      <c r="C10" s="17" t="s">
        <v>78</v>
      </c>
      <c r="D10" s="17" t="s">
        <v>78</v>
      </c>
      <c r="E10" s="17" t="s">
        <v>78</v>
      </c>
      <c r="F10" s="17" t="s">
        <v>78</v>
      </c>
      <c r="G10" s="17" t="s">
        <v>78</v>
      </c>
    </row>
    <row r="11" spans="1:7" ht="14.25" thickTop="1">
      <c r="A11" s="26" t="s">
        <v>183</v>
      </c>
      <c r="B11" s="21">
        <v>14430231</v>
      </c>
      <c r="C11" s="21">
        <v>12421351</v>
      </c>
      <c r="D11" s="21">
        <v>12259213</v>
      </c>
      <c r="E11" s="21">
        <v>11523126</v>
      </c>
      <c r="F11" s="21">
        <v>9691668</v>
      </c>
      <c r="G11" s="21">
        <v>15167269</v>
      </c>
    </row>
    <row r="12" spans="1:7" ht="13.5">
      <c r="A12" s="6" t="s">
        <v>184</v>
      </c>
      <c r="B12" s="22">
        <v>56229</v>
      </c>
      <c r="C12" s="22">
        <v>47501</v>
      </c>
      <c r="D12" s="22">
        <v>69270</v>
      </c>
      <c r="E12" s="22">
        <v>40659</v>
      </c>
      <c r="F12" s="22"/>
      <c r="G12" s="22">
        <v>114027</v>
      </c>
    </row>
    <row r="13" spans="1:7" ht="13.5">
      <c r="A13" s="6" t="s">
        <v>185</v>
      </c>
      <c r="B13" s="22">
        <v>9679485</v>
      </c>
      <c r="C13" s="22">
        <v>8578609</v>
      </c>
      <c r="D13" s="22">
        <v>8613724</v>
      </c>
      <c r="E13" s="22">
        <v>8649797</v>
      </c>
      <c r="F13" s="22">
        <v>7365821</v>
      </c>
      <c r="G13" s="22">
        <v>10673635</v>
      </c>
    </row>
    <row r="14" spans="1:7" ht="13.5">
      <c r="A14" s="6" t="s">
        <v>186</v>
      </c>
      <c r="B14" s="22">
        <v>9735714</v>
      </c>
      <c r="C14" s="22">
        <v>8626110</v>
      </c>
      <c r="D14" s="22">
        <v>8682994</v>
      </c>
      <c r="E14" s="22">
        <v>8690456</v>
      </c>
      <c r="F14" s="22">
        <v>7365821</v>
      </c>
      <c r="G14" s="22">
        <v>10787662</v>
      </c>
    </row>
    <row r="15" spans="1:7" ht="13.5">
      <c r="A15" s="6" t="s">
        <v>187</v>
      </c>
      <c r="B15" s="22">
        <v>27633</v>
      </c>
      <c r="C15" s="22">
        <v>33046</v>
      </c>
      <c r="D15" s="22">
        <v>39266</v>
      </c>
      <c r="E15" s="22">
        <v>10272</v>
      </c>
      <c r="F15" s="22">
        <v>9529</v>
      </c>
      <c r="G15" s="22">
        <v>110926</v>
      </c>
    </row>
    <row r="16" spans="1:7" ht="13.5">
      <c r="A16" s="6" t="s">
        <v>188</v>
      </c>
      <c r="B16" s="22">
        <v>227497</v>
      </c>
      <c r="C16" s="22">
        <v>56229</v>
      </c>
      <c r="D16" s="22">
        <v>47501</v>
      </c>
      <c r="E16" s="22">
        <v>69270</v>
      </c>
      <c r="F16" s="22">
        <v>40659</v>
      </c>
      <c r="G16" s="22"/>
    </row>
    <row r="17" spans="1:7" ht="13.5">
      <c r="A17" s="6" t="s">
        <v>189</v>
      </c>
      <c r="B17" s="22">
        <v>9480584</v>
      </c>
      <c r="C17" s="22">
        <v>8536834</v>
      </c>
      <c r="D17" s="22">
        <v>8596226</v>
      </c>
      <c r="E17" s="22">
        <v>8610913</v>
      </c>
      <c r="F17" s="22">
        <v>7315633</v>
      </c>
      <c r="G17" s="22">
        <v>10676736</v>
      </c>
    </row>
    <row r="18" spans="1:7" ht="13.5">
      <c r="A18" s="7" t="s">
        <v>190</v>
      </c>
      <c r="B18" s="22">
        <v>4949646</v>
      </c>
      <c r="C18" s="22">
        <v>3884516</v>
      </c>
      <c r="D18" s="22">
        <v>3662986</v>
      </c>
      <c r="E18" s="22">
        <v>2912213</v>
      </c>
      <c r="F18" s="22">
        <v>2376035</v>
      </c>
      <c r="G18" s="22">
        <v>4490533</v>
      </c>
    </row>
    <row r="19" spans="1:7" ht="13.5">
      <c r="A19" s="7" t="s">
        <v>191</v>
      </c>
      <c r="B19" s="22">
        <v>3023386</v>
      </c>
      <c r="C19" s="22">
        <v>2976598</v>
      </c>
      <c r="D19" s="22">
        <v>2614491</v>
      </c>
      <c r="E19" s="22">
        <v>2284022</v>
      </c>
      <c r="F19" s="22">
        <v>2351502</v>
      </c>
      <c r="G19" s="22">
        <v>3423822</v>
      </c>
    </row>
    <row r="20" spans="1:7" ht="14.25" thickBot="1">
      <c r="A20" s="25" t="s">
        <v>192</v>
      </c>
      <c r="B20" s="23">
        <v>1926260</v>
      </c>
      <c r="C20" s="23">
        <v>907917</v>
      </c>
      <c r="D20" s="23">
        <v>1048494</v>
      </c>
      <c r="E20" s="23">
        <v>628191</v>
      </c>
      <c r="F20" s="23">
        <v>24532</v>
      </c>
      <c r="G20" s="23">
        <v>1066710</v>
      </c>
    </row>
    <row r="21" spans="1:7" ht="14.25" thickTop="1">
      <c r="A21" s="6" t="s">
        <v>193</v>
      </c>
      <c r="B21" s="22">
        <v>28288</v>
      </c>
      <c r="C21" s="22">
        <v>32349</v>
      </c>
      <c r="D21" s="22">
        <v>18354</v>
      </c>
      <c r="E21" s="22">
        <v>24242</v>
      </c>
      <c r="F21" s="22">
        <v>28691</v>
      </c>
      <c r="G21" s="22">
        <v>33091</v>
      </c>
    </row>
    <row r="22" spans="1:7" ht="13.5">
      <c r="A22" s="6" t="s">
        <v>195</v>
      </c>
      <c r="B22" s="22">
        <v>300235</v>
      </c>
      <c r="C22" s="22">
        <v>225841</v>
      </c>
      <c r="D22" s="22">
        <v>305896</v>
      </c>
      <c r="E22" s="22">
        <v>578975</v>
      </c>
      <c r="F22" s="22">
        <v>565259</v>
      </c>
      <c r="G22" s="22">
        <v>673651</v>
      </c>
    </row>
    <row r="23" spans="1:7" ht="13.5">
      <c r="A23" s="6" t="s">
        <v>196</v>
      </c>
      <c r="B23" s="22">
        <v>936785</v>
      </c>
      <c r="C23" s="22"/>
      <c r="D23" s="22"/>
      <c r="E23" s="22"/>
      <c r="F23" s="22"/>
      <c r="G23" s="22"/>
    </row>
    <row r="24" spans="1:7" ht="13.5">
      <c r="A24" s="6" t="s">
        <v>197</v>
      </c>
      <c r="B24" s="22">
        <v>203978</v>
      </c>
      <c r="C24" s="22">
        <v>180515</v>
      </c>
      <c r="D24" s="22">
        <v>252239</v>
      </c>
      <c r="E24" s="22">
        <v>86482</v>
      </c>
      <c r="F24" s="22">
        <v>64965</v>
      </c>
      <c r="G24" s="22">
        <v>59493</v>
      </c>
    </row>
    <row r="25" spans="1:7" ht="13.5">
      <c r="A25" s="6" t="s">
        <v>198</v>
      </c>
      <c r="B25" s="22"/>
      <c r="C25" s="22"/>
      <c r="D25" s="22">
        <v>4544</v>
      </c>
      <c r="E25" s="22"/>
      <c r="F25" s="22"/>
      <c r="G25" s="22"/>
    </row>
    <row r="26" spans="1:7" ht="13.5">
      <c r="A26" s="6" t="s">
        <v>199</v>
      </c>
      <c r="B26" s="22">
        <v>110283</v>
      </c>
      <c r="C26" s="22">
        <v>101200</v>
      </c>
      <c r="D26" s="22">
        <v>28146</v>
      </c>
      <c r="E26" s="22">
        <v>42605</v>
      </c>
      <c r="F26" s="22">
        <v>86195</v>
      </c>
      <c r="G26" s="22">
        <v>67040</v>
      </c>
    </row>
    <row r="27" spans="1:7" ht="13.5">
      <c r="A27" s="6" t="s">
        <v>200</v>
      </c>
      <c r="B27" s="22">
        <v>1579570</v>
      </c>
      <c r="C27" s="22">
        <v>539907</v>
      </c>
      <c r="D27" s="22">
        <v>609181</v>
      </c>
      <c r="E27" s="22">
        <v>732306</v>
      </c>
      <c r="F27" s="22">
        <v>745110</v>
      </c>
      <c r="G27" s="22">
        <v>833276</v>
      </c>
    </row>
    <row r="28" spans="1:7" ht="13.5">
      <c r="A28" s="6" t="s">
        <v>201</v>
      </c>
      <c r="B28" s="22">
        <v>41251</v>
      </c>
      <c r="C28" s="22">
        <v>47037</v>
      </c>
      <c r="D28" s="22">
        <v>50259</v>
      </c>
      <c r="E28" s="22">
        <v>78200</v>
      </c>
      <c r="F28" s="22">
        <v>110519</v>
      </c>
      <c r="G28" s="22">
        <v>129023</v>
      </c>
    </row>
    <row r="29" spans="1:7" ht="13.5">
      <c r="A29" s="6" t="s">
        <v>202</v>
      </c>
      <c r="B29" s="22"/>
      <c r="C29" s="22">
        <v>28906</v>
      </c>
      <c r="D29" s="22">
        <v>170165</v>
      </c>
      <c r="E29" s="22">
        <v>240579</v>
      </c>
      <c r="F29" s="22">
        <v>238390</v>
      </c>
      <c r="G29" s="22">
        <v>165353</v>
      </c>
    </row>
    <row r="30" spans="1:7" ht="13.5">
      <c r="A30" s="6" t="s">
        <v>203</v>
      </c>
      <c r="B30" s="22"/>
      <c r="C30" s="22"/>
      <c r="D30" s="22"/>
      <c r="E30" s="22"/>
      <c r="F30" s="22"/>
      <c r="G30" s="22">
        <v>236433</v>
      </c>
    </row>
    <row r="31" spans="1:7" ht="13.5">
      <c r="A31" s="6" t="s">
        <v>204</v>
      </c>
      <c r="B31" s="22"/>
      <c r="C31" s="22"/>
      <c r="D31" s="22"/>
      <c r="E31" s="22"/>
      <c r="F31" s="22"/>
      <c r="G31" s="22">
        <v>27386</v>
      </c>
    </row>
    <row r="32" spans="1:7" ht="13.5">
      <c r="A32" s="6" t="s">
        <v>205</v>
      </c>
      <c r="B32" s="22"/>
      <c r="C32" s="22">
        <v>9100</v>
      </c>
      <c r="D32" s="22"/>
      <c r="E32" s="22"/>
      <c r="F32" s="22"/>
      <c r="G32" s="22"/>
    </row>
    <row r="33" spans="1:7" ht="13.5">
      <c r="A33" s="6" t="s">
        <v>206</v>
      </c>
      <c r="B33" s="22">
        <v>5109</v>
      </c>
      <c r="C33" s="22"/>
      <c r="D33" s="22"/>
      <c r="E33" s="22"/>
      <c r="F33" s="22"/>
      <c r="G33" s="22"/>
    </row>
    <row r="34" spans="1:7" ht="13.5">
      <c r="A34" s="6" t="s">
        <v>94</v>
      </c>
      <c r="B34" s="22">
        <v>1297</v>
      </c>
      <c r="C34" s="22">
        <v>3881</v>
      </c>
      <c r="D34" s="22">
        <v>1598</v>
      </c>
      <c r="E34" s="22">
        <v>571</v>
      </c>
      <c r="F34" s="22">
        <v>23902</v>
      </c>
      <c r="G34" s="22">
        <v>52146</v>
      </c>
    </row>
    <row r="35" spans="1:7" ht="13.5">
      <c r="A35" s="6" t="s">
        <v>207</v>
      </c>
      <c r="B35" s="22">
        <v>47658</v>
      </c>
      <c r="C35" s="22">
        <v>88925</v>
      </c>
      <c r="D35" s="22">
        <v>222023</v>
      </c>
      <c r="E35" s="22">
        <v>319351</v>
      </c>
      <c r="F35" s="22">
        <v>372812</v>
      </c>
      <c r="G35" s="22">
        <v>610344</v>
      </c>
    </row>
    <row r="36" spans="1:7" ht="14.25" thickBot="1">
      <c r="A36" s="25" t="s">
        <v>208</v>
      </c>
      <c r="B36" s="23">
        <v>3458172</v>
      </c>
      <c r="C36" s="23">
        <v>1358899</v>
      </c>
      <c r="D36" s="23">
        <v>1435652</v>
      </c>
      <c r="E36" s="23">
        <v>1041146</v>
      </c>
      <c r="F36" s="23">
        <v>396830</v>
      </c>
      <c r="G36" s="23">
        <v>1289642</v>
      </c>
    </row>
    <row r="37" spans="1:7" ht="14.25" thickTop="1">
      <c r="A37" s="6" t="s">
        <v>209</v>
      </c>
      <c r="B37" s="22">
        <v>830</v>
      </c>
      <c r="C37" s="22">
        <v>460</v>
      </c>
      <c r="D37" s="22">
        <v>111</v>
      </c>
      <c r="E37" s="22">
        <v>11562</v>
      </c>
      <c r="F37" s="22"/>
      <c r="G37" s="22">
        <v>233</v>
      </c>
    </row>
    <row r="38" spans="1:7" ht="13.5">
      <c r="A38" s="6" t="s">
        <v>212</v>
      </c>
      <c r="B38" s="22"/>
      <c r="C38" s="22"/>
      <c r="D38" s="22"/>
      <c r="E38" s="22">
        <v>15997</v>
      </c>
      <c r="F38" s="22">
        <v>580597</v>
      </c>
      <c r="G38" s="22"/>
    </row>
    <row r="39" spans="1:7" ht="13.5">
      <c r="A39" s="6" t="s">
        <v>214</v>
      </c>
      <c r="B39" s="22"/>
      <c r="C39" s="22"/>
      <c r="D39" s="22"/>
      <c r="E39" s="22">
        <v>24543</v>
      </c>
      <c r="F39" s="22">
        <v>17038</v>
      </c>
      <c r="G39" s="22"/>
    </row>
    <row r="40" spans="1:7" ht="13.5">
      <c r="A40" s="6" t="s">
        <v>215</v>
      </c>
      <c r="B40" s="22"/>
      <c r="C40" s="22"/>
      <c r="D40" s="22"/>
      <c r="E40" s="22"/>
      <c r="F40" s="22"/>
      <c r="G40" s="22">
        <v>156690</v>
      </c>
    </row>
    <row r="41" spans="1:7" ht="13.5">
      <c r="A41" s="6" t="s">
        <v>216</v>
      </c>
      <c r="B41" s="22"/>
      <c r="C41" s="22"/>
      <c r="D41" s="22">
        <v>15697</v>
      </c>
      <c r="E41" s="22"/>
      <c r="F41" s="22"/>
      <c r="G41" s="22"/>
    </row>
    <row r="42" spans="1:7" ht="13.5">
      <c r="A42" s="6" t="s">
        <v>217</v>
      </c>
      <c r="B42" s="22">
        <v>830</v>
      </c>
      <c r="C42" s="22">
        <v>460</v>
      </c>
      <c r="D42" s="22">
        <v>15808</v>
      </c>
      <c r="E42" s="22">
        <v>52103</v>
      </c>
      <c r="F42" s="22">
        <v>597635</v>
      </c>
      <c r="G42" s="22">
        <v>156923</v>
      </c>
    </row>
    <row r="43" spans="1:7" ht="13.5">
      <c r="A43" s="6" t="s">
        <v>218</v>
      </c>
      <c r="B43" s="22">
        <v>130</v>
      </c>
      <c r="C43" s="22"/>
      <c r="D43" s="22"/>
      <c r="E43" s="22"/>
      <c r="F43" s="22"/>
      <c r="G43" s="22">
        <v>5509</v>
      </c>
    </row>
    <row r="44" spans="1:7" ht="13.5">
      <c r="A44" s="6" t="s">
        <v>206</v>
      </c>
      <c r="B44" s="22"/>
      <c r="C44" s="22"/>
      <c r="D44" s="22">
        <v>7759</v>
      </c>
      <c r="E44" s="22">
        <v>1723</v>
      </c>
      <c r="F44" s="22">
        <v>26298</v>
      </c>
      <c r="G44" s="22">
        <v>46904</v>
      </c>
    </row>
    <row r="45" spans="1:7" ht="13.5">
      <c r="A45" s="6" t="s">
        <v>219</v>
      </c>
      <c r="B45" s="22"/>
      <c r="C45" s="22">
        <v>53905</v>
      </c>
      <c r="D45" s="22"/>
      <c r="E45" s="22"/>
      <c r="F45" s="22"/>
      <c r="G45" s="22">
        <v>198999</v>
      </c>
    </row>
    <row r="46" spans="1:7" ht="13.5">
      <c r="A46" s="6" t="s">
        <v>220</v>
      </c>
      <c r="B46" s="22">
        <v>11115</v>
      </c>
      <c r="C46" s="22">
        <v>233</v>
      </c>
      <c r="D46" s="22">
        <v>893</v>
      </c>
      <c r="E46" s="22"/>
      <c r="F46" s="22"/>
      <c r="G46" s="22"/>
    </row>
    <row r="47" spans="1:7" ht="13.5">
      <c r="A47" s="6" t="s">
        <v>221</v>
      </c>
      <c r="B47" s="22"/>
      <c r="C47" s="22">
        <v>67226</v>
      </c>
      <c r="D47" s="22"/>
      <c r="E47" s="22">
        <v>184430</v>
      </c>
      <c r="F47" s="22"/>
      <c r="G47" s="22">
        <v>72784</v>
      </c>
    </row>
    <row r="48" spans="1:7" ht="13.5">
      <c r="A48" s="6" t="s">
        <v>222</v>
      </c>
      <c r="B48" s="22"/>
      <c r="C48" s="22"/>
      <c r="D48" s="22"/>
      <c r="E48" s="22">
        <v>16125</v>
      </c>
      <c r="F48" s="22">
        <v>769340</v>
      </c>
      <c r="G48" s="22"/>
    </row>
    <row r="49" spans="1:7" ht="13.5">
      <c r="A49" s="6" t="s">
        <v>223</v>
      </c>
      <c r="B49" s="22"/>
      <c r="C49" s="22"/>
      <c r="D49" s="22"/>
      <c r="E49" s="22">
        <v>189258</v>
      </c>
      <c r="F49" s="22"/>
      <c r="G49" s="22"/>
    </row>
    <row r="50" spans="1:7" ht="13.5">
      <c r="A50" s="6" t="s">
        <v>224</v>
      </c>
      <c r="B50" s="22"/>
      <c r="C50" s="22">
        <v>426340</v>
      </c>
      <c r="D50" s="22"/>
      <c r="E50" s="22"/>
      <c r="F50" s="22"/>
      <c r="G50" s="22"/>
    </row>
    <row r="51" spans="1:7" ht="13.5">
      <c r="A51" s="6" t="s">
        <v>225</v>
      </c>
      <c r="B51" s="22">
        <v>11245</v>
      </c>
      <c r="C51" s="22">
        <v>547705</v>
      </c>
      <c r="D51" s="22">
        <v>26411</v>
      </c>
      <c r="E51" s="22">
        <v>391537</v>
      </c>
      <c r="F51" s="22">
        <v>795638</v>
      </c>
      <c r="G51" s="22">
        <v>324197</v>
      </c>
    </row>
    <row r="52" spans="1:7" ht="13.5">
      <c r="A52" s="7" t="s">
        <v>226</v>
      </c>
      <c r="B52" s="22">
        <v>3447757</v>
      </c>
      <c r="C52" s="22">
        <v>811654</v>
      </c>
      <c r="D52" s="22">
        <v>1425048</v>
      </c>
      <c r="E52" s="22">
        <v>701712</v>
      </c>
      <c r="F52" s="22">
        <v>198827</v>
      </c>
      <c r="G52" s="22">
        <v>1122369</v>
      </c>
    </row>
    <row r="53" spans="1:7" ht="13.5">
      <c r="A53" s="7" t="s">
        <v>227</v>
      </c>
      <c r="B53" s="22">
        <v>945615</v>
      </c>
      <c r="C53" s="22">
        <v>261722</v>
      </c>
      <c r="D53" s="22">
        <v>525822</v>
      </c>
      <c r="E53" s="22">
        <v>226940</v>
      </c>
      <c r="F53" s="22">
        <v>24431</v>
      </c>
      <c r="G53" s="22">
        <v>595355</v>
      </c>
    </row>
    <row r="54" spans="1:7" ht="13.5">
      <c r="A54" s="7" t="s">
        <v>228</v>
      </c>
      <c r="B54" s="22"/>
      <c r="C54" s="22">
        <v>104079</v>
      </c>
      <c r="D54" s="22"/>
      <c r="E54" s="22"/>
      <c r="F54" s="22">
        <v>32500</v>
      </c>
      <c r="G54" s="22"/>
    </row>
    <row r="55" spans="1:7" ht="13.5">
      <c r="A55" s="7" t="s">
        <v>229</v>
      </c>
      <c r="B55" s="22">
        <v>-25491</v>
      </c>
      <c r="C55" s="22">
        <v>-289271</v>
      </c>
      <c r="D55" s="22">
        <v>-11496</v>
      </c>
      <c r="E55" s="22">
        <v>21149</v>
      </c>
      <c r="F55" s="22">
        <v>130560</v>
      </c>
      <c r="G55" s="22">
        <v>-238038</v>
      </c>
    </row>
    <row r="56" spans="1:7" ht="13.5">
      <c r="A56" s="7" t="s">
        <v>230</v>
      </c>
      <c r="B56" s="22">
        <v>920123</v>
      </c>
      <c r="C56" s="22">
        <v>76529</v>
      </c>
      <c r="D56" s="22">
        <v>514326</v>
      </c>
      <c r="E56" s="22">
        <v>248090</v>
      </c>
      <c r="F56" s="22">
        <v>187491</v>
      </c>
      <c r="G56" s="22">
        <v>357317</v>
      </c>
    </row>
    <row r="57" spans="1:7" ht="14.25" thickBot="1">
      <c r="A57" s="7" t="s">
        <v>231</v>
      </c>
      <c r="B57" s="22">
        <v>2527633</v>
      </c>
      <c r="C57" s="22">
        <v>735125</v>
      </c>
      <c r="D57" s="22">
        <v>910722</v>
      </c>
      <c r="E57" s="22">
        <v>453622</v>
      </c>
      <c r="F57" s="22">
        <v>11336</v>
      </c>
      <c r="G57" s="22">
        <v>765052</v>
      </c>
    </row>
    <row r="58" spans="1:7" ht="14.25" thickTop="1">
      <c r="A58" s="8"/>
      <c r="B58" s="24"/>
      <c r="C58" s="24"/>
      <c r="D58" s="24"/>
      <c r="E58" s="24"/>
      <c r="F58" s="24"/>
      <c r="G58" s="24"/>
    </row>
    <row r="60" ht="13.5">
      <c r="A60" s="20" t="s">
        <v>175</v>
      </c>
    </row>
    <row r="61" ht="13.5">
      <c r="A61" s="20" t="s">
        <v>176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171</v>
      </c>
      <c r="B2" s="14">
        <v>6284</v>
      </c>
      <c r="C2" s="14"/>
      <c r="D2" s="14"/>
      <c r="E2" s="14"/>
      <c r="F2" s="14"/>
      <c r="G2" s="14"/>
    </row>
    <row r="3" spans="1:7" ht="14.25" thickBot="1">
      <c r="A3" s="11" t="s">
        <v>172</v>
      </c>
      <c r="B3" s="1" t="s">
        <v>173</v>
      </c>
      <c r="C3" s="1"/>
      <c r="D3" s="1"/>
      <c r="E3" s="1"/>
      <c r="F3" s="1"/>
      <c r="G3" s="1"/>
    </row>
    <row r="4" spans="1:7" ht="14.25" thickTop="1">
      <c r="A4" s="10" t="s">
        <v>58</v>
      </c>
      <c r="B4" s="15" t="str">
        <f>HYPERLINK("http://www.kabupro.jp/mark/20131220/S1000SNV.htm","有価証券報告書")</f>
        <v>有価証券報告書</v>
      </c>
      <c r="C4" s="15" t="str">
        <f>HYPERLINK("http://www.kabupro.jp/mark/20131220/S1000SNV.htm","有価証券報告書")</f>
        <v>有価証券報告書</v>
      </c>
      <c r="D4" s="15" t="str">
        <f>HYPERLINK("http://www.kabupro.jp/mark/20121220/S000CIEV.htm","有価証券報告書")</f>
        <v>有価証券報告書</v>
      </c>
      <c r="E4" s="15" t="str">
        <f>HYPERLINK("http://www.kabupro.jp/mark/20111221/S0009YJI.htm","有価証券報告書")</f>
        <v>有価証券報告書</v>
      </c>
      <c r="F4" s="15" t="str">
        <f>HYPERLINK("http://www.kabupro.jp/mark/20101217/S0007EQL.htm","有価証券報告書")</f>
        <v>有価証券報告書</v>
      </c>
      <c r="G4" s="15" t="str">
        <f>HYPERLINK("http://www.kabupro.jp/mark/20091218/S0004TRD.htm","有価証券報告書")</f>
        <v>有価証券報告書</v>
      </c>
    </row>
    <row r="5" spans="1:7" ht="14.25" thickBot="1">
      <c r="A5" s="11" t="s">
        <v>59</v>
      </c>
      <c r="B5" s="1" t="s">
        <v>65</v>
      </c>
      <c r="C5" s="1" t="s">
        <v>65</v>
      </c>
      <c r="D5" s="1" t="s">
        <v>69</v>
      </c>
      <c r="E5" s="1" t="s">
        <v>71</v>
      </c>
      <c r="F5" s="1" t="s">
        <v>73</v>
      </c>
      <c r="G5" s="1" t="s">
        <v>75</v>
      </c>
    </row>
    <row r="6" spans="1:7" ht="15" thickBot="1" thickTop="1">
      <c r="A6" s="10" t="s">
        <v>60</v>
      </c>
      <c r="B6" s="18" t="s">
        <v>174</v>
      </c>
      <c r="C6" s="19"/>
      <c r="D6" s="19"/>
      <c r="E6" s="19"/>
      <c r="F6" s="19"/>
      <c r="G6" s="19"/>
    </row>
    <row r="7" spans="1:7" ht="14.25" thickTop="1">
      <c r="A7" s="12" t="s">
        <v>61</v>
      </c>
      <c r="B7" s="16" t="s">
        <v>66</v>
      </c>
      <c r="C7" s="16" t="s">
        <v>66</v>
      </c>
      <c r="D7" s="16" t="s">
        <v>66</v>
      </c>
      <c r="E7" s="16" t="s">
        <v>66</v>
      </c>
      <c r="F7" s="16" t="s">
        <v>66</v>
      </c>
      <c r="G7" s="16" t="s">
        <v>66</v>
      </c>
    </row>
    <row r="8" spans="1:7" ht="13.5">
      <c r="A8" s="13" t="s">
        <v>62</v>
      </c>
      <c r="B8" s="17"/>
      <c r="C8" s="17"/>
      <c r="D8" s="17"/>
      <c r="E8" s="17"/>
      <c r="F8" s="17"/>
      <c r="G8" s="17"/>
    </row>
    <row r="9" spans="1:7" ht="13.5">
      <c r="A9" s="13" t="s">
        <v>63</v>
      </c>
      <c r="B9" s="17" t="s">
        <v>67</v>
      </c>
      <c r="C9" s="17" t="s">
        <v>68</v>
      </c>
      <c r="D9" s="17" t="s">
        <v>70</v>
      </c>
      <c r="E9" s="17" t="s">
        <v>72</v>
      </c>
      <c r="F9" s="17" t="s">
        <v>74</v>
      </c>
      <c r="G9" s="17" t="s">
        <v>76</v>
      </c>
    </row>
    <row r="10" spans="1:7" ht="14.25" thickBot="1">
      <c r="A10" s="13" t="s">
        <v>64</v>
      </c>
      <c r="B10" s="17" t="s">
        <v>78</v>
      </c>
      <c r="C10" s="17" t="s">
        <v>78</v>
      </c>
      <c r="D10" s="17" t="s">
        <v>78</v>
      </c>
      <c r="E10" s="17" t="s">
        <v>78</v>
      </c>
      <c r="F10" s="17" t="s">
        <v>78</v>
      </c>
      <c r="G10" s="17" t="s">
        <v>78</v>
      </c>
    </row>
    <row r="11" spans="1:7" ht="14.25" thickTop="1">
      <c r="A11" s="9" t="s">
        <v>77</v>
      </c>
      <c r="B11" s="21">
        <v>2098115</v>
      </c>
      <c r="C11" s="21">
        <v>107093</v>
      </c>
      <c r="D11" s="21">
        <v>286168</v>
      </c>
      <c r="E11" s="21">
        <v>468609</v>
      </c>
      <c r="F11" s="21">
        <v>108397</v>
      </c>
      <c r="G11" s="21">
        <v>190063</v>
      </c>
    </row>
    <row r="12" spans="1:7" ht="13.5">
      <c r="A12" s="2" t="s">
        <v>79</v>
      </c>
      <c r="B12" s="22">
        <v>395196</v>
      </c>
      <c r="C12" s="22">
        <v>284148</v>
      </c>
      <c r="D12" s="22">
        <v>145241</v>
      </c>
      <c r="E12" s="22">
        <v>132129</v>
      </c>
      <c r="F12" s="22">
        <v>101616</v>
      </c>
      <c r="G12" s="22">
        <v>114139</v>
      </c>
    </row>
    <row r="13" spans="1:7" ht="13.5">
      <c r="A13" s="2" t="s">
        <v>80</v>
      </c>
      <c r="B13" s="22">
        <v>3947090</v>
      </c>
      <c r="C13" s="22">
        <v>3646713</v>
      </c>
      <c r="D13" s="22">
        <v>3044541</v>
      </c>
      <c r="E13" s="22">
        <v>3383250</v>
      </c>
      <c r="F13" s="22">
        <v>3007773</v>
      </c>
      <c r="G13" s="22">
        <v>4486642</v>
      </c>
    </row>
    <row r="14" spans="1:7" ht="13.5">
      <c r="A14" s="2" t="s">
        <v>82</v>
      </c>
      <c r="B14" s="22"/>
      <c r="C14" s="22"/>
      <c r="D14" s="22"/>
      <c r="E14" s="22">
        <v>9972</v>
      </c>
      <c r="F14" s="22"/>
      <c r="G14" s="22">
        <v>45419</v>
      </c>
    </row>
    <row r="15" spans="1:7" ht="13.5">
      <c r="A15" s="2" t="s">
        <v>83</v>
      </c>
      <c r="B15" s="22">
        <v>227497</v>
      </c>
      <c r="C15" s="22">
        <v>56229</v>
      </c>
      <c r="D15" s="22">
        <v>47501</v>
      </c>
      <c r="E15" s="22">
        <v>69270</v>
      </c>
      <c r="F15" s="22">
        <v>40659</v>
      </c>
      <c r="G15" s="22"/>
    </row>
    <row r="16" spans="1:7" ht="13.5">
      <c r="A16" s="2" t="s">
        <v>84</v>
      </c>
      <c r="B16" s="22">
        <v>2537218</v>
      </c>
      <c r="C16" s="22">
        <v>3466915</v>
      </c>
      <c r="D16" s="22">
        <v>3780813</v>
      </c>
      <c r="E16" s="22">
        <v>3340569</v>
      </c>
      <c r="F16" s="22">
        <v>3492191</v>
      </c>
      <c r="G16" s="22">
        <v>3161461</v>
      </c>
    </row>
    <row r="17" spans="1:7" ht="13.5">
      <c r="A17" s="2" t="s">
        <v>85</v>
      </c>
      <c r="B17" s="22"/>
      <c r="C17" s="22"/>
      <c r="D17" s="22"/>
      <c r="E17" s="22"/>
      <c r="F17" s="22"/>
      <c r="G17" s="22">
        <v>2268518</v>
      </c>
    </row>
    <row r="18" spans="1:7" ht="13.5">
      <c r="A18" s="2" t="s">
        <v>86</v>
      </c>
      <c r="B18" s="22">
        <v>2184558</v>
      </c>
      <c r="C18" s="22">
        <v>2431036</v>
      </c>
      <c r="D18" s="22">
        <v>2088908</v>
      </c>
      <c r="E18" s="22">
        <v>2049800</v>
      </c>
      <c r="F18" s="22">
        <v>1812455</v>
      </c>
      <c r="G18" s="22"/>
    </row>
    <row r="19" spans="1:7" ht="13.5">
      <c r="A19" s="2" t="s">
        <v>87</v>
      </c>
      <c r="B19" s="22"/>
      <c r="C19" s="22"/>
      <c r="D19" s="22">
        <v>4591</v>
      </c>
      <c r="E19" s="22">
        <v>1410</v>
      </c>
      <c r="F19" s="22"/>
      <c r="G19" s="22"/>
    </row>
    <row r="20" spans="1:7" ht="13.5">
      <c r="A20" s="2" t="s">
        <v>88</v>
      </c>
      <c r="B20" s="22">
        <v>72913</v>
      </c>
      <c r="C20" s="22">
        <v>67085</v>
      </c>
      <c r="D20" s="22">
        <v>73742</v>
      </c>
      <c r="E20" s="22">
        <v>65682</v>
      </c>
      <c r="F20" s="22">
        <v>58273</v>
      </c>
      <c r="G20" s="22">
        <v>84461</v>
      </c>
    </row>
    <row r="21" spans="1:7" ht="13.5">
      <c r="A21" s="2" t="s">
        <v>90</v>
      </c>
      <c r="B21" s="22">
        <v>586939</v>
      </c>
      <c r="C21" s="22">
        <v>158985</v>
      </c>
      <c r="D21" s="22">
        <v>212942</v>
      </c>
      <c r="E21" s="22">
        <v>184400</v>
      </c>
      <c r="F21" s="22">
        <v>159512</v>
      </c>
      <c r="G21" s="22">
        <v>318687</v>
      </c>
    </row>
    <row r="22" spans="1:7" ht="13.5">
      <c r="A22" s="2" t="s">
        <v>91</v>
      </c>
      <c r="B22" s="22">
        <v>357820</v>
      </c>
      <c r="C22" s="22">
        <v>104603</v>
      </c>
      <c r="D22" s="22">
        <v>95833</v>
      </c>
      <c r="E22" s="22">
        <v>107923</v>
      </c>
      <c r="F22" s="22">
        <v>183251</v>
      </c>
      <c r="G22" s="22">
        <v>245074</v>
      </c>
    </row>
    <row r="23" spans="1:7" ht="13.5">
      <c r="A23" s="2" t="s">
        <v>92</v>
      </c>
      <c r="B23" s="22">
        <v>127004</v>
      </c>
      <c r="C23" s="22">
        <v>189385</v>
      </c>
      <c r="D23" s="22">
        <v>112040</v>
      </c>
      <c r="E23" s="22">
        <v>71130</v>
      </c>
      <c r="F23" s="22">
        <v>215542</v>
      </c>
      <c r="G23" s="22">
        <v>98298</v>
      </c>
    </row>
    <row r="24" spans="1:7" ht="13.5">
      <c r="A24" s="2" t="s">
        <v>93</v>
      </c>
      <c r="B24" s="22">
        <v>39471</v>
      </c>
      <c r="C24" s="22">
        <v>26263</v>
      </c>
      <c r="D24" s="22">
        <v>56842</v>
      </c>
      <c r="E24" s="22">
        <v>74532</v>
      </c>
      <c r="F24" s="22">
        <v>33053</v>
      </c>
      <c r="G24" s="22">
        <v>69392</v>
      </c>
    </row>
    <row r="25" spans="1:7" ht="13.5">
      <c r="A25" s="2" t="s">
        <v>94</v>
      </c>
      <c r="B25" s="22">
        <v>12828</v>
      </c>
      <c r="C25" s="22">
        <v>24324</v>
      </c>
      <c r="D25" s="22">
        <v>16889</v>
      </c>
      <c r="E25" s="22">
        <v>18417</v>
      </c>
      <c r="F25" s="22">
        <v>19528</v>
      </c>
      <c r="G25" s="22">
        <v>41264</v>
      </c>
    </row>
    <row r="26" spans="1:7" ht="13.5">
      <c r="A26" s="2" t="s">
        <v>95</v>
      </c>
      <c r="B26" s="22">
        <v>-38697</v>
      </c>
      <c r="C26" s="22">
        <v>-84940</v>
      </c>
      <c r="D26" s="22">
        <v>-98944</v>
      </c>
      <c r="E26" s="22">
        <v>-82011</v>
      </c>
      <c r="F26" s="22">
        <v>-73797</v>
      </c>
      <c r="G26" s="22">
        <v>-111432</v>
      </c>
    </row>
    <row r="27" spans="1:7" ht="13.5">
      <c r="A27" s="2" t="s">
        <v>96</v>
      </c>
      <c r="B27" s="22">
        <v>12547956</v>
      </c>
      <c r="C27" s="22">
        <v>10477845</v>
      </c>
      <c r="D27" s="22">
        <v>9867116</v>
      </c>
      <c r="E27" s="22">
        <v>9895088</v>
      </c>
      <c r="F27" s="22">
        <v>9158457</v>
      </c>
      <c r="G27" s="22">
        <v>11011991</v>
      </c>
    </row>
    <row r="28" spans="1:7" ht="13.5">
      <c r="A28" s="3" t="s">
        <v>97</v>
      </c>
      <c r="B28" s="22">
        <v>2536070</v>
      </c>
      <c r="C28" s="22">
        <v>2525544</v>
      </c>
      <c r="D28" s="22">
        <v>2530265</v>
      </c>
      <c r="E28" s="22">
        <v>2515974</v>
      </c>
      <c r="F28" s="22">
        <v>2513567</v>
      </c>
      <c r="G28" s="22">
        <v>2484015</v>
      </c>
    </row>
    <row r="29" spans="1:7" ht="13.5">
      <c r="A29" s="4" t="s">
        <v>98</v>
      </c>
      <c r="B29" s="22">
        <v>-2044076</v>
      </c>
      <c r="C29" s="22">
        <v>-1996481</v>
      </c>
      <c r="D29" s="22">
        <v>-1949895</v>
      </c>
      <c r="E29" s="22">
        <v>-1912380</v>
      </c>
      <c r="F29" s="22">
        <v>-1859176</v>
      </c>
      <c r="G29" s="22">
        <v>-1794240</v>
      </c>
    </row>
    <row r="30" spans="1:7" ht="13.5">
      <c r="A30" s="4" t="s">
        <v>99</v>
      </c>
      <c r="B30" s="22">
        <v>491993</v>
      </c>
      <c r="C30" s="22">
        <v>529063</v>
      </c>
      <c r="D30" s="22">
        <v>580369</v>
      </c>
      <c r="E30" s="22">
        <v>603593</v>
      </c>
      <c r="F30" s="22">
        <v>654391</v>
      </c>
      <c r="G30" s="22">
        <v>689774</v>
      </c>
    </row>
    <row r="31" spans="1:7" ht="13.5">
      <c r="A31" s="3" t="s">
        <v>100</v>
      </c>
      <c r="B31" s="22">
        <v>425494</v>
      </c>
      <c r="C31" s="22">
        <v>381603</v>
      </c>
      <c r="D31" s="22">
        <v>381603</v>
      </c>
      <c r="E31" s="22">
        <v>376574</v>
      </c>
      <c r="F31" s="22">
        <v>376640</v>
      </c>
      <c r="G31" s="22">
        <v>377785</v>
      </c>
    </row>
    <row r="32" spans="1:7" ht="13.5">
      <c r="A32" s="4" t="s">
        <v>98</v>
      </c>
      <c r="B32" s="22">
        <v>-345213</v>
      </c>
      <c r="C32" s="22">
        <v>-341993</v>
      </c>
      <c r="D32" s="22">
        <v>-335582</v>
      </c>
      <c r="E32" s="22">
        <v>-328759</v>
      </c>
      <c r="F32" s="22">
        <v>-322618</v>
      </c>
      <c r="G32" s="22">
        <v>-318346</v>
      </c>
    </row>
    <row r="33" spans="1:7" ht="13.5">
      <c r="A33" s="4" t="s">
        <v>101</v>
      </c>
      <c r="B33" s="22">
        <v>80280</v>
      </c>
      <c r="C33" s="22">
        <v>39609</v>
      </c>
      <c r="D33" s="22">
        <v>46021</v>
      </c>
      <c r="E33" s="22">
        <v>47814</v>
      </c>
      <c r="F33" s="22">
        <v>54021</v>
      </c>
      <c r="G33" s="22">
        <v>59438</v>
      </c>
    </row>
    <row r="34" spans="1:7" ht="13.5">
      <c r="A34" s="3" t="s">
        <v>102</v>
      </c>
      <c r="B34" s="22">
        <v>1209906</v>
      </c>
      <c r="C34" s="22">
        <v>1240508</v>
      </c>
      <c r="D34" s="22">
        <v>1219237</v>
      </c>
      <c r="E34" s="22">
        <v>1213817</v>
      </c>
      <c r="F34" s="22">
        <v>1215293</v>
      </c>
      <c r="G34" s="22">
        <v>1306917</v>
      </c>
    </row>
    <row r="35" spans="1:7" ht="13.5">
      <c r="A35" s="4" t="s">
        <v>98</v>
      </c>
      <c r="B35" s="22">
        <v>-1095717</v>
      </c>
      <c r="C35" s="22">
        <v>-1112276</v>
      </c>
      <c r="D35" s="22">
        <v>-1075959</v>
      </c>
      <c r="E35" s="22">
        <v>-1077362</v>
      </c>
      <c r="F35" s="22">
        <v>-1051923</v>
      </c>
      <c r="G35" s="22">
        <v>-1079488</v>
      </c>
    </row>
    <row r="36" spans="1:7" ht="13.5">
      <c r="A36" s="4" t="s">
        <v>103</v>
      </c>
      <c r="B36" s="22">
        <v>114189</v>
      </c>
      <c r="C36" s="22">
        <v>128232</v>
      </c>
      <c r="D36" s="22">
        <v>143277</v>
      </c>
      <c r="E36" s="22">
        <v>136454</v>
      </c>
      <c r="F36" s="22">
        <v>163369</v>
      </c>
      <c r="G36" s="22">
        <v>227428</v>
      </c>
    </row>
    <row r="37" spans="1:7" ht="13.5">
      <c r="A37" s="3" t="s">
        <v>104</v>
      </c>
      <c r="B37" s="22">
        <v>6124</v>
      </c>
      <c r="C37" s="22">
        <v>4035</v>
      </c>
      <c r="D37" s="22">
        <v>1450</v>
      </c>
      <c r="E37" s="22">
        <v>1394</v>
      </c>
      <c r="F37" s="22">
        <v>1394</v>
      </c>
      <c r="G37" s="22">
        <v>3694</v>
      </c>
    </row>
    <row r="38" spans="1:7" ht="13.5">
      <c r="A38" s="4" t="s">
        <v>98</v>
      </c>
      <c r="B38" s="22">
        <v>-3494</v>
      </c>
      <c r="C38" s="22">
        <v>-1948</v>
      </c>
      <c r="D38" s="22">
        <v>-1242</v>
      </c>
      <c r="E38" s="22">
        <v>-1336</v>
      </c>
      <c r="F38" s="22">
        <v>-1249</v>
      </c>
      <c r="G38" s="22">
        <v>-3017</v>
      </c>
    </row>
    <row r="39" spans="1:7" ht="13.5">
      <c r="A39" s="4" t="s">
        <v>105</v>
      </c>
      <c r="B39" s="22">
        <v>2630</v>
      </c>
      <c r="C39" s="22">
        <v>2086</v>
      </c>
      <c r="D39" s="22">
        <v>207</v>
      </c>
      <c r="E39" s="22">
        <v>58</v>
      </c>
      <c r="F39" s="22">
        <v>144</v>
      </c>
      <c r="G39" s="22">
        <v>677</v>
      </c>
    </row>
    <row r="40" spans="1:7" ht="13.5">
      <c r="A40" s="3" t="s">
        <v>106</v>
      </c>
      <c r="B40" s="22">
        <v>214787</v>
      </c>
      <c r="C40" s="22">
        <v>259450</v>
      </c>
      <c r="D40" s="22">
        <v>270551</v>
      </c>
      <c r="E40" s="22">
        <v>250329</v>
      </c>
      <c r="F40" s="22">
        <v>230806</v>
      </c>
      <c r="G40" s="22">
        <v>240668</v>
      </c>
    </row>
    <row r="41" spans="1:7" ht="13.5">
      <c r="A41" s="4" t="s">
        <v>98</v>
      </c>
      <c r="B41" s="22">
        <v>-184962</v>
      </c>
      <c r="C41" s="22">
        <v>-235888</v>
      </c>
      <c r="D41" s="22">
        <v>-241361</v>
      </c>
      <c r="E41" s="22">
        <v>-231058</v>
      </c>
      <c r="F41" s="22">
        <v>-210108</v>
      </c>
      <c r="G41" s="22">
        <v>-204795</v>
      </c>
    </row>
    <row r="42" spans="1:7" ht="13.5">
      <c r="A42" s="4" t="s">
        <v>107</v>
      </c>
      <c r="B42" s="22">
        <v>29824</v>
      </c>
      <c r="C42" s="22">
        <v>23561</v>
      </c>
      <c r="D42" s="22">
        <v>29190</v>
      </c>
      <c r="E42" s="22">
        <v>19271</v>
      </c>
      <c r="F42" s="22">
        <v>20697</v>
      </c>
      <c r="G42" s="22">
        <v>35873</v>
      </c>
    </row>
    <row r="43" spans="1:7" ht="13.5">
      <c r="A43" s="3" t="s">
        <v>108</v>
      </c>
      <c r="B43" s="22">
        <v>797954</v>
      </c>
      <c r="C43" s="22">
        <v>797954</v>
      </c>
      <c r="D43" s="22">
        <v>797954</v>
      </c>
      <c r="E43" s="22">
        <v>797954</v>
      </c>
      <c r="F43" s="22">
        <v>797954</v>
      </c>
      <c r="G43" s="22">
        <v>797954</v>
      </c>
    </row>
    <row r="44" spans="1:7" ht="13.5">
      <c r="A44" s="3" t="s">
        <v>109</v>
      </c>
      <c r="B44" s="22">
        <v>45951</v>
      </c>
      <c r="C44" s="22">
        <v>45951</v>
      </c>
      <c r="D44" s="22">
        <v>13520</v>
      </c>
      <c r="E44" s="22">
        <v>8000</v>
      </c>
      <c r="F44" s="22">
        <v>8000</v>
      </c>
      <c r="G44" s="22"/>
    </row>
    <row r="45" spans="1:7" ht="13.5">
      <c r="A45" s="4" t="s">
        <v>98</v>
      </c>
      <c r="B45" s="22">
        <v>-19362</v>
      </c>
      <c r="C45" s="22">
        <v>-11277</v>
      </c>
      <c r="D45" s="22">
        <v>-4003</v>
      </c>
      <c r="E45" s="22">
        <v>-2285</v>
      </c>
      <c r="F45" s="22">
        <v>-1142</v>
      </c>
      <c r="G45" s="22"/>
    </row>
    <row r="46" spans="1:7" ht="13.5">
      <c r="A46" s="4" t="s">
        <v>109</v>
      </c>
      <c r="B46" s="22">
        <v>26588</v>
      </c>
      <c r="C46" s="22">
        <v>34673</v>
      </c>
      <c r="D46" s="22">
        <v>9516</v>
      </c>
      <c r="E46" s="22">
        <v>5714</v>
      </c>
      <c r="F46" s="22">
        <v>6857</v>
      </c>
      <c r="G46" s="22"/>
    </row>
    <row r="47" spans="1:7" ht="13.5">
      <c r="A47" s="3" t="s">
        <v>110</v>
      </c>
      <c r="B47" s="22">
        <v>99400</v>
      </c>
      <c r="C47" s="22"/>
      <c r="D47" s="22"/>
      <c r="E47" s="22">
        <v>19135</v>
      </c>
      <c r="F47" s="22"/>
      <c r="G47" s="22"/>
    </row>
    <row r="48" spans="1:7" ht="13.5">
      <c r="A48" s="3" t="s">
        <v>113</v>
      </c>
      <c r="B48" s="22">
        <v>1642862</v>
      </c>
      <c r="C48" s="22">
        <v>1555183</v>
      </c>
      <c r="D48" s="22">
        <v>1606537</v>
      </c>
      <c r="E48" s="22">
        <v>1629996</v>
      </c>
      <c r="F48" s="22">
        <v>1697437</v>
      </c>
      <c r="G48" s="22">
        <v>1811148</v>
      </c>
    </row>
    <row r="49" spans="1:7" ht="13.5">
      <c r="A49" s="3" t="s">
        <v>114</v>
      </c>
      <c r="B49" s="22">
        <v>7856</v>
      </c>
      <c r="C49" s="22">
        <v>7856</v>
      </c>
      <c r="D49" s="22">
        <v>7856</v>
      </c>
      <c r="E49" s="22">
        <v>7856</v>
      </c>
      <c r="F49" s="22">
        <v>7856</v>
      </c>
      <c r="G49" s="22">
        <v>7856</v>
      </c>
    </row>
    <row r="50" spans="1:7" ht="13.5">
      <c r="A50" s="3" t="s">
        <v>115</v>
      </c>
      <c r="B50" s="22">
        <v>198750</v>
      </c>
      <c r="C50" s="22">
        <v>247908</v>
      </c>
      <c r="D50" s="22">
        <v>306631</v>
      </c>
      <c r="E50" s="22">
        <v>44373</v>
      </c>
      <c r="F50" s="22">
        <v>56593</v>
      </c>
      <c r="G50" s="22">
        <v>50531</v>
      </c>
    </row>
    <row r="51" spans="1:7" ht="13.5">
      <c r="A51" s="3" t="s">
        <v>116</v>
      </c>
      <c r="B51" s="22">
        <v>10300</v>
      </c>
      <c r="C51" s="22"/>
      <c r="D51" s="22"/>
      <c r="E51" s="22">
        <v>149623</v>
      </c>
      <c r="F51" s="22"/>
      <c r="G51" s="22"/>
    </row>
    <row r="52" spans="1:7" ht="13.5">
      <c r="A52" s="3" t="s">
        <v>119</v>
      </c>
      <c r="B52" s="22">
        <v>216908</v>
      </c>
      <c r="C52" s="22">
        <v>255764</v>
      </c>
      <c r="D52" s="22">
        <v>314487</v>
      </c>
      <c r="E52" s="22">
        <v>201853</v>
      </c>
      <c r="F52" s="22">
        <v>64449</v>
      </c>
      <c r="G52" s="22">
        <v>58387</v>
      </c>
    </row>
    <row r="53" spans="1:7" ht="13.5">
      <c r="A53" s="3" t="s">
        <v>120</v>
      </c>
      <c r="B53" s="22">
        <v>745102</v>
      </c>
      <c r="C53" s="22">
        <v>483690</v>
      </c>
      <c r="D53" s="22">
        <v>472816</v>
      </c>
      <c r="E53" s="22">
        <v>430236</v>
      </c>
      <c r="F53" s="22">
        <v>518602</v>
      </c>
      <c r="G53" s="22">
        <v>603747</v>
      </c>
    </row>
    <row r="54" spans="1:7" ht="13.5">
      <c r="A54" s="3" t="s">
        <v>121</v>
      </c>
      <c r="B54" s="22">
        <v>1632238</v>
      </c>
      <c r="C54" s="22">
        <v>1651758</v>
      </c>
      <c r="D54" s="22">
        <v>1951553</v>
      </c>
      <c r="E54" s="22">
        <v>2245753</v>
      </c>
      <c r="F54" s="22">
        <v>2540053</v>
      </c>
      <c r="G54" s="22">
        <v>2657733</v>
      </c>
    </row>
    <row r="55" spans="1:7" ht="13.5">
      <c r="A55" s="3" t="s">
        <v>122</v>
      </c>
      <c r="B55" s="22">
        <v>311993</v>
      </c>
      <c r="C55" s="22">
        <v>623626</v>
      </c>
      <c r="D55" s="22">
        <v>568132</v>
      </c>
      <c r="E55" s="22">
        <v>589662</v>
      </c>
      <c r="F55" s="22">
        <v>605788</v>
      </c>
      <c r="G55" s="22">
        <v>1375128</v>
      </c>
    </row>
    <row r="56" spans="1:7" ht="13.5">
      <c r="A56" s="3" t="s">
        <v>123</v>
      </c>
      <c r="B56" s="22">
        <v>6551</v>
      </c>
      <c r="C56" s="22">
        <v>9395</v>
      </c>
      <c r="D56" s="22">
        <v>10823</v>
      </c>
      <c r="E56" s="22">
        <v>7659</v>
      </c>
      <c r="F56" s="22">
        <v>7998</v>
      </c>
      <c r="G56" s="22">
        <v>10528</v>
      </c>
    </row>
    <row r="57" spans="1:7" ht="13.5">
      <c r="A57" s="3" t="s">
        <v>124</v>
      </c>
      <c r="B57" s="22">
        <v>1815270</v>
      </c>
      <c r="C57" s="22">
        <v>1244500</v>
      </c>
      <c r="D57" s="22">
        <v>732844</v>
      </c>
      <c r="E57" s="22">
        <v>305913</v>
      </c>
      <c r="F57" s="22">
        <v>383050</v>
      </c>
      <c r="G57" s="22">
        <v>546603</v>
      </c>
    </row>
    <row r="58" spans="1:7" ht="13.5">
      <c r="A58" s="3" t="s">
        <v>125</v>
      </c>
      <c r="B58" s="22">
        <v>35491</v>
      </c>
      <c r="C58" s="22">
        <v>145167</v>
      </c>
      <c r="D58" s="22">
        <v>224034</v>
      </c>
      <c r="E58" s="22">
        <v>302845</v>
      </c>
      <c r="F58" s="22">
        <v>730956</v>
      </c>
      <c r="G58" s="22">
        <v>556291</v>
      </c>
    </row>
    <row r="59" spans="1:7" ht="13.5">
      <c r="A59" s="3" t="s">
        <v>126</v>
      </c>
      <c r="B59" s="22"/>
      <c r="C59" s="22"/>
      <c r="D59" s="22">
        <v>14575</v>
      </c>
      <c r="E59" s="22">
        <v>14575</v>
      </c>
      <c r="F59" s="22">
        <v>14575</v>
      </c>
      <c r="G59" s="22">
        <v>14575</v>
      </c>
    </row>
    <row r="60" spans="1:7" ht="13.5">
      <c r="A60" s="3" t="s">
        <v>127</v>
      </c>
      <c r="B60" s="22"/>
      <c r="C60" s="22"/>
      <c r="D60" s="22"/>
      <c r="E60" s="22">
        <v>33</v>
      </c>
      <c r="F60" s="22">
        <v>70</v>
      </c>
      <c r="G60" s="22">
        <v>127</v>
      </c>
    </row>
    <row r="61" spans="1:7" ht="13.5">
      <c r="A61" s="3" t="s">
        <v>128</v>
      </c>
      <c r="B61" s="22">
        <v>15301</v>
      </c>
      <c r="C61" s="22">
        <v>8749</v>
      </c>
      <c r="D61" s="22">
        <v>8749</v>
      </c>
      <c r="E61" s="22">
        <v>8827</v>
      </c>
      <c r="F61" s="22">
        <v>8782</v>
      </c>
      <c r="G61" s="22">
        <v>48802</v>
      </c>
    </row>
    <row r="62" spans="1:7" ht="13.5">
      <c r="A62" s="3" t="s">
        <v>129</v>
      </c>
      <c r="B62" s="22">
        <v>93975</v>
      </c>
      <c r="C62" s="22">
        <v>563430</v>
      </c>
      <c r="D62" s="22">
        <v>235676</v>
      </c>
      <c r="E62" s="22">
        <v>261235</v>
      </c>
      <c r="F62" s="22">
        <v>349242</v>
      </c>
      <c r="G62" s="22">
        <v>273975</v>
      </c>
    </row>
    <row r="63" spans="1:7" ht="13.5">
      <c r="A63" s="3" t="s">
        <v>94</v>
      </c>
      <c r="B63" s="22">
        <v>41</v>
      </c>
      <c r="C63" s="22">
        <v>35</v>
      </c>
      <c r="D63" s="22">
        <v>51590</v>
      </c>
      <c r="E63" s="22">
        <v>1324</v>
      </c>
      <c r="F63" s="22">
        <v>1070</v>
      </c>
      <c r="G63" s="22">
        <v>65627</v>
      </c>
    </row>
    <row r="64" spans="1:7" ht="13.5">
      <c r="A64" s="3" t="s">
        <v>95</v>
      </c>
      <c r="B64" s="22">
        <v>-50065</v>
      </c>
      <c r="C64" s="22">
        <v>-85610</v>
      </c>
      <c r="D64" s="22">
        <v>-62923</v>
      </c>
      <c r="E64" s="22">
        <v>-132206</v>
      </c>
      <c r="F64" s="22">
        <v>-183597</v>
      </c>
      <c r="G64" s="22">
        <v>-724692</v>
      </c>
    </row>
    <row r="65" spans="1:7" ht="13.5">
      <c r="A65" s="3" t="s">
        <v>130</v>
      </c>
      <c r="B65" s="22">
        <v>4605900</v>
      </c>
      <c r="C65" s="22">
        <v>4644743</v>
      </c>
      <c r="D65" s="22">
        <v>4207872</v>
      </c>
      <c r="E65" s="22">
        <v>4035859</v>
      </c>
      <c r="F65" s="22">
        <v>4976593</v>
      </c>
      <c r="G65" s="22">
        <v>5428449</v>
      </c>
    </row>
    <row r="66" spans="1:7" ht="13.5">
      <c r="A66" s="2" t="s">
        <v>131</v>
      </c>
      <c r="B66" s="22">
        <v>6465671</v>
      </c>
      <c r="C66" s="22">
        <v>6455691</v>
      </c>
      <c r="D66" s="22">
        <v>6128897</v>
      </c>
      <c r="E66" s="22">
        <v>5867710</v>
      </c>
      <c r="F66" s="22">
        <v>6738481</v>
      </c>
      <c r="G66" s="22">
        <v>7297984</v>
      </c>
    </row>
    <row r="67" spans="1:7" ht="14.25" thickBot="1">
      <c r="A67" s="5" t="s">
        <v>132</v>
      </c>
      <c r="B67" s="23">
        <v>19013627</v>
      </c>
      <c r="C67" s="23">
        <v>16933536</v>
      </c>
      <c r="D67" s="23">
        <v>15996013</v>
      </c>
      <c r="E67" s="23">
        <v>15762798</v>
      </c>
      <c r="F67" s="23">
        <v>15896939</v>
      </c>
      <c r="G67" s="23">
        <v>18309976</v>
      </c>
    </row>
    <row r="68" spans="1:7" ht="14.25" thickTop="1">
      <c r="A68" s="2" t="s">
        <v>133</v>
      </c>
      <c r="B68" s="22">
        <v>135214</v>
      </c>
      <c r="C68" s="22">
        <v>163206</v>
      </c>
      <c r="D68" s="22">
        <v>114386</v>
      </c>
      <c r="E68" s="22">
        <v>139714</v>
      </c>
      <c r="F68" s="22">
        <v>64118</v>
      </c>
      <c r="G68" s="22">
        <v>2203038</v>
      </c>
    </row>
    <row r="69" spans="1:7" ht="13.5">
      <c r="A69" s="2" t="s">
        <v>134</v>
      </c>
      <c r="B69" s="22">
        <v>2169215</v>
      </c>
      <c r="C69" s="22">
        <v>2127607</v>
      </c>
      <c r="D69" s="22">
        <v>1786320</v>
      </c>
      <c r="E69" s="22">
        <v>2356688</v>
      </c>
      <c r="F69" s="22">
        <v>1146225</v>
      </c>
      <c r="G69" s="22">
        <v>1095222</v>
      </c>
    </row>
    <row r="70" spans="1:7" ht="13.5">
      <c r="A70" s="2" t="s">
        <v>135</v>
      </c>
      <c r="B70" s="22">
        <v>1300000</v>
      </c>
      <c r="C70" s="22">
        <v>2550000</v>
      </c>
      <c r="D70" s="22">
        <v>2130000</v>
      </c>
      <c r="E70" s="22">
        <v>2300000</v>
      </c>
      <c r="F70" s="22">
        <v>3550000</v>
      </c>
      <c r="G70" s="22">
        <v>2940701</v>
      </c>
    </row>
    <row r="71" spans="1:7" ht="13.5">
      <c r="A71" s="2" t="s">
        <v>136</v>
      </c>
      <c r="B71" s="22">
        <v>336370</v>
      </c>
      <c r="C71" s="22">
        <v>445232</v>
      </c>
      <c r="D71" s="22">
        <v>516536</v>
      </c>
      <c r="E71" s="22">
        <v>587840</v>
      </c>
      <c r="F71" s="22">
        <v>1050640</v>
      </c>
      <c r="G71" s="22">
        <v>1116800</v>
      </c>
    </row>
    <row r="72" spans="1:7" ht="13.5">
      <c r="A72" s="2" t="s">
        <v>137</v>
      </c>
      <c r="B72" s="22">
        <v>6915</v>
      </c>
      <c r="C72" s="22">
        <v>6670</v>
      </c>
      <c r="D72" s="22">
        <v>2625</v>
      </c>
      <c r="E72" s="22">
        <v>1103</v>
      </c>
      <c r="F72" s="22">
        <v>1067</v>
      </c>
      <c r="G72" s="22"/>
    </row>
    <row r="73" spans="1:7" ht="13.5">
      <c r="A73" s="2" t="s">
        <v>138</v>
      </c>
      <c r="B73" s="22">
        <v>293197</v>
      </c>
      <c r="C73" s="22">
        <v>233301</v>
      </c>
      <c r="D73" s="22">
        <v>214775</v>
      </c>
      <c r="E73" s="22">
        <v>188226</v>
      </c>
      <c r="F73" s="22">
        <v>197338</v>
      </c>
      <c r="G73" s="22">
        <v>344304</v>
      </c>
    </row>
    <row r="74" spans="1:7" ht="13.5">
      <c r="A74" s="2" t="s">
        <v>139</v>
      </c>
      <c r="B74" s="22">
        <v>103387</v>
      </c>
      <c r="C74" s="22">
        <v>91299</v>
      </c>
      <c r="D74" s="22">
        <v>95973</v>
      </c>
      <c r="E74" s="22">
        <v>79332</v>
      </c>
      <c r="F74" s="22">
        <v>78772</v>
      </c>
      <c r="G74" s="22">
        <v>71891</v>
      </c>
    </row>
    <row r="75" spans="1:7" ht="13.5">
      <c r="A75" s="2" t="s">
        <v>140</v>
      </c>
      <c r="B75" s="22">
        <v>797190</v>
      </c>
      <c r="C75" s="22">
        <v>1654</v>
      </c>
      <c r="D75" s="22">
        <v>430855</v>
      </c>
      <c r="E75" s="22">
        <v>198138</v>
      </c>
      <c r="F75" s="22">
        <v>65187</v>
      </c>
      <c r="G75" s="22">
        <v>403504</v>
      </c>
    </row>
    <row r="76" spans="1:7" ht="13.5">
      <c r="A76" s="2" t="s">
        <v>143</v>
      </c>
      <c r="B76" s="22">
        <v>537996</v>
      </c>
      <c r="C76" s="22">
        <v>133091</v>
      </c>
      <c r="D76" s="22">
        <v>70460</v>
      </c>
      <c r="E76" s="22">
        <v>125065</v>
      </c>
      <c r="F76" s="22">
        <v>68723</v>
      </c>
      <c r="G76" s="22">
        <v>199083</v>
      </c>
    </row>
    <row r="77" spans="1:7" ht="13.5">
      <c r="A77" s="2" t="s">
        <v>144</v>
      </c>
      <c r="B77" s="22">
        <v>9997</v>
      </c>
      <c r="C77" s="22">
        <v>8677</v>
      </c>
      <c r="D77" s="22">
        <v>8390</v>
      </c>
      <c r="E77" s="22">
        <v>6351</v>
      </c>
      <c r="F77" s="22">
        <v>6048</v>
      </c>
      <c r="G77" s="22">
        <v>5841</v>
      </c>
    </row>
    <row r="78" spans="1:7" ht="13.5">
      <c r="A78" s="2" t="s">
        <v>145</v>
      </c>
      <c r="B78" s="22">
        <v>157210</v>
      </c>
      <c r="C78" s="22">
        <v>133980</v>
      </c>
      <c r="D78" s="22">
        <v>119980</v>
      </c>
      <c r="E78" s="22">
        <v>120000</v>
      </c>
      <c r="F78" s="22">
        <v>88000</v>
      </c>
      <c r="G78" s="22">
        <v>95000</v>
      </c>
    </row>
    <row r="79" spans="1:7" ht="13.5">
      <c r="A79" s="2" t="s">
        <v>146</v>
      </c>
      <c r="B79" s="22">
        <v>57600</v>
      </c>
      <c r="C79" s="22">
        <v>32200</v>
      </c>
      <c r="D79" s="22">
        <v>39000</v>
      </c>
      <c r="E79" s="22">
        <v>34300</v>
      </c>
      <c r="F79" s="22">
        <v>18000</v>
      </c>
      <c r="G79" s="22">
        <v>32200</v>
      </c>
    </row>
    <row r="80" spans="1:7" ht="13.5">
      <c r="A80" s="2" t="s">
        <v>149</v>
      </c>
      <c r="B80" s="22"/>
      <c r="C80" s="22"/>
      <c r="D80" s="22">
        <v>146422</v>
      </c>
      <c r="E80" s="22"/>
      <c r="F80" s="22"/>
      <c r="G80" s="22"/>
    </row>
    <row r="81" spans="1:7" ht="13.5">
      <c r="A81" s="2" t="s">
        <v>117</v>
      </c>
      <c r="B81" s="22">
        <v>35194</v>
      </c>
      <c r="C81" s="22">
        <v>216869</v>
      </c>
      <c r="D81" s="22">
        <v>4129</v>
      </c>
      <c r="E81" s="22">
        <v>39536</v>
      </c>
      <c r="F81" s="22">
        <v>22170</v>
      </c>
      <c r="G81" s="22">
        <v>1682</v>
      </c>
    </row>
    <row r="82" spans="1:7" ht="13.5">
      <c r="A82" s="2" t="s">
        <v>150</v>
      </c>
      <c r="B82" s="22">
        <v>5939489</v>
      </c>
      <c r="C82" s="22">
        <v>6143791</v>
      </c>
      <c r="D82" s="22">
        <v>5679854</v>
      </c>
      <c r="E82" s="22">
        <v>6176298</v>
      </c>
      <c r="F82" s="22">
        <v>6356292</v>
      </c>
      <c r="G82" s="22">
        <v>8509270</v>
      </c>
    </row>
    <row r="83" spans="1:7" ht="13.5">
      <c r="A83" s="2" t="s">
        <v>151</v>
      </c>
      <c r="B83" s="22">
        <v>593600</v>
      </c>
      <c r="C83" s="22">
        <v>844652</v>
      </c>
      <c r="D83" s="22">
        <v>739882</v>
      </c>
      <c r="E83" s="22">
        <v>789750</v>
      </c>
      <c r="F83" s="22">
        <v>1323590</v>
      </c>
      <c r="G83" s="22">
        <v>1330900</v>
      </c>
    </row>
    <row r="84" spans="1:7" ht="13.5">
      <c r="A84" s="2" t="s">
        <v>152</v>
      </c>
      <c r="B84" s="22">
        <v>26221</v>
      </c>
      <c r="C84" s="22">
        <v>33137</v>
      </c>
      <c r="D84" s="22">
        <v>7651</v>
      </c>
      <c r="E84" s="22">
        <v>4796</v>
      </c>
      <c r="F84" s="22">
        <v>5899</v>
      </c>
      <c r="G84" s="22"/>
    </row>
    <row r="85" spans="1:7" ht="13.5">
      <c r="A85" s="2" t="s">
        <v>154</v>
      </c>
      <c r="B85" s="22">
        <v>379141</v>
      </c>
      <c r="C85" s="22">
        <v>359128</v>
      </c>
      <c r="D85" s="22">
        <v>338183</v>
      </c>
      <c r="E85" s="22">
        <v>316713</v>
      </c>
      <c r="F85" s="22">
        <v>296234</v>
      </c>
      <c r="G85" s="22">
        <v>270505</v>
      </c>
    </row>
    <row r="86" spans="1:7" ht="13.5">
      <c r="A86" s="2" t="s">
        <v>155</v>
      </c>
      <c r="B86" s="22">
        <v>225152</v>
      </c>
      <c r="C86" s="22">
        <v>193876</v>
      </c>
      <c r="D86" s="22">
        <v>200410</v>
      </c>
      <c r="E86" s="22">
        <v>161732</v>
      </c>
      <c r="F86" s="22">
        <v>132625</v>
      </c>
      <c r="G86" s="22">
        <v>133034</v>
      </c>
    </row>
    <row r="87" spans="1:7" ht="13.5">
      <c r="A87" s="2" t="s">
        <v>147</v>
      </c>
      <c r="B87" s="22">
        <v>17480</v>
      </c>
      <c r="C87" s="22">
        <v>17250</v>
      </c>
      <c r="D87" s="22">
        <v>17024</v>
      </c>
      <c r="E87" s="22"/>
      <c r="F87" s="22"/>
      <c r="G87" s="22"/>
    </row>
    <row r="88" spans="1:7" ht="13.5">
      <c r="A88" s="2" t="s">
        <v>148</v>
      </c>
      <c r="B88" s="22"/>
      <c r="C88" s="22"/>
      <c r="D88" s="22">
        <v>168353</v>
      </c>
      <c r="E88" s="22">
        <v>166878</v>
      </c>
      <c r="F88" s="22"/>
      <c r="G88" s="22"/>
    </row>
    <row r="89" spans="1:7" ht="13.5">
      <c r="A89" s="2" t="s">
        <v>157</v>
      </c>
      <c r="B89" s="22">
        <v>1241596</v>
      </c>
      <c r="C89" s="22">
        <v>1448045</v>
      </c>
      <c r="D89" s="22">
        <v>1471504</v>
      </c>
      <c r="E89" s="22">
        <v>1439870</v>
      </c>
      <c r="F89" s="22">
        <v>1758349</v>
      </c>
      <c r="G89" s="22">
        <v>1734439</v>
      </c>
    </row>
    <row r="90" spans="1:7" ht="14.25" thickBot="1">
      <c r="A90" s="5" t="s">
        <v>158</v>
      </c>
      <c r="B90" s="23">
        <v>7181086</v>
      </c>
      <c r="C90" s="23">
        <v>7591836</v>
      </c>
      <c r="D90" s="23">
        <v>7151359</v>
      </c>
      <c r="E90" s="23">
        <v>7616168</v>
      </c>
      <c r="F90" s="23">
        <v>8114641</v>
      </c>
      <c r="G90" s="23">
        <v>10243709</v>
      </c>
    </row>
    <row r="91" spans="1:7" ht="14.25" thickTop="1">
      <c r="A91" s="2" t="s">
        <v>159</v>
      </c>
      <c r="B91" s="22">
        <v>3860905</v>
      </c>
      <c r="C91" s="22">
        <v>3860905</v>
      </c>
      <c r="D91" s="22">
        <v>3860905</v>
      </c>
      <c r="E91" s="22">
        <v>3860905</v>
      </c>
      <c r="F91" s="22">
        <v>3860905</v>
      </c>
      <c r="G91" s="22">
        <v>3860905</v>
      </c>
    </row>
    <row r="92" spans="1:7" ht="13.5">
      <c r="A92" s="3" t="s">
        <v>160</v>
      </c>
      <c r="B92" s="22">
        <v>3196356</v>
      </c>
      <c r="C92" s="22">
        <v>3196356</v>
      </c>
      <c r="D92" s="22">
        <v>3196356</v>
      </c>
      <c r="E92" s="22">
        <v>3196356</v>
      </c>
      <c r="F92" s="22">
        <v>3196356</v>
      </c>
      <c r="G92" s="22">
        <v>3196356</v>
      </c>
    </row>
    <row r="93" spans="1:7" ht="13.5">
      <c r="A93" s="3" t="s">
        <v>161</v>
      </c>
      <c r="B93" s="22">
        <v>3196356</v>
      </c>
      <c r="C93" s="22">
        <v>3196356</v>
      </c>
      <c r="D93" s="22">
        <v>3196356</v>
      </c>
      <c r="E93" s="22">
        <v>3196356</v>
      </c>
      <c r="F93" s="22">
        <v>3196356</v>
      </c>
      <c r="G93" s="22">
        <v>3196356</v>
      </c>
    </row>
    <row r="94" spans="1:7" ht="13.5">
      <c r="A94" s="4" t="s">
        <v>162</v>
      </c>
      <c r="B94" s="22">
        <v>4689543</v>
      </c>
      <c r="C94" s="22">
        <v>2462250</v>
      </c>
      <c r="D94" s="22">
        <v>2027467</v>
      </c>
      <c r="E94" s="22">
        <v>1342005</v>
      </c>
      <c r="F94" s="22">
        <v>1038596</v>
      </c>
      <c r="G94" s="22">
        <v>1252601</v>
      </c>
    </row>
    <row r="95" spans="1:7" ht="13.5">
      <c r="A95" s="3" t="s">
        <v>163</v>
      </c>
      <c r="B95" s="22">
        <v>4689543</v>
      </c>
      <c r="C95" s="22">
        <v>2462250</v>
      </c>
      <c r="D95" s="22">
        <v>2027467</v>
      </c>
      <c r="E95" s="22">
        <v>1342005</v>
      </c>
      <c r="F95" s="22">
        <v>1038596</v>
      </c>
      <c r="G95" s="22">
        <v>1252601</v>
      </c>
    </row>
    <row r="96" spans="1:7" ht="13.5">
      <c r="A96" s="2" t="s">
        <v>164</v>
      </c>
      <c r="B96" s="22">
        <v>-201458</v>
      </c>
      <c r="C96" s="22">
        <v>-201458</v>
      </c>
      <c r="D96" s="22">
        <v>-201409</v>
      </c>
      <c r="E96" s="22">
        <v>-201255</v>
      </c>
      <c r="F96" s="22">
        <v>-199485</v>
      </c>
      <c r="G96" s="22">
        <v>-199209</v>
      </c>
    </row>
    <row r="97" spans="1:7" ht="13.5">
      <c r="A97" s="2" t="s">
        <v>165</v>
      </c>
      <c r="B97" s="22">
        <v>11545346</v>
      </c>
      <c r="C97" s="22">
        <v>9318053</v>
      </c>
      <c r="D97" s="22">
        <v>8883319</v>
      </c>
      <c r="E97" s="22">
        <v>8198011</v>
      </c>
      <c r="F97" s="22">
        <v>7896372</v>
      </c>
      <c r="G97" s="22">
        <v>8110653</v>
      </c>
    </row>
    <row r="98" spans="1:7" ht="13.5">
      <c r="A98" s="2" t="s">
        <v>166</v>
      </c>
      <c r="B98" s="22">
        <v>287195</v>
      </c>
      <c r="C98" s="22">
        <v>23647</v>
      </c>
      <c r="D98" s="22">
        <v>-38664</v>
      </c>
      <c r="E98" s="22">
        <v>-51381</v>
      </c>
      <c r="F98" s="22">
        <v>-114075</v>
      </c>
      <c r="G98" s="22">
        <v>-44386</v>
      </c>
    </row>
    <row r="99" spans="1:7" ht="13.5">
      <c r="A99" s="2" t="s">
        <v>168</v>
      </c>
      <c r="B99" s="22">
        <v>287195</v>
      </c>
      <c r="C99" s="22">
        <v>23647</v>
      </c>
      <c r="D99" s="22">
        <v>-38664</v>
      </c>
      <c r="E99" s="22">
        <v>-51381</v>
      </c>
      <c r="F99" s="22">
        <v>-114075</v>
      </c>
      <c r="G99" s="22">
        <v>-44386</v>
      </c>
    </row>
    <row r="100" spans="1:7" ht="13.5">
      <c r="A100" s="6" t="s">
        <v>169</v>
      </c>
      <c r="B100" s="22">
        <v>11832541</v>
      </c>
      <c r="C100" s="22">
        <v>9341700</v>
      </c>
      <c r="D100" s="22">
        <v>8844654</v>
      </c>
      <c r="E100" s="22">
        <v>8146629</v>
      </c>
      <c r="F100" s="22">
        <v>7782297</v>
      </c>
      <c r="G100" s="22">
        <v>8066266</v>
      </c>
    </row>
    <row r="101" spans="1:7" ht="14.25" thickBot="1">
      <c r="A101" s="7" t="s">
        <v>170</v>
      </c>
      <c r="B101" s="22">
        <v>19013627</v>
      </c>
      <c r="C101" s="22">
        <v>16933536</v>
      </c>
      <c r="D101" s="22">
        <v>15996013</v>
      </c>
      <c r="E101" s="22">
        <v>15762798</v>
      </c>
      <c r="F101" s="22">
        <v>15896939</v>
      </c>
      <c r="G101" s="22">
        <v>18309976</v>
      </c>
    </row>
    <row r="102" spans="1:7" ht="14.25" thickTop="1">
      <c r="A102" s="8"/>
      <c r="B102" s="24"/>
      <c r="C102" s="24"/>
      <c r="D102" s="24"/>
      <c r="E102" s="24"/>
      <c r="F102" s="24"/>
      <c r="G102" s="24"/>
    </row>
    <row r="104" ht="13.5">
      <c r="A104" s="20" t="s">
        <v>175</v>
      </c>
    </row>
    <row r="105" ht="13.5">
      <c r="A105" s="20" t="s">
        <v>176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2014-08-12T04:30:48Z</dcterms:created>
  <dcterms:modified xsi:type="dcterms:W3CDTF">2014-08-12T04:30:59Z</dcterms:modified>
  <cp:category/>
  <cp:version/>
  <cp:contentType/>
  <cp:contentStatus/>
</cp:coreProperties>
</file>