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<sst xmlns="http://schemas.openxmlformats.org/spreadsheetml/2006/main" count="705" uniqueCount="287">
  <si>
    <t>退職給付制度終了益</t>
  </si>
  <si>
    <t>少数株主損益調整前四半期純利益</t>
  </si>
  <si>
    <t>賃貸事業等売上高</t>
  </si>
  <si>
    <t>連結・損益計算書</t>
  </si>
  <si>
    <t>受取手形及び営業未収入金</t>
  </si>
  <si>
    <t>建物及び構築物（純額）</t>
  </si>
  <si>
    <t>資産</t>
  </si>
  <si>
    <t>支払手形及び買掛金</t>
  </si>
  <si>
    <t>少数株主持分</t>
  </si>
  <si>
    <t>連結・貸借対照表</t>
  </si>
  <si>
    <t>累積四半期</t>
  </si>
  <si>
    <t>2013/04/01</t>
  </si>
  <si>
    <t>抱合せ株式消滅差損益（△は益）</t>
  </si>
  <si>
    <t>貸倒引当金の増減額（△は減少）</t>
  </si>
  <si>
    <t>賞与引当金の増減額（△は減少）</t>
  </si>
  <si>
    <t>退職給付引当金の増減額（△は減少）</t>
  </si>
  <si>
    <t>役員退職慰労引当金の増減額（△は減少）</t>
  </si>
  <si>
    <t>受取利息及び受取配当金</t>
  </si>
  <si>
    <t>固定資産売却損益（△は益）</t>
  </si>
  <si>
    <t>固定資産受贈益</t>
  </si>
  <si>
    <t>投資有価証券売却損益（△は益）</t>
  </si>
  <si>
    <t>投資有価証券評価損益（△は益）</t>
  </si>
  <si>
    <t>売上債権の増減額（△は増加）</t>
  </si>
  <si>
    <t>たな卸資産の増減額（△は増加）</t>
  </si>
  <si>
    <t>仕入債務の増減額（△は減少）</t>
  </si>
  <si>
    <t>未払消費税等の増減額（△は減少）</t>
  </si>
  <si>
    <t>小計</t>
  </si>
  <si>
    <t>利息及び配当金の受取額</t>
  </si>
  <si>
    <t>利息の支払額</t>
  </si>
  <si>
    <t>法人税等の支払額</t>
  </si>
  <si>
    <t>法人税等の支払額又は還付額（△は支払）</t>
  </si>
  <si>
    <t>営業活動によるキャッシュ・フロー</t>
  </si>
  <si>
    <t>定期預金の純増減額（△は増加）</t>
  </si>
  <si>
    <t>有形固定資産の取得による支出</t>
  </si>
  <si>
    <t>有形固定資産の除却による支出</t>
  </si>
  <si>
    <t>有形固定資産の売却による収入</t>
  </si>
  <si>
    <t>無形固定資産の取得による支出</t>
  </si>
  <si>
    <t>投資有価証券の取得による支出</t>
  </si>
  <si>
    <t>投資有価証券の売却による収入</t>
  </si>
  <si>
    <t>関係会社株式の取得による支出</t>
  </si>
  <si>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</si>
  <si>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</si>
  <si>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</si>
  <si>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</si>
  <si>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自己株式の取得による支出</t>
  </si>
  <si>
    <t>配当金の支払額</t>
  </si>
  <si>
    <t>少数株主への配当金の支払額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</si>
  <si>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</si>
  <si>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</si>
  <si>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</si>
  <si>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</si>
  <si>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合併に伴う現金及び現金同等物の増加額</t>
  </si>
  <si>
    <t>連結・キャッシュフロー計算書</t>
  </si>
  <si>
    <t>その他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</si>
  <si>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</si>
  <si>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</si>
  <si>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</si>
  <si>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</si>
  <si>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</si>
  <si>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</si>
  <si>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</si>
  <si>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2013/06/26</t>
  </si>
  <si>
    <t>通期</t>
  </si>
  <si>
    <t>2013/03/31</t>
  </si>
  <si>
    <t>2012/03/31</t>
  </si>
  <si>
    <t>2012/06/27</t>
  </si>
  <si>
    <t>2011/03/31</t>
  </si>
  <si>
    <t>2011/06/28</t>
  </si>
  <si>
    <t>2010/03/31</t>
  </si>
  <si>
    <t>2010/06/25</t>
  </si>
  <si>
    <t>2009/03/31</t>
  </si>
  <si>
    <t>2009/06/26</t>
  </si>
  <si>
    <t>2008/03/31</t>
  </si>
  <si>
    <t>現金及び預金</t>
  </si>
  <si>
    <t>千円</t>
  </si>
  <si>
    <t>受取手形</t>
  </si>
  <si>
    <t>売掛金</t>
  </si>
  <si>
    <t>完成工事未収入金</t>
  </si>
  <si>
    <t>商品</t>
  </si>
  <si>
    <t>商品</t>
  </si>
  <si>
    <t>製品</t>
  </si>
  <si>
    <t>商品及び製品</t>
  </si>
  <si>
    <t>仕掛品</t>
  </si>
  <si>
    <t>未成工事支出金</t>
  </si>
  <si>
    <t>原材料</t>
  </si>
  <si>
    <t>貯蔵品</t>
  </si>
  <si>
    <t>原材料及び貯蔵品</t>
  </si>
  <si>
    <t>前渡金</t>
  </si>
  <si>
    <t>前払費用</t>
  </si>
  <si>
    <t>繰延税金資産</t>
  </si>
  <si>
    <t>未収入金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</si>
  <si>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</si>
  <si>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</si>
  <si>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</si>
  <si>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</si>
  <si>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</si>
  <si>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</si>
  <si>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</si>
  <si>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</si>
  <si>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</si>
  <si>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</si>
  <si>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</si>
  <si>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</si>
  <si>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</si>
  <si>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</si>
  <si>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</si>
  <si>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建設仮勘定</t>
  </si>
  <si>
    <t>その他（純額）</t>
  </si>
  <si>
    <t>有形固定資産</t>
  </si>
  <si>
    <t>有形固定資産</t>
  </si>
  <si>
    <t>ソフトウエア</t>
  </si>
  <si>
    <t>その他</t>
  </si>
  <si>
    <t>無形固定資産</t>
  </si>
  <si>
    <t>投資有価証券</t>
  </si>
  <si>
    <t>関係会社株式</t>
  </si>
  <si>
    <t>出資金</t>
  </si>
  <si>
    <t>関係会社長期貸付金</t>
  </si>
  <si>
    <t>長期前払費用</t>
  </si>
  <si>
    <t>差入保証金</t>
  </si>
  <si>
    <t>投資その他の資産</t>
  </si>
  <si>
    <t>固定資産</t>
  </si>
  <si>
    <t>資産</t>
  </si>
  <si>
    <t>支払手形</t>
  </si>
  <si>
    <t>買掛金</t>
  </si>
  <si>
    <t>工事未払金</t>
  </si>
  <si>
    <t>短期借入金</t>
  </si>
  <si>
    <t>未払金</t>
  </si>
  <si>
    <t>未払費用</t>
  </si>
  <si>
    <t>未払法人税等</t>
  </si>
  <si>
    <t>未払消費税等</t>
  </si>
  <si>
    <t>前受金</t>
  </si>
  <si>
    <t>未成工事受入金</t>
  </si>
  <si>
    <t>預り金</t>
  </si>
  <si>
    <t>賞与引当金</t>
  </si>
  <si>
    <t>資産除去債務</t>
  </si>
  <si>
    <t>資産除去債務</t>
  </si>
  <si>
    <t>流動負債</t>
  </si>
  <si>
    <t>長期借入金</t>
  </si>
  <si>
    <t>繰延税金負債</t>
  </si>
  <si>
    <t>退職給付引当金</t>
  </si>
  <si>
    <t>役員退職慰労引当金</t>
  </si>
  <si>
    <t>預り保証金</t>
  </si>
  <si>
    <t>固定負債</t>
  </si>
  <si>
    <t>固定負債</t>
  </si>
  <si>
    <t>負債</t>
  </si>
  <si>
    <t>負債</t>
  </si>
  <si>
    <t>資本金</t>
  </si>
  <si>
    <t>資本準備金</t>
  </si>
  <si>
    <t>資本剰余金</t>
  </si>
  <si>
    <t>資本剰余金</t>
  </si>
  <si>
    <t>利益準備金</t>
  </si>
  <si>
    <t>買換資産圧縮積立金</t>
  </si>
  <si>
    <t>別途積立金</t>
  </si>
  <si>
    <t>繰越利益剰余金</t>
  </si>
  <si>
    <t>利益剰余金</t>
  </si>
  <si>
    <t>自己株式</t>
  </si>
  <si>
    <t>株主資本</t>
  </si>
  <si>
    <t>株主資本</t>
  </si>
  <si>
    <t>その他有価証券評価差額金</t>
  </si>
  <si>
    <t>評価・換算差額等</t>
  </si>
  <si>
    <t>評価・換算差額等</t>
  </si>
  <si>
    <t>純資産</t>
  </si>
  <si>
    <t>純資産</t>
  </si>
  <si>
    <t>負債純資産</t>
  </si>
  <si>
    <t>証券コード</t>
  </si>
  <si>
    <t>企業名</t>
  </si>
  <si>
    <t>靜甲株式会社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</si>
  <si>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</si>
  <si>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</si>
  <si>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</si>
  <si>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</si>
  <si>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</si>
  <si>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</si>
  <si>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</si>
  <si>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</si>
  <si>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</si>
  <si>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製品売上高</t>
  </si>
  <si>
    <t>商品売上高</t>
  </si>
  <si>
    <t>完成工事高</t>
  </si>
  <si>
    <t>その他の売上高</t>
  </si>
  <si>
    <t>売上高</t>
  </si>
  <si>
    <t>製品期首たな卸高</t>
  </si>
  <si>
    <t>当期製品製造原価</t>
  </si>
  <si>
    <t>合計</t>
  </si>
  <si>
    <t>製品他勘定振替高</t>
  </si>
  <si>
    <t>製品期末たな卸高</t>
  </si>
  <si>
    <t>製品売上原価</t>
  </si>
  <si>
    <t>商品期首たな卸高</t>
  </si>
  <si>
    <t>当期商品仕入高</t>
  </si>
  <si>
    <t>商品他勘定振替高</t>
  </si>
  <si>
    <t>商品期末たな卸高</t>
  </si>
  <si>
    <t>商品売上原価合計</t>
  </si>
  <si>
    <t>当期工事原価</t>
  </si>
  <si>
    <t>その他の売上原価</t>
  </si>
  <si>
    <t>売上原価</t>
  </si>
  <si>
    <t>売上総利益</t>
  </si>
  <si>
    <t>販売促進費</t>
  </si>
  <si>
    <t>貸倒引当金繰入額</t>
  </si>
  <si>
    <t>役員報酬</t>
  </si>
  <si>
    <t>給与</t>
  </si>
  <si>
    <t>賞与</t>
  </si>
  <si>
    <t>（うち賞与引当金繰入額）</t>
  </si>
  <si>
    <t>福利厚生費</t>
  </si>
  <si>
    <t>退職給付引当金繰入額</t>
  </si>
  <si>
    <t>（うち役員退職慰労引当金繰入額）</t>
  </si>
  <si>
    <t>通信交通費</t>
  </si>
  <si>
    <t>運賃諸掛</t>
  </si>
  <si>
    <t>減価償却費</t>
  </si>
  <si>
    <t>減価償却費</t>
  </si>
  <si>
    <t>販売費・一般管理費</t>
  </si>
  <si>
    <t>営業利益</t>
  </si>
  <si>
    <t>受取利息</t>
  </si>
  <si>
    <t>受取配当金</t>
  </si>
  <si>
    <t>受取配当金</t>
  </si>
  <si>
    <t>仕入割引</t>
  </si>
  <si>
    <t>その他</t>
  </si>
  <si>
    <t>営業外収益</t>
  </si>
  <si>
    <t>支払利息</t>
  </si>
  <si>
    <t>売上割引</t>
  </si>
  <si>
    <t>売上割引</t>
  </si>
  <si>
    <t>為替差損</t>
  </si>
  <si>
    <t>支払補償費</t>
  </si>
  <si>
    <t>営業外費用</t>
  </si>
  <si>
    <t>経常利益</t>
  </si>
  <si>
    <t>固定資産売却益</t>
  </si>
  <si>
    <t>投資有価証券売却益</t>
  </si>
  <si>
    <t>抱合せ株式消滅差益</t>
  </si>
  <si>
    <t>貸倒引当金戻入額</t>
  </si>
  <si>
    <t>関係会社株式売却益</t>
  </si>
  <si>
    <t>負ののれん発生益</t>
  </si>
  <si>
    <t>特別利益</t>
  </si>
  <si>
    <t>特別利益</t>
  </si>
  <si>
    <t>固定資産売却損</t>
  </si>
  <si>
    <t>固定資産除却損</t>
  </si>
  <si>
    <t>減損損失</t>
  </si>
  <si>
    <t>減損損失</t>
  </si>
  <si>
    <t>電話加入権評価損</t>
  </si>
  <si>
    <t>投資有価証券評価損</t>
  </si>
  <si>
    <t>ゴルフ会員権評価損</t>
  </si>
  <si>
    <t>たな卸資産除却損</t>
  </si>
  <si>
    <t>たな卸資産評価損</t>
  </si>
  <si>
    <t>特別損失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</si>
  <si>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</si>
  <si>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</si>
  <si>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</si>
  <si>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</si>
  <si>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</si>
  <si>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</si>
  <si>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</si>
  <si>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2014/02/13</t>
  </si>
  <si>
    <t>四半期</t>
  </si>
  <si>
    <t>2013/12/31</t>
  </si>
  <si>
    <t>2013/11/13</t>
  </si>
  <si>
    <t>2013/09/30</t>
  </si>
  <si>
    <t>2013/08/12</t>
  </si>
  <si>
    <t>2013/06/30</t>
  </si>
  <si>
    <t>2013/02/13</t>
  </si>
  <si>
    <t>2012/12/31</t>
  </si>
  <si>
    <t>2012/11/12</t>
  </si>
  <si>
    <t>2012/09/30</t>
  </si>
  <si>
    <t>2012/08/10</t>
  </si>
  <si>
    <t>2012/06/30</t>
  </si>
  <si>
    <t>2012/02/10</t>
  </si>
  <si>
    <t>2011/12/31</t>
  </si>
  <si>
    <t>2011/11/11</t>
  </si>
  <si>
    <t>2011/09/30</t>
  </si>
  <si>
    <t>2011/08/12</t>
  </si>
  <si>
    <t>2011/06/30</t>
  </si>
  <si>
    <t>2011/02/10</t>
  </si>
  <si>
    <t>2010/12/31</t>
  </si>
  <si>
    <t>2010/11/12</t>
  </si>
  <si>
    <t>2010/09/30</t>
  </si>
  <si>
    <t>2010/08/09</t>
  </si>
  <si>
    <t>2010/06/30</t>
  </si>
  <si>
    <t>2010/02/12</t>
  </si>
  <si>
    <t>2009/12/31</t>
  </si>
  <si>
    <t>2009/11/13</t>
  </si>
  <si>
    <t>2009/09/30</t>
  </si>
  <si>
    <t>2009/08/12</t>
  </si>
  <si>
    <t>2009/06/30</t>
  </si>
  <si>
    <t>2009/02/13</t>
  </si>
  <si>
    <t>2008/12/31</t>
  </si>
  <si>
    <t>2008/11/14</t>
  </si>
  <si>
    <t>2008/09/30</t>
  </si>
  <si>
    <t>2008/08/13</t>
  </si>
  <si>
    <t>2008/06/30</t>
  </si>
  <si>
    <t>現金及び預金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</si>
</sst>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2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4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164</v>
      </c>
      <c r="B2" s="14">
        <v>6286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165</v>
      </c>
      <c r="B3" s="1" t="s">
        <v>166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54</v>
      </c>
      <c r="B4" s="15" t="str">
        <f>HYPERLINK("http://www.kabupro.jp/mark/20140213/S10015F5.htm","四半期報告書")</f>
        <v>四半期報告書</v>
      </c>
      <c r="C4" s="15" t="str">
        <f>HYPERLINK("http://www.kabupro.jp/mark/20131113/S1000GCP.htm","四半期報告書")</f>
        <v>四半期報告書</v>
      </c>
      <c r="D4" s="15" t="str">
        <f>HYPERLINK("http://www.kabupro.jp/mark/20130812/S000E99I.htm","四半期報告書")</f>
        <v>四半期報告書</v>
      </c>
      <c r="E4" s="15" t="str">
        <f>HYPERLINK("http://www.kabupro.jp/mark/20130626/S000DS2T.htm","有価証券報告書")</f>
        <v>有価証券報告書</v>
      </c>
      <c r="F4" s="15" t="str">
        <f>HYPERLINK("http://www.kabupro.jp/mark/20140213/S10015F5.htm","四半期報告書")</f>
        <v>四半期報告書</v>
      </c>
      <c r="G4" s="15" t="str">
        <f>HYPERLINK("http://www.kabupro.jp/mark/20131113/S1000GCP.htm","四半期報告書")</f>
        <v>四半期報告書</v>
      </c>
      <c r="H4" s="15" t="str">
        <f>HYPERLINK("http://www.kabupro.jp/mark/20130812/S000E99I.htm","四半期報告書")</f>
        <v>四半期報告書</v>
      </c>
      <c r="I4" s="15" t="str">
        <f>HYPERLINK("http://www.kabupro.jp/mark/20130626/S000DS2T.htm","有価証券報告書")</f>
        <v>有価証券報告書</v>
      </c>
      <c r="J4" s="15" t="str">
        <f>HYPERLINK("http://www.kabupro.jp/mark/20130213/S000CUM6.htm","四半期報告書")</f>
        <v>四半期報告書</v>
      </c>
      <c r="K4" s="15" t="str">
        <f>HYPERLINK("http://www.kabupro.jp/mark/20121112/S000C889.htm","四半期報告書")</f>
        <v>四半期報告書</v>
      </c>
      <c r="L4" s="15" t="str">
        <f>HYPERLINK("http://www.kabupro.jp/mark/20120810/S000BMD1.htm","四半期報告書")</f>
        <v>四半期報告書</v>
      </c>
      <c r="M4" s="15" t="str">
        <f>HYPERLINK("http://www.kabupro.jp/mark/20120627/S000B6HU.htm","有価証券報告書")</f>
        <v>有価証券報告書</v>
      </c>
      <c r="N4" s="15" t="str">
        <f>HYPERLINK("http://www.kabupro.jp/mark/20120210/S000A9D5.htm","四半期報告書")</f>
        <v>四半期報告書</v>
      </c>
      <c r="O4" s="15" t="str">
        <f>HYPERLINK("http://www.kabupro.jp/mark/20111111/S0009OYE.htm","四半期報告書")</f>
        <v>四半期報告書</v>
      </c>
      <c r="P4" s="15" t="str">
        <f>HYPERLINK("http://www.kabupro.jp/mark/20110812/S00095N1.htm","四半期報告書")</f>
        <v>四半期報告書</v>
      </c>
      <c r="Q4" s="15" t="str">
        <f>HYPERLINK("http://www.kabupro.jp/mark/20110628/S0008NCC.htm","有価証券報告書")</f>
        <v>有価証券報告書</v>
      </c>
      <c r="R4" s="15" t="str">
        <f>HYPERLINK("http://www.kabupro.jp/mark/20110210/S0007PJ4.htm","四半期報告書")</f>
        <v>四半期報告書</v>
      </c>
      <c r="S4" s="15" t="str">
        <f>HYPERLINK("http://www.kabupro.jp/mark/20101112/S00074GN.htm","四半期報告書")</f>
        <v>四半期報告書</v>
      </c>
      <c r="T4" s="15" t="str">
        <f>HYPERLINK("http://www.kabupro.jp/mark/20100809/S0006GZE.htm","四半期報告書")</f>
        <v>四半期報告書</v>
      </c>
      <c r="U4" s="15" t="str">
        <f>HYPERLINK("http://www.kabupro.jp/mark/20100625/S00061C7.htm","有価証券報告書")</f>
        <v>有価証券報告書</v>
      </c>
      <c r="V4" s="15" t="str">
        <f>HYPERLINK("http://www.kabupro.jp/mark/20100212/S00057OE.htm","四半期報告書")</f>
        <v>四半期報告書</v>
      </c>
      <c r="W4" s="15" t="str">
        <f>HYPERLINK("http://www.kabupro.jp/mark/20091113/S0004K5L.htm","四半期報告書")</f>
        <v>四半期報告書</v>
      </c>
      <c r="X4" s="15" t="str">
        <f>HYPERLINK("http://www.kabupro.jp/mark/20090812/S0003WX4.htm","四半期報告書")</f>
        <v>四半期報告書</v>
      </c>
      <c r="Y4" s="15" t="str">
        <f>HYPERLINK("http://www.kabupro.jp/mark/20090626/S0003GL9.htm","有価証券報告書")</f>
        <v>有価証券報告書</v>
      </c>
    </row>
    <row r="5" spans="1:25" ht="14.25" thickBot="1">
      <c r="A5" s="11" t="s">
        <v>55</v>
      </c>
      <c r="B5" s="1" t="s">
        <v>249</v>
      </c>
      <c r="C5" s="1" t="s">
        <v>252</v>
      </c>
      <c r="D5" s="1" t="s">
        <v>254</v>
      </c>
      <c r="E5" s="1" t="s">
        <v>61</v>
      </c>
      <c r="F5" s="1" t="s">
        <v>249</v>
      </c>
      <c r="G5" s="1" t="s">
        <v>252</v>
      </c>
      <c r="H5" s="1" t="s">
        <v>254</v>
      </c>
      <c r="I5" s="1" t="s">
        <v>61</v>
      </c>
      <c r="J5" s="1" t="s">
        <v>256</v>
      </c>
      <c r="K5" s="1" t="s">
        <v>258</v>
      </c>
      <c r="L5" s="1" t="s">
        <v>260</v>
      </c>
      <c r="M5" s="1" t="s">
        <v>65</v>
      </c>
      <c r="N5" s="1" t="s">
        <v>262</v>
      </c>
      <c r="O5" s="1" t="s">
        <v>264</v>
      </c>
      <c r="P5" s="1" t="s">
        <v>266</v>
      </c>
      <c r="Q5" s="1" t="s">
        <v>67</v>
      </c>
      <c r="R5" s="1" t="s">
        <v>268</v>
      </c>
      <c r="S5" s="1" t="s">
        <v>270</v>
      </c>
      <c r="T5" s="1" t="s">
        <v>272</v>
      </c>
      <c r="U5" s="1" t="s">
        <v>69</v>
      </c>
      <c r="V5" s="1" t="s">
        <v>274</v>
      </c>
      <c r="W5" s="1" t="s">
        <v>276</v>
      </c>
      <c r="X5" s="1" t="s">
        <v>278</v>
      </c>
      <c r="Y5" s="1" t="s">
        <v>71</v>
      </c>
    </row>
    <row r="6" spans="1:25" ht="15" thickBot="1" thickTop="1">
      <c r="A6" s="10" t="s">
        <v>56</v>
      </c>
      <c r="B6" s="18" t="s">
        <v>3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57</v>
      </c>
      <c r="B7" s="14" t="s">
        <v>10</v>
      </c>
      <c r="C7" s="14" t="s">
        <v>10</v>
      </c>
      <c r="D7" s="14" t="s">
        <v>10</v>
      </c>
      <c r="E7" s="16" t="s">
        <v>62</v>
      </c>
      <c r="F7" s="14" t="s">
        <v>10</v>
      </c>
      <c r="G7" s="14" t="s">
        <v>10</v>
      </c>
      <c r="H7" s="14" t="s">
        <v>10</v>
      </c>
      <c r="I7" s="16" t="s">
        <v>62</v>
      </c>
      <c r="J7" s="14" t="s">
        <v>10</v>
      </c>
      <c r="K7" s="14" t="s">
        <v>10</v>
      </c>
      <c r="L7" s="14" t="s">
        <v>10</v>
      </c>
      <c r="M7" s="16" t="s">
        <v>62</v>
      </c>
      <c r="N7" s="14" t="s">
        <v>10</v>
      </c>
      <c r="O7" s="14" t="s">
        <v>10</v>
      </c>
      <c r="P7" s="14" t="s">
        <v>10</v>
      </c>
      <c r="Q7" s="16" t="s">
        <v>62</v>
      </c>
      <c r="R7" s="14" t="s">
        <v>10</v>
      </c>
      <c r="S7" s="14" t="s">
        <v>10</v>
      </c>
      <c r="T7" s="14" t="s">
        <v>10</v>
      </c>
      <c r="U7" s="16" t="s">
        <v>62</v>
      </c>
      <c r="V7" s="14" t="s">
        <v>10</v>
      </c>
      <c r="W7" s="14" t="s">
        <v>10</v>
      </c>
      <c r="X7" s="14" t="s">
        <v>10</v>
      </c>
      <c r="Y7" s="16" t="s">
        <v>62</v>
      </c>
    </row>
    <row r="8" spans="1:25" ht="13.5">
      <c r="A8" s="13" t="s">
        <v>58</v>
      </c>
      <c r="B8" s="1" t="s">
        <v>11</v>
      </c>
      <c r="C8" s="1" t="s">
        <v>11</v>
      </c>
      <c r="D8" s="1" t="s">
        <v>11</v>
      </c>
      <c r="E8" s="17" t="s">
        <v>170</v>
      </c>
      <c r="F8" s="1" t="s">
        <v>170</v>
      </c>
      <c r="G8" s="1" t="s">
        <v>170</v>
      </c>
      <c r="H8" s="1" t="s">
        <v>170</v>
      </c>
      <c r="I8" s="17" t="s">
        <v>171</v>
      </c>
      <c r="J8" s="1" t="s">
        <v>171</v>
      </c>
      <c r="K8" s="1" t="s">
        <v>171</v>
      </c>
      <c r="L8" s="1" t="s">
        <v>171</v>
      </c>
      <c r="M8" s="17" t="s">
        <v>172</v>
      </c>
      <c r="N8" s="1" t="s">
        <v>172</v>
      </c>
      <c r="O8" s="1" t="s">
        <v>172</v>
      </c>
      <c r="P8" s="1" t="s">
        <v>172</v>
      </c>
      <c r="Q8" s="17" t="s">
        <v>173</v>
      </c>
      <c r="R8" s="1" t="s">
        <v>173</v>
      </c>
      <c r="S8" s="1" t="s">
        <v>173</v>
      </c>
      <c r="T8" s="1" t="s">
        <v>173</v>
      </c>
      <c r="U8" s="17" t="s">
        <v>174</v>
      </c>
      <c r="V8" s="1" t="s">
        <v>174</v>
      </c>
      <c r="W8" s="1" t="s">
        <v>174</v>
      </c>
      <c r="X8" s="1" t="s">
        <v>174</v>
      </c>
      <c r="Y8" s="17" t="s">
        <v>175</v>
      </c>
    </row>
    <row r="9" spans="1:25" ht="13.5">
      <c r="A9" s="13" t="s">
        <v>59</v>
      </c>
      <c r="B9" s="1" t="s">
        <v>251</v>
      </c>
      <c r="C9" s="1" t="s">
        <v>253</v>
      </c>
      <c r="D9" s="1" t="s">
        <v>255</v>
      </c>
      <c r="E9" s="17" t="s">
        <v>63</v>
      </c>
      <c r="F9" s="1" t="s">
        <v>257</v>
      </c>
      <c r="G9" s="1" t="s">
        <v>259</v>
      </c>
      <c r="H9" s="1" t="s">
        <v>261</v>
      </c>
      <c r="I9" s="17" t="s">
        <v>64</v>
      </c>
      <c r="J9" s="1" t="s">
        <v>263</v>
      </c>
      <c r="K9" s="1" t="s">
        <v>265</v>
      </c>
      <c r="L9" s="1" t="s">
        <v>267</v>
      </c>
      <c r="M9" s="17" t="s">
        <v>66</v>
      </c>
      <c r="N9" s="1" t="s">
        <v>269</v>
      </c>
      <c r="O9" s="1" t="s">
        <v>271</v>
      </c>
      <c r="P9" s="1" t="s">
        <v>273</v>
      </c>
      <c r="Q9" s="17" t="s">
        <v>68</v>
      </c>
      <c r="R9" s="1" t="s">
        <v>275</v>
      </c>
      <c r="S9" s="1" t="s">
        <v>277</v>
      </c>
      <c r="T9" s="1" t="s">
        <v>279</v>
      </c>
      <c r="U9" s="17" t="s">
        <v>70</v>
      </c>
      <c r="V9" s="1" t="s">
        <v>281</v>
      </c>
      <c r="W9" s="1" t="s">
        <v>283</v>
      </c>
      <c r="X9" s="1" t="s">
        <v>285</v>
      </c>
      <c r="Y9" s="17" t="s">
        <v>72</v>
      </c>
    </row>
    <row r="10" spans="1:25" ht="14.25" thickBot="1">
      <c r="A10" s="13" t="s">
        <v>60</v>
      </c>
      <c r="B10" s="1" t="s">
        <v>74</v>
      </c>
      <c r="C10" s="1" t="s">
        <v>74</v>
      </c>
      <c r="D10" s="1" t="s">
        <v>74</v>
      </c>
      <c r="E10" s="17" t="s">
        <v>74</v>
      </c>
      <c r="F10" s="1" t="s">
        <v>74</v>
      </c>
      <c r="G10" s="1" t="s">
        <v>74</v>
      </c>
      <c r="H10" s="1" t="s">
        <v>74</v>
      </c>
      <c r="I10" s="17" t="s">
        <v>74</v>
      </c>
      <c r="J10" s="1" t="s">
        <v>74</v>
      </c>
      <c r="K10" s="1" t="s">
        <v>74</v>
      </c>
      <c r="L10" s="1" t="s">
        <v>74</v>
      </c>
      <c r="M10" s="17" t="s">
        <v>74</v>
      </c>
      <c r="N10" s="1" t="s">
        <v>74</v>
      </c>
      <c r="O10" s="1" t="s">
        <v>74</v>
      </c>
      <c r="P10" s="1" t="s">
        <v>74</v>
      </c>
      <c r="Q10" s="17" t="s">
        <v>74</v>
      </c>
      <c r="R10" s="1" t="s">
        <v>74</v>
      </c>
      <c r="S10" s="1" t="s">
        <v>74</v>
      </c>
      <c r="T10" s="1" t="s">
        <v>74</v>
      </c>
      <c r="U10" s="17" t="s">
        <v>74</v>
      </c>
      <c r="V10" s="1" t="s">
        <v>74</v>
      </c>
      <c r="W10" s="1" t="s">
        <v>74</v>
      </c>
      <c r="X10" s="1" t="s">
        <v>74</v>
      </c>
      <c r="Y10" s="17" t="s">
        <v>74</v>
      </c>
    </row>
    <row r="11" spans="1:25" ht="14.25" thickTop="1">
      <c r="A11" s="30" t="s">
        <v>180</v>
      </c>
      <c r="B11" s="27">
        <v>18866277</v>
      </c>
      <c r="C11" s="27">
        <v>12479343</v>
      </c>
      <c r="D11" s="27">
        <v>5609295</v>
      </c>
      <c r="E11" s="21">
        <v>25206763</v>
      </c>
      <c r="F11" s="27">
        <v>16982738</v>
      </c>
      <c r="G11" s="27">
        <v>10984884</v>
      </c>
      <c r="H11" s="27">
        <v>4588285</v>
      </c>
      <c r="I11" s="21">
        <v>22873350</v>
      </c>
      <c r="J11" s="27">
        <v>15849488</v>
      </c>
      <c r="K11" s="27">
        <v>10425450</v>
      </c>
      <c r="L11" s="27">
        <v>4730028</v>
      </c>
      <c r="M11" s="21">
        <v>21670280</v>
      </c>
      <c r="N11" s="27">
        <v>15154628</v>
      </c>
      <c r="O11" s="27">
        <v>10807475</v>
      </c>
      <c r="P11" s="27">
        <v>4198321</v>
      </c>
      <c r="Q11" s="21">
        <v>21219378</v>
      </c>
      <c r="R11" s="27">
        <v>15048489</v>
      </c>
      <c r="S11" s="27">
        <v>9755752</v>
      </c>
      <c r="T11" s="27">
        <v>4300595</v>
      </c>
      <c r="U11" s="21">
        <v>22053975</v>
      </c>
      <c r="V11" s="27">
        <v>16372192</v>
      </c>
      <c r="W11" s="27">
        <v>11225023</v>
      </c>
      <c r="X11" s="27">
        <v>5138664</v>
      </c>
      <c r="Y11" s="21">
        <v>25859876</v>
      </c>
    </row>
    <row r="12" spans="1:25" ht="13.5">
      <c r="A12" s="7" t="s">
        <v>194</v>
      </c>
      <c r="B12" s="28">
        <v>15137172</v>
      </c>
      <c r="C12" s="28">
        <v>10066864</v>
      </c>
      <c r="D12" s="28">
        <v>4548589</v>
      </c>
      <c r="E12" s="22">
        <v>20150208</v>
      </c>
      <c r="F12" s="28">
        <v>13571998</v>
      </c>
      <c r="G12" s="28">
        <v>8693097</v>
      </c>
      <c r="H12" s="28">
        <v>3615815</v>
      </c>
      <c r="I12" s="22">
        <v>18286892</v>
      </c>
      <c r="J12" s="28">
        <v>12719167</v>
      </c>
      <c r="K12" s="28">
        <v>8350243</v>
      </c>
      <c r="L12" s="28">
        <v>3812545</v>
      </c>
      <c r="M12" s="22">
        <v>17379945</v>
      </c>
      <c r="N12" s="28">
        <v>12146974</v>
      </c>
      <c r="O12" s="28">
        <v>8682480</v>
      </c>
      <c r="P12" s="28">
        <v>3335777</v>
      </c>
      <c r="Q12" s="22">
        <v>16980095</v>
      </c>
      <c r="R12" s="28">
        <v>11998423</v>
      </c>
      <c r="S12" s="28">
        <v>7755659</v>
      </c>
      <c r="T12" s="28">
        <v>3490170</v>
      </c>
      <c r="U12" s="22">
        <v>17988320</v>
      </c>
      <c r="V12" s="28">
        <v>13345448</v>
      </c>
      <c r="W12" s="28">
        <v>9054043</v>
      </c>
      <c r="X12" s="28">
        <v>4137651</v>
      </c>
      <c r="Y12" s="22">
        <v>21105762</v>
      </c>
    </row>
    <row r="13" spans="1:25" ht="13.5">
      <c r="A13" s="7" t="s">
        <v>195</v>
      </c>
      <c r="B13" s="28">
        <v>3729105</v>
      </c>
      <c r="C13" s="28">
        <v>2412478</v>
      </c>
      <c r="D13" s="28">
        <v>1060706</v>
      </c>
      <c r="E13" s="22">
        <v>5056554</v>
      </c>
      <c r="F13" s="28">
        <v>3410739</v>
      </c>
      <c r="G13" s="28">
        <v>2291786</v>
      </c>
      <c r="H13" s="28">
        <v>972469</v>
      </c>
      <c r="I13" s="22">
        <v>4586458</v>
      </c>
      <c r="J13" s="28">
        <v>3130320</v>
      </c>
      <c r="K13" s="28">
        <v>2075207</v>
      </c>
      <c r="L13" s="28">
        <v>917482</v>
      </c>
      <c r="M13" s="22">
        <v>4290335</v>
      </c>
      <c r="N13" s="28">
        <v>3007653</v>
      </c>
      <c r="O13" s="28">
        <v>2124995</v>
      </c>
      <c r="P13" s="28">
        <v>862543</v>
      </c>
      <c r="Q13" s="22">
        <v>4239283</v>
      </c>
      <c r="R13" s="28">
        <v>3050065</v>
      </c>
      <c r="S13" s="28">
        <v>2000093</v>
      </c>
      <c r="T13" s="28">
        <v>810424</v>
      </c>
      <c r="U13" s="22">
        <v>4065654</v>
      </c>
      <c r="V13" s="28">
        <v>3026744</v>
      </c>
      <c r="W13" s="28">
        <v>2170979</v>
      </c>
      <c r="X13" s="28">
        <v>1001012</v>
      </c>
      <c r="Y13" s="22">
        <v>4754113</v>
      </c>
    </row>
    <row r="14" spans="1:25" ht="13.5">
      <c r="A14" s="7" t="s">
        <v>209</v>
      </c>
      <c r="B14" s="28">
        <v>3452753</v>
      </c>
      <c r="C14" s="28">
        <v>2273470</v>
      </c>
      <c r="D14" s="28">
        <v>1123037</v>
      </c>
      <c r="E14" s="22">
        <v>4367709</v>
      </c>
      <c r="F14" s="28">
        <v>3201001</v>
      </c>
      <c r="G14" s="28">
        <v>2097414</v>
      </c>
      <c r="H14" s="28">
        <v>1055986</v>
      </c>
      <c r="I14" s="22">
        <v>4097411</v>
      </c>
      <c r="J14" s="28">
        <v>3015551</v>
      </c>
      <c r="K14" s="28">
        <v>1997651</v>
      </c>
      <c r="L14" s="28">
        <v>1006658</v>
      </c>
      <c r="M14" s="22">
        <v>4053499</v>
      </c>
      <c r="N14" s="28">
        <v>3015810</v>
      </c>
      <c r="O14" s="28">
        <v>2027481</v>
      </c>
      <c r="P14" s="28">
        <v>989281</v>
      </c>
      <c r="Q14" s="22">
        <v>3927718</v>
      </c>
      <c r="R14" s="28">
        <v>2900858</v>
      </c>
      <c r="S14" s="28">
        <v>1938947</v>
      </c>
      <c r="T14" s="28">
        <v>974474</v>
      </c>
      <c r="U14" s="22">
        <v>4352389</v>
      </c>
      <c r="V14" s="28">
        <v>3225989</v>
      </c>
      <c r="W14" s="28">
        <v>2174775</v>
      </c>
      <c r="X14" s="28">
        <v>1091305</v>
      </c>
      <c r="Y14" s="22">
        <v>4348370</v>
      </c>
    </row>
    <row r="15" spans="1:25" ht="14.25" thickBot="1">
      <c r="A15" s="25" t="s">
        <v>210</v>
      </c>
      <c r="B15" s="29">
        <v>276351</v>
      </c>
      <c r="C15" s="29">
        <v>139007</v>
      </c>
      <c r="D15" s="29">
        <v>-62330</v>
      </c>
      <c r="E15" s="23">
        <v>688844</v>
      </c>
      <c r="F15" s="29">
        <v>209737</v>
      </c>
      <c r="G15" s="29">
        <v>194372</v>
      </c>
      <c r="H15" s="29">
        <v>-83517</v>
      </c>
      <c r="I15" s="23">
        <v>489046</v>
      </c>
      <c r="J15" s="29">
        <v>114768</v>
      </c>
      <c r="K15" s="29">
        <v>77555</v>
      </c>
      <c r="L15" s="29">
        <v>-89175</v>
      </c>
      <c r="M15" s="23">
        <v>236836</v>
      </c>
      <c r="N15" s="29">
        <v>-8156</v>
      </c>
      <c r="O15" s="29">
        <v>97513</v>
      </c>
      <c r="P15" s="29">
        <v>-126737</v>
      </c>
      <c r="Q15" s="23">
        <v>311564</v>
      </c>
      <c r="R15" s="29">
        <v>149206</v>
      </c>
      <c r="S15" s="29">
        <v>61145</v>
      </c>
      <c r="T15" s="29">
        <v>-164049</v>
      </c>
      <c r="U15" s="23">
        <v>-286734</v>
      </c>
      <c r="V15" s="29">
        <v>-199244</v>
      </c>
      <c r="W15" s="29">
        <v>-3796</v>
      </c>
      <c r="X15" s="29">
        <v>-90292</v>
      </c>
      <c r="Y15" s="23">
        <v>405742</v>
      </c>
    </row>
    <row r="16" spans="1:25" ht="14.25" thickTop="1">
      <c r="A16" s="6" t="s">
        <v>211</v>
      </c>
      <c r="B16" s="28">
        <v>1835</v>
      </c>
      <c r="C16" s="28">
        <v>1701</v>
      </c>
      <c r="D16" s="28">
        <v>257</v>
      </c>
      <c r="E16" s="22">
        <v>3193</v>
      </c>
      <c r="F16" s="28">
        <v>1723</v>
      </c>
      <c r="G16" s="28">
        <v>1580</v>
      </c>
      <c r="H16" s="28">
        <v>125</v>
      </c>
      <c r="I16" s="22">
        <v>3335</v>
      </c>
      <c r="J16" s="28">
        <v>1827</v>
      </c>
      <c r="K16" s="28">
        <v>1623</v>
      </c>
      <c r="L16" s="28">
        <v>176</v>
      </c>
      <c r="M16" s="22">
        <v>3110</v>
      </c>
      <c r="N16" s="28">
        <v>1687</v>
      </c>
      <c r="O16" s="28">
        <v>1559</v>
      </c>
      <c r="P16" s="28">
        <v>137</v>
      </c>
      <c r="Q16" s="22">
        <v>3504</v>
      </c>
      <c r="R16" s="28">
        <v>1835</v>
      </c>
      <c r="S16" s="28">
        <v>1706</v>
      </c>
      <c r="T16" s="28">
        <v>82</v>
      </c>
      <c r="U16" s="22">
        <v>3956</v>
      </c>
      <c r="V16" s="28">
        <v>2185</v>
      </c>
      <c r="W16" s="28">
        <v>2083</v>
      </c>
      <c r="X16" s="28">
        <v>217</v>
      </c>
      <c r="Y16" s="22">
        <v>3454</v>
      </c>
    </row>
    <row r="17" spans="1:25" ht="13.5">
      <c r="A17" s="6" t="s">
        <v>212</v>
      </c>
      <c r="B17" s="28">
        <v>37717</v>
      </c>
      <c r="C17" s="28">
        <v>19684</v>
      </c>
      <c r="D17" s="28">
        <v>18444</v>
      </c>
      <c r="E17" s="22">
        <v>30660</v>
      </c>
      <c r="F17" s="28">
        <v>30457</v>
      </c>
      <c r="G17" s="28">
        <v>16271</v>
      </c>
      <c r="H17" s="28">
        <v>15071</v>
      </c>
      <c r="I17" s="22">
        <v>28524</v>
      </c>
      <c r="J17" s="28">
        <v>28347</v>
      </c>
      <c r="K17" s="28">
        <v>15277</v>
      </c>
      <c r="L17" s="28">
        <v>14209</v>
      </c>
      <c r="M17" s="22">
        <v>28311</v>
      </c>
      <c r="N17" s="28">
        <v>28116</v>
      </c>
      <c r="O17" s="28">
        <v>16034</v>
      </c>
      <c r="P17" s="28">
        <v>15228</v>
      </c>
      <c r="Q17" s="22">
        <v>27042</v>
      </c>
      <c r="R17" s="28">
        <v>26856</v>
      </c>
      <c r="S17" s="28">
        <v>16146</v>
      </c>
      <c r="T17" s="28">
        <v>15183</v>
      </c>
      <c r="U17" s="22">
        <v>34137</v>
      </c>
      <c r="V17" s="28">
        <v>33980</v>
      </c>
      <c r="W17" s="28">
        <v>20649</v>
      </c>
      <c r="X17" s="28">
        <v>19644</v>
      </c>
      <c r="Y17" s="22">
        <v>31992</v>
      </c>
    </row>
    <row r="18" spans="1:25" ht="13.5">
      <c r="A18" s="6" t="s">
        <v>53</v>
      </c>
      <c r="B18" s="28">
        <v>48225</v>
      </c>
      <c r="C18" s="28">
        <v>33280</v>
      </c>
      <c r="D18" s="28">
        <v>19806</v>
      </c>
      <c r="E18" s="22">
        <v>34482</v>
      </c>
      <c r="F18" s="28">
        <v>37983</v>
      </c>
      <c r="G18" s="28">
        <v>25952</v>
      </c>
      <c r="H18" s="28">
        <v>13099</v>
      </c>
      <c r="I18" s="22">
        <v>34360</v>
      </c>
      <c r="J18" s="28">
        <v>44513</v>
      </c>
      <c r="K18" s="28">
        <v>26091</v>
      </c>
      <c r="L18" s="28">
        <v>14958</v>
      </c>
      <c r="M18" s="22">
        <v>63256</v>
      </c>
      <c r="N18" s="28">
        <v>63020</v>
      </c>
      <c r="O18" s="28">
        <v>45439</v>
      </c>
      <c r="P18" s="28">
        <v>25541</v>
      </c>
      <c r="Q18" s="22">
        <v>30470</v>
      </c>
      <c r="R18" s="28">
        <v>41390</v>
      </c>
      <c r="S18" s="28">
        <v>29362</v>
      </c>
      <c r="T18" s="28">
        <v>12855</v>
      </c>
      <c r="U18" s="22">
        <v>34707</v>
      </c>
      <c r="V18" s="28">
        <v>48047</v>
      </c>
      <c r="W18" s="28">
        <v>33583</v>
      </c>
      <c r="X18" s="28">
        <v>17587</v>
      </c>
      <c r="Y18" s="22">
        <v>27902</v>
      </c>
    </row>
    <row r="19" spans="1:25" ht="13.5">
      <c r="A19" s="6" t="s">
        <v>216</v>
      </c>
      <c r="B19" s="28">
        <v>87778</v>
      </c>
      <c r="C19" s="28">
        <v>54667</v>
      </c>
      <c r="D19" s="28">
        <v>38509</v>
      </c>
      <c r="E19" s="22">
        <v>89604</v>
      </c>
      <c r="F19" s="28">
        <v>70165</v>
      </c>
      <c r="G19" s="28">
        <v>43804</v>
      </c>
      <c r="H19" s="28">
        <v>28295</v>
      </c>
      <c r="I19" s="22">
        <v>88040</v>
      </c>
      <c r="J19" s="28">
        <v>74688</v>
      </c>
      <c r="K19" s="28">
        <v>42992</v>
      </c>
      <c r="L19" s="28">
        <v>29345</v>
      </c>
      <c r="M19" s="22">
        <v>107900</v>
      </c>
      <c r="N19" s="28">
        <v>92824</v>
      </c>
      <c r="O19" s="28">
        <v>63032</v>
      </c>
      <c r="P19" s="28">
        <v>40907</v>
      </c>
      <c r="Q19" s="22">
        <v>82579</v>
      </c>
      <c r="R19" s="28">
        <v>70082</v>
      </c>
      <c r="S19" s="28">
        <v>47215</v>
      </c>
      <c r="T19" s="28">
        <v>28121</v>
      </c>
      <c r="U19" s="22">
        <v>103608</v>
      </c>
      <c r="V19" s="28">
        <v>84213</v>
      </c>
      <c r="W19" s="28">
        <v>56315</v>
      </c>
      <c r="X19" s="28">
        <v>37448</v>
      </c>
      <c r="Y19" s="22">
        <v>104194</v>
      </c>
    </row>
    <row r="20" spans="1:25" ht="13.5">
      <c r="A20" s="6" t="s">
        <v>217</v>
      </c>
      <c r="B20" s="28">
        <v>6123</v>
      </c>
      <c r="C20" s="28">
        <v>4027</v>
      </c>
      <c r="D20" s="28">
        <v>1297</v>
      </c>
      <c r="E20" s="22">
        <v>6884</v>
      </c>
      <c r="F20" s="28">
        <v>5152</v>
      </c>
      <c r="G20" s="28">
        <v>3648</v>
      </c>
      <c r="H20" s="28">
        <v>1691</v>
      </c>
      <c r="I20" s="22">
        <v>4788</v>
      </c>
      <c r="J20" s="28">
        <v>3159</v>
      </c>
      <c r="K20" s="28">
        <v>2269</v>
      </c>
      <c r="L20" s="28">
        <v>1077</v>
      </c>
      <c r="M20" s="22">
        <v>4778</v>
      </c>
      <c r="N20" s="28">
        <v>3255</v>
      </c>
      <c r="O20" s="28">
        <v>2218</v>
      </c>
      <c r="P20" s="28">
        <v>894</v>
      </c>
      <c r="Q20" s="22">
        <v>7188</v>
      </c>
      <c r="R20" s="28">
        <v>6035</v>
      </c>
      <c r="S20" s="28">
        <v>4276</v>
      </c>
      <c r="T20" s="28">
        <v>2523</v>
      </c>
      <c r="U20" s="22">
        <v>8727</v>
      </c>
      <c r="V20" s="28">
        <v>6107</v>
      </c>
      <c r="W20" s="28">
        <v>4209</v>
      </c>
      <c r="X20" s="28">
        <v>1269</v>
      </c>
      <c r="Y20" s="22">
        <v>8807</v>
      </c>
    </row>
    <row r="21" spans="1:25" ht="13.5">
      <c r="A21" s="6" t="s">
        <v>218</v>
      </c>
      <c r="B21" s="28">
        <v>18330</v>
      </c>
      <c r="C21" s="28">
        <v>13669</v>
      </c>
      <c r="D21" s="28">
        <v>5737</v>
      </c>
      <c r="E21" s="22">
        <v>26436</v>
      </c>
      <c r="F21" s="28">
        <v>18404</v>
      </c>
      <c r="G21" s="28">
        <v>13665</v>
      </c>
      <c r="H21" s="28">
        <v>5412</v>
      </c>
      <c r="I21" s="22">
        <v>27451</v>
      </c>
      <c r="J21" s="28">
        <v>18854</v>
      </c>
      <c r="K21" s="28">
        <v>13241</v>
      </c>
      <c r="L21" s="28">
        <v>5542</v>
      </c>
      <c r="M21" s="22">
        <v>24111</v>
      </c>
      <c r="N21" s="28">
        <v>17137</v>
      </c>
      <c r="O21" s="28">
        <v>12382</v>
      </c>
      <c r="P21" s="28">
        <v>5001</v>
      </c>
      <c r="Q21" s="22">
        <v>20756</v>
      </c>
      <c r="R21" s="28">
        <v>13150</v>
      </c>
      <c r="S21" s="28">
        <v>8345</v>
      </c>
      <c r="T21" s="28">
        <v>3694</v>
      </c>
      <c r="U21" s="22">
        <v>30227</v>
      </c>
      <c r="V21" s="28">
        <v>21580</v>
      </c>
      <c r="W21" s="28">
        <v>15640</v>
      </c>
      <c r="X21" s="28">
        <v>6769</v>
      </c>
      <c r="Y21" s="22">
        <v>28259</v>
      </c>
    </row>
    <row r="22" spans="1:25" ht="13.5">
      <c r="A22" s="6" t="s">
        <v>220</v>
      </c>
      <c r="B22" s="28"/>
      <c r="C22" s="28"/>
      <c r="D22" s="28"/>
      <c r="E22" s="22"/>
      <c r="F22" s="28"/>
      <c r="G22" s="28"/>
      <c r="H22" s="28"/>
      <c r="I22" s="22"/>
      <c r="J22" s="28"/>
      <c r="K22" s="28"/>
      <c r="L22" s="28">
        <v>3</v>
      </c>
      <c r="M22" s="22"/>
      <c r="N22" s="28"/>
      <c r="O22" s="28"/>
      <c r="P22" s="28">
        <v>1918</v>
      </c>
      <c r="Q22" s="22"/>
      <c r="R22" s="28"/>
      <c r="S22" s="28"/>
      <c r="T22" s="28"/>
      <c r="U22" s="22"/>
      <c r="V22" s="28"/>
      <c r="W22" s="28"/>
      <c r="X22" s="28"/>
      <c r="Y22" s="22"/>
    </row>
    <row r="23" spans="1:25" ht="13.5">
      <c r="A23" s="6" t="s">
        <v>91</v>
      </c>
      <c r="B23" s="28">
        <v>5643</v>
      </c>
      <c r="C23" s="28">
        <v>4132</v>
      </c>
      <c r="D23" s="28">
        <v>924</v>
      </c>
      <c r="E23" s="22">
        <v>9057</v>
      </c>
      <c r="F23" s="28">
        <v>6901</v>
      </c>
      <c r="G23" s="28">
        <v>2260</v>
      </c>
      <c r="H23" s="28">
        <v>462</v>
      </c>
      <c r="I23" s="22">
        <v>4556</v>
      </c>
      <c r="J23" s="28">
        <v>6195</v>
      </c>
      <c r="K23" s="28">
        <v>1143</v>
      </c>
      <c r="L23" s="28">
        <v>99</v>
      </c>
      <c r="M23" s="22">
        <v>2106</v>
      </c>
      <c r="N23" s="28">
        <v>1772</v>
      </c>
      <c r="O23" s="28">
        <v>1508</v>
      </c>
      <c r="P23" s="28">
        <v>897</v>
      </c>
      <c r="Q23" s="22">
        <v>2670</v>
      </c>
      <c r="R23" s="28">
        <v>1535</v>
      </c>
      <c r="S23" s="28">
        <v>971</v>
      </c>
      <c r="T23" s="28">
        <v>362</v>
      </c>
      <c r="U23" s="22">
        <v>7747</v>
      </c>
      <c r="V23" s="28">
        <v>4141</v>
      </c>
      <c r="W23" s="28">
        <v>1912</v>
      </c>
      <c r="X23" s="28">
        <v>902</v>
      </c>
      <c r="Y23" s="22">
        <v>2726</v>
      </c>
    </row>
    <row r="24" spans="1:25" ht="13.5">
      <c r="A24" s="6" t="s">
        <v>222</v>
      </c>
      <c r="B24" s="28">
        <v>30097</v>
      </c>
      <c r="C24" s="28">
        <v>21829</v>
      </c>
      <c r="D24" s="28">
        <v>7958</v>
      </c>
      <c r="E24" s="22">
        <v>42378</v>
      </c>
      <c r="F24" s="28">
        <v>30459</v>
      </c>
      <c r="G24" s="28">
        <v>19574</v>
      </c>
      <c r="H24" s="28">
        <v>7566</v>
      </c>
      <c r="I24" s="22">
        <v>36796</v>
      </c>
      <c r="J24" s="28">
        <v>28209</v>
      </c>
      <c r="K24" s="28">
        <v>16654</v>
      </c>
      <c r="L24" s="28">
        <v>6723</v>
      </c>
      <c r="M24" s="22">
        <v>30996</v>
      </c>
      <c r="N24" s="28">
        <v>22165</v>
      </c>
      <c r="O24" s="28">
        <v>16109</v>
      </c>
      <c r="P24" s="28">
        <v>8711</v>
      </c>
      <c r="Q24" s="22">
        <v>30615</v>
      </c>
      <c r="R24" s="28">
        <v>20720</v>
      </c>
      <c r="S24" s="28">
        <v>13594</v>
      </c>
      <c r="T24" s="28">
        <v>6579</v>
      </c>
      <c r="U24" s="22">
        <v>46702</v>
      </c>
      <c r="V24" s="28">
        <v>31829</v>
      </c>
      <c r="W24" s="28">
        <v>21762</v>
      </c>
      <c r="X24" s="28">
        <v>8940</v>
      </c>
      <c r="Y24" s="22">
        <v>39793</v>
      </c>
    </row>
    <row r="25" spans="1:25" ht="14.25" thickBot="1">
      <c r="A25" s="25" t="s">
        <v>223</v>
      </c>
      <c r="B25" s="29">
        <v>334032</v>
      </c>
      <c r="C25" s="29">
        <v>171846</v>
      </c>
      <c r="D25" s="29">
        <v>-31779</v>
      </c>
      <c r="E25" s="23">
        <v>736070</v>
      </c>
      <c r="F25" s="29">
        <v>249443</v>
      </c>
      <c r="G25" s="29">
        <v>218602</v>
      </c>
      <c r="H25" s="29">
        <v>-62787</v>
      </c>
      <c r="I25" s="23">
        <v>540290</v>
      </c>
      <c r="J25" s="29">
        <v>161247</v>
      </c>
      <c r="K25" s="29">
        <v>103893</v>
      </c>
      <c r="L25" s="29">
        <v>-66553</v>
      </c>
      <c r="M25" s="23">
        <v>313739</v>
      </c>
      <c r="N25" s="29">
        <v>62502</v>
      </c>
      <c r="O25" s="29">
        <v>144436</v>
      </c>
      <c r="P25" s="29">
        <v>-94541</v>
      </c>
      <c r="Q25" s="23">
        <v>363528</v>
      </c>
      <c r="R25" s="29">
        <v>198568</v>
      </c>
      <c r="S25" s="29">
        <v>94766</v>
      </c>
      <c r="T25" s="29">
        <v>-142508</v>
      </c>
      <c r="U25" s="23">
        <v>-229828</v>
      </c>
      <c r="V25" s="29">
        <v>-146860</v>
      </c>
      <c r="W25" s="29">
        <v>30757</v>
      </c>
      <c r="X25" s="29">
        <v>-61784</v>
      </c>
      <c r="Y25" s="23">
        <v>470144</v>
      </c>
    </row>
    <row r="26" spans="1:25" ht="14.25" thickTop="1">
      <c r="A26" s="6" t="s">
        <v>224</v>
      </c>
      <c r="B26" s="28">
        <v>2404</v>
      </c>
      <c r="C26" s="28">
        <v>1312</v>
      </c>
      <c r="D26" s="28">
        <v>738</v>
      </c>
      <c r="E26" s="22">
        <v>49041</v>
      </c>
      <c r="F26" s="28">
        <v>48971</v>
      </c>
      <c r="G26" s="28">
        <v>48665</v>
      </c>
      <c r="H26" s="28">
        <v>48665</v>
      </c>
      <c r="I26" s="22">
        <v>47</v>
      </c>
      <c r="J26" s="28">
        <v>47</v>
      </c>
      <c r="K26" s="28">
        <v>47</v>
      </c>
      <c r="L26" s="28"/>
      <c r="M26" s="22"/>
      <c r="N26" s="28"/>
      <c r="O26" s="28"/>
      <c r="P26" s="28"/>
      <c r="Q26" s="22">
        <v>976</v>
      </c>
      <c r="R26" s="28">
        <v>976</v>
      </c>
      <c r="S26" s="28">
        <v>976</v>
      </c>
      <c r="T26" s="28"/>
      <c r="U26" s="22">
        <v>439</v>
      </c>
      <c r="V26" s="28">
        <v>439</v>
      </c>
      <c r="W26" s="28">
        <v>439</v>
      </c>
      <c r="X26" s="28">
        <v>439</v>
      </c>
      <c r="Y26" s="22"/>
    </row>
    <row r="27" spans="1:25" ht="13.5">
      <c r="A27" s="6" t="s">
        <v>225</v>
      </c>
      <c r="B27" s="28"/>
      <c r="C27" s="28"/>
      <c r="D27" s="28"/>
      <c r="E27" s="22"/>
      <c r="F27" s="28"/>
      <c r="G27" s="28"/>
      <c r="H27" s="28"/>
      <c r="I27" s="22">
        <v>542</v>
      </c>
      <c r="J27" s="28"/>
      <c r="K27" s="28"/>
      <c r="L27" s="28"/>
      <c r="M27" s="22">
        <v>1001</v>
      </c>
      <c r="N27" s="28">
        <v>1001</v>
      </c>
      <c r="O27" s="28">
        <v>1001</v>
      </c>
      <c r="P27" s="28">
        <v>1001</v>
      </c>
      <c r="Q27" s="22">
        <v>76</v>
      </c>
      <c r="R27" s="28">
        <v>53</v>
      </c>
      <c r="S27" s="28"/>
      <c r="T27" s="28"/>
      <c r="U27" s="22">
        <v>198523</v>
      </c>
      <c r="V27" s="28">
        <v>198523</v>
      </c>
      <c r="W27" s="28">
        <v>198523</v>
      </c>
      <c r="X27" s="28">
        <v>198523</v>
      </c>
      <c r="Y27" s="22"/>
    </row>
    <row r="28" spans="1:25" ht="13.5">
      <c r="A28" s="6" t="s">
        <v>227</v>
      </c>
      <c r="B28" s="28"/>
      <c r="C28" s="28"/>
      <c r="D28" s="28"/>
      <c r="E28" s="22"/>
      <c r="F28" s="28"/>
      <c r="G28" s="28"/>
      <c r="H28" s="28"/>
      <c r="I28" s="22"/>
      <c r="J28" s="28"/>
      <c r="K28" s="28"/>
      <c r="L28" s="28"/>
      <c r="M28" s="22"/>
      <c r="N28" s="28">
        <v>1267</v>
      </c>
      <c r="O28" s="28">
        <v>250</v>
      </c>
      <c r="P28" s="28">
        <v>653</v>
      </c>
      <c r="Q28" s="22"/>
      <c r="R28" s="28"/>
      <c r="S28" s="28">
        <v>310</v>
      </c>
      <c r="T28" s="28"/>
      <c r="U28" s="22"/>
      <c r="V28" s="28">
        <v>600</v>
      </c>
      <c r="W28" s="28">
        <v>775</v>
      </c>
      <c r="X28" s="28">
        <v>1288</v>
      </c>
      <c r="Y28" s="22">
        <v>3310</v>
      </c>
    </row>
    <row r="29" spans="1:25" ht="13.5">
      <c r="A29" s="6" t="s">
        <v>229</v>
      </c>
      <c r="B29" s="28"/>
      <c r="C29" s="28"/>
      <c r="D29" s="28"/>
      <c r="E29" s="22"/>
      <c r="F29" s="28"/>
      <c r="G29" s="28"/>
      <c r="H29" s="28"/>
      <c r="I29" s="22"/>
      <c r="J29" s="28"/>
      <c r="K29" s="28"/>
      <c r="L29" s="28"/>
      <c r="M29" s="22">
        <v>1468259</v>
      </c>
      <c r="N29" s="28">
        <v>1468259</v>
      </c>
      <c r="O29" s="28">
        <v>1468259</v>
      </c>
      <c r="P29" s="28"/>
      <c r="Q29" s="22"/>
      <c r="R29" s="28"/>
      <c r="S29" s="28"/>
      <c r="T29" s="28"/>
      <c r="U29" s="22"/>
      <c r="V29" s="28"/>
      <c r="W29" s="28"/>
      <c r="X29" s="28"/>
      <c r="Y29" s="22"/>
    </row>
    <row r="30" spans="1:25" ht="13.5">
      <c r="A30" s="6" t="s">
        <v>226</v>
      </c>
      <c r="B30" s="28"/>
      <c r="C30" s="28"/>
      <c r="D30" s="28"/>
      <c r="E30" s="22">
        <v>4686</v>
      </c>
      <c r="F30" s="28">
        <v>4686</v>
      </c>
      <c r="G30" s="28">
        <v>4686</v>
      </c>
      <c r="H30" s="28"/>
      <c r="I30" s="22"/>
      <c r="J30" s="28"/>
      <c r="K30" s="28"/>
      <c r="L30" s="28"/>
      <c r="M30" s="22"/>
      <c r="N30" s="28"/>
      <c r="O30" s="28"/>
      <c r="P30" s="28"/>
      <c r="Q30" s="22"/>
      <c r="R30" s="28"/>
      <c r="S30" s="28"/>
      <c r="T30" s="28"/>
      <c r="U30" s="22"/>
      <c r="V30" s="28"/>
      <c r="W30" s="28"/>
      <c r="X30" s="28"/>
      <c r="Y30" s="22">
        <v>22088</v>
      </c>
    </row>
    <row r="31" spans="1:25" ht="13.5">
      <c r="A31" s="6" t="s">
        <v>0</v>
      </c>
      <c r="B31" s="28"/>
      <c r="C31" s="28"/>
      <c r="D31" s="28"/>
      <c r="E31" s="22"/>
      <c r="F31" s="28"/>
      <c r="G31" s="28"/>
      <c r="H31" s="28"/>
      <c r="I31" s="22">
        <v>4543</v>
      </c>
      <c r="J31" s="28">
        <v>4543</v>
      </c>
      <c r="K31" s="28">
        <v>4543</v>
      </c>
      <c r="L31" s="28">
        <v>4543</v>
      </c>
      <c r="M31" s="22"/>
      <c r="N31" s="28"/>
      <c r="O31" s="28"/>
      <c r="P31" s="28"/>
      <c r="Q31" s="22"/>
      <c r="R31" s="28"/>
      <c r="S31" s="28"/>
      <c r="T31" s="28"/>
      <c r="U31" s="22"/>
      <c r="V31" s="28"/>
      <c r="W31" s="28"/>
      <c r="X31" s="28"/>
      <c r="Y31" s="22"/>
    </row>
    <row r="32" spans="1:25" ht="13.5">
      <c r="A32" s="6" t="s">
        <v>230</v>
      </c>
      <c r="B32" s="28">
        <v>2404</v>
      </c>
      <c r="C32" s="28">
        <v>1312</v>
      </c>
      <c r="D32" s="28">
        <v>738</v>
      </c>
      <c r="E32" s="22">
        <v>53727</v>
      </c>
      <c r="F32" s="28">
        <v>53657</v>
      </c>
      <c r="G32" s="28">
        <v>53351</v>
      </c>
      <c r="H32" s="28">
        <v>48665</v>
      </c>
      <c r="I32" s="22">
        <v>5133</v>
      </c>
      <c r="J32" s="28">
        <v>4590</v>
      </c>
      <c r="K32" s="28">
        <v>4590</v>
      </c>
      <c r="L32" s="28">
        <v>4543</v>
      </c>
      <c r="M32" s="22">
        <v>1469260</v>
      </c>
      <c r="N32" s="28">
        <v>1470527</v>
      </c>
      <c r="O32" s="28">
        <v>1469511</v>
      </c>
      <c r="P32" s="28">
        <v>1655</v>
      </c>
      <c r="Q32" s="22">
        <v>2188</v>
      </c>
      <c r="R32" s="28">
        <v>2165</v>
      </c>
      <c r="S32" s="28">
        <v>2422</v>
      </c>
      <c r="T32" s="28"/>
      <c r="U32" s="22">
        <v>204548</v>
      </c>
      <c r="V32" s="28">
        <v>205148</v>
      </c>
      <c r="W32" s="28">
        <v>205324</v>
      </c>
      <c r="X32" s="28">
        <v>200252</v>
      </c>
      <c r="Y32" s="22">
        <v>25398</v>
      </c>
    </row>
    <row r="33" spans="1:25" ht="13.5">
      <c r="A33" s="6" t="s">
        <v>232</v>
      </c>
      <c r="B33" s="28">
        <v>410</v>
      </c>
      <c r="C33" s="28">
        <v>320</v>
      </c>
      <c r="D33" s="28">
        <v>320</v>
      </c>
      <c r="E33" s="22">
        <v>2078</v>
      </c>
      <c r="F33" s="28"/>
      <c r="G33" s="28"/>
      <c r="H33" s="28"/>
      <c r="I33" s="22"/>
      <c r="J33" s="28"/>
      <c r="K33" s="28"/>
      <c r="L33" s="28"/>
      <c r="M33" s="22">
        <v>2123</v>
      </c>
      <c r="N33" s="28">
        <v>2123</v>
      </c>
      <c r="O33" s="28"/>
      <c r="P33" s="28"/>
      <c r="Q33" s="22"/>
      <c r="R33" s="28"/>
      <c r="S33" s="28"/>
      <c r="T33" s="28"/>
      <c r="U33" s="22">
        <v>1732</v>
      </c>
      <c r="V33" s="28">
        <v>1732</v>
      </c>
      <c r="W33" s="28">
        <v>1732</v>
      </c>
      <c r="X33" s="28"/>
      <c r="Y33" s="22">
        <v>1163</v>
      </c>
    </row>
    <row r="34" spans="1:25" ht="13.5">
      <c r="A34" s="6" t="s">
        <v>233</v>
      </c>
      <c r="B34" s="28">
        <v>7005</v>
      </c>
      <c r="C34" s="28">
        <v>4312</v>
      </c>
      <c r="D34" s="28">
        <v>3278</v>
      </c>
      <c r="E34" s="22">
        <v>3765</v>
      </c>
      <c r="F34" s="28">
        <v>2735</v>
      </c>
      <c r="G34" s="28">
        <v>2319</v>
      </c>
      <c r="H34" s="28">
        <v>886</v>
      </c>
      <c r="I34" s="22">
        <v>40561</v>
      </c>
      <c r="J34" s="28">
        <v>18215</v>
      </c>
      <c r="K34" s="28">
        <v>17826</v>
      </c>
      <c r="L34" s="28">
        <v>5109</v>
      </c>
      <c r="M34" s="22">
        <v>10350</v>
      </c>
      <c r="N34" s="28">
        <v>3529</v>
      </c>
      <c r="O34" s="28">
        <v>2026</v>
      </c>
      <c r="P34" s="28">
        <v>1375</v>
      </c>
      <c r="Q34" s="22">
        <v>4413</v>
      </c>
      <c r="R34" s="28">
        <v>2092</v>
      </c>
      <c r="S34" s="28">
        <v>1321</v>
      </c>
      <c r="T34" s="28">
        <v>1089</v>
      </c>
      <c r="U34" s="22">
        <v>32733</v>
      </c>
      <c r="V34" s="28">
        <v>20280</v>
      </c>
      <c r="W34" s="28">
        <v>12081</v>
      </c>
      <c r="X34" s="28">
        <v>11468</v>
      </c>
      <c r="Y34" s="22">
        <v>10794</v>
      </c>
    </row>
    <row r="35" spans="1:25" ht="13.5">
      <c r="A35" s="6" t="s">
        <v>237</v>
      </c>
      <c r="B35" s="28"/>
      <c r="C35" s="28"/>
      <c r="D35" s="28"/>
      <c r="E35" s="22">
        <v>53255</v>
      </c>
      <c r="F35" s="28">
        <v>63940</v>
      </c>
      <c r="G35" s="28">
        <v>3147</v>
      </c>
      <c r="H35" s="28">
        <v>4601</v>
      </c>
      <c r="I35" s="22">
        <v>552</v>
      </c>
      <c r="J35" s="28">
        <v>855</v>
      </c>
      <c r="K35" s="28"/>
      <c r="L35" s="28"/>
      <c r="M35" s="22">
        <v>44</v>
      </c>
      <c r="N35" s="28"/>
      <c r="O35" s="28"/>
      <c r="P35" s="28"/>
      <c r="Q35" s="22"/>
      <c r="R35" s="28"/>
      <c r="S35" s="28"/>
      <c r="T35" s="28"/>
      <c r="U35" s="22">
        <v>498</v>
      </c>
      <c r="V35" s="28">
        <v>472</v>
      </c>
      <c r="W35" s="28">
        <v>387</v>
      </c>
      <c r="X35" s="28"/>
      <c r="Y35" s="22">
        <v>102</v>
      </c>
    </row>
    <row r="36" spans="1:25" ht="13.5">
      <c r="A36" s="6" t="s">
        <v>241</v>
      </c>
      <c r="B36" s="28">
        <v>7416</v>
      </c>
      <c r="C36" s="28">
        <v>4632</v>
      </c>
      <c r="D36" s="28">
        <v>3599</v>
      </c>
      <c r="E36" s="22">
        <v>65353</v>
      </c>
      <c r="F36" s="28">
        <v>66675</v>
      </c>
      <c r="G36" s="28">
        <v>5467</v>
      </c>
      <c r="H36" s="28">
        <v>5487</v>
      </c>
      <c r="I36" s="22">
        <v>101866</v>
      </c>
      <c r="J36" s="28">
        <v>22054</v>
      </c>
      <c r="K36" s="28">
        <v>20810</v>
      </c>
      <c r="L36" s="28">
        <v>5109</v>
      </c>
      <c r="M36" s="22">
        <v>1038299</v>
      </c>
      <c r="N36" s="28">
        <v>127385</v>
      </c>
      <c r="O36" s="28">
        <v>123758</v>
      </c>
      <c r="P36" s="28">
        <v>36541</v>
      </c>
      <c r="Q36" s="22">
        <v>4413</v>
      </c>
      <c r="R36" s="28">
        <v>2092</v>
      </c>
      <c r="S36" s="28">
        <v>1321</v>
      </c>
      <c r="T36" s="28">
        <v>1089</v>
      </c>
      <c r="U36" s="22">
        <v>589788</v>
      </c>
      <c r="V36" s="28">
        <v>27564</v>
      </c>
      <c r="W36" s="28">
        <v>19279</v>
      </c>
      <c r="X36" s="28">
        <v>11468</v>
      </c>
      <c r="Y36" s="22">
        <v>25629</v>
      </c>
    </row>
    <row r="37" spans="1:25" ht="13.5">
      <c r="A37" s="7" t="s">
        <v>243</v>
      </c>
      <c r="B37" s="28">
        <v>329020</v>
      </c>
      <c r="C37" s="28">
        <v>168526</v>
      </c>
      <c r="D37" s="28">
        <v>-34640</v>
      </c>
      <c r="E37" s="22">
        <v>724444</v>
      </c>
      <c r="F37" s="28">
        <v>236426</v>
      </c>
      <c r="G37" s="28">
        <v>266486</v>
      </c>
      <c r="H37" s="28">
        <v>-19609</v>
      </c>
      <c r="I37" s="22">
        <v>443557</v>
      </c>
      <c r="J37" s="28">
        <v>143783</v>
      </c>
      <c r="K37" s="28">
        <v>87673</v>
      </c>
      <c r="L37" s="28">
        <v>-67120</v>
      </c>
      <c r="M37" s="22">
        <v>744701</v>
      </c>
      <c r="N37" s="28">
        <v>1405644</v>
      </c>
      <c r="O37" s="28">
        <v>1490189</v>
      </c>
      <c r="P37" s="28">
        <v>-129428</v>
      </c>
      <c r="Q37" s="22">
        <v>361304</v>
      </c>
      <c r="R37" s="28">
        <v>198641</v>
      </c>
      <c r="S37" s="28">
        <v>95867</v>
      </c>
      <c r="T37" s="28">
        <v>-143597</v>
      </c>
      <c r="U37" s="22">
        <v>-615068</v>
      </c>
      <c r="V37" s="28">
        <v>30724</v>
      </c>
      <c r="W37" s="28">
        <v>216802</v>
      </c>
      <c r="X37" s="28">
        <v>127000</v>
      </c>
      <c r="Y37" s="22">
        <v>469913</v>
      </c>
    </row>
    <row r="38" spans="1:25" ht="13.5">
      <c r="A38" s="7" t="s">
        <v>246</v>
      </c>
      <c r="B38" s="28">
        <v>114977</v>
      </c>
      <c r="C38" s="28">
        <v>89801</v>
      </c>
      <c r="D38" s="28">
        <v>4216</v>
      </c>
      <c r="E38" s="22">
        <v>283059</v>
      </c>
      <c r="F38" s="28">
        <v>126707</v>
      </c>
      <c r="G38" s="28">
        <v>109597</v>
      </c>
      <c r="H38" s="28">
        <v>3180</v>
      </c>
      <c r="I38" s="22">
        <v>312569</v>
      </c>
      <c r="J38" s="28">
        <v>87536</v>
      </c>
      <c r="K38" s="28">
        <v>50834</v>
      </c>
      <c r="L38" s="28">
        <v>-11406</v>
      </c>
      <c r="M38" s="22">
        <v>159701</v>
      </c>
      <c r="N38" s="28">
        <v>153249</v>
      </c>
      <c r="O38" s="28">
        <v>175738</v>
      </c>
      <c r="P38" s="28">
        <v>-46327</v>
      </c>
      <c r="Q38" s="22">
        <v>183089</v>
      </c>
      <c r="R38" s="28">
        <v>97892</v>
      </c>
      <c r="S38" s="28">
        <v>51765</v>
      </c>
      <c r="T38" s="28">
        <v>-41732</v>
      </c>
      <c r="U38" s="22">
        <v>-213543</v>
      </c>
      <c r="V38" s="28">
        <v>58577</v>
      </c>
      <c r="W38" s="28">
        <v>109054</v>
      </c>
      <c r="X38" s="28">
        <v>80165</v>
      </c>
      <c r="Y38" s="22">
        <v>202467</v>
      </c>
    </row>
    <row r="39" spans="1:25" ht="13.5">
      <c r="A39" s="7" t="s">
        <v>1</v>
      </c>
      <c r="B39" s="28">
        <v>214042</v>
      </c>
      <c r="C39" s="28">
        <v>78725</v>
      </c>
      <c r="D39" s="28">
        <v>-38857</v>
      </c>
      <c r="E39" s="22">
        <v>441385</v>
      </c>
      <c r="F39" s="28">
        <v>109718</v>
      </c>
      <c r="G39" s="28">
        <v>156889</v>
      </c>
      <c r="H39" s="28">
        <v>-22789</v>
      </c>
      <c r="I39" s="22">
        <v>130987</v>
      </c>
      <c r="J39" s="28">
        <v>56247</v>
      </c>
      <c r="K39" s="28">
        <v>36839</v>
      </c>
      <c r="L39" s="28">
        <v>-55713</v>
      </c>
      <c r="M39" s="22">
        <v>584999</v>
      </c>
      <c r="N39" s="28">
        <v>1252394</v>
      </c>
      <c r="O39" s="28">
        <v>1314451</v>
      </c>
      <c r="P39" s="28">
        <v>-83100</v>
      </c>
      <c r="Q39" s="22"/>
      <c r="R39" s="28"/>
      <c r="S39" s="28"/>
      <c r="T39" s="28"/>
      <c r="U39" s="22"/>
      <c r="V39" s="28"/>
      <c r="W39" s="28"/>
      <c r="X39" s="28"/>
      <c r="Y39" s="22"/>
    </row>
    <row r="40" spans="1:25" ht="13.5">
      <c r="A40" s="7" t="s">
        <v>2</v>
      </c>
      <c r="B40" s="28"/>
      <c r="C40" s="28"/>
      <c r="D40" s="28"/>
      <c r="E40" s="22"/>
      <c r="F40" s="28"/>
      <c r="G40" s="28"/>
      <c r="H40" s="28"/>
      <c r="I40" s="22"/>
      <c r="J40" s="28"/>
      <c r="K40" s="28"/>
      <c r="L40" s="28"/>
      <c r="M40" s="22">
        <v>-33107</v>
      </c>
      <c r="N40" s="28">
        <v>-33107</v>
      </c>
      <c r="O40" s="28">
        <v>-33107</v>
      </c>
      <c r="P40" s="28">
        <v>-33107</v>
      </c>
      <c r="Q40" s="22">
        <v>32913</v>
      </c>
      <c r="R40" s="28">
        <v>10099</v>
      </c>
      <c r="S40" s="28">
        <v>-72</v>
      </c>
      <c r="T40" s="28">
        <v>-28458</v>
      </c>
      <c r="U40" s="22">
        <v>-128372</v>
      </c>
      <c r="V40" s="28">
        <v>-24543</v>
      </c>
      <c r="W40" s="28">
        <v>6432</v>
      </c>
      <c r="X40" s="28">
        <v>-13121</v>
      </c>
      <c r="Y40" s="22">
        <v>55135</v>
      </c>
    </row>
    <row r="41" spans="1:25" ht="14.25" thickBot="1">
      <c r="A41" s="7" t="s">
        <v>247</v>
      </c>
      <c r="B41" s="28">
        <v>214042</v>
      </c>
      <c r="C41" s="28">
        <v>78725</v>
      </c>
      <c r="D41" s="28">
        <v>-38857</v>
      </c>
      <c r="E41" s="22">
        <v>441385</v>
      </c>
      <c r="F41" s="28">
        <v>109718</v>
      </c>
      <c r="G41" s="28">
        <v>156889</v>
      </c>
      <c r="H41" s="28">
        <v>-22789</v>
      </c>
      <c r="I41" s="22">
        <v>130987</v>
      </c>
      <c r="J41" s="28">
        <v>56247</v>
      </c>
      <c r="K41" s="28">
        <v>36839</v>
      </c>
      <c r="L41" s="28">
        <v>-55713</v>
      </c>
      <c r="M41" s="22">
        <v>618107</v>
      </c>
      <c r="N41" s="28">
        <v>1285502</v>
      </c>
      <c r="O41" s="28">
        <v>1347559</v>
      </c>
      <c r="P41" s="28">
        <v>-49992</v>
      </c>
      <c r="Q41" s="22">
        <v>145301</v>
      </c>
      <c r="R41" s="28">
        <v>90649</v>
      </c>
      <c r="S41" s="28">
        <v>44175</v>
      </c>
      <c r="T41" s="28">
        <v>-73406</v>
      </c>
      <c r="U41" s="22">
        <v>-273152</v>
      </c>
      <c r="V41" s="28">
        <v>-3309</v>
      </c>
      <c r="W41" s="28">
        <v>101314</v>
      </c>
      <c r="X41" s="28">
        <v>59955</v>
      </c>
      <c r="Y41" s="22">
        <v>212310</v>
      </c>
    </row>
    <row r="42" spans="1:25" ht="14.25" thickTop="1">
      <c r="A42" s="8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</row>
    <row r="44" ht="13.5">
      <c r="A44" s="20" t="s">
        <v>168</v>
      </c>
    </row>
    <row r="45" ht="13.5">
      <c r="A45" s="20" t="s">
        <v>169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63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164</v>
      </c>
      <c r="B2" s="14">
        <v>6286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165</v>
      </c>
      <c r="B3" s="1" t="s">
        <v>166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54</v>
      </c>
      <c r="B4" s="15" t="str">
        <f>HYPERLINK("http://www.kabupro.jp/mark/20131113/S1000GCP.htm","四半期報告書")</f>
        <v>四半期報告書</v>
      </c>
      <c r="C4" s="15" t="str">
        <f>HYPERLINK("http://www.kabupro.jp/mark/20130626/S000DS2T.htm","有価証券報告書")</f>
        <v>有価証券報告書</v>
      </c>
      <c r="D4" s="15" t="str">
        <f>HYPERLINK("http://www.kabupro.jp/mark/20131113/S1000GCP.htm","四半期報告書")</f>
        <v>四半期報告書</v>
      </c>
      <c r="E4" s="15" t="str">
        <f>HYPERLINK("http://www.kabupro.jp/mark/20130626/S000DS2T.htm","有価証券報告書")</f>
        <v>有価証券報告書</v>
      </c>
      <c r="F4" s="15" t="str">
        <f>HYPERLINK("http://www.kabupro.jp/mark/20121112/S000C889.htm","四半期報告書")</f>
        <v>四半期報告書</v>
      </c>
      <c r="G4" s="15" t="str">
        <f>HYPERLINK("http://www.kabupro.jp/mark/20120627/S000B6HU.htm","有価証券報告書")</f>
        <v>有価証券報告書</v>
      </c>
      <c r="H4" s="15" t="str">
        <f>HYPERLINK("http://www.kabupro.jp/mark/20110210/S0007PJ4.htm","四半期報告書")</f>
        <v>四半期報告書</v>
      </c>
      <c r="I4" s="15" t="str">
        <f>HYPERLINK("http://www.kabupro.jp/mark/20111111/S0009OYE.htm","四半期報告書")</f>
        <v>四半期報告書</v>
      </c>
      <c r="J4" s="15" t="str">
        <f>HYPERLINK("http://www.kabupro.jp/mark/20100809/S0006GZE.htm","四半期報告書")</f>
        <v>四半期報告書</v>
      </c>
      <c r="K4" s="15" t="str">
        <f>HYPERLINK("http://www.kabupro.jp/mark/20110628/S0008NCC.htm","有価証券報告書")</f>
        <v>有価証券報告書</v>
      </c>
      <c r="L4" s="15" t="str">
        <f>HYPERLINK("http://www.kabupro.jp/mark/20110210/S0007PJ4.htm","四半期報告書")</f>
        <v>四半期報告書</v>
      </c>
      <c r="M4" s="15" t="str">
        <f>HYPERLINK("http://www.kabupro.jp/mark/20101112/S00074GN.htm","四半期報告書")</f>
        <v>四半期報告書</v>
      </c>
      <c r="N4" s="15" t="str">
        <f>HYPERLINK("http://www.kabupro.jp/mark/20100809/S0006GZE.htm","四半期報告書")</f>
        <v>四半期報告書</v>
      </c>
      <c r="O4" s="15" t="str">
        <f>HYPERLINK("http://www.kabupro.jp/mark/20100625/S00061C7.htm","有価証券報告書")</f>
        <v>有価証券報告書</v>
      </c>
      <c r="P4" s="15" t="str">
        <f>HYPERLINK("http://www.kabupro.jp/mark/20100212/S00057OE.htm","四半期報告書")</f>
        <v>四半期報告書</v>
      </c>
      <c r="Q4" s="15" t="str">
        <f>HYPERLINK("http://www.kabupro.jp/mark/20091113/S0004K5L.htm","四半期報告書")</f>
        <v>四半期報告書</v>
      </c>
      <c r="R4" s="15" t="str">
        <f>HYPERLINK("http://www.kabupro.jp/mark/20090812/S0003WX4.htm","四半期報告書")</f>
        <v>四半期報告書</v>
      </c>
      <c r="S4" s="15" t="str">
        <f>HYPERLINK("http://www.kabupro.jp/mark/20090626/S0003GL9.htm","有価証券報告書")</f>
        <v>有価証券報告書</v>
      </c>
    </row>
    <row r="5" spans="1:19" ht="14.25" thickBot="1">
      <c r="A5" s="11" t="s">
        <v>55</v>
      </c>
      <c r="B5" s="1" t="s">
        <v>252</v>
      </c>
      <c r="C5" s="1" t="s">
        <v>61</v>
      </c>
      <c r="D5" s="1" t="s">
        <v>252</v>
      </c>
      <c r="E5" s="1" t="s">
        <v>61</v>
      </c>
      <c r="F5" s="1" t="s">
        <v>258</v>
      </c>
      <c r="G5" s="1" t="s">
        <v>65</v>
      </c>
      <c r="H5" s="1" t="s">
        <v>268</v>
      </c>
      <c r="I5" s="1" t="s">
        <v>264</v>
      </c>
      <c r="J5" s="1" t="s">
        <v>272</v>
      </c>
      <c r="K5" s="1" t="s">
        <v>67</v>
      </c>
      <c r="L5" s="1" t="s">
        <v>268</v>
      </c>
      <c r="M5" s="1" t="s">
        <v>270</v>
      </c>
      <c r="N5" s="1" t="s">
        <v>272</v>
      </c>
      <c r="O5" s="1" t="s">
        <v>69</v>
      </c>
      <c r="P5" s="1" t="s">
        <v>274</v>
      </c>
      <c r="Q5" s="1" t="s">
        <v>276</v>
      </c>
      <c r="R5" s="1" t="s">
        <v>278</v>
      </c>
      <c r="S5" s="1" t="s">
        <v>71</v>
      </c>
    </row>
    <row r="6" spans="1:19" ht="15" thickBot="1" thickTop="1">
      <c r="A6" s="10" t="s">
        <v>56</v>
      </c>
      <c r="B6" s="18" t="s">
        <v>52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57</v>
      </c>
      <c r="B7" s="14" t="s">
        <v>10</v>
      </c>
      <c r="C7" s="16" t="s">
        <v>62</v>
      </c>
      <c r="D7" s="14" t="s">
        <v>10</v>
      </c>
      <c r="E7" s="16" t="s">
        <v>62</v>
      </c>
      <c r="F7" s="14" t="s">
        <v>10</v>
      </c>
      <c r="G7" s="16" t="s">
        <v>62</v>
      </c>
      <c r="H7" s="14" t="s">
        <v>10</v>
      </c>
      <c r="I7" s="14" t="s">
        <v>10</v>
      </c>
      <c r="J7" s="14" t="s">
        <v>10</v>
      </c>
      <c r="K7" s="16" t="s">
        <v>62</v>
      </c>
      <c r="L7" s="14" t="s">
        <v>10</v>
      </c>
      <c r="M7" s="14" t="s">
        <v>10</v>
      </c>
      <c r="N7" s="14" t="s">
        <v>10</v>
      </c>
      <c r="O7" s="16" t="s">
        <v>62</v>
      </c>
      <c r="P7" s="14" t="s">
        <v>10</v>
      </c>
      <c r="Q7" s="14" t="s">
        <v>10</v>
      </c>
      <c r="R7" s="14" t="s">
        <v>10</v>
      </c>
      <c r="S7" s="16" t="s">
        <v>62</v>
      </c>
    </row>
    <row r="8" spans="1:19" ht="13.5">
      <c r="A8" s="13" t="s">
        <v>58</v>
      </c>
      <c r="B8" s="1" t="s">
        <v>11</v>
      </c>
      <c r="C8" s="17" t="s">
        <v>170</v>
      </c>
      <c r="D8" s="1" t="s">
        <v>170</v>
      </c>
      <c r="E8" s="17" t="s">
        <v>171</v>
      </c>
      <c r="F8" s="1" t="s">
        <v>171</v>
      </c>
      <c r="G8" s="17" t="s">
        <v>172</v>
      </c>
      <c r="H8" s="1" t="s">
        <v>172</v>
      </c>
      <c r="I8" s="1" t="s">
        <v>172</v>
      </c>
      <c r="J8" s="1" t="s">
        <v>172</v>
      </c>
      <c r="K8" s="17" t="s">
        <v>173</v>
      </c>
      <c r="L8" s="1" t="s">
        <v>173</v>
      </c>
      <c r="M8" s="1" t="s">
        <v>173</v>
      </c>
      <c r="N8" s="1" t="s">
        <v>173</v>
      </c>
      <c r="O8" s="17" t="s">
        <v>174</v>
      </c>
      <c r="P8" s="1" t="s">
        <v>174</v>
      </c>
      <c r="Q8" s="1" t="s">
        <v>174</v>
      </c>
      <c r="R8" s="1" t="s">
        <v>174</v>
      </c>
      <c r="S8" s="17" t="s">
        <v>175</v>
      </c>
    </row>
    <row r="9" spans="1:19" ht="13.5">
      <c r="A9" s="13" t="s">
        <v>59</v>
      </c>
      <c r="B9" s="1" t="s">
        <v>253</v>
      </c>
      <c r="C9" s="17" t="s">
        <v>63</v>
      </c>
      <c r="D9" s="1" t="s">
        <v>259</v>
      </c>
      <c r="E9" s="17" t="s">
        <v>64</v>
      </c>
      <c r="F9" s="1" t="s">
        <v>265</v>
      </c>
      <c r="G9" s="17" t="s">
        <v>66</v>
      </c>
      <c r="H9" s="1" t="s">
        <v>269</v>
      </c>
      <c r="I9" s="1" t="s">
        <v>271</v>
      </c>
      <c r="J9" s="1" t="s">
        <v>273</v>
      </c>
      <c r="K9" s="17" t="s">
        <v>68</v>
      </c>
      <c r="L9" s="1" t="s">
        <v>275</v>
      </c>
      <c r="M9" s="1" t="s">
        <v>277</v>
      </c>
      <c r="N9" s="1" t="s">
        <v>279</v>
      </c>
      <c r="O9" s="17" t="s">
        <v>70</v>
      </c>
      <c r="P9" s="1" t="s">
        <v>281</v>
      </c>
      <c r="Q9" s="1" t="s">
        <v>283</v>
      </c>
      <c r="R9" s="1" t="s">
        <v>285</v>
      </c>
      <c r="S9" s="17" t="s">
        <v>72</v>
      </c>
    </row>
    <row r="10" spans="1:19" ht="14.25" thickBot="1">
      <c r="A10" s="13" t="s">
        <v>60</v>
      </c>
      <c r="B10" s="1" t="s">
        <v>74</v>
      </c>
      <c r="C10" s="17" t="s">
        <v>74</v>
      </c>
      <c r="D10" s="1" t="s">
        <v>74</v>
      </c>
      <c r="E10" s="17" t="s">
        <v>74</v>
      </c>
      <c r="F10" s="1" t="s">
        <v>74</v>
      </c>
      <c r="G10" s="17" t="s">
        <v>74</v>
      </c>
      <c r="H10" s="1" t="s">
        <v>74</v>
      </c>
      <c r="I10" s="1" t="s">
        <v>74</v>
      </c>
      <c r="J10" s="1" t="s">
        <v>74</v>
      </c>
      <c r="K10" s="17" t="s">
        <v>74</v>
      </c>
      <c r="L10" s="1" t="s">
        <v>74</v>
      </c>
      <c r="M10" s="1" t="s">
        <v>74</v>
      </c>
      <c r="N10" s="1" t="s">
        <v>74</v>
      </c>
      <c r="O10" s="17" t="s">
        <v>74</v>
      </c>
      <c r="P10" s="1" t="s">
        <v>74</v>
      </c>
      <c r="Q10" s="1" t="s">
        <v>74</v>
      </c>
      <c r="R10" s="1" t="s">
        <v>74</v>
      </c>
      <c r="S10" s="17" t="s">
        <v>74</v>
      </c>
    </row>
    <row r="11" spans="1:19" ht="14.25" thickTop="1">
      <c r="A11" s="26" t="s">
        <v>243</v>
      </c>
      <c r="B11" s="27">
        <v>168526</v>
      </c>
      <c r="C11" s="21">
        <v>724444</v>
      </c>
      <c r="D11" s="27">
        <v>266486</v>
      </c>
      <c r="E11" s="21">
        <v>443557</v>
      </c>
      <c r="F11" s="27">
        <v>87673</v>
      </c>
      <c r="G11" s="21">
        <v>744701</v>
      </c>
      <c r="H11" s="27">
        <v>1405644</v>
      </c>
      <c r="I11" s="27">
        <v>1490189</v>
      </c>
      <c r="J11" s="27">
        <v>-129428</v>
      </c>
      <c r="K11" s="21">
        <v>361304</v>
      </c>
      <c r="L11" s="27">
        <v>198641</v>
      </c>
      <c r="M11" s="27">
        <v>95867</v>
      </c>
      <c r="N11" s="27">
        <v>-143597</v>
      </c>
      <c r="O11" s="21">
        <v>-615068</v>
      </c>
      <c r="P11" s="27">
        <v>30724</v>
      </c>
      <c r="Q11" s="27">
        <v>216802</v>
      </c>
      <c r="R11" s="27">
        <v>127000</v>
      </c>
      <c r="S11" s="21">
        <v>469913</v>
      </c>
    </row>
    <row r="12" spans="1:19" ht="13.5">
      <c r="A12" s="6" t="s">
        <v>207</v>
      </c>
      <c r="B12" s="28">
        <v>245623</v>
      </c>
      <c r="C12" s="22">
        <v>479971</v>
      </c>
      <c r="D12" s="28">
        <v>226876</v>
      </c>
      <c r="E12" s="22">
        <v>500409</v>
      </c>
      <c r="F12" s="28">
        <v>236083</v>
      </c>
      <c r="G12" s="22">
        <v>500258</v>
      </c>
      <c r="H12" s="28">
        <v>367793</v>
      </c>
      <c r="I12" s="28">
        <v>239426</v>
      </c>
      <c r="J12" s="28">
        <v>116994</v>
      </c>
      <c r="K12" s="22">
        <v>514095</v>
      </c>
      <c r="L12" s="28">
        <v>383467</v>
      </c>
      <c r="M12" s="28">
        <v>251566</v>
      </c>
      <c r="N12" s="28">
        <v>125123</v>
      </c>
      <c r="O12" s="22">
        <v>517381</v>
      </c>
      <c r="P12" s="28">
        <v>384108</v>
      </c>
      <c r="Q12" s="28">
        <v>234787</v>
      </c>
      <c r="R12" s="28">
        <v>112558</v>
      </c>
      <c r="S12" s="22">
        <v>455172</v>
      </c>
    </row>
    <row r="13" spans="1:19" ht="13.5">
      <c r="A13" s="6" t="s">
        <v>234</v>
      </c>
      <c r="B13" s="28"/>
      <c r="C13" s="22">
        <v>6253</v>
      </c>
      <c r="D13" s="28"/>
      <c r="E13" s="22">
        <v>51014</v>
      </c>
      <c r="F13" s="28">
        <v>2983</v>
      </c>
      <c r="G13" s="22">
        <v>979208</v>
      </c>
      <c r="H13" s="28">
        <v>86565</v>
      </c>
      <c r="I13" s="28">
        <v>86565</v>
      </c>
      <c r="J13" s="28"/>
      <c r="K13" s="22"/>
      <c r="L13" s="28"/>
      <c r="M13" s="28"/>
      <c r="N13" s="28"/>
      <c r="O13" s="22">
        <v>404914</v>
      </c>
      <c r="P13" s="28"/>
      <c r="Q13" s="28"/>
      <c r="R13" s="28"/>
      <c r="S13" s="22"/>
    </row>
    <row r="14" spans="1:19" ht="13.5">
      <c r="A14" s="6" t="s">
        <v>12</v>
      </c>
      <c r="B14" s="28"/>
      <c r="C14" s="22">
        <v>-4686</v>
      </c>
      <c r="D14" s="28">
        <v>-4686</v>
      </c>
      <c r="E14" s="22"/>
      <c r="F14" s="28"/>
      <c r="G14" s="22"/>
      <c r="H14" s="28"/>
      <c r="I14" s="28"/>
      <c r="J14" s="28"/>
      <c r="K14" s="22"/>
      <c r="L14" s="28"/>
      <c r="M14" s="28"/>
      <c r="N14" s="28"/>
      <c r="O14" s="22"/>
      <c r="P14" s="28"/>
      <c r="Q14" s="28"/>
      <c r="R14" s="28"/>
      <c r="S14" s="22">
        <v>-22088</v>
      </c>
    </row>
    <row r="15" spans="1:19" ht="13.5">
      <c r="A15" s="6" t="s">
        <v>13</v>
      </c>
      <c r="B15" s="28">
        <v>-438</v>
      </c>
      <c r="C15" s="22">
        <v>-2122</v>
      </c>
      <c r="D15" s="28">
        <v>-1228</v>
      </c>
      <c r="E15" s="22">
        <v>649</v>
      </c>
      <c r="F15" s="28">
        <v>-54</v>
      </c>
      <c r="G15" s="22">
        <v>-93613</v>
      </c>
      <c r="H15" s="28">
        <v>-90937</v>
      </c>
      <c r="I15" s="28">
        <v>-89920</v>
      </c>
      <c r="J15" s="28">
        <v>-653</v>
      </c>
      <c r="K15" s="22">
        <v>5872</v>
      </c>
      <c r="L15" s="28">
        <v>3927</v>
      </c>
      <c r="M15" s="28">
        <v>-310</v>
      </c>
      <c r="N15" s="28">
        <v>201</v>
      </c>
      <c r="O15" s="22">
        <v>89385</v>
      </c>
      <c r="P15" s="28">
        <v>-602</v>
      </c>
      <c r="Q15" s="28">
        <v>-777</v>
      </c>
      <c r="R15" s="28">
        <v>-1288</v>
      </c>
      <c r="S15" s="22">
        <v>-10750</v>
      </c>
    </row>
    <row r="16" spans="1:19" ht="13.5">
      <c r="A16" s="6" t="s">
        <v>14</v>
      </c>
      <c r="B16" s="28">
        <v>17330</v>
      </c>
      <c r="C16" s="22">
        <v>-1967</v>
      </c>
      <c r="D16" s="28">
        <v>1277</v>
      </c>
      <c r="E16" s="22">
        <v>16637</v>
      </c>
      <c r="F16" s="28">
        <v>9494</v>
      </c>
      <c r="G16" s="22">
        <v>13355</v>
      </c>
      <c r="H16" s="28">
        <v>-157227</v>
      </c>
      <c r="I16" s="28">
        <v>21630</v>
      </c>
      <c r="J16" s="28">
        <v>175123</v>
      </c>
      <c r="K16" s="22">
        <v>15335</v>
      </c>
      <c r="L16" s="28">
        <v>-161309</v>
      </c>
      <c r="M16" s="28">
        <v>20804</v>
      </c>
      <c r="N16" s="28">
        <v>176964</v>
      </c>
      <c r="O16" s="22">
        <v>-51816</v>
      </c>
      <c r="P16" s="28">
        <v>-190148</v>
      </c>
      <c r="Q16" s="28">
        <v>8451</v>
      </c>
      <c r="R16" s="28">
        <v>205210</v>
      </c>
      <c r="S16" s="22">
        <v>9528</v>
      </c>
    </row>
    <row r="17" spans="1:19" ht="13.5">
      <c r="A17" s="6" t="s">
        <v>15</v>
      </c>
      <c r="B17" s="28">
        <v>7387</v>
      </c>
      <c r="C17" s="22">
        <v>-27343</v>
      </c>
      <c r="D17" s="28">
        <v>3601</v>
      </c>
      <c r="E17" s="22">
        <v>-223783</v>
      </c>
      <c r="F17" s="28">
        <v>-200141</v>
      </c>
      <c r="G17" s="22">
        <v>-136517</v>
      </c>
      <c r="H17" s="28">
        <v>63760</v>
      </c>
      <c r="I17" s="28">
        <v>42535</v>
      </c>
      <c r="J17" s="28">
        <v>22633</v>
      </c>
      <c r="K17" s="22">
        <v>-36938</v>
      </c>
      <c r="L17" s="28">
        <v>56099</v>
      </c>
      <c r="M17" s="28">
        <v>34577</v>
      </c>
      <c r="N17" s="28">
        <v>20354</v>
      </c>
      <c r="O17" s="22">
        <v>-53827</v>
      </c>
      <c r="P17" s="28">
        <v>39982</v>
      </c>
      <c r="Q17" s="28">
        <v>31387</v>
      </c>
      <c r="R17" s="28">
        <v>17900</v>
      </c>
      <c r="S17" s="22">
        <v>9677</v>
      </c>
    </row>
    <row r="18" spans="1:19" ht="13.5">
      <c r="A18" s="6" t="s">
        <v>16</v>
      </c>
      <c r="B18" s="28">
        <v>8032</v>
      </c>
      <c r="C18" s="22">
        <v>-42680</v>
      </c>
      <c r="D18" s="28">
        <v>-55768</v>
      </c>
      <c r="E18" s="22">
        <v>24940</v>
      </c>
      <c r="F18" s="28">
        <v>11715</v>
      </c>
      <c r="G18" s="22">
        <v>8215</v>
      </c>
      <c r="H18" s="28">
        <v>2584</v>
      </c>
      <c r="I18" s="28">
        <v>5084</v>
      </c>
      <c r="J18" s="28">
        <v>-916</v>
      </c>
      <c r="K18" s="22">
        <v>12075</v>
      </c>
      <c r="L18" s="28">
        <v>6306</v>
      </c>
      <c r="M18" s="28">
        <v>6725</v>
      </c>
      <c r="N18" s="28">
        <v>684</v>
      </c>
      <c r="O18" s="22">
        <v>7813</v>
      </c>
      <c r="P18" s="28">
        <v>1706</v>
      </c>
      <c r="Q18" s="28">
        <v>-4233</v>
      </c>
      <c r="R18" s="28">
        <v>-10152</v>
      </c>
      <c r="S18" s="22">
        <v>18325</v>
      </c>
    </row>
    <row r="19" spans="1:19" ht="13.5">
      <c r="A19" s="6" t="s">
        <v>17</v>
      </c>
      <c r="B19" s="28">
        <v>-21386</v>
      </c>
      <c r="C19" s="22">
        <v>-33854</v>
      </c>
      <c r="D19" s="28">
        <v>-17852</v>
      </c>
      <c r="E19" s="22">
        <v>-31860</v>
      </c>
      <c r="F19" s="28">
        <v>-16900</v>
      </c>
      <c r="G19" s="22">
        <v>-31421</v>
      </c>
      <c r="H19" s="28">
        <v>-29804</v>
      </c>
      <c r="I19" s="28">
        <v>-17593</v>
      </c>
      <c r="J19" s="28">
        <v>-15365</v>
      </c>
      <c r="K19" s="22">
        <v>-30547</v>
      </c>
      <c r="L19" s="28">
        <v>-28692</v>
      </c>
      <c r="M19" s="28">
        <v>-17853</v>
      </c>
      <c r="N19" s="28">
        <v>-15265</v>
      </c>
      <c r="O19" s="22">
        <v>-38094</v>
      </c>
      <c r="P19" s="28">
        <v>-36157</v>
      </c>
      <c r="Q19" s="28">
        <v>-22732</v>
      </c>
      <c r="R19" s="28">
        <v>-19861</v>
      </c>
      <c r="S19" s="22">
        <v>-35447</v>
      </c>
    </row>
    <row r="20" spans="1:19" ht="13.5">
      <c r="A20" s="6" t="s">
        <v>239</v>
      </c>
      <c r="B20" s="28"/>
      <c r="C20" s="22"/>
      <c r="D20" s="28"/>
      <c r="E20" s="22"/>
      <c r="F20" s="28"/>
      <c r="G20" s="22"/>
      <c r="H20" s="28"/>
      <c r="I20" s="28"/>
      <c r="J20" s="28"/>
      <c r="K20" s="22"/>
      <c r="L20" s="28"/>
      <c r="M20" s="28"/>
      <c r="N20" s="28"/>
      <c r="O20" s="22">
        <v>33005</v>
      </c>
      <c r="P20" s="28">
        <v>5078</v>
      </c>
      <c r="Q20" s="28">
        <v>5078</v>
      </c>
      <c r="R20" s="28"/>
      <c r="S20" s="22">
        <v>7569</v>
      </c>
    </row>
    <row r="21" spans="1:19" ht="13.5">
      <c r="A21" s="6" t="s">
        <v>18</v>
      </c>
      <c r="B21" s="28">
        <v>-992</v>
      </c>
      <c r="C21" s="22">
        <v>-46963</v>
      </c>
      <c r="D21" s="28">
        <v>-48665</v>
      </c>
      <c r="E21" s="22">
        <v>-47</v>
      </c>
      <c r="F21" s="28">
        <v>-47</v>
      </c>
      <c r="G21" s="22">
        <v>2123</v>
      </c>
      <c r="H21" s="28">
        <v>2123</v>
      </c>
      <c r="I21" s="28"/>
      <c r="J21" s="28"/>
      <c r="K21" s="22">
        <v>-976</v>
      </c>
      <c r="L21" s="28">
        <v>-976</v>
      </c>
      <c r="M21" s="28">
        <v>-976</v>
      </c>
      <c r="N21" s="28"/>
      <c r="O21" s="22">
        <v>1292</v>
      </c>
      <c r="P21" s="28">
        <v>1292</v>
      </c>
      <c r="Q21" s="28">
        <v>1292</v>
      </c>
      <c r="R21" s="28"/>
      <c r="S21" s="22">
        <v>1163</v>
      </c>
    </row>
    <row r="22" spans="1:19" ht="13.5">
      <c r="A22" s="6" t="s">
        <v>233</v>
      </c>
      <c r="B22" s="28">
        <v>4312</v>
      </c>
      <c r="C22" s="22">
        <v>3765</v>
      </c>
      <c r="D22" s="28">
        <v>2319</v>
      </c>
      <c r="E22" s="22">
        <v>40561</v>
      </c>
      <c r="F22" s="28">
        <v>17826</v>
      </c>
      <c r="G22" s="22">
        <v>10350</v>
      </c>
      <c r="H22" s="28">
        <v>3529</v>
      </c>
      <c r="I22" s="28">
        <v>2026</v>
      </c>
      <c r="J22" s="28">
        <v>1375</v>
      </c>
      <c r="K22" s="22">
        <v>4413</v>
      </c>
      <c r="L22" s="28">
        <v>2092</v>
      </c>
      <c r="M22" s="28">
        <v>1321</v>
      </c>
      <c r="N22" s="28">
        <v>1089</v>
      </c>
      <c r="O22" s="22">
        <v>32733</v>
      </c>
      <c r="P22" s="28">
        <v>20280</v>
      </c>
      <c r="Q22" s="28">
        <v>12081</v>
      </c>
      <c r="R22" s="28">
        <v>11468</v>
      </c>
      <c r="S22" s="22">
        <v>12794</v>
      </c>
    </row>
    <row r="23" spans="1:19" ht="13.5">
      <c r="A23" s="6" t="s">
        <v>19</v>
      </c>
      <c r="B23" s="28"/>
      <c r="C23" s="22"/>
      <c r="D23" s="28"/>
      <c r="E23" s="22"/>
      <c r="F23" s="28"/>
      <c r="G23" s="22"/>
      <c r="H23" s="28"/>
      <c r="I23" s="28"/>
      <c r="J23" s="28"/>
      <c r="K23" s="22"/>
      <c r="L23" s="28"/>
      <c r="M23" s="28"/>
      <c r="N23" s="28"/>
      <c r="O23" s="22">
        <v>-5584</v>
      </c>
      <c r="P23" s="28">
        <v>-5584</v>
      </c>
      <c r="Q23" s="28">
        <v>-5584</v>
      </c>
      <c r="R23" s="28"/>
      <c r="S23" s="22"/>
    </row>
    <row r="24" spans="1:19" ht="13.5">
      <c r="A24" s="6" t="s">
        <v>20</v>
      </c>
      <c r="B24" s="28"/>
      <c r="C24" s="22"/>
      <c r="D24" s="28"/>
      <c r="E24" s="22">
        <v>9195</v>
      </c>
      <c r="F24" s="28"/>
      <c r="G24" s="22">
        <v>-1001</v>
      </c>
      <c r="H24" s="28">
        <v>-1001</v>
      </c>
      <c r="I24" s="28">
        <v>-1001</v>
      </c>
      <c r="J24" s="28">
        <v>-1001</v>
      </c>
      <c r="K24" s="22">
        <v>-76</v>
      </c>
      <c r="L24" s="28">
        <v>-53</v>
      </c>
      <c r="M24" s="28"/>
      <c r="N24" s="28"/>
      <c r="O24" s="22">
        <v>-198523</v>
      </c>
      <c r="P24" s="28">
        <v>-198523</v>
      </c>
      <c r="Q24" s="28">
        <v>-198523</v>
      </c>
      <c r="R24" s="28">
        <v>-198523</v>
      </c>
      <c r="S24" s="22"/>
    </row>
    <row r="25" spans="1:19" ht="13.5">
      <c r="A25" s="6" t="s">
        <v>21</v>
      </c>
      <c r="B25" s="28"/>
      <c r="C25" s="22">
        <v>53255</v>
      </c>
      <c r="D25" s="28">
        <v>3147</v>
      </c>
      <c r="E25" s="22">
        <v>552</v>
      </c>
      <c r="F25" s="28"/>
      <c r="G25" s="22">
        <v>44</v>
      </c>
      <c r="H25" s="28"/>
      <c r="I25" s="28"/>
      <c r="J25" s="28"/>
      <c r="K25" s="22"/>
      <c r="L25" s="28"/>
      <c r="M25" s="28"/>
      <c r="N25" s="28"/>
      <c r="O25" s="22">
        <v>498</v>
      </c>
      <c r="P25" s="28">
        <v>472</v>
      </c>
      <c r="Q25" s="28">
        <v>387</v>
      </c>
      <c r="R25" s="28"/>
      <c r="S25" s="22">
        <v>104</v>
      </c>
    </row>
    <row r="26" spans="1:19" ht="13.5">
      <c r="A26" s="6" t="s">
        <v>229</v>
      </c>
      <c r="B26" s="28"/>
      <c r="C26" s="22"/>
      <c r="D26" s="28"/>
      <c r="E26" s="22"/>
      <c r="F26" s="28"/>
      <c r="G26" s="22">
        <v>-1468259</v>
      </c>
      <c r="H26" s="28">
        <v>-1468259</v>
      </c>
      <c r="I26" s="28">
        <v>-1468259</v>
      </c>
      <c r="J26" s="28"/>
      <c r="K26" s="22"/>
      <c r="L26" s="28"/>
      <c r="M26" s="28"/>
      <c r="N26" s="28"/>
      <c r="O26" s="22"/>
      <c r="P26" s="28"/>
      <c r="Q26" s="28"/>
      <c r="R26" s="28"/>
      <c r="S26" s="22"/>
    </row>
    <row r="27" spans="1:19" ht="13.5">
      <c r="A27" s="6" t="s">
        <v>22</v>
      </c>
      <c r="B27" s="28">
        <v>681804</v>
      </c>
      <c r="C27" s="22">
        <v>226105</v>
      </c>
      <c r="D27" s="28">
        <v>878941</v>
      </c>
      <c r="E27" s="22">
        <v>-229886</v>
      </c>
      <c r="F27" s="28">
        <v>294397</v>
      </c>
      <c r="G27" s="22">
        <v>-353477</v>
      </c>
      <c r="H27" s="28">
        <v>299523</v>
      </c>
      <c r="I27" s="28">
        <v>142392</v>
      </c>
      <c r="J27" s="28">
        <v>668277</v>
      </c>
      <c r="K27" s="22">
        <v>171066</v>
      </c>
      <c r="L27" s="28">
        <v>779118</v>
      </c>
      <c r="M27" s="28">
        <v>752292</v>
      </c>
      <c r="N27" s="28">
        <v>299998</v>
      </c>
      <c r="O27" s="22">
        <v>1479385</v>
      </c>
      <c r="P27" s="28">
        <v>1947373</v>
      </c>
      <c r="Q27" s="28">
        <v>1568747</v>
      </c>
      <c r="R27" s="28">
        <v>1566755</v>
      </c>
      <c r="S27" s="22">
        <v>-971451</v>
      </c>
    </row>
    <row r="28" spans="1:19" ht="13.5">
      <c r="A28" s="6" t="s">
        <v>23</v>
      </c>
      <c r="B28" s="28">
        <v>-578686</v>
      </c>
      <c r="C28" s="22">
        <v>95506</v>
      </c>
      <c r="D28" s="28">
        <v>-86450</v>
      </c>
      <c r="E28" s="22">
        <v>292731</v>
      </c>
      <c r="F28" s="28">
        <v>-235293</v>
      </c>
      <c r="G28" s="22">
        <v>197152</v>
      </c>
      <c r="H28" s="28">
        <v>-295145</v>
      </c>
      <c r="I28" s="28">
        <v>13202</v>
      </c>
      <c r="J28" s="28">
        <v>-376719</v>
      </c>
      <c r="K28" s="22">
        <v>1038056</v>
      </c>
      <c r="L28" s="28">
        <v>642018</v>
      </c>
      <c r="M28" s="28">
        <v>458452</v>
      </c>
      <c r="N28" s="28">
        <v>41471</v>
      </c>
      <c r="O28" s="22">
        <v>-619342</v>
      </c>
      <c r="P28" s="28">
        <v>-980065</v>
      </c>
      <c r="Q28" s="28">
        <v>-390875</v>
      </c>
      <c r="R28" s="28">
        <v>-394282</v>
      </c>
      <c r="S28" s="22">
        <v>321130</v>
      </c>
    </row>
    <row r="29" spans="1:19" ht="13.5">
      <c r="A29" s="6" t="s">
        <v>24</v>
      </c>
      <c r="B29" s="28">
        <v>-378972</v>
      </c>
      <c r="C29" s="22">
        <v>129605</v>
      </c>
      <c r="D29" s="28">
        <v>-774810</v>
      </c>
      <c r="E29" s="22">
        <v>439639</v>
      </c>
      <c r="F29" s="28">
        <v>-165366</v>
      </c>
      <c r="G29" s="22">
        <v>-327424</v>
      </c>
      <c r="H29" s="28">
        <v>-757018</v>
      </c>
      <c r="I29" s="28">
        <v>-439200</v>
      </c>
      <c r="J29" s="28">
        <v>-672693</v>
      </c>
      <c r="K29" s="22">
        <v>53187</v>
      </c>
      <c r="L29" s="28">
        <v>-627936</v>
      </c>
      <c r="M29" s="28">
        <v>-567834</v>
      </c>
      <c r="N29" s="28">
        <v>-583500</v>
      </c>
      <c r="O29" s="22">
        <v>-460967</v>
      </c>
      <c r="P29" s="28">
        <v>-602682</v>
      </c>
      <c r="Q29" s="28">
        <v>-656265</v>
      </c>
      <c r="R29" s="28">
        <v>-528148</v>
      </c>
      <c r="S29" s="22">
        <v>97212</v>
      </c>
    </row>
    <row r="30" spans="1:19" ht="13.5">
      <c r="A30" s="6" t="s">
        <v>25</v>
      </c>
      <c r="B30" s="28">
        <v>-41806</v>
      </c>
      <c r="C30" s="22">
        <v>20588</v>
      </c>
      <c r="D30" s="28">
        <v>-2732</v>
      </c>
      <c r="E30" s="22">
        <v>2604</v>
      </c>
      <c r="F30" s="28">
        <v>-26399</v>
      </c>
      <c r="G30" s="22">
        <v>-93286</v>
      </c>
      <c r="H30" s="28">
        <v>-110624</v>
      </c>
      <c r="I30" s="28">
        <v>-99211</v>
      </c>
      <c r="J30" s="28">
        <v>-103699</v>
      </c>
      <c r="K30" s="22">
        <v>115590</v>
      </c>
      <c r="L30" s="28">
        <v>91867</v>
      </c>
      <c r="M30" s="28">
        <v>68441</v>
      </c>
      <c r="N30" s="28">
        <v>41854</v>
      </c>
      <c r="O30" s="22">
        <v>-55313</v>
      </c>
      <c r="P30" s="28">
        <v>-63622</v>
      </c>
      <c r="Q30" s="28">
        <v>-45255</v>
      </c>
      <c r="R30" s="28">
        <v>-35991</v>
      </c>
      <c r="S30" s="22">
        <v>41618</v>
      </c>
    </row>
    <row r="31" spans="1:19" ht="13.5">
      <c r="A31" s="6" t="s">
        <v>91</v>
      </c>
      <c r="B31" s="28">
        <v>-120866</v>
      </c>
      <c r="C31" s="22"/>
      <c r="D31" s="28">
        <v>-35721</v>
      </c>
      <c r="E31" s="22"/>
      <c r="F31" s="28">
        <v>123408</v>
      </c>
      <c r="G31" s="22"/>
      <c r="H31" s="28">
        <v>39737</v>
      </c>
      <c r="I31" s="28">
        <v>-13287</v>
      </c>
      <c r="J31" s="28">
        <v>-26388</v>
      </c>
      <c r="K31" s="22"/>
      <c r="L31" s="28">
        <v>49688</v>
      </c>
      <c r="M31" s="28">
        <v>12137</v>
      </c>
      <c r="N31" s="28">
        <v>68517</v>
      </c>
      <c r="O31" s="22"/>
      <c r="P31" s="28">
        <v>-26645</v>
      </c>
      <c r="Q31" s="28">
        <v>-34044</v>
      </c>
      <c r="R31" s="28">
        <v>31872</v>
      </c>
      <c r="S31" s="22"/>
    </row>
    <row r="32" spans="1:19" ht="13.5">
      <c r="A32" s="6" t="s">
        <v>26</v>
      </c>
      <c r="B32" s="28">
        <v>-10132</v>
      </c>
      <c r="C32" s="22">
        <v>1646793</v>
      </c>
      <c r="D32" s="28">
        <v>354733</v>
      </c>
      <c r="E32" s="22">
        <v>1547718</v>
      </c>
      <c r="F32" s="28">
        <v>139381</v>
      </c>
      <c r="G32" s="22">
        <v>155521</v>
      </c>
      <c r="H32" s="28">
        <v>-603590</v>
      </c>
      <c r="I32" s="28">
        <v>-50254</v>
      </c>
      <c r="J32" s="28">
        <v>-307294</v>
      </c>
      <c r="K32" s="22">
        <v>2240299</v>
      </c>
      <c r="L32" s="28">
        <v>1393123</v>
      </c>
      <c r="M32" s="28">
        <v>1114075</v>
      </c>
      <c r="N32" s="28">
        <v>33897</v>
      </c>
      <c r="O32" s="22">
        <v>603115</v>
      </c>
      <c r="P32" s="28">
        <v>326987</v>
      </c>
      <c r="Q32" s="28">
        <v>720722</v>
      </c>
      <c r="R32" s="28">
        <v>884517</v>
      </c>
      <c r="S32" s="22">
        <v>425067</v>
      </c>
    </row>
    <row r="33" spans="1:19" ht="13.5">
      <c r="A33" s="6" t="s">
        <v>27</v>
      </c>
      <c r="B33" s="28">
        <v>21387</v>
      </c>
      <c r="C33" s="22">
        <v>33854</v>
      </c>
      <c r="D33" s="28">
        <v>17853</v>
      </c>
      <c r="E33" s="22">
        <v>31861</v>
      </c>
      <c r="F33" s="28">
        <v>16902</v>
      </c>
      <c r="G33" s="22">
        <v>31427</v>
      </c>
      <c r="H33" s="28">
        <v>29810</v>
      </c>
      <c r="I33" s="28">
        <v>17600</v>
      </c>
      <c r="J33" s="28">
        <v>15373</v>
      </c>
      <c r="K33" s="22">
        <v>30553</v>
      </c>
      <c r="L33" s="28">
        <v>28700</v>
      </c>
      <c r="M33" s="28">
        <v>17864</v>
      </c>
      <c r="N33" s="28">
        <v>15279</v>
      </c>
      <c r="O33" s="22">
        <v>38094</v>
      </c>
      <c r="P33" s="28">
        <v>36161</v>
      </c>
      <c r="Q33" s="28">
        <v>22741</v>
      </c>
      <c r="R33" s="28">
        <v>19874</v>
      </c>
      <c r="S33" s="22">
        <v>35437</v>
      </c>
    </row>
    <row r="34" spans="1:19" ht="13.5">
      <c r="A34" s="6" t="s">
        <v>28</v>
      </c>
      <c r="B34" s="28">
        <v>-4605</v>
      </c>
      <c r="C34" s="22">
        <v>-6475</v>
      </c>
      <c r="D34" s="28">
        <v>-2977</v>
      </c>
      <c r="E34" s="22">
        <v>-4345</v>
      </c>
      <c r="F34" s="28">
        <v>-2020</v>
      </c>
      <c r="G34" s="22">
        <v>-4648</v>
      </c>
      <c r="H34" s="28">
        <v>-3250</v>
      </c>
      <c r="I34" s="28">
        <v>-1962</v>
      </c>
      <c r="J34" s="28">
        <v>-1275</v>
      </c>
      <c r="K34" s="22">
        <v>-6794</v>
      </c>
      <c r="L34" s="28">
        <v>-6056</v>
      </c>
      <c r="M34" s="28">
        <v>-3765</v>
      </c>
      <c r="N34" s="28">
        <v>-2689</v>
      </c>
      <c r="O34" s="22">
        <v>-8820</v>
      </c>
      <c r="P34" s="28">
        <v>-6785</v>
      </c>
      <c r="Q34" s="28">
        <v>-4002</v>
      </c>
      <c r="R34" s="28">
        <v>-1314</v>
      </c>
      <c r="S34" s="22">
        <v>-8737</v>
      </c>
    </row>
    <row r="35" spans="1:19" ht="13.5">
      <c r="A35" s="6" t="s">
        <v>29</v>
      </c>
      <c r="B35" s="28"/>
      <c r="C35" s="22"/>
      <c r="D35" s="28"/>
      <c r="E35" s="22"/>
      <c r="F35" s="28"/>
      <c r="G35" s="22"/>
      <c r="H35" s="28"/>
      <c r="I35" s="28"/>
      <c r="J35" s="28"/>
      <c r="K35" s="22"/>
      <c r="L35" s="28"/>
      <c r="M35" s="28"/>
      <c r="N35" s="28"/>
      <c r="O35" s="22"/>
      <c r="P35" s="28"/>
      <c r="Q35" s="28"/>
      <c r="R35" s="28">
        <v>-177413</v>
      </c>
      <c r="S35" s="22">
        <v>-78632</v>
      </c>
    </row>
    <row r="36" spans="1:19" ht="13.5">
      <c r="A36" s="6" t="s">
        <v>30</v>
      </c>
      <c r="B36" s="28">
        <v>-221843</v>
      </c>
      <c r="C36" s="22">
        <v>-106445</v>
      </c>
      <c r="D36" s="28">
        <v>-54292</v>
      </c>
      <c r="E36" s="22">
        <v>-94567</v>
      </c>
      <c r="F36" s="28">
        <v>-44373</v>
      </c>
      <c r="G36" s="22">
        <v>-178331</v>
      </c>
      <c r="H36" s="28">
        <v>-132044</v>
      </c>
      <c r="I36" s="28">
        <v>-115130</v>
      </c>
      <c r="J36" s="28">
        <v>-132721</v>
      </c>
      <c r="K36" s="22">
        <v>118480</v>
      </c>
      <c r="L36" s="28">
        <v>111223</v>
      </c>
      <c r="M36" s="28">
        <v>123239</v>
      </c>
      <c r="N36" s="28">
        <v>40958</v>
      </c>
      <c r="O36" s="22">
        <v>-315226</v>
      </c>
      <c r="P36" s="28">
        <v>-204946</v>
      </c>
      <c r="Q36" s="28">
        <v>-172509</v>
      </c>
      <c r="R36" s="28"/>
      <c r="S36" s="22"/>
    </row>
    <row r="37" spans="1:19" ht="14.25" thickBot="1">
      <c r="A37" s="5" t="s">
        <v>31</v>
      </c>
      <c r="B37" s="29">
        <v>-215194</v>
      </c>
      <c r="C37" s="23">
        <v>1567727</v>
      </c>
      <c r="D37" s="29">
        <v>315317</v>
      </c>
      <c r="E37" s="23">
        <v>1480667</v>
      </c>
      <c r="F37" s="29">
        <v>109890</v>
      </c>
      <c r="G37" s="23">
        <v>3968</v>
      </c>
      <c r="H37" s="29">
        <v>-709074</v>
      </c>
      <c r="I37" s="29">
        <v>-149747</v>
      </c>
      <c r="J37" s="29">
        <v>-425918</v>
      </c>
      <c r="K37" s="23">
        <v>2382538</v>
      </c>
      <c r="L37" s="29">
        <v>1526991</v>
      </c>
      <c r="M37" s="29">
        <v>1251413</v>
      </c>
      <c r="N37" s="29">
        <v>87444</v>
      </c>
      <c r="O37" s="23">
        <v>317162</v>
      </c>
      <c r="P37" s="29">
        <v>151417</v>
      </c>
      <c r="Q37" s="29">
        <v>566952</v>
      </c>
      <c r="R37" s="29">
        <v>725664</v>
      </c>
      <c r="S37" s="23">
        <v>373134</v>
      </c>
    </row>
    <row r="38" spans="1:19" ht="14.25" thickTop="1">
      <c r="A38" s="6" t="s">
        <v>32</v>
      </c>
      <c r="B38" s="28">
        <v>5948</v>
      </c>
      <c r="C38" s="22"/>
      <c r="D38" s="28">
        <v>3597</v>
      </c>
      <c r="E38" s="22"/>
      <c r="F38" s="28">
        <v>4445</v>
      </c>
      <c r="G38" s="22"/>
      <c r="H38" s="28"/>
      <c r="I38" s="28"/>
      <c r="J38" s="28"/>
      <c r="K38" s="22"/>
      <c r="L38" s="28"/>
      <c r="M38" s="28"/>
      <c r="N38" s="28"/>
      <c r="O38" s="22"/>
      <c r="P38" s="28"/>
      <c r="Q38" s="28"/>
      <c r="R38" s="28"/>
      <c r="S38" s="22"/>
    </row>
    <row r="39" spans="1:19" ht="13.5">
      <c r="A39" s="6" t="s">
        <v>33</v>
      </c>
      <c r="B39" s="28">
        <v>-920630</v>
      </c>
      <c r="C39" s="22">
        <v>-959913</v>
      </c>
      <c r="D39" s="28">
        <v>-304973</v>
      </c>
      <c r="E39" s="22">
        <v>-1036386</v>
      </c>
      <c r="F39" s="28">
        <v>-516296</v>
      </c>
      <c r="G39" s="22">
        <v>-597615</v>
      </c>
      <c r="H39" s="28">
        <v>-502013</v>
      </c>
      <c r="I39" s="28">
        <v>-379475</v>
      </c>
      <c r="J39" s="28">
        <v>-239179</v>
      </c>
      <c r="K39" s="22">
        <v>-473213</v>
      </c>
      <c r="L39" s="28">
        <v>-311096</v>
      </c>
      <c r="M39" s="28">
        <v>-173535</v>
      </c>
      <c r="N39" s="28">
        <v>-85509</v>
      </c>
      <c r="O39" s="22">
        <v>-843781</v>
      </c>
      <c r="P39" s="28">
        <v>-413418</v>
      </c>
      <c r="Q39" s="28">
        <v>-290584</v>
      </c>
      <c r="R39" s="28">
        <v>-146177</v>
      </c>
      <c r="S39" s="22">
        <v>-453975</v>
      </c>
    </row>
    <row r="40" spans="1:19" ht="13.5">
      <c r="A40" s="6" t="s">
        <v>34</v>
      </c>
      <c r="B40" s="28">
        <v>-1935</v>
      </c>
      <c r="C40" s="22">
        <v>-1694</v>
      </c>
      <c r="D40" s="28">
        <v>-1088</v>
      </c>
      <c r="E40" s="22">
        <v>-14647</v>
      </c>
      <c r="F40" s="28">
        <v>-5303</v>
      </c>
      <c r="G40" s="22">
        <v>-3178</v>
      </c>
      <c r="H40" s="28">
        <v>-1492</v>
      </c>
      <c r="I40" s="28">
        <v>-590</v>
      </c>
      <c r="J40" s="28">
        <v>-568</v>
      </c>
      <c r="K40" s="22">
        <v>-1193</v>
      </c>
      <c r="L40" s="28">
        <v>-538</v>
      </c>
      <c r="M40" s="28">
        <v>-197</v>
      </c>
      <c r="N40" s="28">
        <v>-187</v>
      </c>
      <c r="O40" s="22">
        <v>-12349</v>
      </c>
      <c r="P40" s="28">
        <v>-9214</v>
      </c>
      <c r="Q40" s="28">
        <v>-8720</v>
      </c>
      <c r="R40" s="28">
        <v>-8585</v>
      </c>
      <c r="S40" s="22">
        <v>-285</v>
      </c>
    </row>
    <row r="41" spans="1:19" ht="13.5">
      <c r="A41" s="6" t="s">
        <v>35</v>
      </c>
      <c r="B41" s="28">
        <v>21029</v>
      </c>
      <c r="C41" s="22">
        <v>104453</v>
      </c>
      <c r="D41" s="28">
        <v>64251</v>
      </c>
      <c r="E41" s="22">
        <v>356</v>
      </c>
      <c r="F41" s="28">
        <v>216</v>
      </c>
      <c r="G41" s="22">
        <v>16807</v>
      </c>
      <c r="H41" s="28">
        <v>16787</v>
      </c>
      <c r="I41" s="28">
        <v>174</v>
      </c>
      <c r="J41" s="28">
        <v>81</v>
      </c>
      <c r="K41" s="22">
        <v>2281</v>
      </c>
      <c r="L41" s="28">
        <v>2214</v>
      </c>
      <c r="M41" s="28">
        <v>2122</v>
      </c>
      <c r="N41" s="28">
        <v>76</v>
      </c>
      <c r="O41" s="22">
        <v>3802</v>
      </c>
      <c r="P41" s="28">
        <v>3690</v>
      </c>
      <c r="Q41" s="28">
        <v>3559</v>
      </c>
      <c r="R41" s="28">
        <v>2479</v>
      </c>
      <c r="S41" s="22">
        <v>8962</v>
      </c>
    </row>
    <row r="42" spans="1:19" ht="13.5">
      <c r="A42" s="6" t="s">
        <v>36</v>
      </c>
      <c r="B42" s="28">
        <v>-64629</v>
      </c>
      <c r="C42" s="22">
        <v>-91640</v>
      </c>
      <c r="D42" s="28">
        <v>-35172</v>
      </c>
      <c r="E42" s="22">
        <v>-2681</v>
      </c>
      <c r="F42" s="28">
        <v>-2145</v>
      </c>
      <c r="G42" s="22">
        <v>-18809</v>
      </c>
      <c r="H42" s="28">
        <v>-13817</v>
      </c>
      <c r="I42" s="28">
        <v>-8020</v>
      </c>
      <c r="J42" s="28">
        <v>-6425</v>
      </c>
      <c r="K42" s="22"/>
      <c r="L42" s="28"/>
      <c r="M42" s="28"/>
      <c r="N42" s="28"/>
      <c r="O42" s="22"/>
      <c r="P42" s="28"/>
      <c r="Q42" s="28"/>
      <c r="R42" s="28"/>
      <c r="S42" s="22"/>
    </row>
    <row r="43" spans="1:19" ht="13.5">
      <c r="A43" s="6" t="s">
        <v>37</v>
      </c>
      <c r="B43" s="28">
        <v>-3769</v>
      </c>
      <c r="C43" s="22">
        <v>-11173</v>
      </c>
      <c r="D43" s="28">
        <v>-5546</v>
      </c>
      <c r="E43" s="22">
        <v>-87738</v>
      </c>
      <c r="F43" s="28">
        <v>-2578</v>
      </c>
      <c r="G43" s="22">
        <v>-6389</v>
      </c>
      <c r="H43" s="28">
        <v>-5936</v>
      </c>
      <c r="I43" s="28">
        <v>-5190</v>
      </c>
      <c r="J43" s="28"/>
      <c r="K43" s="22">
        <v>-3423</v>
      </c>
      <c r="L43" s="28">
        <v>-2971</v>
      </c>
      <c r="M43" s="28">
        <v>-1836</v>
      </c>
      <c r="N43" s="28"/>
      <c r="O43" s="22">
        <v>-46687</v>
      </c>
      <c r="P43" s="28">
        <v>-46234</v>
      </c>
      <c r="Q43" s="28">
        <v>-45313</v>
      </c>
      <c r="R43" s="28"/>
      <c r="S43" s="22">
        <v>-3170</v>
      </c>
    </row>
    <row r="44" spans="1:19" ht="13.5">
      <c r="A44" s="6" t="s">
        <v>38</v>
      </c>
      <c r="B44" s="28"/>
      <c r="C44" s="22"/>
      <c r="D44" s="28"/>
      <c r="E44" s="22">
        <v>23181</v>
      </c>
      <c r="F44" s="28"/>
      <c r="G44" s="22">
        <v>1001</v>
      </c>
      <c r="H44" s="28">
        <v>1001</v>
      </c>
      <c r="I44" s="28"/>
      <c r="J44" s="28"/>
      <c r="K44" s="22">
        <v>176</v>
      </c>
      <c r="L44" s="28">
        <v>125</v>
      </c>
      <c r="M44" s="28"/>
      <c r="N44" s="28"/>
      <c r="O44" s="22">
        <v>216349</v>
      </c>
      <c r="P44" s="28">
        <v>216349</v>
      </c>
      <c r="Q44" s="28">
        <v>216349</v>
      </c>
      <c r="R44" s="28">
        <v>216349</v>
      </c>
      <c r="S44" s="22"/>
    </row>
    <row r="45" spans="1:19" ht="13.5">
      <c r="A45" s="6" t="s">
        <v>39</v>
      </c>
      <c r="B45" s="28"/>
      <c r="C45" s="22"/>
      <c r="D45" s="28"/>
      <c r="E45" s="22"/>
      <c r="F45" s="28"/>
      <c r="G45" s="22"/>
      <c r="H45" s="28"/>
      <c r="I45" s="28"/>
      <c r="J45" s="28"/>
      <c r="K45" s="22">
        <v>-897</v>
      </c>
      <c r="L45" s="28">
        <v>-897</v>
      </c>
      <c r="M45" s="28"/>
      <c r="N45" s="28"/>
      <c r="O45" s="22">
        <v>-185860</v>
      </c>
      <c r="P45" s="28">
        <v>-185860</v>
      </c>
      <c r="Q45" s="28">
        <v>-185860</v>
      </c>
      <c r="R45" s="28"/>
      <c r="S45" s="22"/>
    </row>
    <row r="46" spans="1:19" ht="13.5">
      <c r="A46" s="6" t="s">
        <v>91</v>
      </c>
      <c r="B46" s="28">
        <v>-25132</v>
      </c>
      <c r="C46" s="22"/>
      <c r="D46" s="28">
        <v>-644</v>
      </c>
      <c r="E46" s="22"/>
      <c r="F46" s="28">
        <v>-1674</v>
      </c>
      <c r="G46" s="22"/>
      <c r="H46" s="28">
        <v>-924</v>
      </c>
      <c r="I46" s="28">
        <v>-441</v>
      </c>
      <c r="J46" s="28">
        <v>-3173</v>
      </c>
      <c r="K46" s="22"/>
      <c r="L46" s="28">
        <v>16937</v>
      </c>
      <c r="M46" s="28">
        <v>15942</v>
      </c>
      <c r="N46" s="28">
        <v>12565</v>
      </c>
      <c r="O46" s="22"/>
      <c r="P46" s="28">
        <v>-10282</v>
      </c>
      <c r="Q46" s="28">
        <v>-8372</v>
      </c>
      <c r="R46" s="28">
        <v>-6984</v>
      </c>
      <c r="S46" s="22"/>
    </row>
    <row r="47" spans="1:19" ht="14.25" thickBot="1">
      <c r="A47" s="5" t="s">
        <v>40</v>
      </c>
      <c r="B47" s="29">
        <v>-989117</v>
      </c>
      <c r="C47" s="23">
        <v>-967084</v>
      </c>
      <c r="D47" s="29">
        <v>-279576</v>
      </c>
      <c r="E47" s="23">
        <v>-1115226</v>
      </c>
      <c r="F47" s="29">
        <v>-523335</v>
      </c>
      <c r="G47" s="23">
        <v>-636705</v>
      </c>
      <c r="H47" s="29">
        <v>-506394</v>
      </c>
      <c r="I47" s="29">
        <v>-393543</v>
      </c>
      <c r="J47" s="29">
        <v>-249266</v>
      </c>
      <c r="K47" s="23">
        <v>-457672</v>
      </c>
      <c r="L47" s="29">
        <v>-296225</v>
      </c>
      <c r="M47" s="29">
        <v>-157504</v>
      </c>
      <c r="N47" s="29">
        <v>-73055</v>
      </c>
      <c r="O47" s="23">
        <v>-867599</v>
      </c>
      <c r="P47" s="29">
        <v>-444969</v>
      </c>
      <c r="Q47" s="29">
        <v>-318942</v>
      </c>
      <c r="R47" s="29">
        <v>57081</v>
      </c>
      <c r="S47" s="23">
        <v>-436533</v>
      </c>
    </row>
    <row r="48" spans="1:19" ht="14.25" thickTop="1">
      <c r="A48" s="6" t="s">
        <v>41</v>
      </c>
      <c r="B48" s="28">
        <v>46000</v>
      </c>
      <c r="C48" s="22"/>
      <c r="D48" s="28">
        <v>11000</v>
      </c>
      <c r="E48" s="22">
        <v>-11000</v>
      </c>
      <c r="F48" s="28">
        <v>9000</v>
      </c>
      <c r="G48" s="22"/>
      <c r="H48" s="28">
        <v>110000</v>
      </c>
      <c r="I48" s="28"/>
      <c r="J48" s="28">
        <v>160000</v>
      </c>
      <c r="K48" s="22">
        <v>-240000</v>
      </c>
      <c r="L48" s="28">
        <v>-147251</v>
      </c>
      <c r="M48" s="28">
        <v>-240000</v>
      </c>
      <c r="N48" s="28">
        <v>-10000</v>
      </c>
      <c r="O48" s="22">
        <v>226000</v>
      </c>
      <c r="P48" s="28">
        <v>391000</v>
      </c>
      <c r="Q48" s="28">
        <v>76000</v>
      </c>
      <c r="R48" s="28">
        <v>-14000</v>
      </c>
      <c r="S48" s="22">
        <v>14000</v>
      </c>
    </row>
    <row r="49" spans="1:19" ht="13.5">
      <c r="A49" s="6" t="s">
        <v>42</v>
      </c>
      <c r="B49" s="28">
        <v>600000</v>
      </c>
      <c r="C49" s="22">
        <v>50000</v>
      </c>
      <c r="D49" s="28">
        <v>50000</v>
      </c>
      <c r="E49" s="22">
        <v>200000</v>
      </c>
      <c r="F49" s="28"/>
      <c r="G49" s="22">
        <v>181304</v>
      </c>
      <c r="H49" s="28">
        <v>150000</v>
      </c>
      <c r="I49" s="28">
        <v>150000</v>
      </c>
      <c r="J49" s="28"/>
      <c r="K49" s="22"/>
      <c r="L49" s="28"/>
      <c r="M49" s="28"/>
      <c r="N49" s="28"/>
      <c r="O49" s="22"/>
      <c r="P49" s="28"/>
      <c r="Q49" s="28"/>
      <c r="R49" s="28"/>
      <c r="S49" s="22"/>
    </row>
    <row r="50" spans="1:19" ht="13.5">
      <c r="A50" s="6" t="s">
        <v>43</v>
      </c>
      <c r="B50" s="28">
        <v>-212904</v>
      </c>
      <c r="C50" s="22">
        <v>-87704</v>
      </c>
      <c r="D50" s="28">
        <v>-15602</v>
      </c>
      <c r="E50" s="22">
        <v>-31304</v>
      </c>
      <c r="F50" s="28">
        <v>-14502</v>
      </c>
      <c r="G50" s="22">
        <v>-60308</v>
      </c>
      <c r="H50" s="28">
        <v>-21753</v>
      </c>
      <c r="I50" s="28">
        <v>-14502</v>
      </c>
      <c r="J50" s="28">
        <v>-7251</v>
      </c>
      <c r="K50" s="22">
        <v>-29004</v>
      </c>
      <c r="L50" s="28">
        <v>-14502</v>
      </c>
      <c r="M50" s="28">
        <v>-14502</v>
      </c>
      <c r="N50" s="28">
        <v>-7251</v>
      </c>
      <c r="O50" s="22">
        <v>-29004</v>
      </c>
      <c r="P50" s="28">
        <v>-21753</v>
      </c>
      <c r="Q50" s="28">
        <v>-14502</v>
      </c>
      <c r="R50" s="28">
        <v>-7251</v>
      </c>
      <c r="S50" s="22">
        <v>-71504</v>
      </c>
    </row>
    <row r="51" spans="1:19" ht="13.5">
      <c r="A51" s="6" t="s">
        <v>44</v>
      </c>
      <c r="B51" s="28">
        <v>-5070</v>
      </c>
      <c r="C51" s="22">
        <v>-26</v>
      </c>
      <c r="D51" s="28"/>
      <c r="E51" s="22">
        <v>-27</v>
      </c>
      <c r="F51" s="28"/>
      <c r="G51" s="22">
        <v>-85</v>
      </c>
      <c r="H51" s="28">
        <v>-85</v>
      </c>
      <c r="I51" s="28">
        <v>-61</v>
      </c>
      <c r="J51" s="28">
        <v>-39</v>
      </c>
      <c r="K51" s="22"/>
      <c r="L51" s="28"/>
      <c r="M51" s="28"/>
      <c r="N51" s="28"/>
      <c r="O51" s="22">
        <v>-558</v>
      </c>
      <c r="P51" s="28">
        <v>-558</v>
      </c>
      <c r="Q51" s="28"/>
      <c r="R51" s="28"/>
      <c r="S51" s="22"/>
    </row>
    <row r="52" spans="1:19" ht="13.5">
      <c r="A52" s="6" t="s">
        <v>45</v>
      </c>
      <c r="B52" s="28">
        <v>-65523</v>
      </c>
      <c r="C52" s="22">
        <v>-103183</v>
      </c>
      <c r="D52" s="28">
        <v>-51552</v>
      </c>
      <c r="E52" s="22">
        <v>-103586</v>
      </c>
      <c r="F52" s="28">
        <v>-51773</v>
      </c>
      <c r="G52" s="22">
        <v>-93663</v>
      </c>
      <c r="H52" s="28">
        <v>-91034</v>
      </c>
      <c r="I52" s="28">
        <v>-41904</v>
      </c>
      <c r="J52" s="28">
        <v>-40195</v>
      </c>
      <c r="K52" s="22">
        <v>-84061</v>
      </c>
      <c r="L52" s="28">
        <v>-81756</v>
      </c>
      <c r="M52" s="28">
        <v>-42036</v>
      </c>
      <c r="N52" s="28">
        <v>-39782</v>
      </c>
      <c r="O52" s="22">
        <v>-83991</v>
      </c>
      <c r="P52" s="28">
        <v>-81973</v>
      </c>
      <c r="Q52" s="28">
        <v>-41666</v>
      </c>
      <c r="R52" s="28">
        <v>-39580</v>
      </c>
      <c r="S52" s="22">
        <v>-84052</v>
      </c>
    </row>
    <row r="53" spans="1:19" ht="13.5">
      <c r="A53" s="6" t="s">
        <v>46</v>
      </c>
      <c r="B53" s="28"/>
      <c r="C53" s="22"/>
      <c r="D53" s="28"/>
      <c r="E53" s="22"/>
      <c r="F53" s="28">
        <v>-21</v>
      </c>
      <c r="G53" s="22">
        <v>-9133</v>
      </c>
      <c r="H53" s="28">
        <v>-9127</v>
      </c>
      <c r="I53" s="28">
        <v>-9103</v>
      </c>
      <c r="J53" s="28">
        <v>-9067</v>
      </c>
      <c r="K53" s="22">
        <v>-18093</v>
      </c>
      <c r="L53" s="28">
        <v>-18165</v>
      </c>
      <c r="M53" s="28">
        <v>-9054</v>
      </c>
      <c r="N53" s="28">
        <v>-8054</v>
      </c>
      <c r="O53" s="22">
        <v>-27067</v>
      </c>
      <c r="P53" s="28">
        <v>-26143</v>
      </c>
      <c r="Q53" s="28">
        <v>-18054</v>
      </c>
      <c r="R53" s="28">
        <v>-18054</v>
      </c>
      <c r="S53" s="22">
        <v>-18054</v>
      </c>
    </row>
    <row r="54" spans="1:19" ht="14.25" thickBot="1">
      <c r="A54" s="5" t="s">
        <v>47</v>
      </c>
      <c r="B54" s="29">
        <v>362501</v>
      </c>
      <c r="C54" s="23">
        <v>-140913</v>
      </c>
      <c r="D54" s="29">
        <v>-6154</v>
      </c>
      <c r="E54" s="23">
        <v>54082</v>
      </c>
      <c r="F54" s="29">
        <v>-57297</v>
      </c>
      <c r="G54" s="23">
        <v>18113</v>
      </c>
      <c r="H54" s="29">
        <v>137998</v>
      </c>
      <c r="I54" s="29">
        <v>84428</v>
      </c>
      <c r="J54" s="29">
        <v>103446</v>
      </c>
      <c r="K54" s="23">
        <v>-371158</v>
      </c>
      <c r="L54" s="29">
        <v>-261674</v>
      </c>
      <c r="M54" s="29">
        <v>-305592</v>
      </c>
      <c r="N54" s="29">
        <v>-65088</v>
      </c>
      <c r="O54" s="23">
        <v>85378</v>
      </c>
      <c r="P54" s="29">
        <v>260571</v>
      </c>
      <c r="Q54" s="29">
        <v>1777</v>
      </c>
      <c r="R54" s="29">
        <v>-78885</v>
      </c>
      <c r="S54" s="23">
        <v>-159610</v>
      </c>
    </row>
    <row r="55" spans="1:19" ht="14.25" thickTop="1">
      <c r="A55" s="7" t="s">
        <v>48</v>
      </c>
      <c r="B55" s="28">
        <v>0</v>
      </c>
      <c r="C55" s="22">
        <v>0</v>
      </c>
      <c r="D55" s="28">
        <v>0</v>
      </c>
      <c r="E55" s="22">
        <v>0</v>
      </c>
      <c r="F55" s="28">
        <v>0</v>
      </c>
      <c r="G55" s="22">
        <v>-1790</v>
      </c>
      <c r="H55" s="28">
        <v>-352</v>
      </c>
      <c r="I55" s="28">
        <v>-364</v>
      </c>
      <c r="J55" s="28">
        <v>-1918</v>
      </c>
      <c r="K55" s="22">
        <v>-758</v>
      </c>
      <c r="L55" s="28">
        <v>394</v>
      </c>
      <c r="M55" s="28">
        <v>0</v>
      </c>
      <c r="N55" s="28">
        <v>1</v>
      </c>
      <c r="O55" s="22">
        <v>-3714</v>
      </c>
      <c r="P55" s="28">
        <v>-1424</v>
      </c>
      <c r="Q55" s="28">
        <v>562</v>
      </c>
      <c r="R55" s="28">
        <v>563</v>
      </c>
      <c r="S55" s="22">
        <v>7</v>
      </c>
    </row>
    <row r="56" spans="1:19" ht="13.5">
      <c r="A56" s="7" t="s">
        <v>49</v>
      </c>
      <c r="B56" s="28">
        <v>-841810</v>
      </c>
      <c r="C56" s="22">
        <v>459729</v>
      </c>
      <c r="D56" s="28">
        <v>29586</v>
      </c>
      <c r="E56" s="22">
        <v>419523</v>
      </c>
      <c r="F56" s="28">
        <v>-470742</v>
      </c>
      <c r="G56" s="22">
        <v>-616413</v>
      </c>
      <c r="H56" s="28">
        <v>-1077822</v>
      </c>
      <c r="I56" s="28">
        <v>-459227</v>
      </c>
      <c r="J56" s="28">
        <v>-573656</v>
      </c>
      <c r="K56" s="22">
        <v>1552949</v>
      </c>
      <c r="L56" s="28">
        <v>969485</v>
      </c>
      <c r="M56" s="28">
        <v>788316</v>
      </c>
      <c r="N56" s="28">
        <v>-50697</v>
      </c>
      <c r="O56" s="22">
        <v>-468773</v>
      </c>
      <c r="P56" s="28">
        <v>-34406</v>
      </c>
      <c r="Q56" s="28">
        <v>250349</v>
      </c>
      <c r="R56" s="28">
        <v>704424</v>
      </c>
      <c r="S56" s="22">
        <v>-223002</v>
      </c>
    </row>
    <row r="57" spans="1:19" ht="13.5">
      <c r="A57" s="7" t="s">
        <v>50</v>
      </c>
      <c r="B57" s="28">
        <v>3684385</v>
      </c>
      <c r="C57" s="22">
        <v>3208935</v>
      </c>
      <c r="D57" s="28">
        <v>3208935</v>
      </c>
      <c r="E57" s="22">
        <v>2789412</v>
      </c>
      <c r="F57" s="28">
        <v>2789412</v>
      </c>
      <c r="G57" s="22">
        <v>3383654</v>
      </c>
      <c r="H57" s="28">
        <v>3383654</v>
      </c>
      <c r="I57" s="28">
        <v>3383654</v>
      </c>
      <c r="J57" s="28">
        <v>3383654</v>
      </c>
      <c r="K57" s="22">
        <v>1830704</v>
      </c>
      <c r="L57" s="28">
        <v>1830704</v>
      </c>
      <c r="M57" s="28">
        <v>1830704</v>
      </c>
      <c r="N57" s="28">
        <v>1830704</v>
      </c>
      <c r="O57" s="22">
        <v>2299477</v>
      </c>
      <c r="P57" s="28">
        <v>2299477</v>
      </c>
      <c r="Q57" s="28">
        <v>2299477</v>
      </c>
      <c r="R57" s="28">
        <v>2299477</v>
      </c>
      <c r="S57" s="22">
        <v>2505890</v>
      </c>
    </row>
    <row r="58" spans="1:19" ht="13.5">
      <c r="A58" s="7" t="s">
        <v>51</v>
      </c>
      <c r="B58" s="28"/>
      <c r="C58" s="22">
        <v>15721</v>
      </c>
      <c r="D58" s="28">
        <v>15721</v>
      </c>
      <c r="E58" s="22"/>
      <c r="F58" s="28"/>
      <c r="G58" s="22"/>
      <c r="H58" s="28"/>
      <c r="I58" s="28"/>
      <c r="J58" s="28"/>
      <c r="K58" s="22"/>
      <c r="L58" s="28"/>
      <c r="M58" s="28"/>
      <c r="N58" s="28"/>
      <c r="O58" s="22"/>
      <c r="P58" s="28"/>
      <c r="Q58" s="28"/>
      <c r="R58" s="28"/>
      <c r="S58" s="22"/>
    </row>
    <row r="59" spans="1:19" ht="14.25" thickBot="1">
      <c r="A59" s="7" t="s">
        <v>50</v>
      </c>
      <c r="B59" s="28">
        <v>2842575</v>
      </c>
      <c r="C59" s="22">
        <v>3684385</v>
      </c>
      <c r="D59" s="28">
        <v>3254243</v>
      </c>
      <c r="E59" s="22">
        <v>3208935</v>
      </c>
      <c r="F59" s="28">
        <v>2318669</v>
      </c>
      <c r="G59" s="22">
        <v>2789412</v>
      </c>
      <c r="H59" s="28">
        <v>2305831</v>
      </c>
      <c r="I59" s="28">
        <v>2924426</v>
      </c>
      <c r="J59" s="28">
        <v>2809997</v>
      </c>
      <c r="K59" s="22">
        <v>3383654</v>
      </c>
      <c r="L59" s="28">
        <v>2800190</v>
      </c>
      <c r="M59" s="28">
        <v>2619021</v>
      </c>
      <c r="N59" s="28">
        <v>1780006</v>
      </c>
      <c r="O59" s="22">
        <v>1830704</v>
      </c>
      <c r="P59" s="28">
        <v>2265071</v>
      </c>
      <c r="Q59" s="28">
        <v>2549827</v>
      </c>
      <c r="R59" s="28">
        <v>3003902</v>
      </c>
      <c r="S59" s="22">
        <v>2299477</v>
      </c>
    </row>
    <row r="60" spans="1:19" ht="14.25" thickTop="1">
      <c r="A60" s="8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</row>
    <row r="62" ht="13.5">
      <c r="A62" s="20" t="s">
        <v>168</v>
      </c>
    </row>
    <row r="63" ht="13.5">
      <c r="A63" s="20" t="s">
        <v>169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60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164</v>
      </c>
      <c r="B2" s="14">
        <v>6286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165</v>
      </c>
      <c r="B3" s="1" t="s">
        <v>166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54</v>
      </c>
      <c r="B4" s="15" t="str">
        <f>HYPERLINK("http://www.kabupro.jp/mark/20140213/S10015F5.htm","四半期報告書")</f>
        <v>四半期報告書</v>
      </c>
      <c r="C4" s="15" t="str">
        <f>HYPERLINK("http://www.kabupro.jp/mark/20131113/S1000GCP.htm","四半期報告書")</f>
        <v>四半期報告書</v>
      </c>
      <c r="D4" s="15" t="str">
        <f>HYPERLINK("http://www.kabupro.jp/mark/20130812/S000E99I.htm","四半期報告書")</f>
        <v>四半期報告書</v>
      </c>
      <c r="E4" s="15" t="str">
        <f>HYPERLINK("http://www.kabupro.jp/mark/20140213/S10015F5.htm","四半期報告書")</f>
        <v>四半期報告書</v>
      </c>
      <c r="F4" s="15" t="str">
        <f>HYPERLINK("http://www.kabupro.jp/mark/20130213/S000CUM6.htm","四半期報告書")</f>
        <v>四半期報告書</v>
      </c>
      <c r="G4" s="15" t="str">
        <f>HYPERLINK("http://www.kabupro.jp/mark/20121112/S000C889.htm","四半期報告書")</f>
        <v>四半期報告書</v>
      </c>
      <c r="H4" s="15" t="str">
        <f>HYPERLINK("http://www.kabupro.jp/mark/20120810/S000BMD1.htm","四半期報告書")</f>
        <v>四半期報告書</v>
      </c>
      <c r="I4" s="15" t="str">
        <f>HYPERLINK("http://www.kabupro.jp/mark/20130626/S000DS2T.htm","有価証券報告書")</f>
        <v>有価証券報告書</v>
      </c>
      <c r="J4" s="15" t="str">
        <f>HYPERLINK("http://www.kabupro.jp/mark/20120210/S000A9D5.htm","四半期報告書")</f>
        <v>四半期報告書</v>
      </c>
      <c r="K4" s="15" t="str">
        <f>HYPERLINK("http://www.kabupro.jp/mark/20111111/S0009OYE.htm","四半期報告書")</f>
        <v>四半期報告書</v>
      </c>
      <c r="L4" s="15" t="str">
        <f>HYPERLINK("http://www.kabupro.jp/mark/20110812/S00095N1.htm","四半期報告書")</f>
        <v>四半期報告書</v>
      </c>
      <c r="M4" s="15" t="str">
        <f>HYPERLINK("http://www.kabupro.jp/mark/20120627/S000B6HU.htm","有価証券報告書")</f>
        <v>有価証券報告書</v>
      </c>
      <c r="N4" s="15" t="str">
        <f>HYPERLINK("http://www.kabupro.jp/mark/20110210/S0007PJ4.htm","四半期報告書")</f>
        <v>四半期報告書</v>
      </c>
      <c r="O4" s="15" t="str">
        <f>HYPERLINK("http://www.kabupro.jp/mark/20101112/S00074GN.htm","四半期報告書")</f>
        <v>四半期報告書</v>
      </c>
      <c r="P4" s="15" t="str">
        <f>HYPERLINK("http://www.kabupro.jp/mark/20100809/S0006GZE.htm","四半期報告書")</f>
        <v>四半期報告書</v>
      </c>
      <c r="Q4" s="15" t="str">
        <f>HYPERLINK("http://www.kabupro.jp/mark/20110628/S0008NCC.htm","有価証券報告書")</f>
        <v>有価証券報告書</v>
      </c>
      <c r="R4" s="15" t="str">
        <f>HYPERLINK("http://www.kabupro.jp/mark/20100212/S00057OE.htm","四半期報告書")</f>
        <v>四半期報告書</v>
      </c>
      <c r="S4" s="15" t="str">
        <f>HYPERLINK("http://www.kabupro.jp/mark/20091113/S0004K5L.htm","四半期報告書")</f>
        <v>四半期報告書</v>
      </c>
      <c r="T4" s="15" t="str">
        <f>HYPERLINK("http://www.kabupro.jp/mark/20090812/S0003WX4.htm","四半期報告書")</f>
        <v>四半期報告書</v>
      </c>
      <c r="U4" s="15" t="str">
        <f>HYPERLINK("http://www.kabupro.jp/mark/20100625/S00061C7.htm","有価証券報告書")</f>
        <v>有価証券報告書</v>
      </c>
      <c r="V4" s="15" t="str">
        <f>HYPERLINK("http://www.kabupro.jp/mark/20090213/S0002JFY.htm","四半期報告書")</f>
        <v>四半期報告書</v>
      </c>
      <c r="W4" s="15" t="str">
        <f>HYPERLINK("http://www.kabupro.jp/mark/20081114/S0001U7T.htm","四半期報告書")</f>
        <v>四半期報告書</v>
      </c>
      <c r="X4" s="15" t="str">
        <f>HYPERLINK("http://www.kabupro.jp/mark/20080813/S000159F.htm","四半期報告書")</f>
        <v>四半期報告書</v>
      </c>
      <c r="Y4" s="15" t="str">
        <f>HYPERLINK("http://www.kabupro.jp/mark/20090626/S0003GL9.htm","有価証券報告書")</f>
        <v>有価証券報告書</v>
      </c>
    </row>
    <row r="5" spans="1:25" ht="14.25" thickBot="1">
      <c r="A5" s="11" t="s">
        <v>55</v>
      </c>
      <c r="B5" s="1" t="s">
        <v>249</v>
      </c>
      <c r="C5" s="1" t="s">
        <v>252</v>
      </c>
      <c r="D5" s="1" t="s">
        <v>254</v>
      </c>
      <c r="E5" s="1" t="s">
        <v>249</v>
      </c>
      <c r="F5" s="1" t="s">
        <v>256</v>
      </c>
      <c r="G5" s="1" t="s">
        <v>258</v>
      </c>
      <c r="H5" s="1" t="s">
        <v>260</v>
      </c>
      <c r="I5" s="1" t="s">
        <v>61</v>
      </c>
      <c r="J5" s="1" t="s">
        <v>262</v>
      </c>
      <c r="K5" s="1" t="s">
        <v>264</v>
      </c>
      <c r="L5" s="1" t="s">
        <v>266</v>
      </c>
      <c r="M5" s="1" t="s">
        <v>65</v>
      </c>
      <c r="N5" s="1" t="s">
        <v>268</v>
      </c>
      <c r="O5" s="1" t="s">
        <v>270</v>
      </c>
      <c r="P5" s="1" t="s">
        <v>272</v>
      </c>
      <c r="Q5" s="1" t="s">
        <v>67</v>
      </c>
      <c r="R5" s="1" t="s">
        <v>274</v>
      </c>
      <c r="S5" s="1" t="s">
        <v>276</v>
      </c>
      <c r="T5" s="1" t="s">
        <v>278</v>
      </c>
      <c r="U5" s="1" t="s">
        <v>69</v>
      </c>
      <c r="V5" s="1" t="s">
        <v>280</v>
      </c>
      <c r="W5" s="1" t="s">
        <v>282</v>
      </c>
      <c r="X5" s="1" t="s">
        <v>284</v>
      </c>
      <c r="Y5" s="1" t="s">
        <v>71</v>
      </c>
    </row>
    <row r="6" spans="1:25" ht="15" thickBot="1" thickTop="1">
      <c r="A6" s="10" t="s">
        <v>56</v>
      </c>
      <c r="B6" s="18" t="s">
        <v>9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57</v>
      </c>
      <c r="B7" s="14" t="s">
        <v>250</v>
      </c>
      <c r="C7" s="14" t="s">
        <v>250</v>
      </c>
      <c r="D7" s="14" t="s">
        <v>250</v>
      </c>
      <c r="E7" s="16" t="s">
        <v>62</v>
      </c>
      <c r="F7" s="14" t="s">
        <v>250</v>
      </c>
      <c r="G7" s="14" t="s">
        <v>250</v>
      </c>
      <c r="H7" s="14" t="s">
        <v>250</v>
      </c>
      <c r="I7" s="16" t="s">
        <v>62</v>
      </c>
      <c r="J7" s="14" t="s">
        <v>250</v>
      </c>
      <c r="K7" s="14" t="s">
        <v>250</v>
      </c>
      <c r="L7" s="14" t="s">
        <v>250</v>
      </c>
      <c r="M7" s="16" t="s">
        <v>62</v>
      </c>
      <c r="N7" s="14" t="s">
        <v>250</v>
      </c>
      <c r="O7" s="14" t="s">
        <v>250</v>
      </c>
      <c r="P7" s="14" t="s">
        <v>250</v>
      </c>
      <c r="Q7" s="16" t="s">
        <v>62</v>
      </c>
      <c r="R7" s="14" t="s">
        <v>250</v>
      </c>
      <c r="S7" s="14" t="s">
        <v>250</v>
      </c>
      <c r="T7" s="14" t="s">
        <v>250</v>
      </c>
      <c r="U7" s="16" t="s">
        <v>62</v>
      </c>
      <c r="V7" s="14" t="s">
        <v>250</v>
      </c>
      <c r="W7" s="14" t="s">
        <v>250</v>
      </c>
      <c r="X7" s="14" t="s">
        <v>250</v>
      </c>
      <c r="Y7" s="16" t="s">
        <v>62</v>
      </c>
    </row>
    <row r="8" spans="1:25" ht="13.5">
      <c r="A8" s="13" t="s">
        <v>58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59</v>
      </c>
      <c r="B9" s="1" t="s">
        <v>251</v>
      </c>
      <c r="C9" s="1" t="s">
        <v>253</v>
      </c>
      <c r="D9" s="1" t="s">
        <v>255</v>
      </c>
      <c r="E9" s="17" t="s">
        <v>63</v>
      </c>
      <c r="F9" s="1" t="s">
        <v>257</v>
      </c>
      <c r="G9" s="1" t="s">
        <v>259</v>
      </c>
      <c r="H9" s="1" t="s">
        <v>261</v>
      </c>
      <c r="I9" s="17" t="s">
        <v>64</v>
      </c>
      <c r="J9" s="1" t="s">
        <v>263</v>
      </c>
      <c r="K9" s="1" t="s">
        <v>265</v>
      </c>
      <c r="L9" s="1" t="s">
        <v>267</v>
      </c>
      <c r="M9" s="17" t="s">
        <v>66</v>
      </c>
      <c r="N9" s="1" t="s">
        <v>269</v>
      </c>
      <c r="O9" s="1" t="s">
        <v>271</v>
      </c>
      <c r="P9" s="1" t="s">
        <v>273</v>
      </c>
      <c r="Q9" s="17" t="s">
        <v>68</v>
      </c>
      <c r="R9" s="1" t="s">
        <v>275</v>
      </c>
      <c r="S9" s="1" t="s">
        <v>277</v>
      </c>
      <c r="T9" s="1" t="s">
        <v>279</v>
      </c>
      <c r="U9" s="17" t="s">
        <v>70</v>
      </c>
      <c r="V9" s="1" t="s">
        <v>281</v>
      </c>
      <c r="W9" s="1" t="s">
        <v>283</v>
      </c>
      <c r="X9" s="1" t="s">
        <v>285</v>
      </c>
      <c r="Y9" s="17" t="s">
        <v>72</v>
      </c>
    </row>
    <row r="10" spans="1:25" ht="14.25" thickBot="1">
      <c r="A10" s="13" t="s">
        <v>60</v>
      </c>
      <c r="B10" s="1" t="s">
        <v>74</v>
      </c>
      <c r="C10" s="1" t="s">
        <v>74</v>
      </c>
      <c r="D10" s="1" t="s">
        <v>74</v>
      </c>
      <c r="E10" s="17" t="s">
        <v>74</v>
      </c>
      <c r="F10" s="1" t="s">
        <v>74</v>
      </c>
      <c r="G10" s="1" t="s">
        <v>74</v>
      </c>
      <c r="H10" s="1" t="s">
        <v>74</v>
      </c>
      <c r="I10" s="17" t="s">
        <v>74</v>
      </c>
      <c r="J10" s="1" t="s">
        <v>74</v>
      </c>
      <c r="K10" s="1" t="s">
        <v>74</v>
      </c>
      <c r="L10" s="1" t="s">
        <v>74</v>
      </c>
      <c r="M10" s="17" t="s">
        <v>74</v>
      </c>
      <c r="N10" s="1" t="s">
        <v>74</v>
      </c>
      <c r="O10" s="1" t="s">
        <v>74</v>
      </c>
      <c r="P10" s="1" t="s">
        <v>74</v>
      </c>
      <c r="Q10" s="17" t="s">
        <v>74</v>
      </c>
      <c r="R10" s="1" t="s">
        <v>74</v>
      </c>
      <c r="S10" s="1" t="s">
        <v>74</v>
      </c>
      <c r="T10" s="1" t="s">
        <v>74</v>
      </c>
      <c r="U10" s="17" t="s">
        <v>74</v>
      </c>
      <c r="V10" s="1" t="s">
        <v>74</v>
      </c>
      <c r="W10" s="1" t="s">
        <v>74</v>
      </c>
      <c r="X10" s="1" t="s">
        <v>74</v>
      </c>
      <c r="Y10" s="17" t="s">
        <v>74</v>
      </c>
    </row>
    <row r="11" spans="1:25" ht="14.25" thickTop="1">
      <c r="A11" s="9" t="s">
        <v>286</v>
      </c>
      <c r="B11" s="27">
        <v>2387453</v>
      </c>
      <c r="C11" s="27">
        <v>2868872</v>
      </c>
      <c r="D11" s="27">
        <v>2828617</v>
      </c>
      <c r="E11" s="21">
        <v>3716630</v>
      </c>
      <c r="F11" s="27">
        <v>3109962</v>
      </c>
      <c r="G11" s="27">
        <v>3281386</v>
      </c>
      <c r="H11" s="27">
        <v>3623765</v>
      </c>
      <c r="I11" s="21">
        <v>3241176</v>
      </c>
      <c r="J11" s="27">
        <v>2497977</v>
      </c>
      <c r="K11" s="27">
        <v>2355958</v>
      </c>
      <c r="L11" s="27">
        <v>2700815</v>
      </c>
      <c r="M11" s="21">
        <v>2831146</v>
      </c>
      <c r="N11" s="27">
        <v>2310831</v>
      </c>
      <c r="O11" s="27">
        <v>2929426</v>
      </c>
      <c r="P11" s="27">
        <v>2814997</v>
      </c>
      <c r="Q11" s="21">
        <v>3388654</v>
      </c>
      <c r="R11" s="27">
        <v>2805190</v>
      </c>
      <c r="S11" s="27">
        <v>2624021</v>
      </c>
      <c r="T11" s="27">
        <v>1785006</v>
      </c>
      <c r="U11" s="21">
        <v>1835704</v>
      </c>
      <c r="V11" s="27">
        <v>2270071</v>
      </c>
      <c r="W11" s="27">
        <v>2554827</v>
      </c>
      <c r="X11" s="27">
        <v>3008902</v>
      </c>
      <c r="Y11" s="21">
        <v>2304477</v>
      </c>
    </row>
    <row r="12" spans="1:25" ht="13.5">
      <c r="A12" s="2" t="s">
        <v>4</v>
      </c>
      <c r="B12" s="28">
        <v>2932170</v>
      </c>
      <c r="C12" s="28">
        <v>2835560</v>
      </c>
      <c r="D12" s="28">
        <v>2566407</v>
      </c>
      <c r="E12" s="22">
        <v>3506514</v>
      </c>
      <c r="F12" s="28">
        <v>2573963</v>
      </c>
      <c r="G12" s="28">
        <v>2891038</v>
      </c>
      <c r="H12" s="28">
        <v>2439042</v>
      </c>
      <c r="I12" s="22">
        <v>3730114</v>
      </c>
      <c r="J12" s="28">
        <v>2923178</v>
      </c>
      <c r="K12" s="28">
        <v>3144237</v>
      </c>
      <c r="L12" s="28">
        <v>2854296</v>
      </c>
      <c r="M12" s="22">
        <v>3716092</v>
      </c>
      <c r="N12" s="28">
        <v>2699212</v>
      </c>
      <c r="O12" s="28">
        <v>2898767</v>
      </c>
      <c r="P12" s="28">
        <v>2539293</v>
      </c>
      <c r="Q12" s="22">
        <v>2842056</v>
      </c>
      <c r="R12" s="28">
        <v>2358860</v>
      </c>
      <c r="S12" s="28">
        <v>2467029</v>
      </c>
      <c r="T12" s="28">
        <v>2834206</v>
      </c>
      <c r="U12" s="22">
        <v>3114275</v>
      </c>
      <c r="V12" s="28">
        <v>2758113</v>
      </c>
      <c r="W12" s="28">
        <v>3061319</v>
      </c>
      <c r="X12" s="28">
        <v>3165436</v>
      </c>
      <c r="Y12" s="22">
        <v>4663419</v>
      </c>
    </row>
    <row r="13" spans="1:25" ht="13.5">
      <c r="A13" s="2" t="s">
        <v>78</v>
      </c>
      <c r="B13" s="28"/>
      <c r="C13" s="28"/>
      <c r="D13" s="28"/>
      <c r="E13" s="22"/>
      <c r="F13" s="28"/>
      <c r="G13" s="28"/>
      <c r="H13" s="28"/>
      <c r="I13" s="22"/>
      <c r="J13" s="28"/>
      <c r="K13" s="28"/>
      <c r="L13" s="28"/>
      <c r="M13" s="22"/>
      <c r="N13" s="28"/>
      <c r="O13" s="28"/>
      <c r="P13" s="28"/>
      <c r="Q13" s="22"/>
      <c r="R13" s="28"/>
      <c r="S13" s="28"/>
      <c r="T13" s="28"/>
      <c r="U13" s="22"/>
      <c r="V13" s="28">
        <v>950329</v>
      </c>
      <c r="W13" s="28">
        <v>738929</v>
      </c>
      <c r="X13" s="28">
        <v>897320</v>
      </c>
      <c r="Y13" s="22"/>
    </row>
    <row r="14" spans="1:25" ht="13.5">
      <c r="A14" s="2" t="s">
        <v>80</v>
      </c>
      <c r="B14" s="28"/>
      <c r="C14" s="28"/>
      <c r="D14" s="28"/>
      <c r="E14" s="22"/>
      <c r="F14" s="28"/>
      <c r="G14" s="28"/>
      <c r="H14" s="28"/>
      <c r="I14" s="22"/>
      <c r="J14" s="28"/>
      <c r="K14" s="28"/>
      <c r="L14" s="28"/>
      <c r="M14" s="22"/>
      <c r="N14" s="28"/>
      <c r="O14" s="28"/>
      <c r="P14" s="28"/>
      <c r="Q14" s="22"/>
      <c r="R14" s="28"/>
      <c r="S14" s="28"/>
      <c r="T14" s="28"/>
      <c r="U14" s="22"/>
      <c r="V14" s="28">
        <v>42324</v>
      </c>
      <c r="W14" s="28">
        <v>39704</v>
      </c>
      <c r="X14" s="28">
        <v>33010</v>
      </c>
      <c r="Y14" s="22"/>
    </row>
    <row r="15" spans="1:25" ht="13.5">
      <c r="A15" s="2" t="s">
        <v>84</v>
      </c>
      <c r="B15" s="28"/>
      <c r="C15" s="28"/>
      <c r="D15" s="28"/>
      <c r="E15" s="22"/>
      <c r="F15" s="28"/>
      <c r="G15" s="28"/>
      <c r="H15" s="28"/>
      <c r="I15" s="22"/>
      <c r="J15" s="28"/>
      <c r="K15" s="28"/>
      <c r="L15" s="28"/>
      <c r="M15" s="22"/>
      <c r="N15" s="28"/>
      <c r="O15" s="28"/>
      <c r="P15" s="28"/>
      <c r="Q15" s="22"/>
      <c r="R15" s="28"/>
      <c r="S15" s="28"/>
      <c r="T15" s="28"/>
      <c r="U15" s="22"/>
      <c r="V15" s="28">
        <v>17591</v>
      </c>
      <c r="W15" s="28">
        <v>18884</v>
      </c>
      <c r="X15" s="28">
        <v>18723</v>
      </c>
      <c r="Y15" s="22"/>
    </row>
    <row r="16" spans="1:25" ht="13.5">
      <c r="A16" s="2" t="s">
        <v>81</v>
      </c>
      <c r="B16" s="28">
        <v>1045286</v>
      </c>
      <c r="C16" s="28">
        <v>1090956</v>
      </c>
      <c r="D16" s="28">
        <v>999554</v>
      </c>
      <c r="E16" s="22">
        <v>823315</v>
      </c>
      <c r="F16" s="28">
        <v>1230367</v>
      </c>
      <c r="G16" s="28">
        <v>755684</v>
      </c>
      <c r="H16" s="28">
        <v>792562</v>
      </c>
      <c r="I16" s="22">
        <v>749087</v>
      </c>
      <c r="J16" s="28">
        <v>936339</v>
      </c>
      <c r="K16" s="28">
        <v>826136</v>
      </c>
      <c r="L16" s="28">
        <v>939382</v>
      </c>
      <c r="M16" s="22">
        <v>673798</v>
      </c>
      <c r="N16" s="28">
        <v>831588</v>
      </c>
      <c r="O16" s="28">
        <v>717852</v>
      </c>
      <c r="P16" s="28">
        <v>896187</v>
      </c>
      <c r="Q16" s="22">
        <v>767161</v>
      </c>
      <c r="R16" s="28">
        <v>968547</v>
      </c>
      <c r="S16" s="28">
        <v>815704</v>
      </c>
      <c r="T16" s="28">
        <v>914241</v>
      </c>
      <c r="U16" s="22">
        <v>746409</v>
      </c>
      <c r="V16" s="28"/>
      <c r="W16" s="28"/>
      <c r="X16" s="28"/>
      <c r="Y16" s="22"/>
    </row>
    <row r="17" spans="1:25" ht="13.5">
      <c r="A17" s="2" t="s">
        <v>82</v>
      </c>
      <c r="B17" s="28">
        <v>1097209</v>
      </c>
      <c r="C17" s="28">
        <v>969102</v>
      </c>
      <c r="D17" s="28">
        <v>891081</v>
      </c>
      <c r="E17" s="22">
        <v>499779</v>
      </c>
      <c r="F17" s="28">
        <v>827496</v>
      </c>
      <c r="G17" s="28">
        <v>677213</v>
      </c>
      <c r="H17" s="28">
        <v>863969</v>
      </c>
      <c r="I17" s="22">
        <v>486897</v>
      </c>
      <c r="J17" s="28">
        <v>1028917</v>
      </c>
      <c r="K17" s="28">
        <v>839560</v>
      </c>
      <c r="L17" s="28">
        <v>839876</v>
      </c>
      <c r="M17" s="22">
        <v>659934</v>
      </c>
      <c r="N17" s="28">
        <v>915149</v>
      </c>
      <c r="O17" s="28">
        <v>697859</v>
      </c>
      <c r="P17" s="28">
        <v>858744</v>
      </c>
      <c r="Q17" s="22">
        <v>558339</v>
      </c>
      <c r="R17" s="28">
        <v>688488</v>
      </c>
      <c r="S17" s="28">
        <v>1003863</v>
      </c>
      <c r="T17" s="28">
        <v>1260937</v>
      </c>
      <c r="U17" s="22">
        <v>1424146</v>
      </c>
      <c r="V17" s="28">
        <v>1649650</v>
      </c>
      <c r="W17" s="28">
        <v>1211359</v>
      </c>
      <c r="X17" s="28">
        <v>1056744</v>
      </c>
      <c r="Y17" s="22"/>
    </row>
    <row r="18" spans="1:25" ht="13.5">
      <c r="A18" s="2" t="s">
        <v>86</v>
      </c>
      <c r="B18" s="28">
        <v>29448</v>
      </c>
      <c r="C18" s="28">
        <v>26052</v>
      </c>
      <c r="D18" s="28">
        <v>26860</v>
      </c>
      <c r="E18" s="22">
        <v>27361</v>
      </c>
      <c r="F18" s="28">
        <v>31000</v>
      </c>
      <c r="G18" s="28">
        <v>28177</v>
      </c>
      <c r="H18" s="28">
        <v>30650</v>
      </c>
      <c r="I18" s="22">
        <v>27464</v>
      </c>
      <c r="J18" s="28">
        <v>34375</v>
      </c>
      <c r="K18" s="28">
        <v>32744</v>
      </c>
      <c r="L18" s="28">
        <v>32889</v>
      </c>
      <c r="M18" s="22">
        <v>32927</v>
      </c>
      <c r="N18" s="28">
        <v>33736</v>
      </c>
      <c r="O18" s="28">
        <v>31060</v>
      </c>
      <c r="P18" s="28">
        <v>32028</v>
      </c>
      <c r="Q18" s="22">
        <v>29308</v>
      </c>
      <c r="R18" s="28">
        <v>29116</v>
      </c>
      <c r="S18" s="28">
        <v>27068</v>
      </c>
      <c r="T18" s="28">
        <v>29795</v>
      </c>
      <c r="U18" s="22">
        <v>29116</v>
      </c>
      <c r="V18" s="28"/>
      <c r="W18" s="28"/>
      <c r="X18" s="28"/>
      <c r="Y18" s="22"/>
    </row>
    <row r="19" spans="1:25" ht="13.5">
      <c r="A19" s="2" t="s">
        <v>91</v>
      </c>
      <c r="B19" s="28">
        <v>622939</v>
      </c>
      <c r="C19" s="28">
        <v>598805</v>
      </c>
      <c r="D19" s="28">
        <v>580792</v>
      </c>
      <c r="E19" s="22">
        <v>538183</v>
      </c>
      <c r="F19" s="28">
        <v>535287</v>
      </c>
      <c r="G19" s="28">
        <v>481847</v>
      </c>
      <c r="H19" s="28">
        <v>446096</v>
      </c>
      <c r="I19" s="22">
        <v>268720</v>
      </c>
      <c r="J19" s="28">
        <v>484748</v>
      </c>
      <c r="K19" s="28">
        <v>466310</v>
      </c>
      <c r="L19" s="28">
        <v>475315</v>
      </c>
      <c r="M19" s="22">
        <v>237115</v>
      </c>
      <c r="N19" s="28">
        <v>506600</v>
      </c>
      <c r="O19" s="28">
        <v>407336</v>
      </c>
      <c r="P19" s="28">
        <v>460789</v>
      </c>
      <c r="Q19" s="22">
        <v>219165</v>
      </c>
      <c r="R19" s="28">
        <v>474068</v>
      </c>
      <c r="S19" s="28">
        <v>434201</v>
      </c>
      <c r="T19" s="28">
        <v>548396</v>
      </c>
      <c r="U19" s="22">
        <v>379515</v>
      </c>
      <c r="V19" s="28">
        <v>561897</v>
      </c>
      <c r="W19" s="28">
        <v>492837</v>
      </c>
      <c r="X19" s="28">
        <v>418121</v>
      </c>
      <c r="Y19" s="22">
        <v>303983</v>
      </c>
    </row>
    <row r="20" spans="1:25" ht="13.5">
      <c r="A20" s="2" t="s">
        <v>92</v>
      </c>
      <c r="B20" s="28">
        <v>-2161</v>
      </c>
      <c r="C20" s="28">
        <v>-2007</v>
      </c>
      <c r="D20" s="28">
        <v>-1909</v>
      </c>
      <c r="E20" s="22">
        <v>-2446</v>
      </c>
      <c r="F20" s="28">
        <v>-2930</v>
      </c>
      <c r="G20" s="28">
        <v>-3340</v>
      </c>
      <c r="H20" s="28">
        <v>-3001</v>
      </c>
      <c r="I20" s="22">
        <v>-4541</v>
      </c>
      <c r="J20" s="28">
        <v>-3012</v>
      </c>
      <c r="K20" s="28">
        <v>-3837</v>
      </c>
      <c r="L20" s="28">
        <v>-3323</v>
      </c>
      <c r="M20" s="22">
        <v>-3969</v>
      </c>
      <c r="N20" s="28">
        <v>-6587</v>
      </c>
      <c r="O20" s="28">
        <v>-7604</v>
      </c>
      <c r="P20" s="28">
        <v>-7200</v>
      </c>
      <c r="Q20" s="22">
        <v>-7854</v>
      </c>
      <c r="R20" s="28">
        <v>-5910</v>
      </c>
      <c r="S20" s="28">
        <v>-1672</v>
      </c>
      <c r="T20" s="28">
        <v>-1932</v>
      </c>
      <c r="U20" s="22">
        <v>-1730</v>
      </c>
      <c r="V20" s="28">
        <v>-1412</v>
      </c>
      <c r="W20" s="28">
        <v>-1237</v>
      </c>
      <c r="X20" s="28">
        <v>-978</v>
      </c>
      <c r="Y20" s="22">
        <v>-2266</v>
      </c>
    </row>
    <row r="21" spans="1:25" ht="13.5">
      <c r="A21" s="2" t="s">
        <v>93</v>
      </c>
      <c r="B21" s="28">
        <v>8112345</v>
      </c>
      <c r="C21" s="28">
        <v>8387342</v>
      </c>
      <c r="D21" s="28">
        <v>7891404</v>
      </c>
      <c r="E21" s="22">
        <v>9109339</v>
      </c>
      <c r="F21" s="28">
        <v>8305146</v>
      </c>
      <c r="G21" s="28">
        <v>8112007</v>
      </c>
      <c r="H21" s="28">
        <v>8193084</v>
      </c>
      <c r="I21" s="22">
        <v>8704472</v>
      </c>
      <c r="J21" s="28">
        <v>7902523</v>
      </c>
      <c r="K21" s="28">
        <v>7661110</v>
      </c>
      <c r="L21" s="28">
        <v>7839252</v>
      </c>
      <c r="M21" s="22">
        <v>8390067</v>
      </c>
      <c r="N21" s="28">
        <v>7290530</v>
      </c>
      <c r="O21" s="28">
        <v>7674699</v>
      </c>
      <c r="P21" s="28">
        <v>7594840</v>
      </c>
      <c r="Q21" s="22">
        <v>7987937</v>
      </c>
      <c r="R21" s="28">
        <v>7318360</v>
      </c>
      <c r="S21" s="28">
        <v>7370216</v>
      </c>
      <c r="T21" s="28">
        <v>7370652</v>
      </c>
      <c r="U21" s="22">
        <v>7817665</v>
      </c>
      <c r="V21" s="28">
        <v>8248566</v>
      </c>
      <c r="W21" s="28">
        <v>8116624</v>
      </c>
      <c r="X21" s="28">
        <v>8597280</v>
      </c>
      <c r="Y21" s="22">
        <v>9033650</v>
      </c>
    </row>
    <row r="22" spans="1:25" ht="13.5">
      <c r="A22" s="3" t="s">
        <v>5</v>
      </c>
      <c r="B22" s="28">
        <v>2426383</v>
      </c>
      <c r="C22" s="28">
        <v>1981934</v>
      </c>
      <c r="D22" s="28">
        <v>1986116</v>
      </c>
      <c r="E22" s="22">
        <v>1803949</v>
      </c>
      <c r="F22" s="28">
        <v>1769961</v>
      </c>
      <c r="G22" s="28">
        <v>1783725</v>
      </c>
      <c r="H22" s="28">
        <v>1804766</v>
      </c>
      <c r="I22" s="22">
        <v>1802991</v>
      </c>
      <c r="J22" s="28">
        <v>1880236</v>
      </c>
      <c r="K22" s="28">
        <v>1914151</v>
      </c>
      <c r="L22" s="28">
        <v>1942837</v>
      </c>
      <c r="M22" s="22">
        <v>1869908</v>
      </c>
      <c r="N22" s="28">
        <v>2190318</v>
      </c>
      <c r="O22" s="28">
        <v>2205282</v>
      </c>
      <c r="P22" s="28">
        <v>2283306</v>
      </c>
      <c r="Q22" s="22">
        <v>2309428</v>
      </c>
      <c r="R22" s="28">
        <v>2162619</v>
      </c>
      <c r="S22" s="28">
        <v>2185252</v>
      </c>
      <c r="T22" s="28">
        <v>2224170</v>
      </c>
      <c r="U22" s="22">
        <v>2262443</v>
      </c>
      <c r="V22" s="28">
        <v>2369332</v>
      </c>
      <c r="W22" s="28">
        <v>2343754</v>
      </c>
      <c r="X22" s="28">
        <v>2383298</v>
      </c>
      <c r="Y22" s="22">
        <v>2422779</v>
      </c>
    </row>
    <row r="23" spans="1:25" ht="13.5">
      <c r="A23" s="3" t="s">
        <v>105</v>
      </c>
      <c r="B23" s="28">
        <v>3276745</v>
      </c>
      <c r="C23" s="28">
        <v>3276745</v>
      </c>
      <c r="D23" s="28">
        <v>3276245</v>
      </c>
      <c r="E23" s="22">
        <v>3289247</v>
      </c>
      <c r="F23" s="28">
        <v>3336193</v>
      </c>
      <c r="G23" s="28">
        <v>3274194</v>
      </c>
      <c r="H23" s="28">
        <v>3274194</v>
      </c>
      <c r="I23" s="22">
        <v>3285711</v>
      </c>
      <c r="J23" s="28">
        <v>2996375</v>
      </c>
      <c r="K23" s="28">
        <v>2996375</v>
      </c>
      <c r="L23" s="28">
        <v>2996375</v>
      </c>
      <c r="M23" s="22">
        <v>2996375</v>
      </c>
      <c r="N23" s="28">
        <v>3549416</v>
      </c>
      <c r="O23" s="28">
        <v>3564625</v>
      </c>
      <c r="P23" s="28">
        <v>3604534</v>
      </c>
      <c r="Q23" s="22">
        <v>3604534</v>
      </c>
      <c r="R23" s="28">
        <v>3604534</v>
      </c>
      <c r="S23" s="28">
        <v>3604534</v>
      </c>
      <c r="T23" s="28">
        <v>3604534</v>
      </c>
      <c r="U23" s="22">
        <v>3604534</v>
      </c>
      <c r="V23" s="28">
        <v>3920454</v>
      </c>
      <c r="W23" s="28">
        <v>3920454</v>
      </c>
      <c r="X23" s="28">
        <v>3920454</v>
      </c>
      <c r="Y23" s="22">
        <v>3920454</v>
      </c>
    </row>
    <row r="24" spans="1:25" ht="13.5">
      <c r="A24" s="3" t="s">
        <v>107</v>
      </c>
      <c r="B24" s="28">
        <v>1253091</v>
      </c>
      <c r="C24" s="28">
        <v>1576372</v>
      </c>
      <c r="D24" s="28">
        <v>1236708</v>
      </c>
      <c r="E24" s="22">
        <v>1233774</v>
      </c>
      <c r="F24" s="28">
        <v>980846</v>
      </c>
      <c r="G24" s="28">
        <v>881077</v>
      </c>
      <c r="H24" s="28">
        <v>899192</v>
      </c>
      <c r="I24" s="22">
        <v>106345</v>
      </c>
      <c r="J24" s="28">
        <v>903962</v>
      </c>
      <c r="K24" s="28">
        <v>939707</v>
      </c>
      <c r="L24" s="28">
        <v>893844</v>
      </c>
      <c r="M24" s="22">
        <v>120518</v>
      </c>
      <c r="N24" s="28">
        <v>872096</v>
      </c>
      <c r="O24" s="28">
        <v>881155</v>
      </c>
      <c r="P24" s="28">
        <v>870689</v>
      </c>
      <c r="Q24" s="22">
        <v>86880</v>
      </c>
      <c r="R24" s="28">
        <v>978987</v>
      </c>
      <c r="S24" s="28">
        <v>943614</v>
      </c>
      <c r="T24" s="28">
        <v>996236</v>
      </c>
      <c r="U24" s="22">
        <v>84474</v>
      </c>
      <c r="V24" s="28">
        <v>1068803</v>
      </c>
      <c r="W24" s="28">
        <v>878602</v>
      </c>
      <c r="X24" s="28">
        <v>801347</v>
      </c>
      <c r="Y24" s="22">
        <v>96286</v>
      </c>
    </row>
    <row r="25" spans="1:25" ht="13.5">
      <c r="A25" s="3" t="s">
        <v>108</v>
      </c>
      <c r="B25" s="28">
        <v>6956220</v>
      </c>
      <c r="C25" s="28">
        <v>6835051</v>
      </c>
      <c r="D25" s="28">
        <v>6499070</v>
      </c>
      <c r="E25" s="22">
        <v>6326971</v>
      </c>
      <c r="F25" s="28">
        <v>6087001</v>
      </c>
      <c r="G25" s="28">
        <v>5938997</v>
      </c>
      <c r="H25" s="28">
        <v>5978153</v>
      </c>
      <c r="I25" s="22">
        <v>5979374</v>
      </c>
      <c r="J25" s="28">
        <v>5780575</v>
      </c>
      <c r="K25" s="28">
        <v>5850235</v>
      </c>
      <c r="L25" s="28">
        <v>5833056</v>
      </c>
      <c r="M25" s="22">
        <v>5747396</v>
      </c>
      <c r="N25" s="28">
        <v>6611831</v>
      </c>
      <c r="O25" s="28">
        <v>6651063</v>
      </c>
      <c r="P25" s="28">
        <v>6758530</v>
      </c>
      <c r="Q25" s="22">
        <v>6803783</v>
      </c>
      <c r="R25" s="28">
        <v>6746140</v>
      </c>
      <c r="S25" s="28">
        <v>6733401</v>
      </c>
      <c r="T25" s="28">
        <v>6824941</v>
      </c>
      <c r="U25" s="22">
        <v>6912052</v>
      </c>
      <c r="V25" s="28">
        <v>7358590</v>
      </c>
      <c r="W25" s="28">
        <v>7142811</v>
      </c>
      <c r="X25" s="28">
        <v>7105100</v>
      </c>
      <c r="Y25" s="22">
        <v>7130297</v>
      </c>
    </row>
    <row r="26" spans="1:25" ht="13.5">
      <c r="A26" s="2" t="s">
        <v>112</v>
      </c>
      <c r="B26" s="28">
        <v>191078</v>
      </c>
      <c r="C26" s="28">
        <v>165204</v>
      </c>
      <c r="D26" s="28">
        <v>156438</v>
      </c>
      <c r="E26" s="22">
        <v>154598</v>
      </c>
      <c r="F26" s="28">
        <v>94760</v>
      </c>
      <c r="G26" s="28">
        <v>70026</v>
      </c>
      <c r="H26" s="28">
        <v>56839</v>
      </c>
      <c r="I26" s="22">
        <v>48016</v>
      </c>
      <c r="J26" s="28">
        <v>36379</v>
      </c>
      <c r="K26" s="28">
        <v>38907</v>
      </c>
      <c r="L26" s="28">
        <v>41514</v>
      </c>
      <c r="M26" s="22">
        <v>42260</v>
      </c>
      <c r="N26" s="28">
        <v>48979</v>
      </c>
      <c r="O26" s="28">
        <v>45034</v>
      </c>
      <c r="P26" s="28">
        <v>45283</v>
      </c>
      <c r="Q26" s="22">
        <v>41575</v>
      </c>
      <c r="R26" s="28">
        <v>36147</v>
      </c>
      <c r="S26" s="28">
        <v>40603</v>
      </c>
      <c r="T26" s="28">
        <v>45160</v>
      </c>
      <c r="U26" s="22">
        <v>50116</v>
      </c>
      <c r="V26" s="28">
        <v>54638</v>
      </c>
      <c r="W26" s="28">
        <v>59802</v>
      </c>
      <c r="X26" s="28">
        <v>64139</v>
      </c>
      <c r="Y26" s="22">
        <v>62144</v>
      </c>
    </row>
    <row r="27" spans="1:25" ht="13.5">
      <c r="A27" s="3" t="s">
        <v>113</v>
      </c>
      <c r="B27" s="28">
        <v>2172254</v>
      </c>
      <c r="C27" s="28">
        <v>2108278</v>
      </c>
      <c r="D27" s="28">
        <v>2102775</v>
      </c>
      <c r="E27" s="22">
        <v>1794948</v>
      </c>
      <c r="F27" s="28">
        <v>1477450</v>
      </c>
      <c r="G27" s="28">
        <v>1301817</v>
      </c>
      <c r="H27" s="28">
        <v>1329137</v>
      </c>
      <c r="I27" s="22">
        <v>1446622</v>
      </c>
      <c r="J27" s="28">
        <v>1205905</v>
      </c>
      <c r="K27" s="28">
        <v>1250335</v>
      </c>
      <c r="L27" s="28">
        <v>1229315</v>
      </c>
      <c r="M27" s="22">
        <v>1223764</v>
      </c>
      <c r="N27" s="28">
        <v>1441304</v>
      </c>
      <c r="O27" s="28">
        <v>1396653</v>
      </c>
      <c r="P27" s="28">
        <v>1399085</v>
      </c>
      <c r="Q27" s="22">
        <v>1430478</v>
      </c>
      <c r="R27" s="28">
        <v>1372052</v>
      </c>
      <c r="S27" s="28">
        <v>1410251</v>
      </c>
      <c r="T27" s="28">
        <v>1392696</v>
      </c>
      <c r="U27" s="22">
        <v>1325266</v>
      </c>
      <c r="V27" s="28">
        <v>1411449</v>
      </c>
      <c r="W27" s="28">
        <v>1549129</v>
      </c>
      <c r="X27" s="28">
        <v>1502056</v>
      </c>
      <c r="Y27" s="22">
        <v>1641466</v>
      </c>
    </row>
    <row r="28" spans="1:25" ht="13.5">
      <c r="A28" s="3" t="s">
        <v>91</v>
      </c>
      <c r="B28" s="28">
        <v>403099</v>
      </c>
      <c r="C28" s="28">
        <v>401954</v>
      </c>
      <c r="D28" s="28">
        <v>399979</v>
      </c>
      <c r="E28" s="22">
        <v>375275</v>
      </c>
      <c r="F28" s="28">
        <v>407798</v>
      </c>
      <c r="G28" s="28">
        <v>426329</v>
      </c>
      <c r="H28" s="28">
        <v>425300</v>
      </c>
      <c r="I28" s="22">
        <v>291108</v>
      </c>
      <c r="J28" s="28">
        <v>560303</v>
      </c>
      <c r="K28" s="28">
        <v>554808</v>
      </c>
      <c r="L28" s="28">
        <v>550138</v>
      </c>
      <c r="M28" s="22">
        <v>285134</v>
      </c>
      <c r="N28" s="28">
        <v>530042</v>
      </c>
      <c r="O28" s="28">
        <v>533766</v>
      </c>
      <c r="P28" s="28">
        <v>749437</v>
      </c>
      <c r="Q28" s="22">
        <v>361382</v>
      </c>
      <c r="R28" s="28">
        <v>751376</v>
      </c>
      <c r="S28" s="28">
        <v>755218</v>
      </c>
      <c r="T28" s="28">
        <v>757611</v>
      </c>
      <c r="U28" s="22">
        <v>375282</v>
      </c>
      <c r="V28" s="28">
        <v>503576</v>
      </c>
      <c r="W28" s="28">
        <v>491324</v>
      </c>
      <c r="X28" s="28">
        <v>489311</v>
      </c>
      <c r="Y28" s="22">
        <v>301951</v>
      </c>
    </row>
    <row r="29" spans="1:25" ht="13.5">
      <c r="A29" s="3" t="s">
        <v>92</v>
      </c>
      <c r="B29" s="28">
        <v>-146</v>
      </c>
      <c r="C29" s="28">
        <v>-146</v>
      </c>
      <c r="D29" s="28">
        <v>-146</v>
      </c>
      <c r="E29" s="22">
        <v>-146</v>
      </c>
      <c r="F29" s="28">
        <v>-146</v>
      </c>
      <c r="G29" s="28">
        <v>-146</v>
      </c>
      <c r="H29" s="28">
        <v>-146</v>
      </c>
      <c r="I29" s="22">
        <v>-146</v>
      </c>
      <c r="J29" s="28">
        <v>-146</v>
      </c>
      <c r="K29" s="28">
        <v>-146</v>
      </c>
      <c r="L29" s="28">
        <v>-73</v>
      </c>
      <c r="M29" s="22">
        <v>-68</v>
      </c>
      <c r="N29" s="28"/>
      <c r="O29" s="28"/>
      <c r="P29" s="28">
        <v>-89670</v>
      </c>
      <c r="Q29" s="22">
        <v>-89670</v>
      </c>
      <c r="R29" s="28">
        <v>-89670</v>
      </c>
      <c r="S29" s="28">
        <v>-89670</v>
      </c>
      <c r="T29" s="28">
        <v>-89922</v>
      </c>
      <c r="U29" s="22">
        <v>-89922</v>
      </c>
      <c r="V29" s="28">
        <v>-252</v>
      </c>
      <c r="W29" s="28">
        <v>-252</v>
      </c>
      <c r="X29" s="28"/>
      <c r="Y29" s="22"/>
    </row>
    <row r="30" spans="1:25" ht="13.5">
      <c r="A30" s="3" t="s">
        <v>119</v>
      </c>
      <c r="B30" s="28">
        <v>2575207</v>
      </c>
      <c r="C30" s="28">
        <v>2510086</v>
      </c>
      <c r="D30" s="28">
        <v>2502608</v>
      </c>
      <c r="E30" s="22">
        <v>2170077</v>
      </c>
      <c r="F30" s="28">
        <v>1885103</v>
      </c>
      <c r="G30" s="28">
        <v>1728000</v>
      </c>
      <c r="H30" s="28">
        <v>1754291</v>
      </c>
      <c r="I30" s="22">
        <v>1868398</v>
      </c>
      <c r="J30" s="28">
        <v>1766063</v>
      </c>
      <c r="K30" s="28">
        <v>1804998</v>
      </c>
      <c r="L30" s="28">
        <v>1779380</v>
      </c>
      <c r="M30" s="22">
        <v>1772891</v>
      </c>
      <c r="N30" s="28">
        <v>1971347</v>
      </c>
      <c r="O30" s="28">
        <v>1930420</v>
      </c>
      <c r="P30" s="28">
        <v>2058853</v>
      </c>
      <c r="Q30" s="22">
        <v>2087316</v>
      </c>
      <c r="R30" s="28">
        <v>2033759</v>
      </c>
      <c r="S30" s="28">
        <v>2075799</v>
      </c>
      <c r="T30" s="28">
        <v>2060386</v>
      </c>
      <c r="U30" s="22">
        <v>2010608</v>
      </c>
      <c r="V30" s="28">
        <v>1914773</v>
      </c>
      <c r="W30" s="28">
        <v>2040201</v>
      </c>
      <c r="X30" s="28">
        <v>1991367</v>
      </c>
      <c r="Y30" s="22">
        <v>2134561</v>
      </c>
    </row>
    <row r="31" spans="1:25" ht="13.5">
      <c r="A31" s="2" t="s">
        <v>120</v>
      </c>
      <c r="B31" s="28">
        <v>9722505</v>
      </c>
      <c r="C31" s="28">
        <v>9510343</v>
      </c>
      <c r="D31" s="28">
        <v>9158117</v>
      </c>
      <c r="E31" s="22">
        <v>8651647</v>
      </c>
      <c r="F31" s="28">
        <v>8066865</v>
      </c>
      <c r="G31" s="28">
        <v>7737025</v>
      </c>
      <c r="H31" s="28">
        <v>7789284</v>
      </c>
      <c r="I31" s="22">
        <v>7895789</v>
      </c>
      <c r="J31" s="28">
        <v>7583018</v>
      </c>
      <c r="K31" s="28">
        <v>7694140</v>
      </c>
      <c r="L31" s="28">
        <v>7653951</v>
      </c>
      <c r="M31" s="22">
        <v>7562549</v>
      </c>
      <c r="N31" s="28">
        <v>8632157</v>
      </c>
      <c r="O31" s="28">
        <v>8626518</v>
      </c>
      <c r="P31" s="28">
        <v>8862666</v>
      </c>
      <c r="Q31" s="22">
        <v>8932675</v>
      </c>
      <c r="R31" s="28">
        <v>8816048</v>
      </c>
      <c r="S31" s="28">
        <v>8849804</v>
      </c>
      <c r="T31" s="28">
        <v>8930488</v>
      </c>
      <c r="U31" s="22">
        <v>8972778</v>
      </c>
      <c r="V31" s="28">
        <v>9328002</v>
      </c>
      <c r="W31" s="28">
        <v>9242815</v>
      </c>
      <c r="X31" s="28">
        <v>9160607</v>
      </c>
      <c r="Y31" s="22">
        <v>9327003</v>
      </c>
    </row>
    <row r="32" spans="1:25" ht="14.25" thickBot="1">
      <c r="A32" s="5" t="s">
        <v>6</v>
      </c>
      <c r="B32" s="29">
        <v>17834851</v>
      </c>
      <c r="C32" s="29">
        <v>17897685</v>
      </c>
      <c r="D32" s="29">
        <v>17049521</v>
      </c>
      <c r="E32" s="23">
        <v>17760987</v>
      </c>
      <c r="F32" s="29">
        <v>16372011</v>
      </c>
      <c r="G32" s="29">
        <v>15849033</v>
      </c>
      <c r="H32" s="29">
        <v>15982369</v>
      </c>
      <c r="I32" s="23">
        <v>16600261</v>
      </c>
      <c r="J32" s="29">
        <v>15485541</v>
      </c>
      <c r="K32" s="29">
        <v>15355251</v>
      </c>
      <c r="L32" s="29">
        <v>15493204</v>
      </c>
      <c r="M32" s="23">
        <v>15952616</v>
      </c>
      <c r="N32" s="29">
        <v>15922688</v>
      </c>
      <c r="O32" s="29">
        <v>16301218</v>
      </c>
      <c r="P32" s="29">
        <v>16457507</v>
      </c>
      <c r="Q32" s="23">
        <v>16920613</v>
      </c>
      <c r="R32" s="29">
        <v>16134409</v>
      </c>
      <c r="S32" s="29">
        <v>16220021</v>
      </c>
      <c r="T32" s="29">
        <v>16301140</v>
      </c>
      <c r="U32" s="23">
        <v>16790444</v>
      </c>
      <c r="V32" s="29">
        <v>17576568</v>
      </c>
      <c r="W32" s="29">
        <v>17359439</v>
      </c>
      <c r="X32" s="29">
        <v>17757887</v>
      </c>
      <c r="Y32" s="23">
        <v>18360654</v>
      </c>
    </row>
    <row r="33" spans="1:25" ht="14.25" thickTop="1">
      <c r="A33" s="2" t="s">
        <v>7</v>
      </c>
      <c r="B33" s="28">
        <v>1806163</v>
      </c>
      <c r="C33" s="28">
        <v>1924963</v>
      </c>
      <c r="D33" s="28">
        <v>1927111</v>
      </c>
      <c r="E33" s="22">
        <v>2299564</v>
      </c>
      <c r="F33" s="28">
        <v>1924104</v>
      </c>
      <c r="G33" s="28">
        <v>1396681</v>
      </c>
      <c r="H33" s="28">
        <v>1443168</v>
      </c>
      <c r="I33" s="22">
        <v>2172166</v>
      </c>
      <c r="J33" s="28">
        <v>1624747</v>
      </c>
      <c r="K33" s="28">
        <v>1555733</v>
      </c>
      <c r="L33" s="28">
        <v>1496842</v>
      </c>
      <c r="M33" s="22">
        <v>1742026</v>
      </c>
      <c r="N33" s="28">
        <v>1280524</v>
      </c>
      <c r="O33" s="28">
        <v>1586832</v>
      </c>
      <c r="P33" s="28">
        <v>1370145</v>
      </c>
      <c r="Q33" s="22">
        <v>2025200</v>
      </c>
      <c r="R33" s="28">
        <v>1339046</v>
      </c>
      <c r="S33" s="28">
        <v>1402118</v>
      </c>
      <c r="T33" s="28">
        <v>1383483</v>
      </c>
      <c r="U33" s="22">
        <v>1986019</v>
      </c>
      <c r="V33" s="28">
        <v>1841092</v>
      </c>
      <c r="W33" s="28">
        <v>1814547</v>
      </c>
      <c r="X33" s="28">
        <v>1918993</v>
      </c>
      <c r="Y33" s="22">
        <v>2427950</v>
      </c>
    </row>
    <row r="34" spans="1:25" ht="13.5">
      <c r="A34" s="2" t="s">
        <v>125</v>
      </c>
      <c r="B34" s="28">
        <v>200013</v>
      </c>
      <c r="C34" s="28">
        <v>186012</v>
      </c>
      <c r="D34" s="28">
        <v>50704</v>
      </c>
      <c r="E34" s="22">
        <v>50704</v>
      </c>
      <c r="F34" s="28">
        <v>44204</v>
      </c>
      <c r="G34" s="28">
        <v>60204</v>
      </c>
      <c r="H34" s="28">
        <v>265697</v>
      </c>
      <c r="I34" s="22">
        <v>21204</v>
      </c>
      <c r="J34" s="28">
        <v>54204</v>
      </c>
      <c r="K34" s="28">
        <v>39904</v>
      </c>
      <c r="L34" s="28">
        <v>27599</v>
      </c>
      <c r="M34" s="22">
        <v>42304</v>
      </c>
      <c r="N34" s="28">
        <v>139004</v>
      </c>
      <c r="O34" s="28">
        <v>29004</v>
      </c>
      <c r="P34" s="28">
        <v>181753</v>
      </c>
      <c r="Q34" s="22">
        <v>29004</v>
      </c>
      <c r="R34" s="28">
        <v>121753</v>
      </c>
      <c r="S34" s="28">
        <v>29004</v>
      </c>
      <c r="T34" s="28">
        <v>251753</v>
      </c>
      <c r="U34" s="22">
        <v>269004</v>
      </c>
      <c r="V34" s="28">
        <v>426753</v>
      </c>
      <c r="W34" s="28">
        <v>119004</v>
      </c>
      <c r="X34" s="28">
        <v>21753</v>
      </c>
      <c r="Y34" s="22">
        <v>43004</v>
      </c>
    </row>
    <row r="35" spans="1:25" ht="13.5">
      <c r="A35" s="2" t="s">
        <v>128</v>
      </c>
      <c r="B35" s="28">
        <v>77613</v>
      </c>
      <c r="C35" s="28">
        <v>154580</v>
      </c>
      <c r="D35" s="28">
        <v>67859</v>
      </c>
      <c r="E35" s="22">
        <v>261191</v>
      </c>
      <c r="F35" s="28">
        <v>138336</v>
      </c>
      <c r="G35" s="28">
        <v>118769</v>
      </c>
      <c r="H35" s="28">
        <v>13616</v>
      </c>
      <c r="I35" s="22">
        <v>65119</v>
      </c>
      <c r="J35" s="28">
        <v>42756</v>
      </c>
      <c r="K35" s="28">
        <v>52573</v>
      </c>
      <c r="L35" s="28">
        <v>27034</v>
      </c>
      <c r="M35" s="22">
        <v>102679</v>
      </c>
      <c r="N35" s="28">
        <v>46718</v>
      </c>
      <c r="O35" s="28">
        <v>57518</v>
      </c>
      <c r="P35" s="28">
        <v>15797</v>
      </c>
      <c r="Q35" s="22">
        <v>132161</v>
      </c>
      <c r="R35" s="28">
        <v>101973</v>
      </c>
      <c r="S35" s="28">
        <v>62868</v>
      </c>
      <c r="T35" s="28">
        <v>18886</v>
      </c>
      <c r="U35" s="22">
        <v>19313</v>
      </c>
      <c r="V35" s="28">
        <v>66870</v>
      </c>
      <c r="W35" s="28">
        <v>137495</v>
      </c>
      <c r="X35" s="28">
        <v>117961</v>
      </c>
      <c r="Y35" s="22">
        <v>185452</v>
      </c>
    </row>
    <row r="36" spans="1:25" ht="13.5">
      <c r="A36" s="2" t="s">
        <v>133</v>
      </c>
      <c r="B36" s="28">
        <v>196149</v>
      </c>
      <c r="C36" s="28">
        <v>387380</v>
      </c>
      <c r="D36" s="28">
        <v>200865</v>
      </c>
      <c r="E36" s="22">
        <v>370049</v>
      </c>
      <c r="F36" s="28">
        <v>187494</v>
      </c>
      <c r="G36" s="28">
        <v>373294</v>
      </c>
      <c r="H36" s="28">
        <v>549351</v>
      </c>
      <c r="I36" s="22">
        <v>372016</v>
      </c>
      <c r="J36" s="28">
        <v>182063</v>
      </c>
      <c r="K36" s="28">
        <v>364874</v>
      </c>
      <c r="L36" s="28">
        <v>538027</v>
      </c>
      <c r="M36" s="22">
        <v>355379</v>
      </c>
      <c r="N36" s="28">
        <v>179837</v>
      </c>
      <c r="O36" s="28">
        <v>358695</v>
      </c>
      <c r="P36" s="28">
        <v>512188</v>
      </c>
      <c r="Q36" s="22">
        <v>337064</v>
      </c>
      <c r="R36" s="28">
        <v>160419</v>
      </c>
      <c r="S36" s="28">
        <v>342533</v>
      </c>
      <c r="T36" s="28">
        <v>498694</v>
      </c>
      <c r="U36" s="22">
        <v>321729</v>
      </c>
      <c r="V36" s="28">
        <v>183398</v>
      </c>
      <c r="W36" s="28">
        <v>381997</v>
      </c>
      <c r="X36" s="28">
        <v>578756</v>
      </c>
      <c r="Y36" s="22">
        <v>373546</v>
      </c>
    </row>
    <row r="37" spans="1:25" ht="13.5">
      <c r="A37" s="2" t="s">
        <v>134</v>
      </c>
      <c r="B37" s="28">
        <v>3915</v>
      </c>
      <c r="C37" s="28">
        <v>3915</v>
      </c>
      <c r="D37" s="28">
        <v>6092</v>
      </c>
      <c r="E37" s="22">
        <v>6092</v>
      </c>
      <c r="F37" s="28">
        <v>2177</v>
      </c>
      <c r="G37" s="28">
        <v>2177</v>
      </c>
      <c r="H37" s="28">
        <v>2177</v>
      </c>
      <c r="I37" s="22">
        <v>2177</v>
      </c>
      <c r="J37" s="28"/>
      <c r="K37" s="28"/>
      <c r="L37" s="28"/>
      <c r="M37" s="22"/>
      <c r="N37" s="28"/>
      <c r="O37" s="28"/>
      <c r="P37" s="28"/>
      <c r="Q37" s="22"/>
      <c r="R37" s="28"/>
      <c r="S37" s="28"/>
      <c r="T37" s="28"/>
      <c r="U37" s="22"/>
      <c r="V37" s="28"/>
      <c r="W37" s="28"/>
      <c r="X37" s="28"/>
      <c r="Y37" s="22"/>
    </row>
    <row r="38" spans="1:25" ht="13.5">
      <c r="A38" s="2" t="s">
        <v>91</v>
      </c>
      <c r="B38" s="28">
        <v>1286317</v>
      </c>
      <c r="C38" s="28">
        <v>1091261</v>
      </c>
      <c r="D38" s="28">
        <v>1085831</v>
      </c>
      <c r="E38" s="22">
        <v>1258633</v>
      </c>
      <c r="F38" s="28">
        <v>1065403</v>
      </c>
      <c r="G38" s="28">
        <v>1011817</v>
      </c>
      <c r="H38" s="28">
        <v>982210</v>
      </c>
      <c r="I38" s="22">
        <v>1016740</v>
      </c>
      <c r="J38" s="28">
        <v>1050308</v>
      </c>
      <c r="K38" s="28">
        <v>744771</v>
      </c>
      <c r="L38" s="28">
        <v>930331</v>
      </c>
      <c r="M38" s="22">
        <v>1084428</v>
      </c>
      <c r="N38" s="28">
        <v>715621</v>
      </c>
      <c r="O38" s="28">
        <v>650032</v>
      </c>
      <c r="P38" s="28">
        <v>843400</v>
      </c>
      <c r="Q38" s="22">
        <v>763441</v>
      </c>
      <c r="R38" s="28">
        <v>770195</v>
      </c>
      <c r="S38" s="28">
        <v>728824</v>
      </c>
      <c r="T38" s="28">
        <v>662865</v>
      </c>
      <c r="U38" s="22">
        <v>648289</v>
      </c>
      <c r="V38" s="28">
        <v>1005901</v>
      </c>
      <c r="W38" s="28">
        <v>566251</v>
      </c>
      <c r="X38" s="28">
        <v>665728</v>
      </c>
      <c r="Y38" s="22">
        <v>758270</v>
      </c>
    </row>
    <row r="39" spans="1:25" ht="13.5">
      <c r="A39" s="2" t="s">
        <v>136</v>
      </c>
      <c r="B39" s="28">
        <v>3570171</v>
      </c>
      <c r="C39" s="28">
        <v>3748113</v>
      </c>
      <c r="D39" s="28">
        <v>3338463</v>
      </c>
      <c r="E39" s="22">
        <v>4246235</v>
      </c>
      <c r="F39" s="28">
        <v>3361719</v>
      </c>
      <c r="G39" s="28">
        <v>2962944</v>
      </c>
      <c r="H39" s="28">
        <v>3256222</v>
      </c>
      <c r="I39" s="22">
        <v>3649423</v>
      </c>
      <c r="J39" s="28">
        <v>2954079</v>
      </c>
      <c r="K39" s="28">
        <v>2757856</v>
      </c>
      <c r="L39" s="28">
        <v>3019836</v>
      </c>
      <c r="M39" s="22">
        <v>3326817</v>
      </c>
      <c r="N39" s="28">
        <v>2361706</v>
      </c>
      <c r="O39" s="28">
        <v>2682083</v>
      </c>
      <c r="P39" s="28">
        <v>2923284</v>
      </c>
      <c r="Q39" s="22">
        <v>3286872</v>
      </c>
      <c r="R39" s="28">
        <v>2493388</v>
      </c>
      <c r="S39" s="28">
        <v>2565349</v>
      </c>
      <c r="T39" s="28">
        <v>2815682</v>
      </c>
      <c r="U39" s="22">
        <v>3244355</v>
      </c>
      <c r="V39" s="28">
        <v>3524015</v>
      </c>
      <c r="W39" s="28">
        <v>3019295</v>
      </c>
      <c r="X39" s="28">
        <v>3303192</v>
      </c>
      <c r="Y39" s="22">
        <v>3788224</v>
      </c>
    </row>
    <row r="40" spans="1:25" ht="13.5">
      <c r="A40" s="2" t="s">
        <v>137</v>
      </c>
      <c r="B40" s="28">
        <v>579983</v>
      </c>
      <c r="C40" s="28">
        <v>609986</v>
      </c>
      <c r="D40" s="28">
        <v>301147</v>
      </c>
      <c r="E40" s="22">
        <v>312198</v>
      </c>
      <c r="F40" s="28">
        <v>379749</v>
      </c>
      <c r="G40" s="28">
        <v>385800</v>
      </c>
      <c r="H40" s="28">
        <v>401851</v>
      </c>
      <c r="I40" s="22">
        <v>379402</v>
      </c>
      <c r="J40" s="28">
        <v>195953</v>
      </c>
      <c r="K40" s="28">
        <v>197504</v>
      </c>
      <c r="L40" s="28">
        <v>199055</v>
      </c>
      <c r="M40" s="22">
        <v>200606</v>
      </c>
      <c r="N40" s="28">
        <v>210157</v>
      </c>
      <c r="O40" s="28">
        <v>217408</v>
      </c>
      <c r="P40" s="28">
        <v>81910</v>
      </c>
      <c r="Q40" s="22">
        <v>81910</v>
      </c>
      <c r="R40" s="28">
        <v>96412</v>
      </c>
      <c r="S40" s="28">
        <v>96412</v>
      </c>
      <c r="T40" s="28">
        <v>110914</v>
      </c>
      <c r="U40" s="22">
        <v>110914</v>
      </c>
      <c r="V40" s="28">
        <v>125416</v>
      </c>
      <c r="W40" s="28">
        <v>125416</v>
      </c>
      <c r="X40" s="28">
        <v>139918</v>
      </c>
      <c r="Y40" s="22">
        <v>139918</v>
      </c>
    </row>
    <row r="41" spans="1:25" ht="13.5">
      <c r="A41" s="2" t="s">
        <v>139</v>
      </c>
      <c r="B41" s="28">
        <v>286791</v>
      </c>
      <c r="C41" s="28">
        <v>284677</v>
      </c>
      <c r="D41" s="28">
        <v>281425</v>
      </c>
      <c r="E41" s="22">
        <v>277290</v>
      </c>
      <c r="F41" s="28">
        <v>311178</v>
      </c>
      <c r="G41" s="28">
        <v>308234</v>
      </c>
      <c r="H41" s="28">
        <v>306300</v>
      </c>
      <c r="I41" s="22">
        <v>304633</v>
      </c>
      <c r="J41" s="28">
        <v>325453</v>
      </c>
      <c r="K41" s="28">
        <v>328275</v>
      </c>
      <c r="L41" s="28">
        <v>327058</v>
      </c>
      <c r="M41" s="22">
        <v>528416</v>
      </c>
      <c r="N41" s="28">
        <v>728018</v>
      </c>
      <c r="O41" s="28">
        <v>706794</v>
      </c>
      <c r="P41" s="28">
        <v>686892</v>
      </c>
      <c r="Q41" s="22">
        <v>664258</v>
      </c>
      <c r="R41" s="28">
        <v>757297</v>
      </c>
      <c r="S41" s="28">
        <v>735774</v>
      </c>
      <c r="T41" s="28">
        <v>721552</v>
      </c>
      <c r="U41" s="22">
        <v>701197</v>
      </c>
      <c r="V41" s="28">
        <v>795007</v>
      </c>
      <c r="W41" s="28">
        <v>786412</v>
      </c>
      <c r="X41" s="28">
        <v>772925</v>
      </c>
      <c r="Y41" s="22">
        <v>755025</v>
      </c>
    </row>
    <row r="42" spans="1:25" ht="13.5">
      <c r="A42" s="2" t="s">
        <v>140</v>
      </c>
      <c r="B42" s="28">
        <v>130143</v>
      </c>
      <c r="C42" s="28">
        <v>123441</v>
      </c>
      <c r="D42" s="28">
        <v>116989</v>
      </c>
      <c r="E42" s="22">
        <v>115409</v>
      </c>
      <c r="F42" s="28">
        <v>108865</v>
      </c>
      <c r="G42" s="28">
        <v>102321</v>
      </c>
      <c r="H42" s="28">
        <v>96752</v>
      </c>
      <c r="I42" s="22">
        <v>158089</v>
      </c>
      <c r="J42" s="28">
        <v>151477</v>
      </c>
      <c r="K42" s="28">
        <v>144864</v>
      </c>
      <c r="L42" s="28">
        <v>138252</v>
      </c>
      <c r="M42" s="22">
        <v>133149</v>
      </c>
      <c r="N42" s="28">
        <v>127518</v>
      </c>
      <c r="O42" s="28">
        <v>130018</v>
      </c>
      <c r="P42" s="28">
        <v>124018</v>
      </c>
      <c r="Q42" s="22">
        <v>124934</v>
      </c>
      <c r="R42" s="28">
        <v>119165</v>
      </c>
      <c r="S42" s="28">
        <v>119584</v>
      </c>
      <c r="T42" s="28">
        <v>113544</v>
      </c>
      <c r="U42" s="22">
        <v>112859</v>
      </c>
      <c r="V42" s="28">
        <v>106752</v>
      </c>
      <c r="W42" s="28">
        <v>100812</v>
      </c>
      <c r="X42" s="28">
        <v>94894</v>
      </c>
      <c r="Y42" s="22">
        <v>105046</v>
      </c>
    </row>
    <row r="43" spans="1:25" ht="13.5">
      <c r="A43" s="2" t="s">
        <v>134</v>
      </c>
      <c r="B43" s="28">
        <v>42511</v>
      </c>
      <c r="C43" s="28">
        <v>42387</v>
      </c>
      <c r="D43" s="28">
        <v>42263</v>
      </c>
      <c r="E43" s="22">
        <v>42118</v>
      </c>
      <c r="F43" s="28">
        <v>45976</v>
      </c>
      <c r="G43" s="28">
        <v>45832</v>
      </c>
      <c r="H43" s="28">
        <v>45689</v>
      </c>
      <c r="I43" s="22">
        <v>45547</v>
      </c>
      <c r="J43" s="28">
        <v>49301</v>
      </c>
      <c r="K43" s="28">
        <v>49159</v>
      </c>
      <c r="L43" s="28">
        <v>48700</v>
      </c>
      <c r="M43" s="22">
        <v>48552</v>
      </c>
      <c r="N43" s="28">
        <v>48405</v>
      </c>
      <c r="O43" s="28">
        <v>48259</v>
      </c>
      <c r="P43" s="28">
        <v>48114</v>
      </c>
      <c r="Q43" s="22"/>
      <c r="R43" s="28"/>
      <c r="S43" s="28"/>
      <c r="T43" s="28"/>
      <c r="U43" s="22"/>
      <c r="V43" s="28"/>
      <c r="W43" s="28"/>
      <c r="X43" s="28"/>
      <c r="Y43" s="22"/>
    </row>
    <row r="44" spans="1:25" ht="13.5">
      <c r="A44" s="2" t="s">
        <v>91</v>
      </c>
      <c r="B44" s="28">
        <v>564141</v>
      </c>
      <c r="C44" s="28">
        <v>558756</v>
      </c>
      <c r="D44" s="28">
        <v>550563</v>
      </c>
      <c r="E44" s="22">
        <v>442659</v>
      </c>
      <c r="F44" s="28">
        <v>367084</v>
      </c>
      <c r="G44" s="28">
        <v>300379</v>
      </c>
      <c r="H44" s="28">
        <v>304269</v>
      </c>
      <c r="I44" s="22">
        <v>205277</v>
      </c>
      <c r="J44" s="28">
        <v>284793</v>
      </c>
      <c r="K44" s="28">
        <v>314001</v>
      </c>
      <c r="L44" s="28">
        <v>301080</v>
      </c>
      <c r="M44" s="22">
        <v>98297</v>
      </c>
      <c r="N44" s="28">
        <v>187824</v>
      </c>
      <c r="O44" s="28">
        <v>170071</v>
      </c>
      <c r="P44" s="28">
        <v>173869</v>
      </c>
      <c r="Q44" s="22">
        <v>95224</v>
      </c>
      <c r="R44" s="28">
        <v>205545</v>
      </c>
      <c r="S44" s="28">
        <v>221818</v>
      </c>
      <c r="T44" s="28">
        <v>214132</v>
      </c>
      <c r="U44" s="22">
        <v>82907</v>
      </c>
      <c r="V44" s="28">
        <v>161625</v>
      </c>
      <c r="W44" s="28">
        <v>193252</v>
      </c>
      <c r="X44" s="28">
        <v>263566</v>
      </c>
      <c r="Y44" s="22">
        <v>57803</v>
      </c>
    </row>
    <row r="45" spans="1:25" ht="13.5">
      <c r="A45" s="2" t="s">
        <v>142</v>
      </c>
      <c r="B45" s="28">
        <v>1603571</v>
      </c>
      <c r="C45" s="28">
        <v>1619248</v>
      </c>
      <c r="D45" s="28">
        <v>1292388</v>
      </c>
      <c r="E45" s="22">
        <v>1189674</v>
      </c>
      <c r="F45" s="28">
        <v>1212853</v>
      </c>
      <c r="G45" s="28">
        <v>1142568</v>
      </c>
      <c r="H45" s="28">
        <v>1154863</v>
      </c>
      <c r="I45" s="22">
        <v>1229076</v>
      </c>
      <c r="J45" s="28">
        <v>1006977</v>
      </c>
      <c r="K45" s="28">
        <v>1033804</v>
      </c>
      <c r="L45" s="28">
        <v>1014147</v>
      </c>
      <c r="M45" s="22">
        <v>1061741</v>
      </c>
      <c r="N45" s="28">
        <v>1301923</v>
      </c>
      <c r="O45" s="28">
        <v>1272551</v>
      </c>
      <c r="P45" s="28">
        <v>1114804</v>
      </c>
      <c r="Q45" s="22">
        <v>1058795</v>
      </c>
      <c r="R45" s="28">
        <v>1178419</v>
      </c>
      <c r="S45" s="28">
        <v>1173589</v>
      </c>
      <c r="T45" s="28">
        <v>1160142</v>
      </c>
      <c r="U45" s="22">
        <v>1108046</v>
      </c>
      <c r="V45" s="28">
        <v>1188802</v>
      </c>
      <c r="W45" s="28">
        <v>1205894</v>
      </c>
      <c r="X45" s="28">
        <v>1271304</v>
      </c>
      <c r="Y45" s="22">
        <v>1302170</v>
      </c>
    </row>
    <row r="46" spans="1:25" ht="14.25" thickBot="1">
      <c r="A46" s="5" t="s">
        <v>144</v>
      </c>
      <c r="B46" s="29">
        <v>5173743</v>
      </c>
      <c r="C46" s="29">
        <v>5367362</v>
      </c>
      <c r="D46" s="29">
        <v>4630852</v>
      </c>
      <c r="E46" s="23">
        <v>5435910</v>
      </c>
      <c r="F46" s="29">
        <v>4574572</v>
      </c>
      <c r="G46" s="29">
        <v>4105512</v>
      </c>
      <c r="H46" s="29">
        <v>4411086</v>
      </c>
      <c r="I46" s="23">
        <v>4878500</v>
      </c>
      <c r="J46" s="29">
        <v>3961057</v>
      </c>
      <c r="K46" s="29">
        <v>3791661</v>
      </c>
      <c r="L46" s="29">
        <v>4033983</v>
      </c>
      <c r="M46" s="23">
        <v>4388558</v>
      </c>
      <c r="N46" s="29">
        <v>3663629</v>
      </c>
      <c r="O46" s="29">
        <v>3954634</v>
      </c>
      <c r="P46" s="29">
        <v>4038089</v>
      </c>
      <c r="Q46" s="23">
        <v>4345668</v>
      </c>
      <c r="R46" s="29">
        <v>3671808</v>
      </c>
      <c r="S46" s="29">
        <v>3738939</v>
      </c>
      <c r="T46" s="29">
        <v>3975825</v>
      </c>
      <c r="U46" s="23">
        <v>4352402</v>
      </c>
      <c r="V46" s="29">
        <v>4712817</v>
      </c>
      <c r="W46" s="29">
        <v>4225190</v>
      </c>
      <c r="X46" s="29">
        <v>4574497</v>
      </c>
      <c r="Y46" s="23">
        <v>5090394</v>
      </c>
    </row>
    <row r="47" spans="1:25" ht="14.25" thickTop="1">
      <c r="A47" s="2" t="s">
        <v>146</v>
      </c>
      <c r="B47" s="28">
        <v>1337000</v>
      </c>
      <c r="C47" s="28">
        <v>1337000</v>
      </c>
      <c r="D47" s="28">
        <v>1337000</v>
      </c>
      <c r="E47" s="22">
        <v>1337000</v>
      </c>
      <c r="F47" s="28">
        <v>1337000</v>
      </c>
      <c r="G47" s="28">
        <v>1337000</v>
      </c>
      <c r="H47" s="28">
        <v>1337000</v>
      </c>
      <c r="I47" s="22">
        <v>1337000</v>
      </c>
      <c r="J47" s="28">
        <v>1337000</v>
      </c>
      <c r="K47" s="28">
        <v>1337000</v>
      </c>
      <c r="L47" s="28">
        <v>1337000</v>
      </c>
      <c r="M47" s="22">
        <v>1337000</v>
      </c>
      <c r="N47" s="28">
        <v>1337000</v>
      </c>
      <c r="O47" s="28">
        <v>1337000</v>
      </c>
      <c r="P47" s="28">
        <v>1337000</v>
      </c>
      <c r="Q47" s="22">
        <v>1337000</v>
      </c>
      <c r="R47" s="28">
        <v>1337000</v>
      </c>
      <c r="S47" s="28">
        <v>1337000</v>
      </c>
      <c r="T47" s="28">
        <v>1337000</v>
      </c>
      <c r="U47" s="22">
        <v>1337000</v>
      </c>
      <c r="V47" s="28">
        <v>1337000</v>
      </c>
      <c r="W47" s="28">
        <v>1337000</v>
      </c>
      <c r="X47" s="28">
        <v>1337000</v>
      </c>
      <c r="Y47" s="22">
        <v>1337000</v>
      </c>
    </row>
    <row r="48" spans="1:25" ht="13.5">
      <c r="A48" s="2" t="s">
        <v>148</v>
      </c>
      <c r="B48" s="28">
        <v>1833576</v>
      </c>
      <c r="C48" s="28">
        <v>1833576</v>
      </c>
      <c r="D48" s="28">
        <v>1833576</v>
      </c>
      <c r="E48" s="22">
        <v>1833576</v>
      </c>
      <c r="F48" s="28">
        <v>1833576</v>
      </c>
      <c r="G48" s="28">
        <v>1833576</v>
      </c>
      <c r="H48" s="28">
        <v>1833576</v>
      </c>
      <c r="I48" s="22">
        <v>1833576</v>
      </c>
      <c r="J48" s="28">
        <v>1833576</v>
      </c>
      <c r="K48" s="28">
        <v>1833576</v>
      </c>
      <c r="L48" s="28">
        <v>1833576</v>
      </c>
      <c r="M48" s="22">
        <v>1833576</v>
      </c>
      <c r="N48" s="28">
        <v>1833576</v>
      </c>
      <c r="O48" s="28">
        <v>1833576</v>
      </c>
      <c r="P48" s="28">
        <v>1242814</v>
      </c>
      <c r="Q48" s="22">
        <v>1242814</v>
      </c>
      <c r="R48" s="28">
        <v>1242814</v>
      </c>
      <c r="S48" s="28">
        <v>1242814</v>
      </c>
      <c r="T48" s="28">
        <v>1242814</v>
      </c>
      <c r="U48" s="22">
        <v>1242814</v>
      </c>
      <c r="V48" s="28">
        <v>1242814</v>
      </c>
      <c r="W48" s="28">
        <v>1242814</v>
      </c>
      <c r="X48" s="28">
        <v>1242814</v>
      </c>
      <c r="Y48" s="22">
        <v>1242814</v>
      </c>
    </row>
    <row r="49" spans="1:25" ht="13.5">
      <c r="A49" s="2" t="s">
        <v>154</v>
      </c>
      <c r="B49" s="28">
        <v>8597038</v>
      </c>
      <c r="C49" s="28">
        <v>8513498</v>
      </c>
      <c r="D49" s="28">
        <v>8395916</v>
      </c>
      <c r="E49" s="22">
        <v>8499596</v>
      </c>
      <c r="F49" s="28">
        <v>8167929</v>
      </c>
      <c r="G49" s="28">
        <v>8266957</v>
      </c>
      <c r="H49" s="28">
        <v>8087278</v>
      </c>
      <c r="I49" s="22">
        <v>8161926</v>
      </c>
      <c r="J49" s="28">
        <v>8087186</v>
      </c>
      <c r="K49" s="28">
        <v>8119637</v>
      </c>
      <c r="L49" s="28">
        <v>8027084</v>
      </c>
      <c r="M49" s="22">
        <v>8134656</v>
      </c>
      <c r="N49" s="28">
        <v>8802051</v>
      </c>
      <c r="O49" s="28">
        <v>8915967</v>
      </c>
      <c r="P49" s="28">
        <v>7518415</v>
      </c>
      <c r="Q49" s="22">
        <v>7610401</v>
      </c>
      <c r="R49" s="28">
        <v>7555749</v>
      </c>
      <c r="S49" s="28">
        <v>7551269</v>
      </c>
      <c r="T49" s="28">
        <v>7433687</v>
      </c>
      <c r="U49" s="22">
        <v>7549087</v>
      </c>
      <c r="V49" s="28">
        <v>7818931</v>
      </c>
      <c r="W49" s="28">
        <v>7965555</v>
      </c>
      <c r="X49" s="28">
        <v>7924195</v>
      </c>
      <c r="Y49" s="22">
        <v>7906240</v>
      </c>
    </row>
    <row r="50" spans="1:25" ht="13.5">
      <c r="A50" s="2" t="s">
        <v>155</v>
      </c>
      <c r="B50" s="28">
        <v>-5780</v>
      </c>
      <c r="C50" s="28">
        <v>-5768</v>
      </c>
      <c r="D50" s="28">
        <v>-5757</v>
      </c>
      <c r="E50" s="22">
        <v>-697</v>
      </c>
      <c r="F50" s="28">
        <v>-671</v>
      </c>
      <c r="G50" s="28">
        <v>-671</v>
      </c>
      <c r="H50" s="28">
        <v>-671</v>
      </c>
      <c r="I50" s="22">
        <v>-671</v>
      </c>
      <c r="J50" s="28">
        <v>-671</v>
      </c>
      <c r="K50" s="28">
        <v>-644</v>
      </c>
      <c r="L50" s="28">
        <v>-644</v>
      </c>
      <c r="M50" s="22">
        <v>-644</v>
      </c>
      <c r="N50" s="28">
        <v>-644</v>
      </c>
      <c r="O50" s="28">
        <v>-620</v>
      </c>
      <c r="P50" s="28">
        <v>-597</v>
      </c>
      <c r="Q50" s="22">
        <v>-558</v>
      </c>
      <c r="R50" s="28">
        <v>-558</v>
      </c>
      <c r="S50" s="28">
        <v>-558</v>
      </c>
      <c r="T50" s="28">
        <v>-558</v>
      </c>
      <c r="U50" s="22">
        <v>-558</v>
      </c>
      <c r="V50" s="28">
        <v>-558</v>
      </c>
      <c r="W50" s="28"/>
      <c r="X50" s="28"/>
      <c r="Y50" s="22"/>
    </row>
    <row r="51" spans="1:25" ht="13.5">
      <c r="A51" s="2" t="s">
        <v>156</v>
      </c>
      <c r="B51" s="28">
        <v>11761834</v>
      </c>
      <c r="C51" s="28">
        <v>11678306</v>
      </c>
      <c r="D51" s="28">
        <v>11560734</v>
      </c>
      <c r="E51" s="22">
        <v>11669474</v>
      </c>
      <c r="F51" s="28">
        <v>11337834</v>
      </c>
      <c r="G51" s="28">
        <v>11436862</v>
      </c>
      <c r="H51" s="28">
        <v>11257183</v>
      </c>
      <c r="I51" s="22">
        <v>11331831</v>
      </c>
      <c r="J51" s="28">
        <v>11257091</v>
      </c>
      <c r="K51" s="28">
        <v>11289568</v>
      </c>
      <c r="L51" s="28">
        <v>11197016</v>
      </c>
      <c r="M51" s="22">
        <v>11304588</v>
      </c>
      <c r="N51" s="28">
        <v>11971983</v>
      </c>
      <c r="O51" s="28">
        <v>12085923</v>
      </c>
      <c r="P51" s="28">
        <v>10097632</v>
      </c>
      <c r="Q51" s="22">
        <v>10189657</v>
      </c>
      <c r="R51" s="28">
        <v>10135005</v>
      </c>
      <c r="S51" s="28">
        <v>10130525</v>
      </c>
      <c r="T51" s="28">
        <v>10012943</v>
      </c>
      <c r="U51" s="22">
        <v>10128343</v>
      </c>
      <c r="V51" s="28">
        <v>10398187</v>
      </c>
      <c r="W51" s="28">
        <v>10545369</v>
      </c>
      <c r="X51" s="28">
        <v>10504010</v>
      </c>
      <c r="Y51" s="22">
        <v>10486054</v>
      </c>
    </row>
    <row r="52" spans="1:25" ht="13.5">
      <c r="A52" s="2" t="s">
        <v>158</v>
      </c>
      <c r="B52" s="28">
        <v>899273</v>
      </c>
      <c r="C52" s="28">
        <v>852016</v>
      </c>
      <c r="D52" s="28">
        <v>857933</v>
      </c>
      <c r="E52" s="22">
        <v>655602</v>
      </c>
      <c r="F52" s="28">
        <v>459605</v>
      </c>
      <c r="G52" s="28">
        <v>306657</v>
      </c>
      <c r="H52" s="28">
        <v>314099</v>
      </c>
      <c r="I52" s="22">
        <v>389929</v>
      </c>
      <c r="J52" s="28">
        <v>267392</v>
      </c>
      <c r="K52" s="28">
        <v>274020</v>
      </c>
      <c r="L52" s="28">
        <v>262204</v>
      </c>
      <c r="M52" s="22">
        <v>259469</v>
      </c>
      <c r="N52" s="28">
        <v>287074</v>
      </c>
      <c r="O52" s="28">
        <v>260660</v>
      </c>
      <c r="P52" s="28">
        <v>249281</v>
      </c>
      <c r="Q52" s="22">
        <v>268588</v>
      </c>
      <c r="R52" s="28">
        <v>235649</v>
      </c>
      <c r="S52" s="28">
        <v>262379</v>
      </c>
      <c r="T52" s="28">
        <v>251172</v>
      </c>
      <c r="U52" s="22">
        <v>213744</v>
      </c>
      <c r="V52" s="28">
        <v>267091</v>
      </c>
      <c r="W52" s="28">
        <v>339424</v>
      </c>
      <c r="X52" s="28">
        <v>448605</v>
      </c>
      <c r="Y52" s="22">
        <v>524484</v>
      </c>
    </row>
    <row r="53" spans="1:25" ht="13.5">
      <c r="A53" s="2" t="s">
        <v>159</v>
      </c>
      <c r="B53" s="28">
        <v>899273</v>
      </c>
      <c r="C53" s="28">
        <v>852016</v>
      </c>
      <c r="D53" s="28">
        <v>857933</v>
      </c>
      <c r="E53" s="22">
        <v>655602</v>
      </c>
      <c r="F53" s="28">
        <v>459605</v>
      </c>
      <c r="G53" s="28">
        <v>306657</v>
      </c>
      <c r="H53" s="28">
        <v>314099</v>
      </c>
      <c r="I53" s="22">
        <v>389929</v>
      </c>
      <c r="J53" s="28">
        <v>267392</v>
      </c>
      <c r="K53" s="28">
        <v>274020</v>
      </c>
      <c r="L53" s="28">
        <v>262204</v>
      </c>
      <c r="M53" s="22">
        <v>259469</v>
      </c>
      <c r="N53" s="28">
        <v>287074</v>
      </c>
      <c r="O53" s="28">
        <v>260660</v>
      </c>
      <c r="P53" s="28">
        <v>249281</v>
      </c>
      <c r="Q53" s="22">
        <v>268588</v>
      </c>
      <c r="R53" s="28">
        <v>235649</v>
      </c>
      <c r="S53" s="28">
        <v>262379</v>
      </c>
      <c r="T53" s="28">
        <v>251172</v>
      </c>
      <c r="U53" s="22">
        <v>213744</v>
      </c>
      <c r="V53" s="28">
        <v>267091</v>
      </c>
      <c r="W53" s="28">
        <v>339424</v>
      </c>
      <c r="X53" s="28">
        <v>448605</v>
      </c>
      <c r="Y53" s="22">
        <v>524484</v>
      </c>
    </row>
    <row r="54" spans="1:25" ht="13.5">
      <c r="A54" s="6" t="s">
        <v>8</v>
      </c>
      <c r="B54" s="28"/>
      <c r="C54" s="28"/>
      <c r="D54" s="28"/>
      <c r="E54" s="22"/>
      <c r="F54" s="28"/>
      <c r="G54" s="28"/>
      <c r="H54" s="28"/>
      <c r="I54" s="22"/>
      <c r="J54" s="28"/>
      <c r="K54" s="28"/>
      <c r="L54" s="28"/>
      <c r="M54" s="22"/>
      <c r="N54" s="28"/>
      <c r="O54" s="28"/>
      <c r="P54" s="28">
        <v>2072503</v>
      </c>
      <c r="Q54" s="22">
        <v>2116698</v>
      </c>
      <c r="R54" s="28">
        <v>2091944</v>
      </c>
      <c r="S54" s="28">
        <v>2088177</v>
      </c>
      <c r="T54" s="28">
        <v>2061199</v>
      </c>
      <c r="U54" s="22">
        <v>2095954</v>
      </c>
      <c r="V54" s="28">
        <v>2198472</v>
      </c>
      <c r="W54" s="28">
        <v>2249455</v>
      </c>
      <c r="X54" s="28">
        <v>2230774</v>
      </c>
      <c r="Y54" s="22">
        <v>2259720</v>
      </c>
    </row>
    <row r="55" spans="1:25" ht="13.5">
      <c r="A55" s="6" t="s">
        <v>161</v>
      </c>
      <c r="B55" s="28">
        <v>12661108</v>
      </c>
      <c r="C55" s="28">
        <v>12530322</v>
      </c>
      <c r="D55" s="28">
        <v>12418668</v>
      </c>
      <c r="E55" s="22">
        <v>12325077</v>
      </c>
      <c r="F55" s="28">
        <v>11797439</v>
      </c>
      <c r="G55" s="28">
        <v>11743520</v>
      </c>
      <c r="H55" s="28">
        <v>11571282</v>
      </c>
      <c r="I55" s="22">
        <v>11721761</v>
      </c>
      <c r="J55" s="28">
        <v>11524484</v>
      </c>
      <c r="K55" s="28">
        <v>11563589</v>
      </c>
      <c r="L55" s="28">
        <v>11459220</v>
      </c>
      <c r="M55" s="22">
        <v>11564058</v>
      </c>
      <c r="N55" s="28">
        <v>12259058</v>
      </c>
      <c r="O55" s="28">
        <v>12346583</v>
      </c>
      <c r="P55" s="28">
        <v>12419418</v>
      </c>
      <c r="Q55" s="22">
        <v>12574945</v>
      </c>
      <c r="R55" s="28">
        <v>12462600</v>
      </c>
      <c r="S55" s="28">
        <v>12481082</v>
      </c>
      <c r="T55" s="28">
        <v>12325315</v>
      </c>
      <c r="U55" s="22">
        <v>12438042</v>
      </c>
      <c r="V55" s="28">
        <v>12863751</v>
      </c>
      <c r="W55" s="28">
        <v>13134249</v>
      </c>
      <c r="X55" s="28">
        <v>13183390</v>
      </c>
      <c r="Y55" s="22">
        <v>13270259</v>
      </c>
    </row>
    <row r="56" spans="1:25" ht="14.25" thickBot="1">
      <c r="A56" s="7" t="s">
        <v>163</v>
      </c>
      <c r="B56" s="28">
        <v>17834851</v>
      </c>
      <c r="C56" s="28">
        <v>17897685</v>
      </c>
      <c r="D56" s="28">
        <v>17049521</v>
      </c>
      <c r="E56" s="22">
        <v>17760987</v>
      </c>
      <c r="F56" s="28">
        <v>16372011</v>
      </c>
      <c r="G56" s="28">
        <v>15849033</v>
      </c>
      <c r="H56" s="28">
        <v>15982369</v>
      </c>
      <c r="I56" s="22">
        <v>16600261</v>
      </c>
      <c r="J56" s="28">
        <v>15485541</v>
      </c>
      <c r="K56" s="28">
        <v>15355251</v>
      </c>
      <c r="L56" s="28">
        <v>15493204</v>
      </c>
      <c r="M56" s="22">
        <v>15952616</v>
      </c>
      <c r="N56" s="28">
        <v>15922688</v>
      </c>
      <c r="O56" s="28">
        <v>16301218</v>
      </c>
      <c r="P56" s="28">
        <v>16457507</v>
      </c>
      <c r="Q56" s="22">
        <v>16920613</v>
      </c>
      <c r="R56" s="28">
        <v>16134409</v>
      </c>
      <c r="S56" s="28">
        <v>16220021</v>
      </c>
      <c r="T56" s="28">
        <v>16301140</v>
      </c>
      <c r="U56" s="22">
        <v>16790444</v>
      </c>
      <c r="V56" s="28">
        <v>17576568</v>
      </c>
      <c r="W56" s="28">
        <v>17359439</v>
      </c>
      <c r="X56" s="28">
        <v>17757887</v>
      </c>
      <c r="Y56" s="22">
        <v>18360654</v>
      </c>
    </row>
    <row r="57" spans="1:25" ht="14.25" thickTop="1">
      <c r="A57" s="8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</row>
    <row r="59" ht="13.5">
      <c r="A59" s="20" t="s">
        <v>168</v>
      </c>
    </row>
    <row r="60" ht="13.5">
      <c r="A60" s="20" t="s">
        <v>169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82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164</v>
      </c>
      <c r="B2" s="14">
        <v>6286</v>
      </c>
      <c r="C2" s="14"/>
      <c r="D2" s="14"/>
      <c r="E2" s="14"/>
      <c r="F2" s="14"/>
      <c r="G2" s="14"/>
    </row>
    <row r="3" spans="1:7" ht="14.25" thickBot="1">
      <c r="A3" s="11" t="s">
        <v>165</v>
      </c>
      <c r="B3" s="1" t="s">
        <v>166</v>
      </c>
      <c r="C3" s="1"/>
      <c r="D3" s="1"/>
      <c r="E3" s="1"/>
      <c r="F3" s="1"/>
      <c r="G3" s="1"/>
    </row>
    <row r="4" spans="1:7" ht="14.25" thickTop="1">
      <c r="A4" s="10" t="s">
        <v>54</v>
      </c>
      <c r="B4" s="15" t="str">
        <f>HYPERLINK("http://www.kabupro.jp/mark/20130626/S000DS2T.htm","有価証券報告書")</f>
        <v>有価証券報告書</v>
      </c>
      <c r="C4" s="15" t="str">
        <f>HYPERLINK("http://www.kabupro.jp/mark/20130626/S000DS2T.htm","有価証券報告書")</f>
        <v>有価証券報告書</v>
      </c>
      <c r="D4" s="15" t="str">
        <f>HYPERLINK("http://www.kabupro.jp/mark/20120627/S000B6HU.htm","有価証券報告書")</f>
        <v>有価証券報告書</v>
      </c>
      <c r="E4" s="15" t="str">
        <f>HYPERLINK("http://www.kabupro.jp/mark/20110628/S0008NCC.htm","有価証券報告書")</f>
        <v>有価証券報告書</v>
      </c>
      <c r="F4" s="15" t="str">
        <f>HYPERLINK("http://www.kabupro.jp/mark/20100625/S00061C7.htm","有価証券報告書")</f>
        <v>有価証券報告書</v>
      </c>
      <c r="G4" s="15" t="str">
        <f>HYPERLINK("http://www.kabupro.jp/mark/20090626/S0003GL9.htm","有価証券報告書")</f>
        <v>有価証券報告書</v>
      </c>
    </row>
    <row r="5" spans="1:7" ht="14.25" thickBot="1">
      <c r="A5" s="11" t="s">
        <v>55</v>
      </c>
      <c r="B5" s="1" t="s">
        <v>61</v>
      </c>
      <c r="C5" s="1" t="s">
        <v>61</v>
      </c>
      <c r="D5" s="1" t="s">
        <v>65</v>
      </c>
      <c r="E5" s="1" t="s">
        <v>67</v>
      </c>
      <c r="F5" s="1" t="s">
        <v>69</v>
      </c>
      <c r="G5" s="1" t="s">
        <v>71</v>
      </c>
    </row>
    <row r="6" spans="1:7" ht="15" thickBot="1" thickTop="1">
      <c r="A6" s="10" t="s">
        <v>56</v>
      </c>
      <c r="B6" s="18" t="s">
        <v>248</v>
      </c>
      <c r="C6" s="19"/>
      <c r="D6" s="19"/>
      <c r="E6" s="19"/>
      <c r="F6" s="19"/>
      <c r="G6" s="19"/>
    </row>
    <row r="7" spans="1:7" ht="14.25" thickTop="1">
      <c r="A7" s="12" t="s">
        <v>57</v>
      </c>
      <c r="B7" s="16" t="s">
        <v>62</v>
      </c>
      <c r="C7" s="16" t="s">
        <v>62</v>
      </c>
      <c r="D7" s="16" t="s">
        <v>62</v>
      </c>
      <c r="E7" s="16" t="s">
        <v>62</v>
      </c>
      <c r="F7" s="16" t="s">
        <v>62</v>
      </c>
      <c r="G7" s="16" t="s">
        <v>62</v>
      </c>
    </row>
    <row r="8" spans="1:7" ht="13.5">
      <c r="A8" s="13" t="s">
        <v>58</v>
      </c>
      <c r="B8" s="17" t="s">
        <v>170</v>
      </c>
      <c r="C8" s="17" t="s">
        <v>171</v>
      </c>
      <c r="D8" s="17" t="s">
        <v>172</v>
      </c>
      <c r="E8" s="17" t="s">
        <v>173</v>
      </c>
      <c r="F8" s="17" t="s">
        <v>174</v>
      </c>
      <c r="G8" s="17" t="s">
        <v>175</v>
      </c>
    </row>
    <row r="9" spans="1:7" ht="13.5">
      <c r="A9" s="13" t="s">
        <v>59</v>
      </c>
      <c r="B9" s="17" t="s">
        <v>63</v>
      </c>
      <c r="C9" s="17" t="s">
        <v>64</v>
      </c>
      <c r="D9" s="17" t="s">
        <v>66</v>
      </c>
      <c r="E9" s="17" t="s">
        <v>68</v>
      </c>
      <c r="F9" s="17" t="s">
        <v>70</v>
      </c>
      <c r="G9" s="17" t="s">
        <v>72</v>
      </c>
    </row>
    <row r="10" spans="1:7" ht="14.25" thickBot="1">
      <c r="A10" s="13" t="s">
        <v>60</v>
      </c>
      <c r="B10" s="17" t="s">
        <v>74</v>
      </c>
      <c r="C10" s="17" t="s">
        <v>74</v>
      </c>
      <c r="D10" s="17" t="s">
        <v>74</v>
      </c>
      <c r="E10" s="17" t="s">
        <v>74</v>
      </c>
      <c r="F10" s="17" t="s">
        <v>74</v>
      </c>
      <c r="G10" s="17" t="s">
        <v>74</v>
      </c>
    </row>
    <row r="11" spans="1:7" ht="14.25" thickTop="1">
      <c r="A11" s="26" t="s">
        <v>176</v>
      </c>
      <c r="B11" s="21">
        <v>4431726</v>
      </c>
      <c r="C11" s="21">
        <v>4601215</v>
      </c>
      <c r="D11" s="21">
        <v>4616703</v>
      </c>
      <c r="E11" s="21">
        <v>4984093</v>
      </c>
      <c r="F11" s="21">
        <v>4136028</v>
      </c>
      <c r="G11" s="21">
        <v>6325204</v>
      </c>
    </row>
    <row r="12" spans="1:7" ht="13.5">
      <c r="A12" s="6" t="s">
        <v>177</v>
      </c>
      <c r="B12" s="22">
        <v>3806983</v>
      </c>
      <c r="C12" s="22">
        <v>4107671</v>
      </c>
      <c r="D12" s="22">
        <v>3818346</v>
      </c>
      <c r="E12" s="22">
        <v>2938519</v>
      </c>
      <c r="F12" s="22">
        <v>3978800</v>
      </c>
      <c r="G12" s="22">
        <v>4384676</v>
      </c>
    </row>
    <row r="13" spans="1:7" ht="13.5">
      <c r="A13" s="6" t="s">
        <v>178</v>
      </c>
      <c r="B13" s="22">
        <v>888937</v>
      </c>
      <c r="C13" s="22">
        <v>777469</v>
      </c>
      <c r="D13" s="22">
        <v>850482</v>
      </c>
      <c r="E13" s="22">
        <v>659120</v>
      </c>
      <c r="F13" s="22">
        <v>1265764</v>
      </c>
      <c r="G13" s="22">
        <v>1179621</v>
      </c>
    </row>
    <row r="14" spans="1:7" ht="13.5">
      <c r="A14" s="6" t="s">
        <v>179</v>
      </c>
      <c r="B14" s="22">
        <v>32463</v>
      </c>
      <c r="C14" s="22">
        <v>27274</v>
      </c>
      <c r="D14" s="22">
        <v>26338</v>
      </c>
      <c r="E14" s="22">
        <v>30436</v>
      </c>
      <c r="F14" s="22">
        <v>29025</v>
      </c>
      <c r="G14" s="22">
        <v>28566</v>
      </c>
    </row>
    <row r="15" spans="1:7" ht="13.5">
      <c r="A15" s="6" t="s">
        <v>180</v>
      </c>
      <c r="B15" s="22">
        <v>9160111</v>
      </c>
      <c r="C15" s="22">
        <v>9513631</v>
      </c>
      <c r="D15" s="22">
        <v>9311870</v>
      </c>
      <c r="E15" s="22">
        <v>8612169</v>
      </c>
      <c r="F15" s="22">
        <v>9409619</v>
      </c>
      <c r="G15" s="22">
        <v>11918069</v>
      </c>
    </row>
    <row r="16" spans="1:7" ht="13.5">
      <c r="A16" s="2" t="s">
        <v>181</v>
      </c>
      <c r="B16" s="22">
        <v>33811</v>
      </c>
      <c r="C16" s="22">
        <v>29185</v>
      </c>
      <c r="D16" s="22">
        <v>25708</v>
      </c>
      <c r="E16" s="22">
        <v>29610</v>
      </c>
      <c r="F16" s="22">
        <v>32362</v>
      </c>
      <c r="G16" s="22">
        <v>20684</v>
      </c>
    </row>
    <row r="17" spans="1:7" ht="13.5">
      <c r="A17" s="2" t="s">
        <v>182</v>
      </c>
      <c r="B17" s="22">
        <v>3694251</v>
      </c>
      <c r="C17" s="22">
        <v>3783114</v>
      </c>
      <c r="D17" s="22">
        <v>3837478</v>
      </c>
      <c r="E17" s="22">
        <v>4222689</v>
      </c>
      <c r="F17" s="22">
        <v>3737155</v>
      </c>
      <c r="G17" s="22">
        <v>5646864</v>
      </c>
    </row>
    <row r="18" spans="1:7" ht="13.5">
      <c r="A18" s="2" t="s">
        <v>183</v>
      </c>
      <c r="B18" s="22">
        <v>3728062</v>
      </c>
      <c r="C18" s="22">
        <v>3812300</v>
      </c>
      <c r="D18" s="22">
        <v>3863187</v>
      </c>
      <c r="E18" s="22">
        <v>4252299</v>
      </c>
      <c r="F18" s="22">
        <v>3769518</v>
      </c>
      <c r="G18" s="22">
        <v>5667548</v>
      </c>
    </row>
    <row r="19" spans="1:7" ht="13.5">
      <c r="A19" s="2" t="s">
        <v>184</v>
      </c>
      <c r="B19" s="22"/>
      <c r="C19" s="22"/>
      <c r="D19" s="22"/>
      <c r="E19" s="22"/>
      <c r="F19" s="22">
        <v>9892</v>
      </c>
      <c r="G19" s="22"/>
    </row>
    <row r="20" spans="1:7" ht="13.5">
      <c r="A20" s="2" t="s">
        <v>185</v>
      </c>
      <c r="B20" s="22">
        <v>24429</v>
      </c>
      <c r="C20" s="22">
        <v>33811</v>
      </c>
      <c r="D20" s="22">
        <v>29185</v>
      </c>
      <c r="E20" s="22">
        <v>25708</v>
      </c>
      <c r="F20" s="22">
        <v>29610</v>
      </c>
      <c r="G20" s="22">
        <v>32362</v>
      </c>
    </row>
    <row r="21" spans="1:7" ht="13.5">
      <c r="A21" s="2" t="s">
        <v>186</v>
      </c>
      <c r="B21" s="22">
        <v>3703633</v>
      </c>
      <c r="C21" s="22">
        <v>3778488</v>
      </c>
      <c r="D21" s="22">
        <v>3834001</v>
      </c>
      <c r="E21" s="22">
        <v>4226590</v>
      </c>
      <c r="F21" s="22">
        <v>3730014</v>
      </c>
      <c r="G21" s="22">
        <v>5635186</v>
      </c>
    </row>
    <row r="22" spans="1:7" ht="13.5">
      <c r="A22" s="2" t="s">
        <v>187</v>
      </c>
      <c r="B22" s="22">
        <v>119835</v>
      </c>
      <c r="C22" s="22">
        <v>77565</v>
      </c>
      <c r="D22" s="22">
        <v>107342</v>
      </c>
      <c r="E22" s="22">
        <v>86188</v>
      </c>
      <c r="F22" s="22">
        <v>101744</v>
      </c>
      <c r="G22" s="22">
        <v>102470</v>
      </c>
    </row>
    <row r="23" spans="1:7" ht="13.5">
      <c r="A23" s="2" t="s">
        <v>188</v>
      </c>
      <c r="B23" s="22">
        <v>3365512</v>
      </c>
      <c r="C23" s="22">
        <v>3663648</v>
      </c>
      <c r="D23" s="22">
        <v>3423603</v>
      </c>
      <c r="E23" s="22">
        <v>2715193</v>
      </c>
      <c r="F23" s="22">
        <v>3638625</v>
      </c>
      <c r="G23" s="22">
        <v>3943411</v>
      </c>
    </row>
    <row r="24" spans="1:7" ht="13.5">
      <c r="A24" s="2" t="s">
        <v>183</v>
      </c>
      <c r="B24" s="22">
        <v>3485347</v>
      </c>
      <c r="C24" s="22">
        <v>3741213</v>
      </c>
      <c r="D24" s="22">
        <v>3530946</v>
      </c>
      <c r="E24" s="22">
        <v>2801382</v>
      </c>
      <c r="F24" s="22">
        <v>3740370</v>
      </c>
      <c r="G24" s="22">
        <v>4045881</v>
      </c>
    </row>
    <row r="25" spans="1:7" ht="13.5">
      <c r="A25" s="2" t="s">
        <v>189</v>
      </c>
      <c r="B25" s="22">
        <v>136074</v>
      </c>
      <c r="C25" s="22">
        <v>122715</v>
      </c>
      <c r="D25" s="22">
        <v>155750</v>
      </c>
      <c r="E25" s="22">
        <v>168743</v>
      </c>
      <c r="F25" s="22">
        <v>282557</v>
      </c>
      <c r="G25" s="22">
        <v>207591</v>
      </c>
    </row>
    <row r="26" spans="1:7" ht="13.5">
      <c r="A26" s="2" t="s">
        <v>190</v>
      </c>
      <c r="B26" s="22">
        <v>89192</v>
      </c>
      <c r="C26" s="22">
        <v>119835</v>
      </c>
      <c r="D26" s="22">
        <v>77565</v>
      </c>
      <c r="E26" s="22">
        <v>107342</v>
      </c>
      <c r="F26" s="22">
        <v>86188</v>
      </c>
      <c r="G26" s="22">
        <v>101744</v>
      </c>
    </row>
    <row r="27" spans="1:7" ht="13.5">
      <c r="A27" s="2" t="s">
        <v>191</v>
      </c>
      <c r="B27" s="22">
        <v>3260079</v>
      </c>
      <c r="C27" s="22">
        <v>3498662</v>
      </c>
      <c r="D27" s="22">
        <v>3297629</v>
      </c>
      <c r="E27" s="22">
        <v>2525296</v>
      </c>
      <c r="F27" s="22">
        <v>3371623</v>
      </c>
      <c r="G27" s="22">
        <v>3736545</v>
      </c>
    </row>
    <row r="28" spans="1:7" ht="13.5">
      <c r="A28" s="2" t="s">
        <v>192</v>
      </c>
      <c r="B28" s="22">
        <v>706467</v>
      </c>
      <c r="C28" s="22">
        <v>660220</v>
      </c>
      <c r="D28" s="22">
        <v>704738</v>
      </c>
      <c r="E28" s="22">
        <v>507599</v>
      </c>
      <c r="F28" s="22">
        <v>1069273</v>
      </c>
      <c r="G28" s="22">
        <v>991636</v>
      </c>
    </row>
    <row r="29" spans="1:7" ht="13.5">
      <c r="A29" s="6" t="s">
        <v>193</v>
      </c>
      <c r="B29" s="22">
        <v>6768</v>
      </c>
      <c r="C29" s="22">
        <v>7202</v>
      </c>
      <c r="D29" s="22">
        <v>10343</v>
      </c>
      <c r="E29" s="22">
        <v>9318</v>
      </c>
      <c r="F29" s="22">
        <v>9442</v>
      </c>
      <c r="G29" s="22">
        <v>10498</v>
      </c>
    </row>
    <row r="30" spans="1:7" ht="13.5">
      <c r="A30" s="6" t="s">
        <v>194</v>
      </c>
      <c r="B30" s="22">
        <v>7676948</v>
      </c>
      <c r="C30" s="22">
        <v>7944574</v>
      </c>
      <c r="D30" s="22">
        <v>7846713</v>
      </c>
      <c r="E30" s="22">
        <v>7268805</v>
      </c>
      <c r="F30" s="22">
        <v>8180354</v>
      </c>
      <c r="G30" s="22">
        <v>10373866</v>
      </c>
    </row>
    <row r="31" spans="1:7" ht="13.5">
      <c r="A31" s="7" t="s">
        <v>195</v>
      </c>
      <c r="B31" s="22">
        <v>1483163</v>
      </c>
      <c r="C31" s="22">
        <v>1569056</v>
      </c>
      <c r="D31" s="22">
        <v>1465156</v>
      </c>
      <c r="E31" s="22">
        <v>1343363</v>
      </c>
      <c r="F31" s="22">
        <v>1229265</v>
      </c>
      <c r="G31" s="22">
        <v>1544202</v>
      </c>
    </row>
    <row r="32" spans="1:7" ht="13.5">
      <c r="A32" s="6" t="s">
        <v>196</v>
      </c>
      <c r="B32" s="22">
        <v>55312</v>
      </c>
      <c r="C32" s="22">
        <v>88645</v>
      </c>
      <c r="D32" s="22">
        <v>39790</v>
      </c>
      <c r="E32" s="22">
        <v>52315</v>
      </c>
      <c r="F32" s="22">
        <v>56316</v>
      </c>
      <c r="G32" s="22">
        <v>76452</v>
      </c>
    </row>
    <row r="33" spans="1:7" ht="13.5">
      <c r="A33" s="6" t="s">
        <v>197</v>
      </c>
      <c r="B33" s="22"/>
      <c r="C33" s="22"/>
      <c r="D33" s="22">
        <v>2997</v>
      </c>
      <c r="E33" s="22"/>
      <c r="F33" s="22"/>
      <c r="G33" s="22"/>
    </row>
    <row r="34" spans="1:7" ht="13.5">
      <c r="A34" s="6" t="s">
        <v>198</v>
      </c>
      <c r="B34" s="22">
        <v>109740</v>
      </c>
      <c r="C34" s="22">
        <v>111585</v>
      </c>
      <c r="D34" s="22">
        <v>96105</v>
      </c>
      <c r="E34" s="22">
        <v>89785</v>
      </c>
      <c r="F34" s="22">
        <v>89090</v>
      </c>
      <c r="G34" s="22">
        <v>76110</v>
      </c>
    </row>
    <row r="35" spans="1:7" ht="13.5">
      <c r="A35" s="6" t="s">
        <v>199</v>
      </c>
      <c r="B35" s="22">
        <v>496427</v>
      </c>
      <c r="C35" s="22">
        <v>447850</v>
      </c>
      <c r="D35" s="22">
        <v>444239</v>
      </c>
      <c r="E35" s="22">
        <v>436377</v>
      </c>
      <c r="F35" s="22">
        <v>457968</v>
      </c>
      <c r="G35" s="22">
        <v>454221</v>
      </c>
    </row>
    <row r="36" spans="1:7" ht="13.5">
      <c r="A36" s="6" t="s">
        <v>200</v>
      </c>
      <c r="B36" s="22">
        <v>64961</v>
      </c>
      <c r="C36" s="22">
        <v>74376</v>
      </c>
      <c r="D36" s="22">
        <v>73755</v>
      </c>
      <c r="E36" s="22">
        <v>52068</v>
      </c>
      <c r="F36" s="22">
        <v>79324</v>
      </c>
      <c r="G36" s="22">
        <v>80822</v>
      </c>
    </row>
    <row r="37" spans="1:7" ht="13.5">
      <c r="A37" s="6" t="s">
        <v>201</v>
      </c>
      <c r="B37" s="22">
        <v>73212</v>
      </c>
      <c r="C37" s="22">
        <v>72473</v>
      </c>
      <c r="D37" s="22">
        <v>69094</v>
      </c>
      <c r="E37" s="22">
        <v>61506</v>
      </c>
      <c r="F37" s="22">
        <v>65894</v>
      </c>
      <c r="G37" s="22">
        <v>71208</v>
      </c>
    </row>
    <row r="38" spans="1:7" ht="13.5">
      <c r="A38" s="6" t="s">
        <v>202</v>
      </c>
      <c r="B38" s="22">
        <v>136700</v>
      </c>
      <c r="C38" s="22">
        <v>120588</v>
      </c>
      <c r="D38" s="22">
        <v>119517</v>
      </c>
      <c r="E38" s="22">
        <v>115205</v>
      </c>
      <c r="F38" s="22">
        <v>119714</v>
      </c>
      <c r="G38" s="22">
        <v>116072</v>
      </c>
    </row>
    <row r="39" spans="1:7" ht="13.5">
      <c r="A39" s="6" t="s">
        <v>203</v>
      </c>
      <c r="B39" s="22">
        <v>3426</v>
      </c>
      <c r="C39" s="22">
        <v>2624</v>
      </c>
      <c r="D39" s="22">
        <v>2609</v>
      </c>
      <c r="E39" s="22">
        <v>3044</v>
      </c>
      <c r="F39" s="22">
        <v>3524</v>
      </c>
      <c r="G39" s="22">
        <v>10433</v>
      </c>
    </row>
    <row r="40" spans="1:7" ht="13.5">
      <c r="A40" s="6" t="s">
        <v>204</v>
      </c>
      <c r="B40" s="22">
        <v>11125</v>
      </c>
      <c r="C40" s="22">
        <v>14187</v>
      </c>
      <c r="D40" s="22">
        <v>11750</v>
      </c>
      <c r="E40" s="22">
        <v>11312</v>
      </c>
      <c r="F40" s="22">
        <v>9271</v>
      </c>
      <c r="G40" s="22">
        <v>9000</v>
      </c>
    </row>
    <row r="41" spans="1:7" ht="13.5">
      <c r="A41" s="6" t="s">
        <v>205</v>
      </c>
      <c r="B41" s="22">
        <v>79368</v>
      </c>
      <c r="C41" s="22">
        <v>70862</v>
      </c>
      <c r="D41" s="22">
        <v>66395</v>
      </c>
      <c r="E41" s="22">
        <v>68484</v>
      </c>
      <c r="F41" s="22">
        <v>74034</v>
      </c>
      <c r="G41" s="22">
        <v>72700</v>
      </c>
    </row>
    <row r="42" spans="1:7" ht="13.5">
      <c r="A42" s="6" t="s">
        <v>206</v>
      </c>
      <c r="B42" s="22">
        <v>76137</v>
      </c>
      <c r="C42" s="22">
        <v>75383</v>
      </c>
      <c r="D42" s="22">
        <v>71221</v>
      </c>
      <c r="E42" s="22">
        <v>45466</v>
      </c>
      <c r="F42" s="22">
        <v>70493</v>
      </c>
      <c r="G42" s="22">
        <v>93323</v>
      </c>
    </row>
    <row r="43" spans="1:7" ht="13.5">
      <c r="A43" s="6" t="s">
        <v>208</v>
      </c>
      <c r="B43" s="22">
        <v>31786</v>
      </c>
      <c r="C43" s="22">
        <v>32897</v>
      </c>
      <c r="D43" s="22">
        <v>34685</v>
      </c>
      <c r="E43" s="22">
        <v>44713</v>
      </c>
      <c r="F43" s="22">
        <v>46120</v>
      </c>
      <c r="G43" s="22">
        <v>52596</v>
      </c>
    </row>
    <row r="44" spans="1:7" ht="13.5">
      <c r="A44" s="6" t="s">
        <v>111</v>
      </c>
      <c r="B44" s="22">
        <v>377337</v>
      </c>
      <c r="C44" s="22">
        <v>270003</v>
      </c>
      <c r="D44" s="22">
        <v>295175</v>
      </c>
      <c r="E44" s="22">
        <v>233516</v>
      </c>
      <c r="F44" s="22">
        <v>336348</v>
      </c>
      <c r="G44" s="22">
        <v>281336</v>
      </c>
    </row>
    <row r="45" spans="1:7" ht="13.5">
      <c r="A45" s="6" t="s">
        <v>209</v>
      </c>
      <c r="B45" s="22">
        <v>1515534</v>
      </c>
      <c r="C45" s="22">
        <v>1381476</v>
      </c>
      <c r="D45" s="22">
        <v>1327334</v>
      </c>
      <c r="E45" s="22">
        <v>1213796</v>
      </c>
      <c r="F45" s="22">
        <v>1408101</v>
      </c>
      <c r="G45" s="22">
        <v>1394278</v>
      </c>
    </row>
    <row r="46" spans="1:7" ht="14.25" thickBot="1">
      <c r="A46" s="25" t="s">
        <v>210</v>
      </c>
      <c r="B46" s="23">
        <v>-32371</v>
      </c>
      <c r="C46" s="23">
        <v>187579</v>
      </c>
      <c r="D46" s="23">
        <v>137821</v>
      </c>
      <c r="E46" s="23">
        <v>129567</v>
      </c>
      <c r="F46" s="23">
        <v>-178836</v>
      </c>
      <c r="G46" s="23">
        <v>149924</v>
      </c>
    </row>
    <row r="47" spans="1:7" ht="14.25" thickTop="1">
      <c r="A47" s="6" t="s">
        <v>211</v>
      </c>
      <c r="B47" s="22">
        <v>6363</v>
      </c>
      <c r="C47" s="22">
        <v>6326</v>
      </c>
      <c r="D47" s="22">
        <v>5047</v>
      </c>
      <c r="E47" s="22">
        <v>6595</v>
      </c>
      <c r="F47" s="22">
        <v>6895</v>
      </c>
      <c r="G47" s="22">
        <v>6685</v>
      </c>
    </row>
    <row r="48" spans="1:7" ht="13.5">
      <c r="A48" s="6" t="s">
        <v>213</v>
      </c>
      <c r="B48" s="22">
        <v>84208</v>
      </c>
      <c r="C48" s="22">
        <v>71642</v>
      </c>
      <c r="D48" s="22">
        <v>63231</v>
      </c>
      <c r="E48" s="22">
        <v>60623</v>
      </c>
      <c r="F48" s="22">
        <v>84427</v>
      </c>
      <c r="G48" s="22">
        <v>71085</v>
      </c>
    </row>
    <row r="49" spans="1:7" ht="13.5">
      <c r="A49" s="6" t="s">
        <v>214</v>
      </c>
      <c r="B49" s="22">
        <v>10389</v>
      </c>
      <c r="C49" s="22">
        <v>12286</v>
      </c>
      <c r="D49" s="22">
        <v>12040</v>
      </c>
      <c r="E49" s="22">
        <v>10139</v>
      </c>
      <c r="F49" s="22">
        <v>17720</v>
      </c>
      <c r="G49" s="22">
        <v>19490</v>
      </c>
    </row>
    <row r="50" spans="1:7" ht="13.5">
      <c r="A50" s="6" t="s">
        <v>215</v>
      </c>
      <c r="B50" s="22">
        <v>29273</v>
      </c>
      <c r="C50" s="22">
        <v>28284</v>
      </c>
      <c r="D50" s="22">
        <v>44089</v>
      </c>
      <c r="E50" s="22">
        <v>26207</v>
      </c>
      <c r="F50" s="22">
        <v>23002</v>
      </c>
      <c r="G50" s="22">
        <v>34773</v>
      </c>
    </row>
    <row r="51" spans="1:7" ht="13.5">
      <c r="A51" s="6" t="s">
        <v>216</v>
      </c>
      <c r="B51" s="22">
        <v>130233</v>
      </c>
      <c r="C51" s="22">
        <v>118540</v>
      </c>
      <c r="D51" s="22">
        <v>124409</v>
      </c>
      <c r="E51" s="22">
        <v>103564</v>
      </c>
      <c r="F51" s="22">
        <v>132046</v>
      </c>
      <c r="G51" s="22">
        <v>132035</v>
      </c>
    </row>
    <row r="52" spans="1:7" ht="13.5">
      <c r="A52" s="6" t="s">
        <v>217</v>
      </c>
      <c r="B52" s="22">
        <v>861</v>
      </c>
      <c r="C52" s="22">
        <v>897</v>
      </c>
      <c r="D52" s="22">
        <v>760</v>
      </c>
      <c r="E52" s="22">
        <v>1529</v>
      </c>
      <c r="F52" s="22">
        <v>1677</v>
      </c>
      <c r="G52" s="22">
        <v>1507</v>
      </c>
    </row>
    <row r="53" spans="1:7" ht="13.5">
      <c r="A53" s="6" t="s">
        <v>219</v>
      </c>
      <c r="B53" s="22">
        <v>25334</v>
      </c>
      <c r="C53" s="22">
        <v>26334</v>
      </c>
      <c r="D53" s="22">
        <v>22248</v>
      </c>
      <c r="E53" s="22">
        <v>18521</v>
      </c>
      <c r="F53" s="22">
        <v>28999</v>
      </c>
      <c r="G53" s="22">
        <v>27051</v>
      </c>
    </row>
    <row r="54" spans="1:7" ht="13.5">
      <c r="A54" s="6" t="s">
        <v>220</v>
      </c>
      <c r="B54" s="22">
        <v>1302</v>
      </c>
      <c r="C54" s="22">
        <v>0</v>
      </c>
      <c r="D54" s="22">
        <v>358</v>
      </c>
      <c r="E54" s="22">
        <v>839</v>
      </c>
      <c r="F54" s="22">
        <v>3714</v>
      </c>
      <c r="G54" s="22"/>
    </row>
    <row r="55" spans="1:7" ht="13.5">
      <c r="A55" s="6" t="s">
        <v>221</v>
      </c>
      <c r="B55" s="22">
        <v>3855</v>
      </c>
      <c r="C55" s="22"/>
      <c r="D55" s="22"/>
      <c r="E55" s="22"/>
      <c r="F55" s="22"/>
      <c r="G55" s="22"/>
    </row>
    <row r="56" spans="1:7" ht="13.5">
      <c r="A56" s="6" t="s">
        <v>91</v>
      </c>
      <c r="B56" s="22">
        <v>10</v>
      </c>
      <c r="C56" s="22">
        <v>153</v>
      </c>
      <c r="D56" s="22">
        <v>148</v>
      </c>
      <c r="E56" s="22"/>
      <c r="F56" s="22">
        <v>722</v>
      </c>
      <c r="G56" s="22">
        <v>1</v>
      </c>
    </row>
    <row r="57" spans="1:7" ht="13.5">
      <c r="A57" s="6" t="s">
        <v>222</v>
      </c>
      <c r="B57" s="22">
        <v>31365</v>
      </c>
      <c r="C57" s="22">
        <v>27385</v>
      </c>
      <c r="D57" s="22">
        <v>23516</v>
      </c>
      <c r="E57" s="22">
        <v>20890</v>
      </c>
      <c r="F57" s="22">
        <v>35114</v>
      </c>
      <c r="G57" s="22">
        <v>28561</v>
      </c>
    </row>
    <row r="58" spans="1:7" ht="14.25" thickBot="1">
      <c r="A58" s="25" t="s">
        <v>223</v>
      </c>
      <c r="B58" s="23">
        <v>66496</v>
      </c>
      <c r="C58" s="23">
        <v>278734</v>
      </c>
      <c r="D58" s="23">
        <v>238715</v>
      </c>
      <c r="E58" s="23">
        <v>212241</v>
      </c>
      <c r="F58" s="23">
        <v>-81904</v>
      </c>
      <c r="G58" s="23">
        <v>253398</v>
      </c>
    </row>
    <row r="59" spans="1:7" ht="14.25" thickTop="1">
      <c r="A59" s="6" t="s">
        <v>224</v>
      </c>
      <c r="B59" s="22">
        <v>48735</v>
      </c>
      <c r="C59" s="22"/>
      <c r="D59" s="22"/>
      <c r="E59" s="22">
        <v>976</v>
      </c>
      <c r="F59" s="22">
        <v>439</v>
      </c>
      <c r="G59" s="22"/>
    </row>
    <row r="60" spans="1:7" ht="13.5">
      <c r="A60" s="6" t="s">
        <v>225</v>
      </c>
      <c r="B60" s="22"/>
      <c r="C60" s="22"/>
      <c r="D60" s="22">
        <v>1001</v>
      </c>
      <c r="E60" s="22"/>
      <c r="F60" s="22">
        <v>198523</v>
      </c>
      <c r="G60" s="22"/>
    </row>
    <row r="61" spans="1:7" ht="13.5">
      <c r="A61" s="6" t="s">
        <v>226</v>
      </c>
      <c r="B61" s="22">
        <v>4686</v>
      </c>
      <c r="C61" s="22"/>
      <c r="D61" s="22"/>
      <c r="E61" s="22"/>
      <c r="F61" s="22"/>
      <c r="G61" s="22"/>
    </row>
    <row r="62" spans="1:7" ht="13.5">
      <c r="A62" s="6" t="s">
        <v>227</v>
      </c>
      <c r="B62" s="22"/>
      <c r="C62" s="22"/>
      <c r="D62" s="22"/>
      <c r="E62" s="22">
        <v>5</v>
      </c>
      <c r="F62" s="22">
        <v>52</v>
      </c>
      <c r="G62" s="22">
        <v>4663</v>
      </c>
    </row>
    <row r="63" spans="1:7" ht="13.5">
      <c r="A63" s="6" t="s">
        <v>228</v>
      </c>
      <c r="B63" s="22"/>
      <c r="C63" s="22"/>
      <c r="D63" s="22"/>
      <c r="E63" s="22">
        <v>397</v>
      </c>
      <c r="F63" s="22"/>
      <c r="G63" s="22"/>
    </row>
    <row r="64" spans="1:7" ht="13.5">
      <c r="A64" s="6" t="s">
        <v>231</v>
      </c>
      <c r="B64" s="22">
        <v>53421</v>
      </c>
      <c r="C64" s="22"/>
      <c r="D64" s="22">
        <v>1001</v>
      </c>
      <c r="E64" s="22">
        <v>1379</v>
      </c>
      <c r="F64" s="22">
        <v>199015</v>
      </c>
      <c r="G64" s="22">
        <v>4663</v>
      </c>
    </row>
    <row r="65" spans="1:7" ht="13.5">
      <c r="A65" s="6" t="s">
        <v>232</v>
      </c>
      <c r="B65" s="22"/>
      <c r="C65" s="22"/>
      <c r="D65" s="22">
        <v>2123</v>
      </c>
      <c r="E65" s="22"/>
      <c r="F65" s="22">
        <v>1732</v>
      </c>
      <c r="G65" s="22">
        <v>1163</v>
      </c>
    </row>
    <row r="66" spans="1:7" ht="13.5">
      <c r="A66" s="6" t="s">
        <v>233</v>
      </c>
      <c r="B66" s="22">
        <v>1847</v>
      </c>
      <c r="C66" s="22">
        <v>34025</v>
      </c>
      <c r="D66" s="22">
        <v>2508</v>
      </c>
      <c r="E66" s="22">
        <v>1193</v>
      </c>
      <c r="F66" s="22">
        <v>24627</v>
      </c>
      <c r="G66" s="22">
        <v>5417</v>
      </c>
    </row>
    <row r="67" spans="1:7" ht="13.5">
      <c r="A67" s="6" t="s">
        <v>235</v>
      </c>
      <c r="B67" s="22"/>
      <c r="C67" s="22">
        <v>48030</v>
      </c>
      <c r="D67" s="22">
        <v>464684</v>
      </c>
      <c r="E67" s="22"/>
      <c r="F67" s="22"/>
      <c r="G67" s="22"/>
    </row>
    <row r="68" spans="1:7" ht="13.5">
      <c r="A68" s="6" t="s">
        <v>236</v>
      </c>
      <c r="B68" s="22"/>
      <c r="C68" s="22"/>
      <c r="D68" s="22">
        <v>1838</v>
      </c>
      <c r="E68" s="22"/>
      <c r="F68" s="22"/>
      <c r="G68" s="22"/>
    </row>
    <row r="69" spans="1:7" ht="13.5">
      <c r="A69" s="6" t="s">
        <v>237</v>
      </c>
      <c r="B69" s="22">
        <v>51876</v>
      </c>
      <c r="C69" s="22">
        <v>552</v>
      </c>
      <c r="D69" s="22">
        <v>44</v>
      </c>
      <c r="E69" s="22"/>
      <c r="F69" s="22">
        <v>161</v>
      </c>
      <c r="G69" s="22">
        <v>102</v>
      </c>
    </row>
    <row r="70" spans="1:7" ht="13.5">
      <c r="A70" s="6" t="s">
        <v>238</v>
      </c>
      <c r="B70" s="22"/>
      <c r="C70" s="22"/>
      <c r="D70" s="22"/>
      <c r="E70" s="22"/>
      <c r="F70" s="22">
        <v>7745</v>
      </c>
      <c r="G70" s="22"/>
    </row>
    <row r="71" spans="1:7" ht="13.5">
      <c r="A71" s="6" t="s">
        <v>239</v>
      </c>
      <c r="B71" s="22"/>
      <c r="C71" s="22"/>
      <c r="D71" s="22"/>
      <c r="E71" s="22"/>
      <c r="F71" s="22">
        <v>33005</v>
      </c>
      <c r="G71" s="22">
        <v>7569</v>
      </c>
    </row>
    <row r="72" spans="1:7" ht="13.5">
      <c r="A72" s="6" t="s">
        <v>240</v>
      </c>
      <c r="B72" s="22"/>
      <c r="C72" s="22"/>
      <c r="D72" s="22"/>
      <c r="E72" s="22"/>
      <c r="F72" s="22">
        <v>109158</v>
      </c>
      <c r="G72" s="22"/>
    </row>
    <row r="73" spans="1:7" ht="13.5">
      <c r="A73" s="6" t="s">
        <v>242</v>
      </c>
      <c r="B73" s="22">
        <v>53723</v>
      </c>
      <c r="C73" s="22">
        <v>82607</v>
      </c>
      <c r="D73" s="22">
        <v>487669</v>
      </c>
      <c r="E73" s="22">
        <v>1193</v>
      </c>
      <c r="F73" s="22">
        <v>176431</v>
      </c>
      <c r="G73" s="22">
        <v>14253</v>
      </c>
    </row>
    <row r="74" spans="1:7" ht="13.5">
      <c r="A74" s="7" t="s">
        <v>243</v>
      </c>
      <c r="B74" s="22">
        <v>66194</v>
      </c>
      <c r="C74" s="22">
        <v>196127</v>
      </c>
      <c r="D74" s="22">
        <v>-247953</v>
      </c>
      <c r="E74" s="22">
        <v>212427</v>
      </c>
      <c r="F74" s="22">
        <v>-59320</v>
      </c>
      <c r="G74" s="22">
        <v>243808</v>
      </c>
    </row>
    <row r="75" spans="1:7" ht="13.5">
      <c r="A75" s="7" t="s">
        <v>244</v>
      </c>
      <c r="B75" s="22">
        <v>8947</v>
      </c>
      <c r="C75" s="22">
        <v>46283</v>
      </c>
      <c r="D75" s="22">
        <v>96955</v>
      </c>
      <c r="E75" s="22">
        <v>16533</v>
      </c>
      <c r="F75" s="22">
        <v>6636</v>
      </c>
      <c r="G75" s="22">
        <v>66647</v>
      </c>
    </row>
    <row r="76" spans="1:7" ht="13.5">
      <c r="A76" s="7" t="s">
        <v>245</v>
      </c>
      <c r="B76" s="22">
        <v>1476</v>
      </c>
      <c r="C76" s="22">
        <v>83030</v>
      </c>
      <c r="D76" s="22">
        <v>-52352</v>
      </c>
      <c r="E76" s="22">
        <v>66955</v>
      </c>
      <c r="F76" s="22">
        <v>-43422</v>
      </c>
      <c r="G76" s="22">
        <v>25523</v>
      </c>
    </row>
    <row r="77" spans="1:7" ht="13.5">
      <c r="A77" s="7" t="s">
        <v>246</v>
      </c>
      <c r="B77" s="22">
        <v>10424</v>
      </c>
      <c r="C77" s="22">
        <v>129314</v>
      </c>
      <c r="D77" s="22">
        <v>44603</v>
      </c>
      <c r="E77" s="22">
        <v>83489</v>
      </c>
      <c r="F77" s="22">
        <v>-36785</v>
      </c>
      <c r="G77" s="22">
        <v>92171</v>
      </c>
    </row>
    <row r="78" spans="1:7" ht="14.25" thickBot="1">
      <c r="A78" s="7" t="s">
        <v>247</v>
      </c>
      <c r="B78" s="22">
        <v>55770</v>
      </c>
      <c r="C78" s="22">
        <v>66813</v>
      </c>
      <c r="D78" s="22">
        <v>-292556</v>
      </c>
      <c r="E78" s="22">
        <v>128938</v>
      </c>
      <c r="F78" s="22">
        <v>-22535</v>
      </c>
      <c r="G78" s="22">
        <v>151637</v>
      </c>
    </row>
    <row r="79" spans="1:7" ht="14.25" thickTop="1">
      <c r="A79" s="8"/>
      <c r="B79" s="24"/>
      <c r="C79" s="24"/>
      <c r="D79" s="24"/>
      <c r="E79" s="24"/>
      <c r="F79" s="24"/>
      <c r="G79" s="24"/>
    </row>
    <row r="81" ht="13.5">
      <c r="A81" s="20" t="s">
        <v>168</v>
      </c>
    </row>
    <row r="82" ht="13.5">
      <c r="A82" s="20" t="s">
        <v>169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100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164</v>
      </c>
      <c r="B2" s="14">
        <v>6286</v>
      </c>
      <c r="C2" s="14"/>
      <c r="D2" s="14"/>
      <c r="E2" s="14"/>
      <c r="F2" s="14"/>
      <c r="G2" s="14"/>
    </row>
    <row r="3" spans="1:7" ht="14.25" thickBot="1">
      <c r="A3" s="11" t="s">
        <v>165</v>
      </c>
      <c r="B3" s="1" t="s">
        <v>166</v>
      </c>
      <c r="C3" s="1"/>
      <c r="D3" s="1"/>
      <c r="E3" s="1"/>
      <c r="F3" s="1"/>
      <c r="G3" s="1"/>
    </row>
    <row r="4" spans="1:7" ht="14.25" thickTop="1">
      <c r="A4" s="10" t="s">
        <v>54</v>
      </c>
      <c r="B4" s="15" t="str">
        <f>HYPERLINK("http://www.kabupro.jp/mark/20130626/S000DS2T.htm","有価証券報告書")</f>
        <v>有価証券報告書</v>
      </c>
      <c r="C4" s="15" t="str">
        <f>HYPERLINK("http://www.kabupro.jp/mark/20130626/S000DS2T.htm","有価証券報告書")</f>
        <v>有価証券報告書</v>
      </c>
      <c r="D4" s="15" t="str">
        <f>HYPERLINK("http://www.kabupro.jp/mark/20120627/S000B6HU.htm","有価証券報告書")</f>
        <v>有価証券報告書</v>
      </c>
      <c r="E4" s="15" t="str">
        <f>HYPERLINK("http://www.kabupro.jp/mark/20110628/S0008NCC.htm","有価証券報告書")</f>
        <v>有価証券報告書</v>
      </c>
      <c r="F4" s="15" t="str">
        <f>HYPERLINK("http://www.kabupro.jp/mark/20100625/S00061C7.htm","有価証券報告書")</f>
        <v>有価証券報告書</v>
      </c>
      <c r="G4" s="15" t="str">
        <f>HYPERLINK("http://www.kabupro.jp/mark/20090626/S0003GL9.htm","有価証券報告書")</f>
        <v>有価証券報告書</v>
      </c>
    </row>
    <row r="5" spans="1:7" ht="14.25" thickBot="1">
      <c r="A5" s="11" t="s">
        <v>55</v>
      </c>
      <c r="B5" s="1" t="s">
        <v>61</v>
      </c>
      <c r="C5" s="1" t="s">
        <v>61</v>
      </c>
      <c r="D5" s="1" t="s">
        <v>65</v>
      </c>
      <c r="E5" s="1" t="s">
        <v>67</v>
      </c>
      <c r="F5" s="1" t="s">
        <v>69</v>
      </c>
      <c r="G5" s="1" t="s">
        <v>71</v>
      </c>
    </row>
    <row r="6" spans="1:7" ht="15" thickBot="1" thickTop="1">
      <c r="A6" s="10" t="s">
        <v>56</v>
      </c>
      <c r="B6" s="18" t="s">
        <v>167</v>
      </c>
      <c r="C6" s="19"/>
      <c r="D6" s="19"/>
      <c r="E6" s="19"/>
      <c r="F6" s="19"/>
      <c r="G6" s="19"/>
    </row>
    <row r="7" spans="1:7" ht="14.25" thickTop="1">
      <c r="A7" s="12" t="s">
        <v>57</v>
      </c>
      <c r="B7" s="16" t="s">
        <v>62</v>
      </c>
      <c r="C7" s="16" t="s">
        <v>62</v>
      </c>
      <c r="D7" s="16" t="s">
        <v>62</v>
      </c>
      <c r="E7" s="16" t="s">
        <v>62</v>
      </c>
      <c r="F7" s="16" t="s">
        <v>62</v>
      </c>
      <c r="G7" s="16" t="s">
        <v>62</v>
      </c>
    </row>
    <row r="8" spans="1:7" ht="13.5">
      <c r="A8" s="13" t="s">
        <v>58</v>
      </c>
      <c r="B8" s="17"/>
      <c r="C8" s="17"/>
      <c r="D8" s="17"/>
      <c r="E8" s="17"/>
      <c r="F8" s="17"/>
      <c r="G8" s="17"/>
    </row>
    <row r="9" spans="1:7" ht="13.5">
      <c r="A9" s="13" t="s">
        <v>59</v>
      </c>
      <c r="B9" s="17" t="s">
        <v>63</v>
      </c>
      <c r="C9" s="17" t="s">
        <v>64</v>
      </c>
      <c r="D9" s="17" t="s">
        <v>66</v>
      </c>
      <c r="E9" s="17" t="s">
        <v>68</v>
      </c>
      <c r="F9" s="17" t="s">
        <v>70</v>
      </c>
      <c r="G9" s="17" t="s">
        <v>72</v>
      </c>
    </row>
    <row r="10" spans="1:7" ht="14.25" thickBot="1">
      <c r="A10" s="13" t="s">
        <v>60</v>
      </c>
      <c r="B10" s="17" t="s">
        <v>74</v>
      </c>
      <c r="C10" s="17" t="s">
        <v>74</v>
      </c>
      <c r="D10" s="17" t="s">
        <v>74</v>
      </c>
      <c r="E10" s="17" t="s">
        <v>74</v>
      </c>
      <c r="F10" s="17" t="s">
        <v>74</v>
      </c>
      <c r="G10" s="17" t="s">
        <v>74</v>
      </c>
    </row>
    <row r="11" spans="1:7" ht="14.25" thickTop="1">
      <c r="A11" s="9" t="s">
        <v>73</v>
      </c>
      <c r="B11" s="21">
        <v>1845619</v>
      </c>
      <c r="C11" s="21">
        <v>2115688</v>
      </c>
      <c r="D11" s="21">
        <v>1836069</v>
      </c>
      <c r="E11" s="21">
        <v>2291693</v>
      </c>
      <c r="F11" s="21">
        <v>1455735</v>
      </c>
      <c r="G11" s="21">
        <v>1668921</v>
      </c>
    </row>
    <row r="12" spans="1:7" ht="13.5">
      <c r="A12" s="2" t="s">
        <v>75</v>
      </c>
      <c r="B12" s="22">
        <v>612335</v>
      </c>
      <c r="C12" s="22">
        <v>551043</v>
      </c>
      <c r="D12" s="22">
        <v>757477</v>
      </c>
      <c r="E12" s="22">
        <v>435794</v>
      </c>
      <c r="F12" s="22">
        <v>445681</v>
      </c>
      <c r="G12" s="22">
        <v>453972</v>
      </c>
    </row>
    <row r="13" spans="1:7" ht="13.5">
      <c r="A13" s="2" t="s">
        <v>76</v>
      </c>
      <c r="B13" s="22">
        <v>1654307</v>
      </c>
      <c r="C13" s="22">
        <v>1705847</v>
      </c>
      <c r="D13" s="22">
        <v>1827563</v>
      </c>
      <c r="E13" s="22">
        <v>1290211</v>
      </c>
      <c r="F13" s="22">
        <v>1355016</v>
      </c>
      <c r="G13" s="22">
        <v>2476532</v>
      </c>
    </row>
    <row r="14" spans="1:7" ht="13.5">
      <c r="A14" s="2" t="s">
        <v>77</v>
      </c>
      <c r="B14" s="22">
        <v>189680</v>
      </c>
      <c r="C14" s="22">
        <v>239050</v>
      </c>
      <c r="D14" s="22">
        <v>217913</v>
      </c>
      <c r="E14" s="22">
        <v>227280</v>
      </c>
      <c r="F14" s="22">
        <v>197670</v>
      </c>
      <c r="G14" s="22">
        <v>478267</v>
      </c>
    </row>
    <row r="15" spans="1:7" ht="13.5">
      <c r="A15" s="2" t="s">
        <v>79</v>
      </c>
      <c r="B15" s="22"/>
      <c r="C15" s="22"/>
      <c r="D15" s="22"/>
      <c r="E15" s="22"/>
      <c r="F15" s="22"/>
      <c r="G15" s="22">
        <v>101744</v>
      </c>
    </row>
    <row r="16" spans="1:7" ht="13.5">
      <c r="A16" s="2" t="s">
        <v>80</v>
      </c>
      <c r="B16" s="22"/>
      <c r="C16" s="22"/>
      <c r="D16" s="22"/>
      <c r="E16" s="22"/>
      <c r="F16" s="22"/>
      <c r="G16" s="22">
        <v>32362</v>
      </c>
    </row>
    <row r="17" spans="1:7" ht="13.5">
      <c r="A17" s="2" t="s">
        <v>81</v>
      </c>
      <c r="B17" s="22">
        <v>113622</v>
      </c>
      <c r="C17" s="22">
        <v>153646</v>
      </c>
      <c r="D17" s="22">
        <v>106751</v>
      </c>
      <c r="E17" s="22">
        <v>133051</v>
      </c>
      <c r="F17" s="22">
        <v>115799</v>
      </c>
      <c r="G17" s="22"/>
    </row>
    <row r="18" spans="1:7" ht="13.5">
      <c r="A18" s="2" t="s">
        <v>82</v>
      </c>
      <c r="B18" s="22">
        <v>447349</v>
      </c>
      <c r="C18" s="22">
        <v>441091</v>
      </c>
      <c r="D18" s="22">
        <v>604163</v>
      </c>
      <c r="E18" s="22">
        <v>547433</v>
      </c>
      <c r="F18" s="22">
        <v>1410990</v>
      </c>
      <c r="G18" s="22">
        <v>652416</v>
      </c>
    </row>
    <row r="19" spans="1:7" ht="13.5">
      <c r="A19" s="2" t="s">
        <v>83</v>
      </c>
      <c r="B19" s="22"/>
      <c r="C19" s="22"/>
      <c r="D19" s="22"/>
      <c r="E19" s="22"/>
      <c r="F19" s="22"/>
      <c r="G19" s="22">
        <v>47292</v>
      </c>
    </row>
    <row r="20" spans="1:7" ht="13.5">
      <c r="A20" s="2" t="s">
        <v>84</v>
      </c>
      <c r="B20" s="22"/>
      <c r="C20" s="22"/>
      <c r="D20" s="22"/>
      <c r="E20" s="22"/>
      <c r="F20" s="22"/>
      <c r="G20" s="22">
        <v>21488</v>
      </c>
    </row>
    <row r="21" spans="1:7" ht="13.5">
      <c r="A21" s="2" t="s">
        <v>85</v>
      </c>
      <c r="B21" s="22"/>
      <c r="C21" s="22"/>
      <c r="D21" s="22"/>
      <c r="E21" s="22"/>
      <c r="F21" s="22"/>
      <c r="G21" s="22">
        <v>1108</v>
      </c>
    </row>
    <row r="22" spans="1:7" ht="13.5">
      <c r="A22" s="2" t="s">
        <v>86</v>
      </c>
      <c r="B22" s="22">
        <v>19954</v>
      </c>
      <c r="C22" s="22">
        <v>18424</v>
      </c>
      <c r="D22" s="22">
        <v>21804</v>
      </c>
      <c r="E22" s="22">
        <v>19027</v>
      </c>
      <c r="F22" s="22">
        <v>21732</v>
      </c>
      <c r="G22" s="22"/>
    </row>
    <row r="23" spans="1:7" ht="13.5">
      <c r="A23" s="2" t="s">
        <v>87</v>
      </c>
      <c r="B23" s="22"/>
      <c r="C23" s="22">
        <v>8568</v>
      </c>
      <c r="D23" s="22">
        <v>19897</v>
      </c>
      <c r="E23" s="22"/>
      <c r="F23" s="22">
        <v>19036</v>
      </c>
      <c r="G23" s="22"/>
    </row>
    <row r="24" spans="1:7" ht="13.5">
      <c r="A24" s="2" t="s">
        <v>88</v>
      </c>
      <c r="B24" s="22">
        <v>19748</v>
      </c>
      <c r="C24" s="22">
        <v>15160</v>
      </c>
      <c r="D24" s="22">
        <v>12408</v>
      </c>
      <c r="E24" s="22">
        <v>29630</v>
      </c>
      <c r="F24" s="22">
        <v>9377</v>
      </c>
      <c r="G24" s="22">
        <v>9462</v>
      </c>
    </row>
    <row r="25" spans="1:7" ht="13.5">
      <c r="A25" s="2" t="s">
        <v>89</v>
      </c>
      <c r="B25" s="22">
        <v>111923</v>
      </c>
      <c r="C25" s="22">
        <v>91333</v>
      </c>
      <c r="D25" s="22">
        <v>121744</v>
      </c>
      <c r="E25" s="22">
        <v>95589</v>
      </c>
      <c r="F25" s="22">
        <v>201353</v>
      </c>
      <c r="G25" s="22">
        <v>103287</v>
      </c>
    </row>
    <row r="26" spans="1:7" ht="13.5">
      <c r="A26" s="2" t="s">
        <v>90</v>
      </c>
      <c r="B26" s="22">
        <v>68313</v>
      </c>
      <c r="C26" s="22">
        <v>73381</v>
      </c>
      <c r="D26" s="22">
        <v>39474</v>
      </c>
      <c r="E26" s="22">
        <v>39504</v>
      </c>
      <c r="F26" s="22">
        <v>155233</v>
      </c>
      <c r="G26" s="22">
        <v>90913</v>
      </c>
    </row>
    <row r="27" spans="1:7" ht="13.5">
      <c r="A27" s="2" t="s">
        <v>91</v>
      </c>
      <c r="B27" s="22">
        <v>4694</v>
      </c>
      <c r="C27" s="22">
        <v>3869</v>
      </c>
      <c r="D27" s="22">
        <v>2170</v>
      </c>
      <c r="E27" s="22">
        <v>2342</v>
      </c>
      <c r="F27" s="22">
        <v>3475</v>
      </c>
      <c r="G27" s="22">
        <v>2025</v>
      </c>
    </row>
    <row r="28" spans="1:7" ht="13.5">
      <c r="A28" s="2" t="s">
        <v>92</v>
      </c>
      <c r="B28" s="22">
        <v>-1969</v>
      </c>
      <c r="C28" s="22">
        <v>-2249</v>
      </c>
      <c r="D28" s="22">
        <v>-2811</v>
      </c>
      <c r="E28" s="22">
        <v>-75</v>
      </c>
      <c r="F28" s="22">
        <v>-80</v>
      </c>
      <c r="G28" s="22">
        <v>-133</v>
      </c>
    </row>
    <row r="29" spans="1:7" ht="13.5">
      <c r="A29" s="2" t="s">
        <v>93</v>
      </c>
      <c r="B29" s="22">
        <v>5085579</v>
      </c>
      <c r="C29" s="22">
        <v>5414855</v>
      </c>
      <c r="D29" s="22">
        <v>5564626</v>
      </c>
      <c r="E29" s="22">
        <v>5111482</v>
      </c>
      <c r="F29" s="22">
        <v>5391022</v>
      </c>
      <c r="G29" s="22">
        <v>6139661</v>
      </c>
    </row>
    <row r="30" spans="1:7" ht="13.5">
      <c r="A30" s="3" t="s">
        <v>94</v>
      </c>
      <c r="B30" s="22">
        <v>2309815</v>
      </c>
      <c r="C30" s="22">
        <v>2202092</v>
      </c>
      <c r="D30" s="22">
        <v>2286265</v>
      </c>
      <c r="E30" s="22">
        <v>2458625</v>
      </c>
      <c r="F30" s="22">
        <v>2457613</v>
      </c>
      <c r="G30" s="22">
        <v>2483498</v>
      </c>
    </row>
    <row r="31" spans="1:7" ht="13.5">
      <c r="A31" s="4" t="s">
        <v>95</v>
      </c>
      <c r="B31" s="22">
        <v>-1615048</v>
      </c>
      <c r="C31" s="22">
        <v>-1575035</v>
      </c>
      <c r="D31" s="22">
        <v>-1580743</v>
      </c>
      <c r="E31" s="22">
        <v>-1554044</v>
      </c>
      <c r="F31" s="22">
        <v>-1495479</v>
      </c>
      <c r="G31" s="22">
        <v>-1460694</v>
      </c>
    </row>
    <row r="32" spans="1:7" ht="13.5">
      <c r="A32" s="4" t="s">
        <v>96</v>
      </c>
      <c r="B32" s="22">
        <v>694767</v>
      </c>
      <c r="C32" s="22">
        <v>627057</v>
      </c>
      <c r="D32" s="22">
        <v>705521</v>
      </c>
      <c r="E32" s="22">
        <v>904580</v>
      </c>
      <c r="F32" s="22">
        <v>962133</v>
      </c>
      <c r="G32" s="22">
        <v>1022803</v>
      </c>
    </row>
    <row r="33" spans="1:7" ht="13.5">
      <c r="A33" s="3" t="s">
        <v>97</v>
      </c>
      <c r="B33" s="22">
        <v>237167</v>
      </c>
      <c r="C33" s="22">
        <v>237285</v>
      </c>
      <c r="D33" s="22">
        <v>238075</v>
      </c>
      <c r="E33" s="22">
        <v>238481</v>
      </c>
      <c r="F33" s="22">
        <v>238481</v>
      </c>
      <c r="G33" s="22">
        <v>236837</v>
      </c>
    </row>
    <row r="34" spans="1:7" ht="13.5">
      <c r="A34" s="4" t="s">
        <v>95</v>
      </c>
      <c r="B34" s="22">
        <v>-198109</v>
      </c>
      <c r="C34" s="22">
        <v>-197539</v>
      </c>
      <c r="D34" s="22">
        <v>-193605</v>
      </c>
      <c r="E34" s="22">
        <v>-188038</v>
      </c>
      <c r="F34" s="22">
        <v>-181275</v>
      </c>
      <c r="G34" s="22">
        <v>-173541</v>
      </c>
    </row>
    <row r="35" spans="1:7" ht="13.5">
      <c r="A35" s="4" t="s">
        <v>98</v>
      </c>
      <c r="B35" s="22">
        <v>39057</v>
      </c>
      <c r="C35" s="22">
        <v>39745</v>
      </c>
      <c r="D35" s="22">
        <v>44469</v>
      </c>
      <c r="E35" s="22">
        <v>50443</v>
      </c>
      <c r="F35" s="22">
        <v>57206</v>
      </c>
      <c r="G35" s="22">
        <v>63295</v>
      </c>
    </row>
    <row r="36" spans="1:7" ht="13.5">
      <c r="A36" s="3" t="s">
        <v>99</v>
      </c>
      <c r="B36" s="22">
        <v>2213616</v>
      </c>
      <c r="C36" s="22">
        <v>2199829</v>
      </c>
      <c r="D36" s="22">
        <v>2132859</v>
      </c>
      <c r="E36" s="22">
        <v>2103135</v>
      </c>
      <c r="F36" s="22">
        <v>2107092</v>
      </c>
      <c r="G36" s="22">
        <v>1780270</v>
      </c>
    </row>
    <row r="37" spans="1:7" ht="13.5">
      <c r="A37" s="4" t="s">
        <v>95</v>
      </c>
      <c r="B37" s="22">
        <v>-1821661</v>
      </c>
      <c r="C37" s="22">
        <v>-1764812</v>
      </c>
      <c r="D37" s="22">
        <v>-1734690</v>
      </c>
      <c r="E37" s="22">
        <v>-1642352</v>
      </c>
      <c r="F37" s="22">
        <v>-1510922</v>
      </c>
      <c r="G37" s="22">
        <v>-1451732</v>
      </c>
    </row>
    <row r="38" spans="1:7" ht="13.5">
      <c r="A38" s="4" t="s">
        <v>100</v>
      </c>
      <c r="B38" s="22">
        <v>391955</v>
      </c>
      <c r="C38" s="22">
        <v>435016</v>
      </c>
      <c r="D38" s="22">
        <v>398168</v>
      </c>
      <c r="E38" s="22">
        <v>460783</v>
      </c>
      <c r="F38" s="22">
        <v>596169</v>
      </c>
      <c r="G38" s="22">
        <v>328537</v>
      </c>
    </row>
    <row r="39" spans="1:7" ht="13.5">
      <c r="A39" s="3" t="s">
        <v>101</v>
      </c>
      <c r="B39" s="22">
        <v>109782</v>
      </c>
      <c r="C39" s="22">
        <v>107286</v>
      </c>
      <c r="D39" s="22">
        <v>109468</v>
      </c>
      <c r="E39" s="22">
        <v>109916</v>
      </c>
      <c r="F39" s="22">
        <v>108784</v>
      </c>
      <c r="G39" s="22">
        <v>103158</v>
      </c>
    </row>
    <row r="40" spans="1:7" ht="13.5">
      <c r="A40" s="4" t="s">
        <v>95</v>
      </c>
      <c r="B40" s="22">
        <v>-96683</v>
      </c>
      <c r="C40" s="22">
        <v>-98235</v>
      </c>
      <c r="D40" s="22">
        <v>-96677</v>
      </c>
      <c r="E40" s="22">
        <v>-93170</v>
      </c>
      <c r="F40" s="22">
        <v>-91115</v>
      </c>
      <c r="G40" s="22">
        <v>-83532</v>
      </c>
    </row>
    <row r="41" spans="1:7" ht="13.5">
      <c r="A41" s="4" t="s">
        <v>102</v>
      </c>
      <c r="B41" s="22">
        <v>13098</v>
      </c>
      <c r="C41" s="22">
        <v>9050</v>
      </c>
      <c r="D41" s="22">
        <v>12790</v>
      </c>
      <c r="E41" s="22">
        <v>16746</v>
      </c>
      <c r="F41" s="22">
        <v>17668</v>
      </c>
      <c r="G41" s="22">
        <v>19626</v>
      </c>
    </row>
    <row r="42" spans="1:7" ht="13.5">
      <c r="A42" s="3" t="s">
        <v>103</v>
      </c>
      <c r="B42" s="22">
        <v>383258</v>
      </c>
      <c r="C42" s="22">
        <v>365551</v>
      </c>
      <c r="D42" s="22">
        <v>376031</v>
      </c>
      <c r="E42" s="22">
        <v>344169</v>
      </c>
      <c r="F42" s="22">
        <v>334480</v>
      </c>
      <c r="G42" s="22">
        <v>343769</v>
      </c>
    </row>
    <row r="43" spans="1:7" ht="13.5">
      <c r="A43" s="4" t="s">
        <v>95</v>
      </c>
      <c r="B43" s="22">
        <v>-320338</v>
      </c>
      <c r="C43" s="22">
        <v>-310624</v>
      </c>
      <c r="D43" s="22">
        <v>-304528</v>
      </c>
      <c r="E43" s="22">
        <v>-303667</v>
      </c>
      <c r="F43" s="22">
        <v>-291269</v>
      </c>
      <c r="G43" s="22">
        <v>-288423</v>
      </c>
    </row>
    <row r="44" spans="1:7" ht="13.5">
      <c r="A44" s="4" t="s">
        <v>104</v>
      </c>
      <c r="B44" s="22">
        <v>62920</v>
      </c>
      <c r="C44" s="22">
        <v>54927</v>
      </c>
      <c r="D44" s="22">
        <v>71502</v>
      </c>
      <c r="E44" s="22">
        <v>40501</v>
      </c>
      <c r="F44" s="22">
        <v>43211</v>
      </c>
      <c r="G44" s="22">
        <v>55346</v>
      </c>
    </row>
    <row r="45" spans="1:7" ht="13.5">
      <c r="A45" s="3" t="s">
        <v>105</v>
      </c>
      <c r="B45" s="22">
        <v>1229897</v>
      </c>
      <c r="C45" s="22">
        <v>1183315</v>
      </c>
      <c r="D45" s="22">
        <v>1183315</v>
      </c>
      <c r="E45" s="22">
        <v>1487283</v>
      </c>
      <c r="F45" s="22">
        <v>1487283</v>
      </c>
      <c r="G45" s="22">
        <v>1487283</v>
      </c>
    </row>
    <row r="46" spans="1:7" ht="13.5">
      <c r="A46" s="3" t="s">
        <v>106</v>
      </c>
      <c r="B46" s="22">
        <v>187566</v>
      </c>
      <c r="C46" s="22">
        <v>5000</v>
      </c>
      <c r="D46" s="22">
        <v>10080</v>
      </c>
      <c r="E46" s="22">
        <v>10080</v>
      </c>
      <c r="F46" s="22"/>
      <c r="G46" s="22">
        <v>459</v>
      </c>
    </row>
    <row r="47" spans="1:7" ht="13.5">
      <c r="A47" s="3" t="s">
        <v>109</v>
      </c>
      <c r="B47" s="22">
        <v>2619263</v>
      </c>
      <c r="C47" s="22">
        <v>2354114</v>
      </c>
      <c r="D47" s="22">
        <v>2425849</v>
      </c>
      <c r="E47" s="22">
        <v>2970418</v>
      </c>
      <c r="F47" s="22">
        <v>3163673</v>
      </c>
      <c r="G47" s="22">
        <v>2977353</v>
      </c>
    </row>
    <row r="48" spans="1:7" ht="13.5">
      <c r="A48" s="3" t="s">
        <v>110</v>
      </c>
      <c r="B48" s="22">
        <v>138595</v>
      </c>
      <c r="C48" s="22">
        <v>34394</v>
      </c>
      <c r="D48" s="22">
        <v>28483</v>
      </c>
      <c r="E48" s="22">
        <v>19632</v>
      </c>
      <c r="F48" s="22">
        <v>16144</v>
      </c>
      <c r="G48" s="22">
        <v>18044</v>
      </c>
    </row>
    <row r="49" spans="1:7" ht="13.5">
      <c r="A49" s="3" t="s">
        <v>111</v>
      </c>
      <c r="B49" s="22">
        <v>353</v>
      </c>
      <c r="C49" s="22">
        <v>0</v>
      </c>
      <c r="D49" s="22">
        <v>0</v>
      </c>
      <c r="E49" s="22">
        <v>1839</v>
      </c>
      <c r="F49" s="22">
        <v>1839</v>
      </c>
      <c r="G49" s="22">
        <v>1839</v>
      </c>
    </row>
    <row r="50" spans="1:7" ht="13.5">
      <c r="A50" s="3" t="s">
        <v>112</v>
      </c>
      <c r="B50" s="22">
        <v>138949</v>
      </c>
      <c r="C50" s="22">
        <v>34394</v>
      </c>
      <c r="D50" s="22">
        <v>28483</v>
      </c>
      <c r="E50" s="22">
        <v>21471</v>
      </c>
      <c r="F50" s="22">
        <v>17983</v>
      </c>
      <c r="G50" s="22">
        <v>19883</v>
      </c>
    </row>
    <row r="51" spans="1:7" ht="13.5">
      <c r="A51" s="3" t="s">
        <v>113</v>
      </c>
      <c r="B51" s="22">
        <v>1483329</v>
      </c>
      <c r="C51" s="22">
        <v>1224464</v>
      </c>
      <c r="D51" s="22">
        <v>997010</v>
      </c>
      <c r="E51" s="22">
        <v>1026493</v>
      </c>
      <c r="F51" s="22">
        <v>945628</v>
      </c>
      <c r="G51" s="22">
        <v>1358878</v>
      </c>
    </row>
    <row r="52" spans="1:7" ht="13.5">
      <c r="A52" s="3" t="s">
        <v>114</v>
      </c>
      <c r="B52" s="22">
        <v>1901528</v>
      </c>
      <c r="C52" s="22">
        <v>1918480</v>
      </c>
      <c r="D52" s="22">
        <v>1918480</v>
      </c>
      <c r="E52" s="22">
        <v>1327719</v>
      </c>
      <c r="F52" s="22">
        <v>1328219</v>
      </c>
      <c r="G52" s="22">
        <v>1200961</v>
      </c>
    </row>
    <row r="53" spans="1:7" ht="13.5">
      <c r="A53" s="3" t="s">
        <v>115</v>
      </c>
      <c r="B53" s="22">
        <v>8665</v>
      </c>
      <c r="C53" s="22">
        <v>8665</v>
      </c>
      <c r="D53" s="22">
        <v>8665</v>
      </c>
      <c r="E53" s="22">
        <v>8665</v>
      </c>
      <c r="F53" s="22">
        <v>8665</v>
      </c>
      <c r="G53" s="22">
        <v>13285</v>
      </c>
    </row>
    <row r="54" spans="1:7" ht="13.5">
      <c r="A54" s="3" t="s">
        <v>116</v>
      </c>
      <c r="B54" s="22">
        <v>290000</v>
      </c>
      <c r="C54" s="22">
        <v>272000</v>
      </c>
      <c r="D54" s="22">
        <v>274000</v>
      </c>
      <c r="E54" s="22">
        <v>226000</v>
      </c>
      <c r="F54" s="22">
        <v>228000</v>
      </c>
      <c r="G54" s="22">
        <v>231000</v>
      </c>
    </row>
    <row r="55" spans="1:7" ht="13.5">
      <c r="A55" s="3" t="s">
        <v>117</v>
      </c>
      <c r="B55" s="22">
        <v>660</v>
      </c>
      <c r="C55" s="22">
        <v>807</v>
      </c>
      <c r="D55" s="22">
        <v>1073</v>
      </c>
      <c r="E55" s="22">
        <v>1337</v>
      </c>
      <c r="F55" s="22">
        <v>1581</v>
      </c>
      <c r="G55" s="22">
        <v>1780</v>
      </c>
    </row>
    <row r="56" spans="1:7" ht="13.5">
      <c r="A56" s="3" t="s">
        <v>118</v>
      </c>
      <c r="B56" s="22">
        <v>158532</v>
      </c>
      <c r="C56" s="22">
        <v>154202</v>
      </c>
      <c r="D56" s="22">
        <v>150221</v>
      </c>
      <c r="E56" s="22">
        <v>146563</v>
      </c>
      <c r="F56" s="22">
        <v>143881</v>
      </c>
      <c r="G56" s="22">
        <v>139913</v>
      </c>
    </row>
    <row r="57" spans="1:7" ht="13.5">
      <c r="A57" s="3" t="s">
        <v>111</v>
      </c>
      <c r="B57" s="22">
        <v>13425</v>
      </c>
      <c r="C57" s="22">
        <v>13425</v>
      </c>
      <c r="D57" s="22">
        <v>13425</v>
      </c>
      <c r="E57" s="22">
        <v>13425</v>
      </c>
      <c r="F57" s="22">
        <v>13425</v>
      </c>
      <c r="G57" s="22">
        <v>21170</v>
      </c>
    </row>
    <row r="58" spans="1:7" ht="13.5">
      <c r="A58" s="3" t="s">
        <v>92</v>
      </c>
      <c r="B58" s="22">
        <v>-232</v>
      </c>
      <c r="C58" s="22">
        <v>-244</v>
      </c>
      <c r="D58" s="22">
        <v>-269</v>
      </c>
      <c r="E58" s="22">
        <v>-8</v>
      </c>
      <c r="F58" s="22">
        <v>-8</v>
      </c>
      <c r="G58" s="22">
        <v>-8</v>
      </c>
    </row>
    <row r="59" spans="1:7" ht="13.5">
      <c r="A59" s="3" t="s">
        <v>119</v>
      </c>
      <c r="B59" s="22">
        <v>3855909</v>
      </c>
      <c r="C59" s="22">
        <v>3591800</v>
      </c>
      <c r="D59" s="22">
        <v>3362606</v>
      </c>
      <c r="E59" s="22">
        <v>2750194</v>
      </c>
      <c r="F59" s="22">
        <v>2669391</v>
      </c>
      <c r="G59" s="22">
        <v>2966980</v>
      </c>
    </row>
    <row r="60" spans="1:7" ht="13.5">
      <c r="A60" s="2" t="s">
        <v>120</v>
      </c>
      <c r="B60" s="22">
        <v>6614122</v>
      </c>
      <c r="C60" s="22">
        <v>5980309</v>
      </c>
      <c r="D60" s="22">
        <v>5816940</v>
      </c>
      <c r="E60" s="22">
        <v>5742085</v>
      </c>
      <c r="F60" s="22">
        <v>5851049</v>
      </c>
      <c r="G60" s="22">
        <v>5964217</v>
      </c>
    </row>
    <row r="61" spans="1:7" ht="14.25" thickBot="1">
      <c r="A61" s="5" t="s">
        <v>121</v>
      </c>
      <c r="B61" s="23">
        <v>11699701</v>
      </c>
      <c r="C61" s="23">
        <v>11395165</v>
      </c>
      <c r="D61" s="23">
        <v>11381566</v>
      </c>
      <c r="E61" s="23">
        <v>10853567</v>
      </c>
      <c r="F61" s="23">
        <v>11242072</v>
      </c>
      <c r="G61" s="23">
        <v>12103878</v>
      </c>
    </row>
    <row r="62" spans="1:7" ht="14.25" thickTop="1">
      <c r="A62" s="2" t="s">
        <v>122</v>
      </c>
      <c r="B62" s="22">
        <v>277880</v>
      </c>
      <c r="C62" s="22">
        <v>257370</v>
      </c>
      <c r="D62" s="22">
        <v>286750</v>
      </c>
      <c r="E62" s="22">
        <v>118332</v>
      </c>
      <c r="F62" s="22">
        <v>328401</v>
      </c>
      <c r="G62" s="22">
        <v>172704</v>
      </c>
    </row>
    <row r="63" spans="1:7" ht="13.5">
      <c r="A63" s="2" t="s">
        <v>123</v>
      </c>
      <c r="B63" s="22">
        <v>386973</v>
      </c>
      <c r="C63" s="22">
        <v>335073</v>
      </c>
      <c r="D63" s="22">
        <v>440049</v>
      </c>
      <c r="E63" s="22">
        <v>402280</v>
      </c>
      <c r="F63" s="22">
        <v>564590</v>
      </c>
      <c r="G63" s="22">
        <v>675850</v>
      </c>
    </row>
    <row r="64" spans="1:7" ht="13.5">
      <c r="A64" s="2" t="s">
        <v>124</v>
      </c>
      <c r="B64" s="22">
        <v>107157</v>
      </c>
      <c r="C64" s="22">
        <v>166556</v>
      </c>
      <c r="D64" s="22">
        <v>85801</v>
      </c>
      <c r="E64" s="22">
        <v>40654</v>
      </c>
      <c r="F64" s="22">
        <v>75753</v>
      </c>
      <c r="G64" s="22">
        <v>335966</v>
      </c>
    </row>
    <row r="65" spans="1:7" ht="13.5">
      <c r="A65" s="2" t="s">
        <v>126</v>
      </c>
      <c r="B65" s="22">
        <v>312907</v>
      </c>
      <c r="C65" s="22">
        <v>198850</v>
      </c>
      <c r="D65" s="22">
        <v>204530</v>
      </c>
      <c r="E65" s="22">
        <v>105641</v>
      </c>
      <c r="F65" s="22">
        <v>132642</v>
      </c>
      <c r="G65" s="22">
        <v>168024</v>
      </c>
    </row>
    <row r="66" spans="1:7" ht="13.5">
      <c r="A66" s="2" t="s">
        <v>127</v>
      </c>
      <c r="B66" s="22">
        <v>72531</v>
      </c>
      <c r="C66" s="22">
        <v>69026</v>
      </c>
      <c r="D66" s="22">
        <v>67195</v>
      </c>
      <c r="E66" s="22">
        <v>67749</v>
      </c>
      <c r="F66" s="22">
        <v>65040</v>
      </c>
      <c r="G66" s="22">
        <v>66498</v>
      </c>
    </row>
    <row r="67" spans="1:7" ht="13.5">
      <c r="A67" s="2" t="s">
        <v>128</v>
      </c>
      <c r="B67" s="22">
        <v>12042</v>
      </c>
      <c r="C67" s="22">
        <v>13202</v>
      </c>
      <c r="D67" s="22">
        <v>97407</v>
      </c>
      <c r="E67" s="22">
        <v>28924</v>
      </c>
      <c r="F67" s="22">
        <v>8691</v>
      </c>
      <c r="G67" s="22">
        <v>65417</v>
      </c>
    </row>
    <row r="68" spans="1:7" ht="13.5">
      <c r="A68" s="2" t="s">
        <v>129</v>
      </c>
      <c r="B68" s="22"/>
      <c r="C68" s="22"/>
      <c r="D68" s="22"/>
      <c r="E68" s="22">
        <v>113424</v>
      </c>
      <c r="F68" s="22"/>
      <c r="G68" s="22">
        <v>48117</v>
      </c>
    </row>
    <row r="69" spans="1:7" ht="13.5">
      <c r="A69" s="2" t="s">
        <v>130</v>
      </c>
      <c r="B69" s="22">
        <v>71000</v>
      </c>
      <c r="C69" s="22">
        <v>79981</v>
      </c>
      <c r="D69" s="22">
        <v>121998</v>
      </c>
      <c r="E69" s="22">
        <v>71092</v>
      </c>
      <c r="F69" s="22">
        <v>203090</v>
      </c>
      <c r="G69" s="22">
        <v>103373</v>
      </c>
    </row>
    <row r="70" spans="1:7" ht="13.5">
      <c r="A70" s="2" t="s">
        <v>131</v>
      </c>
      <c r="B70" s="22"/>
      <c r="C70" s="22"/>
      <c r="D70" s="22"/>
      <c r="E70" s="22"/>
      <c r="F70" s="22"/>
      <c r="G70" s="22">
        <v>16115</v>
      </c>
    </row>
    <row r="71" spans="1:7" ht="13.5">
      <c r="A71" s="2" t="s">
        <v>132</v>
      </c>
      <c r="B71" s="22">
        <v>12291</v>
      </c>
      <c r="C71" s="22">
        <v>11254</v>
      </c>
      <c r="D71" s="22">
        <v>11692</v>
      </c>
      <c r="E71" s="22">
        <v>11203</v>
      </c>
      <c r="F71" s="22">
        <v>11597</v>
      </c>
      <c r="G71" s="22">
        <v>11619</v>
      </c>
    </row>
    <row r="72" spans="1:7" ht="13.5">
      <c r="A72" s="2" t="s">
        <v>133</v>
      </c>
      <c r="B72" s="22">
        <v>174089</v>
      </c>
      <c r="C72" s="22">
        <v>187060</v>
      </c>
      <c r="D72" s="22">
        <v>178084</v>
      </c>
      <c r="E72" s="22">
        <v>162938</v>
      </c>
      <c r="F72" s="22">
        <v>177369</v>
      </c>
      <c r="G72" s="22">
        <v>184159</v>
      </c>
    </row>
    <row r="73" spans="1:7" ht="13.5">
      <c r="A73" s="2" t="s">
        <v>135</v>
      </c>
      <c r="B73" s="22">
        <v>2177</v>
      </c>
      <c r="C73" s="22">
        <v>2177</v>
      </c>
      <c r="D73" s="22"/>
      <c r="E73" s="22"/>
      <c r="F73" s="22"/>
      <c r="G73" s="22"/>
    </row>
    <row r="74" spans="1:7" ht="13.5">
      <c r="A74" s="2" t="s">
        <v>111</v>
      </c>
      <c r="B74" s="22">
        <v>640</v>
      </c>
      <c r="C74" s="22">
        <v>24027</v>
      </c>
      <c r="D74" s="22"/>
      <c r="E74" s="22"/>
      <c r="F74" s="22"/>
      <c r="G74" s="22"/>
    </row>
    <row r="75" spans="1:7" ht="13.5">
      <c r="A75" s="2" t="s">
        <v>136</v>
      </c>
      <c r="B75" s="22">
        <v>1429690</v>
      </c>
      <c r="C75" s="22">
        <v>1344580</v>
      </c>
      <c r="D75" s="22">
        <v>1493510</v>
      </c>
      <c r="E75" s="22">
        <v>1122241</v>
      </c>
      <c r="F75" s="22">
        <v>1567177</v>
      </c>
      <c r="G75" s="22">
        <v>1847846</v>
      </c>
    </row>
    <row r="76" spans="1:7" ht="13.5">
      <c r="A76" s="2" t="s">
        <v>138</v>
      </c>
      <c r="B76" s="22">
        <v>335895</v>
      </c>
      <c r="C76" s="22">
        <v>207337</v>
      </c>
      <c r="D76" s="22">
        <v>123934</v>
      </c>
      <c r="E76" s="22">
        <v>163035</v>
      </c>
      <c r="F76" s="22">
        <v>170235</v>
      </c>
      <c r="G76" s="22">
        <v>314765</v>
      </c>
    </row>
    <row r="77" spans="1:7" ht="13.5">
      <c r="A77" s="2" t="s">
        <v>139</v>
      </c>
      <c r="B77" s="22">
        <v>187226</v>
      </c>
      <c r="C77" s="22">
        <v>219923</v>
      </c>
      <c r="D77" s="22">
        <v>234466</v>
      </c>
      <c r="E77" s="22">
        <v>252597</v>
      </c>
      <c r="F77" s="22">
        <v>301077</v>
      </c>
      <c r="G77" s="22">
        <v>358840</v>
      </c>
    </row>
    <row r="78" spans="1:7" ht="13.5">
      <c r="A78" s="2" t="s">
        <v>140</v>
      </c>
      <c r="B78" s="22">
        <v>61834</v>
      </c>
      <c r="C78" s="22">
        <v>94521</v>
      </c>
      <c r="D78" s="22">
        <v>80334</v>
      </c>
      <c r="E78" s="22">
        <v>71584</v>
      </c>
      <c r="F78" s="22">
        <v>62709</v>
      </c>
      <c r="G78" s="22">
        <v>60187</v>
      </c>
    </row>
    <row r="79" spans="1:7" ht="13.5">
      <c r="A79" s="2" t="s">
        <v>134</v>
      </c>
      <c r="B79" s="22">
        <v>12576</v>
      </c>
      <c r="C79" s="22">
        <v>12576</v>
      </c>
      <c r="D79" s="22">
        <v>16471</v>
      </c>
      <c r="E79" s="22"/>
      <c r="F79" s="22"/>
      <c r="G79" s="22"/>
    </row>
    <row r="80" spans="1:7" ht="13.5">
      <c r="A80" s="2" t="s">
        <v>141</v>
      </c>
      <c r="B80" s="22">
        <v>95826</v>
      </c>
      <c r="C80" s="22">
        <v>90241</v>
      </c>
      <c r="D80" s="22">
        <v>82164</v>
      </c>
      <c r="E80" s="22">
        <v>78255</v>
      </c>
      <c r="F80" s="22">
        <v>67579</v>
      </c>
      <c r="G80" s="22">
        <v>41841</v>
      </c>
    </row>
    <row r="81" spans="1:7" ht="13.5">
      <c r="A81" s="2" t="s">
        <v>143</v>
      </c>
      <c r="B81" s="22">
        <v>693358</v>
      </c>
      <c r="C81" s="22">
        <v>624601</v>
      </c>
      <c r="D81" s="22">
        <v>537370</v>
      </c>
      <c r="E81" s="22">
        <v>565471</v>
      </c>
      <c r="F81" s="22">
        <v>601601</v>
      </c>
      <c r="G81" s="22">
        <v>775635</v>
      </c>
    </row>
    <row r="82" spans="1:7" ht="14.25" thickBot="1">
      <c r="A82" s="5" t="s">
        <v>145</v>
      </c>
      <c r="B82" s="23">
        <v>2123049</v>
      </c>
      <c r="C82" s="23">
        <v>1969181</v>
      </c>
      <c r="D82" s="23">
        <v>2030880</v>
      </c>
      <c r="E82" s="23">
        <v>1687713</v>
      </c>
      <c r="F82" s="23">
        <v>2168778</v>
      </c>
      <c r="G82" s="23">
        <v>2623481</v>
      </c>
    </row>
    <row r="83" spans="1:7" ht="14.25" thickTop="1">
      <c r="A83" s="2" t="s">
        <v>146</v>
      </c>
      <c r="B83" s="22">
        <v>1337000</v>
      </c>
      <c r="C83" s="22">
        <v>1337000</v>
      </c>
      <c r="D83" s="22">
        <v>1337000</v>
      </c>
      <c r="E83" s="22">
        <v>1337000</v>
      </c>
      <c r="F83" s="22">
        <v>1337000</v>
      </c>
      <c r="G83" s="22">
        <v>1337000</v>
      </c>
    </row>
    <row r="84" spans="1:7" ht="13.5">
      <c r="A84" s="3" t="s">
        <v>147</v>
      </c>
      <c r="B84" s="22">
        <v>1833576</v>
      </c>
      <c r="C84" s="22">
        <v>1833576</v>
      </c>
      <c r="D84" s="22">
        <v>1833576</v>
      </c>
      <c r="E84" s="22">
        <v>1242814</v>
      </c>
      <c r="F84" s="22">
        <v>1242814</v>
      </c>
      <c r="G84" s="22">
        <v>1242814</v>
      </c>
    </row>
    <row r="85" spans="1:7" ht="13.5">
      <c r="A85" s="3" t="s">
        <v>149</v>
      </c>
      <c r="B85" s="22">
        <v>1833576</v>
      </c>
      <c r="C85" s="22">
        <v>1833576</v>
      </c>
      <c r="D85" s="22">
        <v>1833576</v>
      </c>
      <c r="E85" s="22">
        <v>1242814</v>
      </c>
      <c r="F85" s="22">
        <v>1242814</v>
      </c>
      <c r="G85" s="22">
        <v>1242814</v>
      </c>
    </row>
    <row r="86" spans="1:7" ht="13.5">
      <c r="A86" s="3" t="s">
        <v>150</v>
      </c>
      <c r="B86" s="22">
        <v>211715</v>
      </c>
      <c r="C86" s="22">
        <v>211715</v>
      </c>
      <c r="D86" s="22">
        <v>211715</v>
      </c>
      <c r="E86" s="22">
        <v>211715</v>
      </c>
      <c r="F86" s="22">
        <v>211715</v>
      </c>
      <c r="G86" s="22">
        <v>211715</v>
      </c>
    </row>
    <row r="87" spans="1:7" ht="13.5">
      <c r="A87" s="4" t="s">
        <v>151</v>
      </c>
      <c r="B87" s="22">
        <v>223033</v>
      </c>
      <c r="C87" s="22">
        <v>206416</v>
      </c>
      <c r="D87" s="22">
        <v>197691</v>
      </c>
      <c r="E87" s="22">
        <v>259245</v>
      </c>
      <c r="F87" s="22">
        <v>271217</v>
      </c>
      <c r="G87" s="22">
        <v>284747</v>
      </c>
    </row>
    <row r="88" spans="1:7" ht="13.5">
      <c r="A88" s="4" t="s">
        <v>152</v>
      </c>
      <c r="B88" s="22">
        <v>5316000</v>
      </c>
      <c r="C88" s="22">
        <v>5316000</v>
      </c>
      <c r="D88" s="22">
        <v>5316000</v>
      </c>
      <c r="E88" s="22">
        <v>5316000</v>
      </c>
      <c r="F88" s="22">
        <v>5316000</v>
      </c>
      <c r="G88" s="22">
        <v>5316000</v>
      </c>
    </row>
    <row r="89" spans="1:7" ht="13.5">
      <c r="A89" s="4" t="s">
        <v>153</v>
      </c>
      <c r="B89" s="22">
        <v>115242</v>
      </c>
      <c r="C89" s="22">
        <v>179804</v>
      </c>
      <c r="D89" s="22">
        <v>225435</v>
      </c>
      <c r="E89" s="22">
        <v>550290</v>
      </c>
      <c r="F89" s="22">
        <v>493366</v>
      </c>
      <c r="G89" s="22">
        <v>586371</v>
      </c>
    </row>
    <row r="90" spans="1:7" ht="13.5">
      <c r="A90" s="3" t="s">
        <v>154</v>
      </c>
      <c r="B90" s="22">
        <v>5865990</v>
      </c>
      <c r="C90" s="22">
        <v>5913936</v>
      </c>
      <c r="D90" s="22">
        <v>5950841</v>
      </c>
      <c r="E90" s="22">
        <v>6337250</v>
      </c>
      <c r="F90" s="22">
        <v>6292299</v>
      </c>
      <c r="G90" s="22">
        <v>6398834</v>
      </c>
    </row>
    <row r="91" spans="1:7" ht="13.5">
      <c r="A91" s="2" t="s">
        <v>155</v>
      </c>
      <c r="B91" s="22">
        <v>-697</v>
      </c>
      <c r="C91" s="22">
        <v>-671</v>
      </c>
      <c r="D91" s="22">
        <v>-644</v>
      </c>
      <c r="E91" s="22">
        <v>-558</v>
      </c>
      <c r="F91" s="22">
        <v>-558</v>
      </c>
      <c r="G91" s="22"/>
    </row>
    <row r="92" spans="1:7" ht="13.5">
      <c r="A92" s="2" t="s">
        <v>157</v>
      </c>
      <c r="B92" s="22">
        <v>9035869</v>
      </c>
      <c r="C92" s="22">
        <v>9083841</v>
      </c>
      <c r="D92" s="22">
        <v>9120773</v>
      </c>
      <c r="E92" s="22">
        <v>8916506</v>
      </c>
      <c r="F92" s="22">
        <v>8871555</v>
      </c>
      <c r="G92" s="22">
        <v>8978649</v>
      </c>
    </row>
    <row r="93" spans="1:7" ht="13.5">
      <c r="A93" s="2" t="s">
        <v>158</v>
      </c>
      <c r="B93" s="22">
        <v>540782</v>
      </c>
      <c r="C93" s="22">
        <v>342141</v>
      </c>
      <c r="D93" s="22">
        <v>229912</v>
      </c>
      <c r="E93" s="22">
        <v>249347</v>
      </c>
      <c r="F93" s="22">
        <v>201737</v>
      </c>
      <c r="G93" s="22">
        <v>501748</v>
      </c>
    </row>
    <row r="94" spans="1:7" ht="13.5">
      <c r="A94" s="2" t="s">
        <v>160</v>
      </c>
      <c r="B94" s="22">
        <v>540782</v>
      </c>
      <c r="C94" s="22">
        <v>342141</v>
      </c>
      <c r="D94" s="22">
        <v>229912</v>
      </c>
      <c r="E94" s="22">
        <v>249347</v>
      </c>
      <c r="F94" s="22">
        <v>201737</v>
      </c>
      <c r="G94" s="22">
        <v>501748</v>
      </c>
    </row>
    <row r="95" spans="1:7" ht="13.5">
      <c r="A95" s="6" t="s">
        <v>162</v>
      </c>
      <c r="B95" s="22">
        <v>9576652</v>
      </c>
      <c r="C95" s="22">
        <v>9425983</v>
      </c>
      <c r="D95" s="22">
        <v>9350685</v>
      </c>
      <c r="E95" s="22">
        <v>9165854</v>
      </c>
      <c r="F95" s="22">
        <v>9073293</v>
      </c>
      <c r="G95" s="22">
        <v>9480397</v>
      </c>
    </row>
    <row r="96" spans="1:7" ht="14.25" thickBot="1">
      <c r="A96" s="7" t="s">
        <v>163</v>
      </c>
      <c r="B96" s="22">
        <v>11699701</v>
      </c>
      <c r="C96" s="22">
        <v>11395165</v>
      </c>
      <c r="D96" s="22">
        <v>11381566</v>
      </c>
      <c r="E96" s="22">
        <v>10853567</v>
      </c>
      <c r="F96" s="22">
        <v>11242072</v>
      </c>
      <c r="G96" s="22">
        <v>12103878</v>
      </c>
    </row>
    <row r="97" spans="1:7" ht="14.25" thickTop="1">
      <c r="A97" s="8"/>
      <c r="B97" s="24"/>
      <c r="C97" s="24"/>
      <c r="D97" s="24"/>
      <c r="E97" s="24"/>
      <c r="F97" s="24"/>
      <c r="G97" s="24"/>
    </row>
    <row r="99" ht="13.5">
      <c r="A99" s="20" t="s">
        <v>168</v>
      </c>
    </row>
    <row r="100" ht="13.5">
      <c r="A100" s="20" t="s">
        <v>169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2014-02-13T08:21:14Z</dcterms:created>
  <dcterms:modified xsi:type="dcterms:W3CDTF">2014-02-13T08:21:23Z</dcterms:modified>
  <cp:category/>
  <cp:version/>
  <cp:contentType/>
  <cp:contentStatus/>
</cp:coreProperties>
</file>