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<sst xmlns="http://schemas.openxmlformats.org/spreadsheetml/2006/main" count="709" uniqueCount="289">
  <si>
    <t>支払手形及び買掛金</t>
  </si>
  <si>
    <t>資本金</t>
  </si>
  <si>
    <t>為替換算調整勘定</t>
  </si>
  <si>
    <t>連結・貸借対照表</t>
  </si>
  <si>
    <t>累積四半期</t>
  </si>
  <si>
    <t>2013/10/01</t>
  </si>
  <si>
    <t>貸倒引当金の増減額（△は減少）</t>
  </si>
  <si>
    <t>未払賞与の増減額（△は減少）</t>
  </si>
  <si>
    <t>賞与引当金の増減額（△は減少）</t>
  </si>
  <si>
    <t>役員賞与引当金の増減額（△は減少）</t>
  </si>
  <si>
    <t>受注損失引当金の増減額（△は減少）</t>
  </si>
  <si>
    <t>退職給付引当金の増減額（△は減少）</t>
  </si>
  <si>
    <t>ＰＣＢ処理引当金の増減額（△は減少）</t>
  </si>
  <si>
    <t>受取利息及び受取配当金</t>
  </si>
  <si>
    <t>受取保険金</t>
  </si>
  <si>
    <t>固定資産売却損益（△は益）</t>
  </si>
  <si>
    <t>固定資産処分損益（△は益）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</si>
  <si>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</si>
  <si>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</si>
  <si>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</si>
  <si>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</si>
  <si>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前受金の増減額（△は減少）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</si>
  <si>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</si>
  <si>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</si>
  <si>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</si>
  <si>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</si>
  <si>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</si>
  <si>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法人税等の還付額</t>
  </si>
  <si>
    <t>営業活動によるキャッシュ・フロー</t>
  </si>
  <si>
    <t>定期預金の預入による支出</t>
  </si>
  <si>
    <t>有価証券の償還による収入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</si>
  <si>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</si>
  <si>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</si>
  <si>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</si>
  <si>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</si>
  <si>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</si>
  <si>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短期貸付金の増減額（△は増加）</t>
  </si>
  <si>
    <t>長期貸付けによる支出</t>
  </si>
  <si>
    <t>長期貸付金の回収による収入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</si>
  <si>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</si>
  <si>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</si>
  <si>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</si>
  <si>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</si>
  <si>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</si>
  <si>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</si>
  <si>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</si>
  <si>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</si>
  <si>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</si>
  <si>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</si>
  <si>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</si>
  <si>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</si>
  <si>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</si>
  <si>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為替差損</t>
  </si>
  <si>
    <t>貸倒引当金戻入額</t>
  </si>
  <si>
    <t>特別利益</t>
  </si>
  <si>
    <t>リース解約損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</si>
  <si>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</si>
  <si>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</si>
  <si>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</si>
  <si>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</si>
  <si>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</si>
  <si>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</si>
  <si>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</si>
  <si>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</si>
  <si>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</si>
  <si>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2013/12/20</t>
  </si>
  <si>
    <t>通期</t>
  </si>
  <si>
    <t>2013/09/30</t>
  </si>
  <si>
    <t>2012/09/30</t>
  </si>
  <si>
    <t>2012/12/21</t>
  </si>
  <si>
    <t>2011/09/30</t>
  </si>
  <si>
    <t>2011/12/22</t>
  </si>
  <si>
    <t>2010/09/30</t>
  </si>
  <si>
    <t>2010/12/22</t>
  </si>
  <si>
    <t>2009/09/30</t>
  </si>
  <si>
    <t>2009/12/22</t>
  </si>
  <si>
    <t>2008/09/30</t>
  </si>
  <si>
    <t>現金及び預金</t>
  </si>
  <si>
    <t>千円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</si>
  <si>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</si>
  <si>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</si>
  <si>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</si>
  <si>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</si>
  <si>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</si>
  <si>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</si>
  <si>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</si>
  <si>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短期貸付金</t>
  </si>
  <si>
    <t>1年内回収予定の長期貸付金</t>
  </si>
  <si>
    <t>未収入金</t>
  </si>
  <si>
    <t>未収還付法人税等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</si>
  <si>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</si>
  <si>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</si>
  <si>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</si>
  <si>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</si>
  <si>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</si>
  <si>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</si>
  <si>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</si>
  <si>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</si>
  <si>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</si>
  <si>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</si>
  <si>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</si>
  <si>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</si>
  <si>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</si>
  <si>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</si>
  <si>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</si>
  <si>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特許実施権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</si>
  <si>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</si>
  <si>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</si>
  <si>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</si>
  <si>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</si>
  <si>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</si>
  <si>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</si>
  <si>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株主、役員又は従業員に対する長期貸付金</t>
  </si>
  <si>
    <t>関係会社長期貸付金</t>
  </si>
  <si>
    <t>破産更生債権等</t>
  </si>
  <si>
    <t>長期前払費用</t>
  </si>
  <si>
    <t>繰延税金資産</t>
  </si>
  <si>
    <t>投資その他の資産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</si>
  <si>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</si>
  <si>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</si>
  <si>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</si>
  <si>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</si>
  <si>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</si>
  <si>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</si>
  <si>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</si>
  <si>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</si>
  <si>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</si>
  <si>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</si>
  <si>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</si>
  <si>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</si>
  <si>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</si>
  <si>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賞与引当金</t>
  </si>
  <si>
    <t>未払役員賞与</t>
  </si>
  <si>
    <t>受注損失引当金</t>
  </si>
  <si>
    <t>繰延税金負債</t>
  </si>
  <si>
    <t>前受金</t>
  </si>
  <si>
    <t>預り金</t>
  </si>
  <si>
    <t>前受収益</t>
  </si>
  <si>
    <t>設備関係未払金</t>
  </si>
  <si>
    <t>設備関係支払手形</t>
  </si>
  <si>
    <t>その他</t>
  </si>
  <si>
    <t>流動負債</t>
  </si>
  <si>
    <t>長期借入金</t>
  </si>
  <si>
    <t>長期借入金</t>
  </si>
  <si>
    <t>長期未払金</t>
  </si>
  <si>
    <t>リース債務</t>
  </si>
  <si>
    <t>退職給付引当金</t>
  </si>
  <si>
    <t>ＰＣＢ処理引当金</t>
  </si>
  <si>
    <t>ＰＣＢ処理引当金</t>
  </si>
  <si>
    <t>固定負債</t>
  </si>
  <si>
    <t>負債</t>
  </si>
  <si>
    <t>負債</t>
  </si>
  <si>
    <t>資本金</t>
  </si>
  <si>
    <t>資本準備金</t>
  </si>
  <si>
    <t>資本金及び資本準備金減少差益</t>
  </si>
  <si>
    <t>自己株式処分差益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</si>
  <si>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</si>
  <si>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</si>
  <si>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</si>
  <si>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</si>
  <si>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</si>
  <si>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</si>
  <si>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</si>
  <si>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</si>
  <si>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</si>
  <si>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</si>
  <si>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</si>
  <si>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</si>
  <si>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</si>
  <si>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</si>
  <si>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東亜バルブエンジニアリング株式会社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</si>
  <si>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</si>
  <si>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</si>
  <si>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</si>
  <si>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</si>
  <si>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</si>
  <si>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</si>
  <si>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</si>
  <si>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</si>
  <si>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</si>
  <si>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関係会社受取配当金</t>
  </si>
  <si>
    <t>製品売上高</t>
  </si>
  <si>
    <t>メンテナンス売上高</t>
  </si>
  <si>
    <t>売上高</t>
  </si>
  <si>
    <t>製品期首たな卸高</t>
  </si>
  <si>
    <t>合併による製品受入高</t>
  </si>
  <si>
    <t>当期製品製造原価</t>
  </si>
  <si>
    <t>当期メンテナンス原価</t>
  </si>
  <si>
    <t>合計</t>
  </si>
  <si>
    <t>製品期末たな卸高</t>
  </si>
  <si>
    <t>売上原価</t>
  </si>
  <si>
    <t>売上総利益</t>
  </si>
  <si>
    <t>売上総利益</t>
  </si>
  <si>
    <t>販売手数料</t>
  </si>
  <si>
    <t>貸倒引当金繰入額</t>
  </si>
  <si>
    <t>役員報酬</t>
  </si>
  <si>
    <t>役員賞与</t>
  </si>
  <si>
    <t>（うち賞与引当金繰入額）</t>
  </si>
  <si>
    <t>役員賞与引当金繰入額</t>
  </si>
  <si>
    <t>給料及び手当</t>
  </si>
  <si>
    <t>（うち退職給付費用）</t>
  </si>
  <si>
    <t>（うち役員退職慰労引当金繰入額）</t>
  </si>
  <si>
    <t>法定福利費</t>
  </si>
  <si>
    <t>減価償却費</t>
  </si>
  <si>
    <t>租税公課</t>
  </si>
  <si>
    <t>支払報酬</t>
  </si>
  <si>
    <t>研究開発費</t>
  </si>
  <si>
    <t>雑費</t>
  </si>
  <si>
    <t>管理費負担額受入</t>
  </si>
  <si>
    <t>販売費・一般管理費</t>
  </si>
  <si>
    <t>販売費・一般管理費</t>
  </si>
  <si>
    <t>営業利益</t>
  </si>
  <si>
    <t>受取利息</t>
  </si>
  <si>
    <t>有価証券利息</t>
  </si>
  <si>
    <t>受取配当金</t>
  </si>
  <si>
    <t>受取家賃</t>
  </si>
  <si>
    <t>受取手数料</t>
  </si>
  <si>
    <t>事務所移転負担金</t>
  </si>
  <si>
    <t>作業くず売却益</t>
  </si>
  <si>
    <t>補助金収入</t>
  </si>
  <si>
    <t>雑収益</t>
  </si>
  <si>
    <t>営業外収益</t>
  </si>
  <si>
    <t>支払利息</t>
  </si>
  <si>
    <t>雑損失</t>
  </si>
  <si>
    <t>営業外費用</t>
  </si>
  <si>
    <t>営業外費用</t>
  </si>
  <si>
    <t>経常利益</t>
  </si>
  <si>
    <t>抱合せ株式消滅差益</t>
  </si>
  <si>
    <t>固定資産売却益</t>
  </si>
  <si>
    <t>投資有価証券売却益</t>
  </si>
  <si>
    <t>ゴルフ会員権売却益</t>
  </si>
  <si>
    <t>役員賞与引当金戻入額</t>
  </si>
  <si>
    <t>特別利益</t>
  </si>
  <si>
    <t>固定資産処分損</t>
  </si>
  <si>
    <t>投資有価証券評価損</t>
  </si>
  <si>
    <t>ゴルフ会員権評価損</t>
  </si>
  <si>
    <t>関係会社株式評価損</t>
  </si>
  <si>
    <t>ＰＣＢ処理引当金繰入額</t>
  </si>
  <si>
    <t>減損損失</t>
  </si>
  <si>
    <t>関係会社株式売却損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</si>
  <si>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</si>
  <si>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</si>
  <si>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</si>
  <si>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</si>
  <si>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</si>
  <si>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</si>
  <si>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</si>
  <si>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</si>
  <si>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2014/08/07</t>
  </si>
  <si>
    <t>四半期</t>
  </si>
  <si>
    <t>2014/06/30</t>
  </si>
  <si>
    <t>2014/05/14</t>
  </si>
  <si>
    <t>2014/03/31</t>
  </si>
  <si>
    <t>2014/02/13</t>
  </si>
  <si>
    <t>2013/12/31</t>
  </si>
  <si>
    <t>2013/08/08</t>
  </si>
  <si>
    <t>2013/06/30</t>
  </si>
  <si>
    <t>2013/05/14</t>
  </si>
  <si>
    <t>2013/03/31</t>
  </si>
  <si>
    <t>2013/02/13</t>
  </si>
  <si>
    <t>2012/12/31</t>
  </si>
  <si>
    <t>2012/08/09</t>
  </si>
  <si>
    <t>2012/06/30</t>
  </si>
  <si>
    <t>2012/05/14</t>
  </si>
  <si>
    <t>2012/03/31</t>
  </si>
  <si>
    <t>2012/02/14</t>
  </si>
  <si>
    <t>2011/12/31</t>
  </si>
  <si>
    <t>2011/08/12</t>
  </si>
  <si>
    <t>2011/06/30</t>
  </si>
  <si>
    <t>2011/05/13</t>
  </si>
  <si>
    <t>2011/03/31</t>
  </si>
  <si>
    <t>2011/02/14</t>
  </si>
  <si>
    <t>2010/12/31</t>
  </si>
  <si>
    <t>2010/08/12</t>
  </si>
  <si>
    <t>2010/06/30</t>
  </si>
  <si>
    <t>2010/05/14</t>
  </si>
  <si>
    <t>2010/03/31</t>
  </si>
  <si>
    <t>2010/02/15</t>
  </si>
  <si>
    <t>2009/12/31</t>
  </si>
  <si>
    <t>2009/08/12</t>
  </si>
  <si>
    <t>2009/06/30</t>
  </si>
  <si>
    <t>2009/05/15</t>
  </si>
  <si>
    <t>2009/03/31</t>
  </si>
  <si>
    <t>2009/02/26</t>
  </si>
  <si>
    <t>2008/12/31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</si>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</sst>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168</v>
      </c>
      <c r="B2" s="14">
        <v>6466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HYPERLINK("http://www.kabupro.jp/mark/20140807/S1002Q0R.htm","四半期報告書")</f>
        <v>四半期報告書</v>
      </c>
      <c r="C4" s="15" t="str">
        <f>HYPERLINK("http://www.kabupro.jp/mark/20140514/S1001SHG.htm","四半期報告書")</f>
        <v>四半期報告書</v>
      </c>
      <c r="D4" s="15" t="str">
        <f>HYPERLINK("http://www.kabupro.jp/mark/20140213/S10017FZ.htm","四半期報告書")</f>
        <v>四半期報告書</v>
      </c>
      <c r="E4" s="15" t="str">
        <f>HYPERLINK("http://www.kabupro.jp/mark/20131220/S1000SBR.htm","有価証券報告書")</f>
        <v>有価証券報告書</v>
      </c>
      <c r="F4" s="15" t="str">
        <f>HYPERLINK("http://www.kabupro.jp/mark/20140807/S1002Q0R.htm","四半期報告書")</f>
        <v>四半期報告書</v>
      </c>
      <c r="G4" s="15" t="str">
        <f>HYPERLINK("http://www.kabupro.jp/mark/20140514/S1001SHG.htm","四半期報告書")</f>
        <v>四半期報告書</v>
      </c>
      <c r="H4" s="15" t="str">
        <f>HYPERLINK("http://www.kabupro.jp/mark/20140213/S10017FZ.htm","四半期報告書")</f>
        <v>四半期報告書</v>
      </c>
      <c r="I4" s="15" t="str">
        <f>HYPERLINK("http://www.kabupro.jp/mark/20131220/S1000SBR.htm","有価証券報告書")</f>
        <v>有価証券報告書</v>
      </c>
      <c r="J4" s="15" t="str">
        <f>HYPERLINK("http://www.kabupro.jp/mark/20130808/S000E7B7.htm","四半期報告書")</f>
        <v>四半期報告書</v>
      </c>
      <c r="K4" s="15" t="str">
        <f>HYPERLINK("http://www.kabupro.jp/mark/20130514/S000DDC9.htm","四半期報告書")</f>
        <v>四半期報告書</v>
      </c>
      <c r="L4" s="15" t="str">
        <f>HYPERLINK("http://www.kabupro.jp/mark/20130213/S000CSYC.htm","四半期報告書")</f>
        <v>四半期報告書</v>
      </c>
      <c r="M4" s="15" t="str">
        <f>HYPERLINK("http://www.kabupro.jp/mark/20121221/S000CIAH.htm","有価証券報告書")</f>
        <v>有価証券報告書</v>
      </c>
      <c r="N4" s="15" t="str">
        <f>HYPERLINK("http://www.kabupro.jp/mark/20120809/S000BMX4.htm","四半期報告書")</f>
        <v>四半期報告書</v>
      </c>
      <c r="O4" s="15" t="str">
        <f>HYPERLINK("http://www.kabupro.jp/mark/20120514/S000ATHQ.htm","四半期報告書")</f>
        <v>四半期報告書</v>
      </c>
      <c r="P4" s="15" t="str">
        <f>HYPERLINK("http://www.kabupro.jp/mark/20120214/S000AAQ6.htm","四半期報告書")</f>
        <v>四半期報告書</v>
      </c>
      <c r="Q4" s="15" t="str">
        <f>HYPERLINK("http://www.kabupro.jp/mark/20111222/S0009WM1.htm","有価証券報告書")</f>
        <v>有価証券報告書</v>
      </c>
      <c r="R4" s="15" t="str">
        <f>HYPERLINK("http://www.kabupro.jp/mark/20110812/S00093QG.htm","四半期報告書")</f>
        <v>四半期報告書</v>
      </c>
      <c r="S4" s="15" t="str">
        <f>HYPERLINK("http://www.kabupro.jp/mark/20110513/S00089ZQ.htm","四半期報告書")</f>
        <v>四半期報告書</v>
      </c>
      <c r="T4" s="15" t="str">
        <f>HYPERLINK("http://www.kabupro.jp/mark/20110214/S0007TMJ.htm","四半期報告書")</f>
        <v>四半期報告書</v>
      </c>
      <c r="U4" s="15" t="str">
        <f>HYPERLINK("http://www.kabupro.jp/mark/20101222/S0007FEA.htm","有価証券報告書")</f>
        <v>有価証券報告書</v>
      </c>
      <c r="V4" s="15" t="str">
        <f>HYPERLINK("http://www.kabupro.jp/mark/20100812/S0006L4F.htm","四半期報告書")</f>
        <v>四半期報告書</v>
      </c>
      <c r="W4" s="15" t="str">
        <f>HYPERLINK("http://www.kabupro.jp/mark/20100514/S0005OWF.htm","四半期報告書")</f>
        <v>四半期報告書</v>
      </c>
      <c r="X4" s="15" t="str">
        <f>HYPERLINK("http://www.kabupro.jp/mark/20100215/S00055KM.htm","四半期報告書")</f>
        <v>四半期報告書</v>
      </c>
      <c r="Y4" s="15" t="str">
        <f>HYPERLINK("http://www.kabupro.jp/mark/20091222/S0004TVZ.htm","有価証券報告書")</f>
        <v>有価証券報告書</v>
      </c>
    </row>
    <row r="5" spans="1:25" ht="14.25" thickBot="1">
      <c r="A5" s="11" t="s">
        <v>59</v>
      </c>
      <c r="B5" s="1" t="s">
        <v>248</v>
      </c>
      <c r="C5" s="1" t="s">
        <v>251</v>
      </c>
      <c r="D5" s="1" t="s">
        <v>253</v>
      </c>
      <c r="E5" s="1" t="s">
        <v>65</v>
      </c>
      <c r="F5" s="1" t="s">
        <v>248</v>
      </c>
      <c r="G5" s="1" t="s">
        <v>251</v>
      </c>
      <c r="H5" s="1" t="s">
        <v>253</v>
      </c>
      <c r="I5" s="1" t="s">
        <v>65</v>
      </c>
      <c r="J5" s="1" t="s">
        <v>255</v>
      </c>
      <c r="K5" s="1" t="s">
        <v>257</v>
      </c>
      <c r="L5" s="1" t="s">
        <v>259</v>
      </c>
      <c r="M5" s="1" t="s">
        <v>69</v>
      </c>
      <c r="N5" s="1" t="s">
        <v>261</v>
      </c>
      <c r="O5" s="1" t="s">
        <v>263</v>
      </c>
      <c r="P5" s="1" t="s">
        <v>265</v>
      </c>
      <c r="Q5" s="1" t="s">
        <v>71</v>
      </c>
      <c r="R5" s="1" t="s">
        <v>267</v>
      </c>
      <c r="S5" s="1" t="s">
        <v>269</v>
      </c>
      <c r="T5" s="1" t="s">
        <v>271</v>
      </c>
      <c r="U5" s="1" t="s">
        <v>73</v>
      </c>
      <c r="V5" s="1" t="s">
        <v>273</v>
      </c>
      <c r="W5" s="1" t="s">
        <v>275</v>
      </c>
      <c r="X5" s="1" t="s">
        <v>277</v>
      </c>
      <c r="Y5" s="1" t="s">
        <v>75</v>
      </c>
    </row>
    <row r="6" spans="1:25" ht="15" thickBot="1" thickTop="1">
      <c r="A6" s="10" t="s">
        <v>60</v>
      </c>
      <c r="B6" s="18" t="s">
        <v>57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4</v>
      </c>
      <c r="C7" s="14" t="s">
        <v>4</v>
      </c>
      <c r="D7" s="14" t="s">
        <v>4</v>
      </c>
      <c r="E7" s="16" t="s">
        <v>66</v>
      </c>
      <c r="F7" s="14" t="s">
        <v>4</v>
      </c>
      <c r="G7" s="14" t="s">
        <v>4</v>
      </c>
      <c r="H7" s="14" t="s">
        <v>4</v>
      </c>
      <c r="I7" s="16" t="s">
        <v>66</v>
      </c>
      <c r="J7" s="14" t="s">
        <v>4</v>
      </c>
      <c r="K7" s="14" t="s">
        <v>4</v>
      </c>
      <c r="L7" s="14" t="s">
        <v>4</v>
      </c>
      <c r="M7" s="16" t="s">
        <v>66</v>
      </c>
      <c r="N7" s="14" t="s">
        <v>4</v>
      </c>
      <c r="O7" s="14" t="s">
        <v>4</v>
      </c>
      <c r="P7" s="14" t="s">
        <v>4</v>
      </c>
      <c r="Q7" s="16" t="s">
        <v>66</v>
      </c>
      <c r="R7" s="14" t="s">
        <v>4</v>
      </c>
      <c r="S7" s="14" t="s">
        <v>4</v>
      </c>
      <c r="T7" s="14" t="s">
        <v>4</v>
      </c>
      <c r="U7" s="16" t="s">
        <v>66</v>
      </c>
      <c r="V7" s="14" t="s">
        <v>4</v>
      </c>
      <c r="W7" s="14" t="s">
        <v>4</v>
      </c>
      <c r="X7" s="14" t="s">
        <v>4</v>
      </c>
      <c r="Y7" s="16" t="s">
        <v>66</v>
      </c>
    </row>
    <row r="8" spans="1:25" ht="13.5">
      <c r="A8" s="13" t="s">
        <v>62</v>
      </c>
      <c r="B8" s="1" t="s">
        <v>5</v>
      </c>
      <c r="C8" s="1" t="s">
        <v>5</v>
      </c>
      <c r="D8" s="1" t="s">
        <v>5</v>
      </c>
      <c r="E8" s="17" t="s">
        <v>174</v>
      </c>
      <c r="F8" s="1" t="s">
        <v>174</v>
      </c>
      <c r="G8" s="1" t="s">
        <v>174</v>
      </c>
      <c r="H8" s="1" t="s">
        <v>174</v>
      </c>
      <c r="I8" s="17" t="s">
        <v>175</v>
      </c>
      <c r="J8" s="1" t="s">
        <v>175</v>
      </c>
      <c r="K8" s="1" t="s">
        <v>175</v>
      </c>
      <c r="L8" s="1" t="s">
        <v>175</v>
      </c>
      <c r="M8" s="17" t="s">
        <v>176</v>
      </c>
      <c r="N8" s="1" t="s">
        <v>176</v>
      </c>
      <c r="O8" s="1" t="s">
        <v>176</v>
      </c>
      <c r="P8" s="1" t="s">
        <v>176</v>
      </c>
      <c r="Q8" s="17" t="s">
        <v>177</v>
      </c>
      <c r="R8" s="1" t="s">
        <v>177</v>
      </c>
      <c r="S8" s="1" t="s">
        <v>177</v>
      </c>
      <c r="T8" s="1" t="s">
        <v>177</v>
      </c>
      <c r="U8" s="17" t="s">
        <v>178</v>
      </c>
      <c r="V8" s="1" t="s">
        <v>178</v>
      </c>
      <c r="W8" s="1" t="s">
        <v>178</v>
      </c>
      <c r="X8" s="1" t="s">
        <v>178</v>
      </c>
      <c r="Y8" s="17" t="s">
        <v>179</v>
      </c>
    </row>
    <row r="9" spans="1:25" ht="13.5">
      <c r="A9" s="13" t="s">
        <v>63</v>
      </c>
      <c r="B9" s="1" t="s">
        <v>250</v>
      </c>
      <c r="C9" s="1" t="s">
        <v>252</v>
      </c>
      <c r="D9" s="1" t="s">
        <v>254</v>
      </c>
      <c r="E9" s="17" t="s">
        <v>67</v>
      </c>
      <c r="F9" s="1" t="s">
        <v>256</v>
      </c>
      <c r="G9" s="1" t="s">
        <v>258</v>
      </c>
      <c r="H9" s="1" t="s">
        <v>260</v>
      </c>
      <c r="I9" s="17" t="s">
        <v>68</v>
      </c>
      <c r="J9" s="1" t="s">
        <v>262</v>
      </c>
      <c r="K9" s="1" t="s">
        <v>264</v>
      </c>
      <c r="L9" s="1" t="s">
        <v>266</v>
      </c>
      <c r="M9" s="17" t="s">
        <v>70</v>
      </c>
      <c r="N9" s="1" t="s">
        <v>268</v>
      </c>
      <c r="O9" s="1" t="s">
        <v>270</v>
      </c>
      <c r="P9" s="1" t="s">
        <v>272</v>
      </c>
      <c r="Q9" s="17" t="s">
        <v>72</v>
      </c>
      <c r="R9" s="1" t="s">
        <v>274</v>
      </c>
      <c r="S9" s="1" t="s">
        <v>276</v>
      </c>
      <c r="T9" s="1" t="s">
        <v>278</v>
      </c>
      <c r="U9" s="17" t="s">
        <v>74</v>
      </c>
      <c r="V9" s="1" t="s">
        <v>280</v>
      </c>
      <c r="W9" s="1" t="s">
        <v>282</v>
      </c>
      <c r="X9" s="1" t="s">
        <v>284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31" t="s">
        <v>183</v>
      </c>
      <c r="B11" s="28">
        <v>4978514</v>
      </c>
      <c r="C11" s="28">
        <v>2933456</v>
      </c>
      <c r="D11" s="28">
        <v>1505945</v>
      </c>
      <c r="E11" s="21">
        <v>8330875</v>
      </c>
      <c r="F11" s="28">
        <v>6060040</v>
      </c>
      <c r="G11" s="28">
        <v>3957531</v>
      </c>
      <c r="H11" s="28">
        <v>2017747</v>
      </c>
      <c r="I11" s="21">
        <v>10588767</v>
      </c>
      <c r="J11" s="28">
        <v>7113359</v>
      </c>
      <c r="K11" s="28">
        <v>4930909</v>
      </c>
      <c r="L11" s="28">
        <v>1973701</v>
      </c>
      <c r="M11" s="21">
        <v>10420989</v>
      </c>
      <c r="N11" s="28">
        <v>7812973</v>
      </c>
      <c r="O11" s="28">
        <v>5297035</v>
      </c>
      <c r="P11" s="28">
        <v>3199838</v>
      </c>
      <c r="Q11" s="21">
        <v>10792781</v>
      </c>
      <c r="R11" s="28">
        <v>8014134</v>
      </c>
      <c r="S11" s="28">
        <v>5307190</v>
      </c>
      <c r="T11" s="28">
        <v>2835294</v>
      </c>
      <c r="U11" s="21">
        <v>11126795</v>
      </c>
      <c r="V11" s="28">
        <v>8220237</v>
      </c>
      <c r="W11" s="28">
        <v>5692385</v>
      </c>
      <c r="X11" s="28">
        <v>2577773</v>
      </c>
      <c r="Y11" s="21">
        <v>12425222</v>
      </c>
    </row>
    <row r="12" spans="1:25" ht="13.5">
      <c r="A12" s="7" t="s">
        <v>190</v>
      </c>
      <c r="B12" s="29">
        <v>4484921</v>
      </c>
      <c r="C12" s="29">
        <v>2877446</v>
      </c>
      <c r="D12" s="29">
        <v>1531292</v>
      </c>
      <c r="E12" s="22">
        <v>6469277</v>
      </c>
      <c r="F12" s="29">
        <v>4816797</v>
      </c>
      <c r="G12" s="29">
        <v>3388186</v>
      </c>
      <c r="H12" s="29">
        <v>1801669</v>
      </c>
      <c r="I12" s="22">
        <v>7491466</v>
      </c>
      <c r="J12" s="29">
        <v>4948211</v>
      </c>
      <c r="K12" s="29">
        <v>3424858</v>
      </c>
      <c r="L12" s="29">
        <v>1535936</v>
      </c>
      <c r="M12" s="22">
        <v>7377244</v>
      </c>
      <c r="N12" s="29">
        <v>5430955</v>
      </c>
      <c r="O12" s="29">
        <v>3737874</v>
      </c>
      <c r="P12" s="29">
        <v>2311775</v>
      </c>
      <c r="Q12" s="22">
        <v>7036728</v>
      </c>
      <c r="R12" s="29">
        <v>5305540</v>
      </c>
      <c r="S12" s="29">
        <v>3578261</v>
      </c>
      <c r="T12" s="29">
        <v>1982441</v>
      </c>
      <c r="U12" s="22">
        <v>7878260</v>
      </c>
      <c r="V12" s="29">
        <v>5872558</v>
      </c>
      <c r="W12" s="29">
        <v>4209907</v>
      </c>
      <c r="X12" s="29">
        <v>1765235</v>
      </c>
      <c r="Y12" s="22">
        <v>9440012</v>
      </c>
    </row>
    <row r="13" spans="1:25" ht="13.5">
      <c r="A13" s="7" t="s">
        <v>191</v>
      </c>
      <c r="B13" s="29">
        <v>493593</v>
      </c>
      <c r="C13" s="29">
        <v>56009</v>
      </c>
      <c r="D13" s="29">
        <v>-25346</v>
      </c>
      <c r="E13" s="22">
        <v>1861598</v>
      </c>
      <c r="F13" s="29">
        <v>1243243</v>
      </c>
      <c r="G13" s="29">
        <v>569344</v>
      </c>
      <c r="H13" s="29">
        <v>216077</v>
      </c>
      <c r="I13" s="22">
        <v>3097301</v>
      </c>
      <c r="J13" s="29">
        <v>2165147</v>
      </c>
      <c r="K13" s="29">
        <v>1506050</v>
      </c>
      <c r="L13" s="29">
        <v>437764</v>
      </c>
      <c r="M13" s="22">
        <v>3043744</v>
      </c>
      <c r="N13" s="29">
        <v>2382018</v>
      </c>
      <c r="O13" s="29">
        <v>1559161</v>
      </c>
      <c r="P13" s="29">
        <v>888063</v>
      </c>
      <c r="Q13" s="22">
        <v>3756052</v>
      </c>
      <c r="R13" s="29">
        <v>2708593</v>
      </c>
      <c r="S13" s="29">
        <v>1728928</v>
      </c>
      <c r="T13" s="29">
        <v>852853</v>
      </c>
      <c r="U13" s="22">
        <v>3248534</v>
      </c>
      <c r="V13" s="29">
        <v>2347678</v>
      </c>
      <c r="W13" s="29">
        <v>1482477</v>
      </c>
      <c r="X13" s="29">
        <v>812538</v>
      </c>
      <c r="Y13" s="22">
        <v>2985210</v>
      </c>
    </row>
    <row r="14" spans="1:25" ht="13.5">
      <c r="A14" s="7" t="s">
        <v>209</v>
      </c>
      <c r="B14" s="29">
        <v>1282891</v>
      </c>
      <c r="C14" s="29">
        <v>848661</v>
      </c>
      <c r="D14" s="29">
        <v>431292</v>
      </c>
      <c r="E14" s="22">
        <v>1778324</v>
      </c>
      <c r="F14" s="29">
        <v>1329071</v>
      </c>
      <c r="G14" s="29">
        <v>900676</v>
      </c>
      <c r="H14" s="29">
        <v>428365</v>
      </c>
      <c r="I14" s="22">
        <v>1947482</v>
      </c>
      <c r="J14" s="29">
        <v>1428665</v>
      </c>
      <c r="K14" s="29">
        <v>975673</v>
      </c>
      <c r="L14" s="29">
        <v>478727</v>
      </c>
      <c r="M14" s="22">
        <v>2082608</v>
      </c>
      <c r="N14" s="29">
        <v>1572162</v>
      </c>
      <c r="O14" s="29">
        <v>1047917</v>
      </c>
      <c r="P14" s="29">
        <v>519734</v>
      </c>
      <c r="Q14" s="22">
        <v>2188731</v>
      </c>
      <c r="R14" s="29">
        <v>1618256</v>
      </c>
      <c r="S14" s="29">
        <v>1099396</v>
      </c>
      <c r="T14" s="29">
        <v>507644</v>
      </c>
      <c r="U14" s="22">
        <v>2163205</v>
      </c>
      <c r="V14" s="29">
        <v>1586750</v>
      </c>
      <c r="W14" s="29">
        <v>1059197</v>
      </c>
      <c r="X14" s="29">
        <v>530390</v>
      </c>
      <c r="Y14" s="22">
        <v>2151186</v>
      </c>
    </row>
    <row r="15" spans="1:25" ht="14.25" thickBot="1">
      <c r="A15" s="25" t="s">
        <v>211</v>
      </c>
      <c r="B15" s="30">
        <v>-789298</v>
      </c>
      <c r="C15" s="30">
        <v>-792651</v>
      </c>
      <c r="D15" s="30">
        <v>-456638</v>
      </c>
      <c r="E15" s="23">
        <v>83273</v>
      </c>
      <c r="F15" s="30">
        <v>-85827</v>
      </c>
      <c r="G15" s="30">
        <v>-331331</v>
      </c>
      <c r="H15" s="30">
        <v>-212287</v>
      </c>
      <c r="I15" s="23">
        <v>1149819</v>
      </c>
      <c r="J15" s="30">
        <v>736481</v>
      </c>
      <c r="K15" s="30">
        <v>530377</v>
      </c>
      <c r="L15" s="30">
        <v>-40962</v>
      </c>
      <c r="M15" s="23">
        <v>961135</v>
      </c>
      <c r="N15" s="30">
        <v>809855</v>
      </c>
      <c r="O15" s="30">
        <v>511243</v>
      </c>
      <c r="P15" s="30">
        <v>368329</v>
      </c>
      <c r="Q15" s="23">
        <v>1567320</v>
      </c>
      <c r="R15" s="30">
        <v>1090337</v>
      </c>
      <c r="S15" s="30">
        <v>629532</v>
      </c>
      <c r="T15" s="30">
        <v>345209</v>
      </c>
      <c r="U15" s="23">
        <v>1085328</v>
      </c>
      <c r="V15" s="30">
        <v>760928</v>
      </c>
      <c r="W15" s="30">
        <v>423280</v>
      </c>
      <c r="X15" s="30">
        <v>282147</v>
      </c>
      <c r="Y15" s="23">
        <v>834023</v>
      </c>
    </row>
    <row r="16" spans="1:25" ht="14.25" thickTop="1">
      <c r="A16" s="6" t="s">
        <v>212</v>
      </c>
      <c r="B16" s="29">
        <v>5267</v>
      </c>
      <c r="C16" s="29">
        <v>3447</v>
      </c>
      <c r="D16" s="29">
        <v>1463</v>
      </c>
      <c r="E16" s="22">
        <v>9515</v>
      </c>
      <c r="F16" s="29">
        <v>6476</v>
      </c>
      <c r="G16" s="29">
        <v>3254</v>
      </c>
      <c r="H16" s="29">
        <v>1759</v>
      </c>
      <c r="I16" s="22">
        <v>12053</v>
      </c>
      <c r="J16" s="29">
        <v>9832</v>
      </c>
      <c r="K16" s="29">
        <v>7183</v>
      </c>
      <c r="L16" s="29">
        <v>4092</v>
      </c>
      <c r="M16" s="22">
        <v>12178</v>
      </c>
      <c r="N16" s="29">
        <v>6664</v>
      </c>
      <c r="O16" s="29">
        <v>3977</v>
      </c>
      <c r="P16" s="29">
        <v>1815</v>
      </c>
      <c r="Q16" s="22">
        <v>5826</v>
      </c>
      <c r="R16" s="29">
        <v>4124</v>
      </c>
      <c r="S16" s="29">
        <v>2971</v>
      </c>
      <c r="T16" s="29">
        <v>1188</v>
      </c>
      <c r="U16" s="22">
        <v>7931</v>
      </c>
      <c r="V16" s="29">
        <v>6267</v>
      </c>
      <c r="W16" s="29">
        <v>4813</v>
      </c>
      <c r="X16" s="29">
        <v>1921</v>
      </c>
      <c r="Y16" s="22">
        <v>3907</v>
      </c>
    </row>
    <row r="17" spans="1:25" ht="13.5">
      <c r="A17" s="6" t="s">
        <v>214</v>
      </c>
      <c r="B17" s="29">
        <v>13924</v>
      </c>
      <c r="C17" s="29">
        <v>5252</v>
      </c>
      <c r="D17" s="29">
        <v>5053</v>
      </c>
      <c r="E17" s="22">
        <v>11548</v>
      </c>
      <c r="F17" s="29">
        <v>11479</v>
      </c>
      <c r="G17" s="29">
        <v>4015</v>
      </c>
      <c r="H17" s="29">
        <v>3947</v>
      </c>
      <c r="I17" s="22">
        <v>12556</v>
      </c>
      <c r="J17" s="29">
        <v>12541</v>
      </c>
      <c r="K17" s="29">
        <v>5062</v>
      </c>
      <c r="L17" s="29">
        <v>5052</v>
      </c>
      <c r="M17" s="22">
        <v>12106</v>
      </c>
      <c r="N17" s="29">
        <v>12086</v>
      </c>
      <c r="O17" s="29">
        <v>4238</v>
      </c>
      <c r="P17" s="29">
        <v>4228</v>
      </c>
      <c r="Q17" s="22">
        <v>8826</v>
      </c>
      <c r="R17" s="29">
        <v>8811</v>
      </c>
      <c r="S17" s="29">
        <v>3273</v>
      </c>
      <c r="T17" s="29">
        <v>3258</v>
      </c>
      <c r="U17" s="22">
        <v>10998</v>
      </c>
      <c r="V17" s="29">
        <v>10983</v>
      </c>
      <c r="W17" s="29">
        <v>5660</v>
      </c>
      <c r="X17" s="29">
        <v>5645</v>
      </c>
      <c r="Y17" s="22">
        <v>11917</v>
      </c>
    </row>
    <row r="18" spans="1:25" ht="13.5">
      <c r="A18" s="6" t="s">
        <v>14</v>
      </c>
      <c r="B18" s="29">
        <v>21185</v>
      </c>
      <c r="C18" s="29">
        <v>21185</v>
      </c>
      <c r="D18" s="29"/>
      <c r="E18" s="22"/>
      <c r="F18" s="29"/>
      <c r="G18" s="29"/>
      <c r="H18" s="29"/>
      <c r="I18" s="22"/>
      <c r="J18" s="29"/>
      <c r="K18" s="29"/>
      <c r="L18" s="29"/>
      <c r="M18" s="22"/>
      <c r="N18" s="29"/>
      <c r="O18" s="29"/>
      <c r="P18" s="29"/>
      <c r="Q18" s="22"/>
      <c r="R18" s="29"/>
      <c r="S18" s="29"/>
      <c r="T18" s="29"/>
      <c r="U18" s="22"/>
      <c r="V18" s="29"/>
      <c r="W18" s="29"/>
      <c r="X18" s="29"/>
      <c r="Y18" s="22"/>
    </row>
    <row r="19" spans="1:25" ht="13.5">
      <c r="A19" s="6" t="s">
        <v>219</v>
      </c>
      <c r="B19" s="29">
        <v>17500</v>
      </c>
      <c r="C19" s="29"/>
      <c r="D19" s="29"/>
      <c r="E19" s="22">
        <v>25686</v>
      </c>
      <c r="F19" s="29">
        <v>25686</v>
      </c>
      <c r="G19" s="29"/>
      <c r="H19" s="29"/>
      <c r="I19" s="22"/>
      <c r="J19" s="29"/>
      <c r="K19" s="29"/>
      <c r="L19" s="29"/>
      <c r="M19" s="22"/>
      <c r="N19" s="29"/>
      <c r="O19" s="29"/>
      <c r="P19" s="29"/>
      <c r="Q19" s="22"/>
      <c r="R19" s="29"/>
      <c r="S19" s="29"/>
      <c r="T19" s="29"/>
      <c r="U19" s="22"/>
      <c r="V19" s="29"/>
      <c r="W19" s="29"/>
      <c r="X19" s="29"/>
      <c r="Y19" s="22"/>
    </row>
    <row r="20" spans="1:25" ht="13.5">
      <c r="A20" s="6" t="s">
        <v>220</v>
      </c>
      <c r="B20" s="29">
        <v>32524</v>
      </c>
      <c r="C20" s="29">
        <v>25692</v>
      </c>
      <c r="D20" s="29">
        <v>11720</v>
      </c>
      <c r="E20" s="22">
        <v>28567</v>
      </c>
      <c r="F20" s="29">
        <v>21634</v>
      </c>
      <c r="G20" s="29">
        <v>12044</v>
      </c>
      <c r="H20" s="29">
        <v>6894</v>
      </c>
      <c r="I20" s="22">
        <v>32044</v>
      </c>
      <c r="J20" s="29">
        <v>19092</v>
      </c>
      <c r="K20" s="29">
        <v>15489</v>
      </c>
      <c r="L20" s="29">
        <v>5401</v>
      </c>
      <c r="M20" s="22">
        <v>10617</v>
      </c>
      <c r="N20" s="29">
        <v>13266</v>
      </c>
      <c r="O20" s="29">
        <v>8824</v>
      </c>
      <c r="P20" s="29">
        <v>5457</v>
      </c>
      <c r="Q20" s="22">
        <v>10733</v>
      </c>
      <c r="R20" s="29">
        <v>33239</v>
      </c>
      <c r="S20" s="29">
        <v>17808</v>
      </c>
      <c r="T20" s="29">
        <v>9674</v>
      </c>
      <c r="U20" s="22">
        <v>12871</v>
      </c>
      <c r="V20" s="29">
        <v>23440</v>
      </c>
      <c r="W20" s="29">
        <v>15217</v>
      </c>
      <c r="X20" s="29">
        <v>8611</v>
      </c>
      <c r="Y20" s="22">
        <v>18815</v>
      </c>
    </row>
    <row r="21" spans="1:25" ht="13.5">
      <c r="A21" s="6" t="s">
        <v>221</v>
      </c>
      <c r="B21" s="29">
        <v>90402</v>
      </c>
      <c r="C21" s="29">
        <v>55577</v>
      </c>
      <c r="D21" s="29">
        <v>18238</v>
      </c>
      <c r="E21" s="22">
        <v>75318</v>
      </c>
      <c r="F21" s="29">
        <v>65276</v>
      </c>
      <c r="G21" s="29">
        <v>19314</v>
      </c>
      <c r="H21" s="29">
        <v>12600</v>
      </c>
      <c r="I21" s="22">
        <v>56654</v>
      </c>
      <c r="J21" s="29">
        <v>41466</v>
      </c>
      <c r="K21" s="29">
        <v>27734</v>
      </c>
      <c r="L21" s="29">
        <v>14546</v>
      </c>
      <c r="M21" s="22">
        <v>51385</v>
      </c>
      <c r="N21" s="29">
        <v>41636</v>
      </c>
      <c r="O21" s="29">
        <v>17040</v>
      </c>
      <c r="P21" s="29">
        <v>11502</v>
      </c>
      <c r="Q21" s="22">
        <v>52854</v>
      </c>
      <c r="R21" s="29">
        <v>46176</v>
      </c>
      <c r="S21" s="29">
        <v>31132</v>
      </c>
      <c r="T21" s="29">
        <v>14121</v>
      </c>
      <c r="U21" s="22">
        <v>49522</v>
      </c>
      <c r="V21" s="29">
        <v>40691</v>
      </c>
      <c r="W21" s="29">
        <v>25690</v>
      </c>
      <c r="X21" s="29">
        <v>16178</v>
      </c>
      <c r="Y21" s="22">
        <v>55602</v>
      </c>
    </row>
    <row r="22" spans="1:25" ht="13.5">
      <c r="A22" s="6" t="s">
        <v>222</v>
      </c>
      <c r="B22" s="29">
        <v>17373</v>
      </c>
      <c r="C22" s="29">
        <v>12006</v>
      </c>
      <c r="D22" s="29">
        <v>6247</v>
      </c>
      <c r="E22" s="22">
        <v>20485</v>
      </c>
      <c r="F22" s="29">
        <v>13858</v>
      </c>
      <c r="G22" s="29">
        <v>6887</v>
      </c>
      <c r="H22" s="29">
        <v>2360</v>
      </c>
      <c r="I22" s="22">
        <v>8205</v>
      </c>
      <c r="J22" s="29">
        <v>6247</v>
      </c>
      <c r="K22" s="29">
        <v>4252</v>
      </c>
      <c r="L22" s="29">
        <v>1735</v>
      </c>
      <c r="M22" s="22">
        <v>10324</v>
      </c>
      <c r="N22" s="29">
        <v>8089</v>
      </c>
      <c r="O22" s="29">
        <v>5796</v>
      </c>
      <c r="P22" s="29">
        <v>2994</v>
      </c>
      <c r="Q22" s="22">
        <v>15044</v>
      </c>
      <c r="R22" s="29">
        <v>11625</v>
      </c>
      <c r="S22" s="29">
        <v>8119</v>
      </c>
      <c r="T22" s="29">
        <v>3970</v>
      </c>
      <c r="U22" s="22">
        <v>14548</v>
      </c>
      <c r="V22" s="29">
        <v>11125</v>
      </c>
      <c r="W22" s="29">
        <v>7739</v>
      </c>
      <c r="X22" s="29">
        <v>4010</v>
      </c>
      <c r="Y22" s="22">
        <v>15720</v>
      </c>
    </row>
    <row r="23" spans="1:25" ht="13.5">
      <c r="A23" s="6" t="s">
        <v>194</v>
      </c>
      <c r="B23" s="29"/>
      <c r="C23" s="29"/>
      <c r="D23" s="29"/>
      <c r="E23" s="22"/>
      <c r="F23" s="29">
        <v>1304</v>
      </c>
      <c r="G23" s="29">
        <v>2304</v>
      </c>
      <c r="H23" s="29"/>
      <c r="I23" s="22">
        <v>28322</v>
      </c>
      <c r="J23" s="29">
        <v>32521</v>
      </c>
      <c r="K23" s="29">
        <v>32521</v>
      </c>
      <c r="L23" s="29"/>
      <c r="M23" s="22"/>
      <c r="N23" s="29"/>
      <c r="O23" s="29"/>
      <c r="P23" s="29"/>
      <c r="Q23" s="22"/>
      <c r="R23" s="29"/>
      <c r="S23" s="29"/>
      <c r="T23" s="29"/>
      <c r="U23" s="22"/>
      <c r="V23" s="29"/>
      <c r="W23" s="29"/>
      <c r="X23" s="29"/>
      <c r="Y23" s="22"/>
    </row>
    <row r="24" spans="1:25" ht="13.5">
      <c r="A24" s="6" t="s">
        <v>52</v>
      </c>
      <c r="B24" s="29"/>
      <c r="C24" s="29"/>
      <c r="D24" s="29"/>
      <c r="E24" s="22"/>
      <c r="F24" s="29"/>
      <c r="G24" s="29"/>
      <c r="H24" s="29"/>
      <c r="I24" s="22"/>
      <c r="J24" s="29"/>
      <c r="K24" s="29"/>
      <c r="L24" s="29"/>
      <c r="M24" s="22">
        <v>2175</v>
      </c>
      <c r="N24" s="29"/>
      <c r="O24" s="29"/>
      <c r="P24" s="29"/>
      <c r="Q24" s="22"/>
      <c r="R24" s="29"/>
      <c r="S24" s="29">
        <v>955</v>
      </c>
      <c r="T24" s="29"/>
      <c r="U24" s="22">
        <v>9051</v>
      </c>
      <c r="V24" s="29">
        <v>6961</v>
      </c>
      <c r="W24" s="29">
        <v>6891</v>
      </c>
      <c r="X24" s="29">
        <v>7547</v>
      </c>
      <c r="Y24" s="22">
        <v>5845</v>
      </c>
    </row>
    <row r="25" spans="1:25" ht="13.5">
      <c r="A25" s="6" t="s">
        <v>223</v>
      </c>
      <c r="B25" s="29">
        <v>2039</v>
      </c>
      <c r="C25" s="29">
        <v>1735</v>
      </c>
      <c r="D25" s="29">
        <v>1343</v>
      </c>
      <c r="E25" s="22">
        <v>642</v>
      </c>
      <c r="F25" s="29">
        <v>491</v>
      </c>
      <c r="G25" s="29">
        <v>478</v>
      </c>
      <c r="H25" s="29">
        <v>340</v>
      </c>
      <c r="I25" s="22">
        <v>308</v>
      </c>
      <c r="J25" s="29">
        <v>265</v>
      </c>
      <c r="K25" s="29">
        <v>152</v>
      </c>
      <c r="L25" s="29">
        <v>125</v>
      </c>
      <c r="M25" s="22">
        <v>1396</v>
      </c>
      <c r="N25" s="29">
        <v>1050</v>
      </c>
      <c r="O25" s="29">
        <v>230</v>
      </c>
      <c r="P25" s="29">
        <v>176</v>
      </c>
      <c r="Q25" s="22">
        <v>3789</v>
      </c>
      <c r="R25" s="29">
        <v>3279</v>
      </c>
      <c r="S25" s="29">
        <v>1578</v>
      </c>
      <c r="T25" s="29">
        <v>849</v>
      </c>
      <c r="U25" s="22">
        <v>5350</v>
      </c>
      <c r="V25" s="29">
        <v>4594</v>
      </c>
      <c r="W25" s="29">
        <v>3450</v>
      </c>
      <c r="X25" s="29">
        <v>2013</v>
      </c>
      <c r="Y25" s="22">
        <v>5427</v>
      </c>
    </row>
    <row r="26" spans="1:25" ht="13.5">
      <c r="A26" s="6" t="s">
        <v>224</v>
      </c>
      <c r="B26" s="29">
        <v>19413</v>
      </c>
      <c r="C26" s="29">
        <v>13742</v>
      </c>
      <c r="D26" s="29">
        <v>7590</v>
      </c>
      <c r="E26" s="22">
        <v>21127</v>
      </c>
      <c r="F26" s="29">
        <v>15654</v>
      </c>
      <c r="G26" s="29">
        <v>9670</v>
      </c>
      <c r="H26" s="29">
        <v>2701</v>
      </c>
      <c r="I26" s="22">
        <v>36836</v>
      </c>
      <c r="J26" s="29">
        <v>39034</v>
      </c>
      <c r="K26" s="29">
        <v>36926</v>
      </c>
      <c r="L26" s="29">
        <v>1860</v>
      </c>
      <c r="M26" s="22">
        <v>13895</v>
      </c>
      <c r="N26" s="29">
        <v>9139</v>
      </c>
      <c r="O26" s="29">
        <v>6027</v>
      </c>
      <c r="P26" s="29">
        <v>3171</v>
      </c>
      <c r="Q26" s="22">
        <v>18834</v>
      </c>
      <c r="R26" s="29">
        <v>14904</v>
      </c>
      <c r="S26" s="29">
        <v>10653</v>
      </c>
      <c r="T26" s="29">
        <v>4820</v>
      </c>
      <c r="U26" s="22">
        <v>28950</v>
      </c>
      <c r="V26" s="29">
        <v>22681</v>
      </c>
      <c r="W26" s="29">
        <v>18080</v>
      </c>
      <c r="X26" s="29">
        <v>13571</v>
      </c>
      <c r="Y26" s="22">
        <v>26993</v>
      </c>
    </row>
    <row r="27" spans="1:25" ht="14.25" thickBot="1">
      <c r="A27" s="25" t="s">
        <v>226</v>
      </c>
      <c r="B27" s="30">
        <v>-718309</v>
      </c>
      <c r="C27" s="30">
        <v>-750816</v>
      </c>
      <c r="D27" s="30">
        <v>-445991</v>
      </c>
      <c r="E27" s="23">
        <v>137464</v>
      </c>
      <c r="F27" s="30">
        <v>-36205</v>
      </c>
      <c r="G27" s="30">
        <v>-321686</v>
      </c>
      <c r="H27" s="30">
        <v>-202388</v>
      </c>
      <c r="I27" s="23">
        <v>1169637</v>
      </c>
      <c r="J27" s="30">
        <v>738913</v>
      </c>
      <c r="K27" s="30">
        <v>521185</v>
      </c>
      <c r="L27" s="30">
        <v>-28276</v>
      </c>
      <c r="M27" s="23">
        <v>998625</v>
      </c>
      <c r="N27" s="30">
        <v>842352</v>
      </c>
      <c r="O27" s="30">
        <v>522256</v>
      </c>
      <c r="P27" s="30">
        <v>376660</v>
      </c>
      <c r="Q27" s="23">
        <v>1601341</v>
      </c>
      <c r="R27" s="30">
        <v>1121608</v>
      </c>
      <c r="S27" s="30">
        <v>650011</v>
      </c>
      <c r="T27" s="30">
        <v>354510</v>
      </c>
      <c r="U27" s="23">
        <v>1105900</v>
      </c>
      <c r="V27" s="30">
        <v>778938</v>
      </c>
      <c r="W27" s="30">
        <v>430889</v>
      </c>
      <c r="X27" s="30">
        <v>284753</v>
      </c>
      <c r="Y27" s="23">
        <v>862632</v>
      </c>
    </row>
    <row r="28" spans="1:25" ht="14.25" thickTop="1">
      <c r="A28" s="6" t="s">
        <v>228</v>
      </c>
      <c r="B28" s="29">
        <v>145</v>
      </c>
      <c r="C28" s="29">
        <v>145</v>
      </c>
      <c r="D28" s="29">
        <v>145</v>
      </c>
      <c r="E28" s="22">
        <v>58</v>
      </c>
      <c r="F28" s="29">
        <v>58</v>
      </c>
      <c r="G28" s="29">
        <v>58</v>
      </c>
      <c r="H28" s="29"/>
      <c r="I28" s="22">
        <v>3744</v>
      </c>
      <c r="J28" s="29">
        <v>2949</v>
      </c>
      <c r="K28" s="29">
        <v>2197</v>
      </c>
      <c r="L28" s="29"/>
      <c r="M28" s="22">
        <v>1230</v>
      </c>
      <c r="N28" s="29">
        <v>198</v>
      </c>
      <c r="O28" s="29">
        <v>198</v>
      </c>
      <c r="P28" s="29"/>
      <c r="Q28" s="22">
        <v>5722</v>
      </c>
      <c r="R28" s="29">
        <v>4450</v>
      </c>
      <c r="S28" s="29">
        <v>4297</v>
      </c>
      <c r="T28" s="29">
        <v>1233</v>
      </c>
      <c r="U28" s="22">
        <v>3841</v>
      </c>
      <c r="V28" s="29">
        <v>2200</v>
      </c>
      <c r="W28" s="29">
        <v>2200</v>
      </c>
      <c r="X28" s="29">
        <v>2200</v>
      </c>
      <c r="Y28" s="22">
        <v>215</v>
      </c>
    </row>
    <row r="29" spans="1:25" ht="13.5">
      <c r="A29" s="6" t="s">
        <v>53</v>
      </c>
      <c r="B29" s="29"/>
      <c r="C29" s="29"/>
      <c r="D29" s="29"/>
      <c r="E29" s="22"/>
      <c r="F29" s="29"/>
      <c r="G29" s="29"/>
      <c r="H29" s="29"/>
      <c r="I29" s="22"/>
      <c r="J29" s="29"/>
      <c r="K29" s="29"/>
      <c r="L29" s="29"/>
      <c r="M29" s="22"/>
      <c r="N29" s="29"/>
      <c r="O29" s="29"/>
      <c r="P29" s="29"/>
      <c r="Q29" s="22">
        <v>825</v>
      </c>
      <c r="R29" s="29">
        <v>825</v>
      </c>
      <c r="S29" s="29">
        <v>825</v>
      </c>
      <c r="T29" s="29">
        <v>825</v>
      </c>
      <c r="U29" s="22"/>
      <c r="V29" s="29"/>
      <c r="W29" s="29"/>
      <c r="X29" s="29"/>
      <c r="Y29" s="22"/>
    </row>
    <row r="30" spans="1:25" ht="13.5">
      <c r="A30" s="6" t="s">
        <v>231</v>
      </c>
      <c r="B30" s="29"/>
      <c r="C30" s="29"/>
      <c r="D30" s="29"/>
      <c r="E30" s="22"/>
      <c r="F30" s="29"/>
      <c r="G30" s="29"/>
      <c r="H30" s="29"/>
      <c r="I30" s="22"/>
      <c r="J30" s="29"/>
      <c r="K30" s="29"/>
      <c r="L30" s="29"/>
      <c r="M30" s="22"/>
      <c r="N30" s="29"/>
      <c r="O30" s="29"/>
      <c r="P30" s="29"/>
      <c r="Q30" s="22">
        <v>400</v>
      </c>
      <c r="R30" s="29">
        <v>400</v>
      </c>
      <c r="S30" s="29">
        <v>400</v>
      </c>
      <c r="T30" s="29">
        <v>400</v>
      </c>
      <c r="U30" s="22"/>
      <c r="V30" s="29"/>
      <c r="W30" s="29"/>
      <c r="X30" s="29"/>
      <c r="Y30" s="22"/>
    </row>
    <row r="31" spans="1:25" ht="13.5">
      <c r="A31" s="6" t="s">
        <v>54</v>
      </c>
      <c r="B31" s="29">
        <v>145</v>
      </c>
      <c r="C31" s="29">
        <v>145</v>
      </c>
      <c r="D31" s="29">
        <v>145</v>
      </c>
      <c r="E31" s="22">
        <v>58</v>
      </c>
      <c r="F31" s="29">
        <v>58</v>
      </c>
      <c r="G31" s="29">
        <v>58</v>
      </c>
      <c r="H31" s="29"/>
      <c r="I31" s="22">
        <v>7428</v>
      </c>
      <c r="J31" s="29">
        <v>2949</v>
      </c>
      <c r="K31" s="29">
        <v>2197</v>
      </c>
      <c r="L31" s="29"/>
      <c r="M31" s="22">
        <v>1966</v>
      </c>
      <c r="N31" s="29">
        <v>525</v>
      </c>
      <c r="O31" s="29">
        <v>198</v>
      </c>
      <c r="P31" s="29"/>
      <c r="Q31" s="22">
        <v>78365</v>
      </c>
      <c r="R31" s="29">
        <v>77093</v>
      </c>
      <c r="S31" s="29">
        <v>76940</v>
      </c>
      <c r="T31" s="29">
        <v>2458</v>
      </c>
      <c r="U31" s="22">
        <v>3841</v>
      </c>
      <c r="V31" s="29">
        <v>2200</v>
      </c>
      <c r="W31" s="29">
        <v>2200</v>
      </c>
      <c r="X31" s="29">
        <v>2200</v>
      </c>
      <c r="Y31" s="22">
        <v>215</v>
      </c>
    </row>
    <row r="32" spans="1:25" ht="13.5">
      <c r="A32" s="6" t="s">
        <v>233</v>
      </c>
      <c r="B32" s="29">
        <v>2164</v>
      </c>
      <c r="C32" s="29">
        <v>26</v>
      </c>
      <c r="D32" s="29">
        <v>26</v>
      </c>
      <c r="E32" s="22">
        <v>6870</v>
      </c>
      <c r="F32" s="29">
        <v>1037</v>
      </c>
      <c r="G32" s="29">
        <v>1035</v>
      </c>
      <c r="H32" s="29"/>
      <c r="I32" s="22">
        <v>7028</v>
      </c>
      <c r="J32" s="29">
        <v>4847</v>
      </c>
      <c r="K32" s="29">
        <v>3983</v>
      </c>
      <c r="L32" s="29">
        <v>2081</v>
      </c>
      <c r="M32" s="22">
        <v>16539</v>
      </c>
      <c r="N32" s="29">
        <v>12311</v>
      </c>
      <c r="O32" s="29">
        <v>8831</v>
      </c>
      <c r="P32" s="29">
        <v>4324</v>
      </c>
      <c r="Q32" s="22">
        <v>34468</v>
      </c>
      <c r="R32" s="29">
        <v>29896</v>
      </c>
      <c r="S32" s="29">
        <v>28692</v>
      </c>
      <c r="T32" s="29">
        <v>2662</v>
      </c>
      <c r="U32" s="22">
        <v>12539</v>
      </c>
      <c r="V32" s="29">
        <v>6136</v>
      </c>
      <c r="W32" s="29">
        <v>2035</v>
      </c>
      <c r="X32" s="29">
        <v>342</v>
      </c>
      <c r="Y32" s="22">
        <v>11306</v>
      </c>
    </row>
    <row r="33" spans="1:25" ht="13.5">
      <c r="A33" s="6" t="s">
        <v>55</v>
      </c>
      <c r="B33" s="29">
        <v>11390</v>
      </c>
      <c r="C33" s="29"/>
      <c r="D33" s="29"/>
      <c r="E33" s="22"/>
      <c r="F33" s="29"/>
      <c r="G33" s="29"/>
      <c r="H33" s="29"/>
      <c r="I33" s="22"/>
      <c r="J33" s="29"/>
      <c r="K33" s="29"/>
      <c r="L33" s="29"/>
      <c r="M33" s="22"/>
      <c r="N33" s="29"/>
      <c r="O33" s="29"/>
      <c r="P33" s="29"/>
      <c r="Q33" s="22"/>
      <c r="R33" s="29"/>
      <c r="S33" s="29"/>
      <c r="T33" s="29"/>
      <c r="U33" s="22"/>
      <c r="V33" s="29"/>
      <c r="W33" s="29"/>
      <c r="X33" s="29"/>
      <c r="Y33" s="22"/>
    </row>
    <row r="34" spans="1:25" ht="13.5">
      <c r="A34" s="6" t="s">
        <v>234</v>
      </c>
      <c r="B34" s="29"/>
      <c r="C34" s="29"/>
      <c r="D34" s="29"/>
      <c r="E34" s="22"/>
      <c r="F34" s="29"/>
      <c r="G34" s="29"/>
      <c r="H34" s="29"/>
      <c r="I34" s="22">
        <v>16917</v>
      </c>
      <c r="J34" s="29"/>
      <c r="K34" s="29"/>
      <c r="L34" s="29">
        <v>176</v>
      </c>
      <c r="M34" s="22">
        <v>3980</v>
      </c>
      <c r="N34" s="29">
        <v>3808</v>
      </c>
      <c r="O34" s="29">
        <v>3528</v>
      </c>
      <c r="P34" s="29"/>
      <c r="Q34" s="22">
        <v>14098</v>
      </c>
      <c r="R34" s="29">
        <v>14098</v>
      </c>
      <c r="S34" s="29">
        <v>14098</v>
      </c>
      <c r="T34" s="29">
        <v>15637</v>
      </c>
      <c r="U34" s="22">
        <v>2015</v>
      </c>
      <c r="V34" s="29"/>
      <c r="W34" s="29"/>
      <c r="X34" s="29"/>
      <c r="Y34" s="22"/>
    </row>
    <row r="35" spans="1:25" ht="13.5">
      <c r="A35" s="6" t="s">
        <v>240</v>
      </c>
      <c r="B35" s="29"/>
      <c r="C35" s="29"/>
      <c r="D35" s="29"/>
      <c r="E35" s="22"/>
      <c r="F35" s="29"/>
      <c r="G35" s="29"/>
      <c r="H35" s="29"/>
      <c r="I35" s="22"/>
      <c r="J35" s="29"/>
      <c r="K35" s="29"/>
      <c r="L35" s="29"/>
      <c r="M35" s="22">
        <v>25674</v>
      </c>
      <c r="N35" s="29">
        <v>25674</v>
      </c>
      <c r="O35" s="29">
        <v>24726</v>
      </c>
      <c r="P35" s="29"/>
      <c r="Q35" s="22"/>
      <c r="R35" s="29"/>
      <c r="S35" s="29"/>
      <c r="T35" s="29"/>
      <c r="U35" s="22"/>
      <c r="V35" s="29"/>
      <c r="W35" s="29"/>
      <c r="X35" s="29"/>
      <c r="Y35" s="22"/>
    </row>
    <row r="36" spans="1:25" ht="13.5">
      <c r="A36" s="6" t="s">
        <v>241</v>
      </c>
      <c r="B36" s="29">
        <v>13555</v>
      </c>
      <c r="C36" s="29">
        <v>26</v>
      </c>
      <c r="D36" s="29">
        <v>26</v>
      </c>
      <c r="E36" s="22">
        <v>6870</v>
      </c>
      <c r="F36" s="29">
        <v>1037</v>
      </c>
      <c r="G36" s="29">
        <v>1035</v>
      </c>
      <c r="H36" s="29"/>
      <c r="I36" s="22">
        <v>62731</v>
      </c>
      <c r="J36" s="29">
        <v>43633</v>
      </c>
      <c r="K36" s="29">
        <v>42769</v>
      </c>
      <c r="L36" s="29">
        <v>2258</v>
      </c>
      <c r="M36" s="22">
        <v>53755</v>
      </c>
      <c r="N36" s="29">
        <v>41794</v>
      </c>
      <c r="O36" s="29">
        <v>37086</v>
      </c>
      <c r="P36" s="29">
        <v>4324</v>
      </c>
      <c r="Q36" s="22">
        <v>144115</v>
      </c>
      <c r="R36" s="29">
        <v>43995</v>
      </c>
      <c r="S36" s="29">
        <v>42790</v>
      </c>
      <c r="T36" s="29">
        <v>18300</v>
      </c>
      <c r="U36" s="22">
        <v>408329</v>
      </c>
      <c r="V36" s="29">
        <v>84248</v>
      </c>
      <c r="W36" s="29">
        <v>80148</v>
      </c>
      <c r="X36" s="29">
        <v>342</v>
      </c>
      <c r="Y36" s="22">
        <v>115954</v>
      </c>
    </row>
    <row r="37" spans="1:25" ht="13.5">
      <c r="A37" s="7" t="s">
        <v>242</v>
      </c>
      <c r="B37" s="29">
        <v>-731719</v>
      </c>
      <c r="C37" s="29">
        <v>-750697</v>
      </c>
      <c r="D37" s="29">
        <v>-445872</v>
      </c>
      <c r="E37" s="22">
        <v>130652</v>
      </c>
      <c r="F37" s="29">
        <v>-37183</v>
      </c>
      <c r="G37" s="29">
        <v>-322664</v>
      </c>
      <c r="H37" s="29">
        <v>-202388</v>
      </c>
      <c r="I37" s="22">
        <v>1114334</v>
      </c>
      <c r="J37" s="29">
        <v>698229</v>
      </c>
      <c r="K37" s="29">
        <v>480612</v>
      </c>
      <c r="L37" s="29">
        <v>-30535</v>
      </c>
      <c r="M37" s="22">
        <v>946836</v>
      </c>
      <c r="N37" s="29">
        <v>801083</v>
      </c>
      <c r="O37" s="29">
        <v>485368</v>
      </c>
      <c r="P37" s="29">
        <v>372335</v>
      </c>
      <c r="Q37" s="22">
        <v>1535590</v>
      </c>
      <c r="R37" s="29">
        <v>1154706</v>
      </c>
      <c r="S37" s="29">
        <v>684161</v>
      </c>
      <c r="T37" s="29">
        <v>338668</v>
      </c>
      <c r="U37" s="22">
        <v>701412</v>
      </c>
      <c r="V37" s="29">
        <v>696889</v>
      </c>
      <c r="W37" s="29">
        <v>352941</v>
      </c>
      <c r="X37" s="29">
        <v>286611</v>
      </c>
      <c r="Y37" s="22">
        <v>746893</v>
      </c>
    </row>
    <row r="38" spans="1:25" ht="13.5">
      <c r="A38" s="7" t="s">
        <v>243</v>
      </c>
      <c r="B38" s="29">
        <v>11328</v>
      </c>
      <c r="C38" s="29">
        <v>7342</v>
      </c>
      <c r="D38" s="29">
        <v>4450</v>
      </c>
      <c r="E38" s="22">
        <v>23281</v>
      </c>
      <c r="F38" s="29">
        <v>12418</v>
      </c>
      <c r="G38" s="29">
        <v>8319</v>
      </c>
      <c r="H38" s="29">
        <v>4090</v>
      </c>
      <c r="I38" s="22">
        <v>300455</v>
      </c>
      <c r="J38" s="29">
        <v>67671</v>
      </c>
      <c r="K38" s="29">
        <v>62573</v>
      </c>
      <c r="L38" s="29">
        <v>4333</v>
      </c>
      <c r="M38" s="22">
        <v>265733</v>
      </c>
      <c r="N38" s="29">
        <v>165836</v>
      </c>
      <c r="O38" s="29">
        <v>156038</v>
      </c>
      <c r="P38" s="29">
        <v>39595</v>
      </c>
      <c r="Q38" s="22">
        <v>702514</v>
      </c>
      <c r="R38" s="29">
        <v>437621</v>
      </c>
      <c r="S38" s="29">
        <v>326354</v>
      </c>
      <c r="T38" s="29">
        <v>39437</v>
      </c>
      <c r="U38" s="22">
        <v>182772</v>
      </c>
      <c r="V38" s="29">
        <v>15155</v>
      </c>
      <c r="W38" s="29">
        <v>10798</v>
      </c>
      <c r="X38" s="29">
        <v>4356</v>
      </c>
      <c r="Y38" s="22">
        <v>756232</v>
      </c>
    </row>
    <row r="39" spans="1:25" ht="13.5">
      <c r="A39" s="7" t="s">
        <v>244</v>
      </c>
      <c r="B39" s="29">
        <v>-7504</v>
      </c>
      <c r="C39" s="29">
        <v>-8202</v>
      </c>
      <c r="D39" s="29">
        <v>-1068</v>
      </c>
      <c r="E39" s="22">
        <v>369884</v>
      </c>
      <c r="F39" s="29">
        <v>359724</v>
      </c>
      <c r="G39" s="29">
        <v>358893</v>
      </c>
      <c r="H39" s="29">
        <v>16210</v>
      </c>
      <c r="I39" s="22">
        <v>700694</v>
      </c>
      <c r="J39" s="29">
        <v>686910</v>
      </c>
      <c r="K39" s="29">
        <v>500581</v>
      </c>
      <c r="L39" s="29">
        <v>160101</v>
      </c>
      <c r="M39" s="22">
        <v>178681</v>
      </c>
      <c r="N39" s="29">
        <v>186654</v>
      </c>
      <c r="O39" s="29">
        <v>64307</v>
      </c>
      <c r="P39" s="29">
        <v>120031</v>
      </c>
      <c r="Q39" s="22">
        <v>36443</v>
      </c>
      <c r="R39" s="29">
        <v>138984</v>
      </c>
      <c r="S39" s="29">
        <v>-12624</v>
      </c>
      <c r="T39" s="29">
        <v>114269</v>
      </c>
      <c r="U39" s="22">
        <v>157033</v>
      </c>
      <c r="V39" s="29">
        <v>345608</v>
      </c>
      <c r="W39" s="29">
        <v>193299</v>
      </c>
      <c r="X39" s="29">
        <v>106725</v>
      </c>
      <c r="Y39" s="22">
        <v>-760284</v>
      </c>
    </row>
    <row r="40" spans="1:25" ht="13.5">
      <c r="A40" s="7" t="s">
        <v>245</v>
      </c>
      <c r="B40" s="29">
        <v>3824</v>
      </c>
      <c r="C40" s="29">
        <v>-859</v>
      </c>
      <c r="D40" s="29">
        <v>3381</v>
      </c>
      <c r="E40" s="22">
        <v>393166</v>
      </c>
      <c r="F40" s="29">
        <v>372143</v>
      </c>
      <c r="G40" s="29">
        <v>367213</v>
      </c>
      <c r="H40" s="29">
        <v>20300</v>
      </c>
      <c r="I40" s="22">
        <v>1001149</v>
      </c>
      <c r="J40" s="29">
        <v>754582</v>
      </c>
      <c r="K40" s="29">
        <v>563154</v>
      </c>
      <c r="L40" s="29">
        <v>164434</v>
      </c>
      <c r="M40" s="22">
        <v>444414</v>
      </c>
      <c r="N40" s="29">
        <v>352491</v>
      </c>
      <c r="O40" s="29">
        <v>220345</v>
      </c>
      <c r="P40" s="29">
        <v>159626</v>
      </c>
      <c r="Q40" s="22">
        <v>738958</v>
      </c>
      <c r="R40" s="29">
        <v>576606</v>
      </c>
      <c r="S40" s="29">
        <v>313730</v>
      </c>
      <c r="T40" s="29">
        <v>153706</v>
      </c>
      <c r="U40" s="22">
        <v>339806</v>
      </c>
      <c r="V40" s="29">
        <v>360763</v>
      </c>
      <c r="W40" s="29">
        <v>204097</v>
      </c>
      <c r="X40" s="29">
        <v>111081</v>
      </c>
      <c r="Y40" s="22">
        <v>-4052</v>
      </c>
    </row>
    <row r="41" spans="1:25" ht="13.5">
      <c r="A41" s="7" t="s">
        <v>56</v>
      </c>
      <c r="B41" s="29">
        <v>-735543</v>
      </c>
      <c r="C41" s="29">
        <v>-749837</v>
      </c>
      <c r="D41" s="29">
        <v>-449254</v>
      </c>
      <c r="E41" s="22">
        <v>-262514</v>
      </c>
      <c r="F41" s="29">
        <v>-409327</v>
      </c>
      <c r="G41" s="29">
        <v>-689877</v>
      </c>
      <c r="H41" s="29">
        <v>-222688</v>
      </c>
      <c r="I41" s="22">
        <v>113185</v>
      </c>
      <c r="J41" s="29">
        <v>-56352</v>
      </c>
      <c r="K41" s="29">
        <v>-82542</v>
      </c>
      <c r="L41" s="29">
        <v>-194970</v>
      </c>
      <c r="M41" s="22">
        <v>502421</v>
      </c>
      <c r="N41" s="29">
        <v>448592</v>
      </c>
      <c r="O41" s="29">
        <v>265022</v>
      </c>
      <c r="P41" s="29">
        <v>212708</v>
      </c>
      <c r="Q41" s="22"/>
      <c r="R41" s="29"/>
      <c r="S41" s="29"/>
      <c r="T41" s="29"/>
      <c r="U41" s="22"/>
      <c r="V41" s="29"/>
      <c r="W41" s="29"/>
      <c r="X41" s="29"/>
      <c r="Y41" s="22"/>
    </row>
    <row r="42" spans="1:25" ht="14.25" thickBot="1">
      <c r="A42" s="7" t="s">
        <v>246</v>
      </c>
      <c r="B42" s="29">
        <v>-735543</v>
      </c>
      <c r="C42" s="29">
        <v>-749837</v>
      </c>
      <c r="D42" s="29">
        <v>-449254</v>
      </c>
      <c r="E42" s="22">
        <v>-262514</v>
      </c>
      <c r="F42" s="29">
        <v>-409327</v>
      </c>
      <c r="G42" s="29">
        <v>-689877</v>
      </c>
      <c r="H42" s="29">
        <v>-222688</v>
      </c>
      <c r="I42" s="22">
        <v>113185</v>
      </c>
      <c r="J42" s="29">
        <v>-56352</v>
      </c>
      <c r="K42" s="29">
        <v>-82542</v>
      </c>
      <c r="L42" s="29">
        <v>-194970</v>
      </c>
      <c r="M42" s="22">
        <v>502421</v>
      </c>
      <c r="N42" s="29">
        <v>448592</v>
      </c>
      <c r="O42" s="29">
        <v>265022</v>
      </c>
      <c r="P42" s="29">
        <v>212708</v>
      </c>
      <c r="Q42" s="22">
        <v>796632</v>
      </c>
      <c r="R42" s="29">
        <v>578100</v>
      </c>
      <c r="S42" s="29">
        <v>370430</v>
      </c>
      <c r="T42" s="29">
        <v>184962</v>
      </c>
      <c r="U42" s="22">
        <v>361606</v>
      </c>
      <c r="V42" s="29">
        <v>336126</v>
      </c>
      <c r="W42" s="29">
        <v>148843</v>
      </c>
      <c r="X42" s="29">
        <v>175530</v>
      </c>
      <c r="Y42" s="22">
        <v>750946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172</v>
      </c>
    </row>
    <row r="46" ht="13.5">
      <c r="A46" s="20" t="s">
        <v>173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168</v>
      </c>
      <c r="B2" s="14">
        <v>6466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58</v>
      </c>
      <c r="B4" s="15" t="str">
        <f>HYPERLINK("http://www.kabupro.jp/mark/20140514/S1001SHG.htm","四半期報告書")</f>
        <v>四半期報告書</v>
      </c>
      <c r="C4" s="15" t="str">
        <f>HYPERLINK("http://www.kabupro.jp/mark/20131220/S1000SBR.htm","有価証券報告書")</f>
        <v>有価証券報告書</v>
      </c>
      <c r="D4" s="15" t="str">
        <f>HYPERLINK("http://www.kabupro.jp/mark/20140514/S1001SHG.htm","四半期報告書")</f>
        <v>四半期報告書</v>
      </c>
      <c r="E4" s="15" t="str">
        <f>HYPERLINK("http://www.kabupro.jp/mark/20131220/S1000SBR.htm","有価証券報告書")</f>
        <v>有価証券報告書</v>
      </c>
      <c r="F4" s="15" t="str">
        <f>HYPERLINK("http://www.kabupro.jp/mark/20130514/S000DDC9.htm","四半期報告書")</f>
        <v>四半期報告書</v>
      </c>
      <c r="G4" s="15" t="str">
        <f>HYPERLINK("http://www.kabupro.jp/mark/20121221/S000CIAH.htm","有価証券報告書")</f>
        <v>有価証券報告書</v>
      </c>
      <c r="H4" s="15" t="str">
        <f>HYPERLINK("http://www.kabupro.jp/mark/20110812/S00093QG.htm","四半期報告書")</f>
        <v>四半期報告書</v>
      </c>
      <c r="I4" s="15" t="str">
        <f>HYPERLINK("http://www.kabupro.jp/mark/20120514/S000ATHQ.htm","四半期報告書")</f>
        <v>四半期報告書</v>
      </c>
      <c r="J4" s="15" t="str">
        <f>HYPERLINK("http://www.kabupro.jp/mark/20110214/S0007TMJ.htm","四半期報告書")</f>
        <v>四半期報告書</v>
      </c>
      <c r="K4" s="15" t="str">
        <f>HYPERLINK("http://www.kabupro.jp/mark/20111222/S0009WM1.htm","有価証券報告書")</f>
        <v>有価証券報告書</v>
      </c>
      <c r="L4" s="15" t="str">
        <f>HYPERLINK("http://www.kabupro.jp/mark/20110812/S00093QG.htm","四半期報告書")</f>
        <v>四半期報告書</v>
      </c>
      <c r="M4" s="15" t="str">
        <f>HYPERLINK("http://www.kabupro.jp/mark/20110513/S00089ZQ.htm","四半期報告書")</f>
        <v>四半期報告書</v>
      </c>
      <c r="N4" s="15" t="str">
        <f>HYPERLINK("http://www.kabupro.jp/mark/20110214/S0007TMJ.htm","四半期報告書")</f>
        <v>四半期報告書</v>
      </c>
      <c r="O4" s="15" t="str">
        <f>HYPERLINK("http://www.kabupro.jp/mark/20101222/S0007FEA.htm","有価証券報告書")</f>
        <v>有価証券報告書</v>
      </c>
      <c r="P4" s="15" t="str">
        <f>HYPERLINK("http://www.kabupro.jp/mark/20100812/S0006L4F.htm","四半期報告書")</f>
        <v>四半期報告書</v>
      </c>
      <c r="Q4" s="15" t="str">
        <f>HYPERLINK("http://www.kabupro.jp/mark/20100514/S0005OWF.htm","四半期報告書")</f>
        <v>四半期報告書</v>
      </c>
      <c r="R4" s="15" t="str">
        <f>HYPERLINK("http://www.kabupro.jp/mark/20100215/S00055KM.htm","四半期報告書")</f>
        <v>四半期報告書</v>
      </c>
      <c r="S4" s="15" t="str">
        <f>HYPERLINK("http://www.kabupro.jp/mark/20091222/S0004TVZ.htm","有価証券報告書")</f>
        <v>有価証券報告書</v>
      </c>
    </row>
    <row r="5" spans="1:19" ht="14.25" thickBot="1">
      <c r="A5" s="11" t="s">
        <v>59</v>
      </c>
      <c r="B5" s="1" t="s">
        <v>251</v>
      </c>
      <c r="C5" s="1" t="s">
        <v>65</v>
      </c>
      <c r="D5" s="1" t="s">
        <v>251</v>
      </c>
      <c r="E5" s="1" t="s">
        <v>65</v>
      </c>
      <c r="F5" s="1" t="s">
        <v>257</v>
      </c>
      <c r="G5" s="1" t="s">
        <v>69</v>
      </c>
      <c r="H5" s="1" t="s">
        <v>267</v>
      </c>
      <c r="I5" s="1" t="s">
        <v>263</v>
      </c>
      <c r="J5" s="1" t="s">
        <v>271</v>
      </c>
      <c r="K5" s="1" t="s">
        <v>71</v>
      </c>
      <c r="L5" s="1" t="s">
        <v>267</v>
      </c>
      <c r="M5" s="1" t="s">
        <v>269</v>
      </c>
      <c r="N5" s="1" t="s">
        <v>271</v>
      </c>
      <c r="O5" s="1" t="s">
        <v>73</v>
      </c>
      <c r="P5" s="1" t="s">
        <v>273</v>
      </c>
      <c r="Q5" s="1" t="s">
        <v>275</v>
      </c>
      <c r="R5" s="1" t="s">
        <v>277</v>
      </c>
      <c r="S5" s="1" t="s">
        <v>75</v>
      </c>
    </row>
    <row r="6" spans="1:19" ht="15" thickBot="1" thickTop="1">
      <c r="A6" s="10" t="s">
        <v>60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61</v>
      </c>
      <c r="B7" s="14" t="s">
        <v>4</v>
      </c>
      <c r="C7" s="16" t="s">
        <v>66</v>
      </c>
      <c r="D7" s="14" t="s">
        <v>4</v>
      </c>
      <c r="E7" s="16" t="s">
        <v>66</v>
      </c>
      <c r="F7" s="14" t="s">
        <v>4</v>
      </c>
      <c r="G7" s="16" t="s">
        <v>66</v>
      </c>
      <c r="H7" s="14" t="s">
        <v>4</v>
      </c>
      <c r="I7" s="14" t="s">
        <v>4</v>
      </c>
      <c r="J7" s="14" t="s">
        <v>4</v>
      </c>
      <c r="K7" s="16" t="s">
        <v>66</v>
      </c>
      <c r="L7" s="14" t="s">
        <v>4</v>
      </c>
      <c r="M7" s="14" t="s">
        <v>4</v>
      </c>
      <c r="N7" s="14" t="s">
        <v>4</v>
      </c>
      <c r="O7" s="16" t="s">
        <v>66</v>
      </c>
      <c r="P7" s="14" t="s">
        <v>4</v>
      </c>
      <c r="Q7" s="14" t="s">
        <v>4</v>
      </c>
      <c r="R7" s="14" t="s">
        <v>4</v>
      </c>
      <c r="S7" s="16" t="s">
        <v>66</v>
      </c>
    </row>
    <row r="8" spans="1:19" ht="13.5">
      <c r="A8" s="13" t="s">
        <v>62</v>
      </c>
      <c r="B8" s="1" t="s">
        <v>5</v>
      </c>
      <c r="C8" s="17" t="s">
        <v>174</v>
      </c>
      <c r="D8" s="1" t="s">
        <v>174</v>
      </c>
      <c r="E8" s="17" t="s">
        <v>175</v>
      </c>
      <c r="F8" s="1" t="s">
        <v>175</v>
      </c>
      <c r="G8" s="17" t="s">
        <v>176</v>
      </c>
      <c r="H8" s="1" t="s">
        <v>176</v>
      </c>
      <c r="I8" s="1" t="s">
        <v>176</v>
      </c>
      <c r="J8" s="1" t="s">
        <v>176</v>
      </c>
      <c r="K8" s="17" t="s">
        <v>177</v>
      </c>
      <c r="L8" s="1" t="s">
        <v>177</v>
      </c>
      <c r="M8" s="1" t="s">
        <v>177</v>
      </c>
      <c r="N8" s="1" t="s">
        <v>177</v>
      </c>
      <c r="O8" s="17" t="s">
        <v>178</v>
      </c>
      <c r="P8" s="1" t="s">
        <v>178</v>
      </c>
      <c r="Q8" s="1" t="s">
        <v>178</v>
      </c>
      <c r="R8" s="1" t="s">
        <v>178</v>
      </c>
      <c r="S8" s="17" t="s">
        <v>179</v>
      </c>
    </row>
    <row r="9" spans="1:19" ht="13.5">
      <c r="A9" s="13" t="s">
        <v>63</v>
      </c>
      <c r="B9" s="1" t="s">
        <v>252</v>
      </c>
      <c r="C9" s="17" t="s">
        <v>67</v>
      </c>
      <c r="D9" s="1" t="s">
        <v>258</v>
      </c>
      <c r="E9" s="17" t="s">
        <v>68</v>
      </c>
      <c r="F9" s="1" t="s">
        <v>264</v>
      </c>
      <c r="G9" s="17" t="s">
        <v>70</v>
      </c>
      <c r="H9" s="1" t="s">
        <v>268</v>
      </c>
      <c r="I9" s="1" t="s">
        <v>270</v>
      </c>
      <c r="J9" s="1" t="s">
        <v>272</v>
      </c>
      <c r="K9" s="17" t="s">
        <v>72</v>
      </c>
      <c r="L9" s="1" t="s">
        <v>274</v>
      </c>
      <c r="M9" s="1" t="s">
        <v>276</v>
      </c>
      <c r="N9" s="1" t="s">
        <v>278</v>
      </c>
      <c r="O9" s="17" t="s">
        <v>74</v>
      </c>
      <c r="P9" s="1" t="s">
        <v>280</v>
      </c>
      <c r="Q9" s="1" t="s">
        <v>282</v>
      </c>
      <c r="R9" s="1" t="s">
        <v>284</v>
      </c>
      <c r="S9" s="17" t="s">
        <v>76</v>
      </c>
    </row>
    <row r="10" spans="1:19" ht="14.25" thickBot="1">
      <c r="A10" s="13" t="s">
        <v>64</v>
      </c>
      <c r="B10" s="1" t="s">
        <v>78</v>
      </c>
      <c r="C10" s="17" t="s">
        <v>78</v>
      </c>
      <c r="D10" s="1" t="s">
        <v>78</v>
      </c>
      <c r="E10" s="17" t="s">
        <v>78</v>
      </c>
      <c r="F10" s="1" t="s">
        <v>78</v>
      </c>
      <c r="G10" s="17" t="s">
        <v>78</v>
      </c>
      <c r="H10" s="1" t="s">
        <v>78</v>
      </c>
      <c r="I10" s="1" t="s">
        <v>78</v>
      </c>
      <c r="J10" s="1" t="s">
        <v>78</v>
      </c>
      <c r="K10" s="17" t="s">
        <v>78</v>
      </c>
      <c r="L10" s="1" t="s">
        <v>78</v>
      </c>
      <c r="M10" s="1" t="s">
        <v>78</v>
      </c>
      <c r="N10" s="1" t="s">
        <v>78</v>
      </c>
      <c r="O10" s="17" t="s">
        <v>78</v>
      </c>
      <c r="P10" s="1" t="s">
        <v>78</v>
      </c>
      <c r="Q10" s="1" t="s">
        <v>78</v>
      </c>
      <c r="R10" s="1" t="s">
        <v>78</v>
      </c>
      <c r="S10" s="17" t="s">
        <v>78</v>
      </c>
    </row>
    <row r="11" spans="1:19" ht="14.25" thickTop="1">
      <c r="A11" s="26" t="s">
        <v>242</v>
      </c>
      <c r="B11" s="28">
        <v>-750697</v>
      </c>
      <c r="C11" s="21">
        <v>130652</v>
      </c>
      <c r="D11" s="28">
        <v>-322664</v>
      </c>
      <c r="E11" s="21">
        <v>1114334</v>
      </c>
      <c r="F11" s="28">
        <v>480612</v>
      </c>
      <c r="G11" s="21">
        <v>946836</v>
      </c>
      <c r="H11" s="28">
        <v>801083</v>
      </c>
      <c r="I11" s="28">
        <v>485368</v>
      </c>
      <c r="J11" s="28">
        <v>372335</v>
      </c>
      <c r="K11" s="21">
        <v>1535590</v>
      </c>
      <c r="L11" s="28">
        <v>1154706</v>
      </c>
      <c r="M11" s="28">
        <v>684161</v>
      </c>
      <c r="N11" s="28">
        <v>338668</v>
      </c>
      <c r="O11" s="21">
        <v>701412</v>
      </c>
      <c r="P11" s="28">
        <v>696889</v>
      </c>
      <c r="Q11" s="28">
        <v>352941</v>
      </c>
      <c r="R11" s="28">
        <v>286611</v>
      </c>
      <c r="S11" s="21">
        <v>746893</v>
      </c>
    </row>
    <row r="12" spans="1:19" ht="13.5">
      <c r="A12" s="6" t="s">
        <v>203</v>
      </c>
      <c r="B12" s="29">
        <v>241612</v>
      </c>
      <c r="C12" s="22">
        <v>535106</v>
      </c>
      <c r="D12" s="29">
        <v>262259</v>
      </c>
      <c r="E12" s="22">
        <v>563159</v>
      </c>
      <c r="F12" s="29">
        <v>275236</v>
      </c>
      <c r="G12" s="22">
        <v>557762</v>
      </c>
      <c r="H12" s="29">
        <v>406798</v>
      </c>
      <c r="I12" s="29">
        <v>260815</v>
      </c>
      <c r="J12" s="29">
        <v>125530</v>
      </c>
      <c r="K12" s="22">
        <v>420108</v>
      </c>
      <c r="L12" s="29">
        <v>303253</v>
      </c>
      <c r="M12" s="29">
        <v>193801</v>
      </c>
      <c r="N12" s="29">
        <v>86722</v>
      </c>
      <c r="O12" s="22">
        <v>485554</v>
      </c>
      <c r="P12" s="29">
        <v>354852</v>
      </c>
      <c r="Q12" s="29">
        <v>225579</v>
      </c>
      <c r="R12" s="29">
        <v>105848</v>
      </c>
      <c r="S12" s="22">
        <v>459590</v>
      </c>
    </row>
    <row r="13" spans="1:19" ht="13.5">
      <c r="A13" s="6" t="s">
        <v>6</v>
      </c>
      <c r="B13" s="29">
        <v>-3000</v>
      </c>
      <c r="C13" s="22">
        <v>-496</v>
      </c>
      <c r="D13" s="29">
        <v>2003</v>
      </c>
      <c r="E13" s="22">
        <v>28322</v>
      </c>
      <c r="F13" s="29">
        <v>32521</v>
      </c>
      <c r="G13" s="22">
        <v>-6749</v>
      </c>
      <c r="H13" s="29"/>
      <c r="I13" s="29"/>
      <c r="J13" s="29"/>
      <c r="K13" s="22">
        <v>-5499</v>
      </c>
      <c r="L13" s="29">
        <v>-5499</v>
      </c>
      <c r="M13" s="29">
        <v>-5499</v>
      </c>
      <c r="N13" s="29">
        <v>-825</v>
      </c>
      <c r="O13" s="22"/>
      <c r="P13" s="29"/>
      <c r="Q13" s="29"/>
      <c r="R13" s="29"/>
      <c r="S13" s="22">
        <v>1919</v>
      </c>
    </row>
    <row r="14" spans="1:19" ht="13.5">
      <c r="A14" s="6" t="s">
        <v>7</v>
      </c>
      <c r="B14" s="29">
        <v>227366</v>
      </c>
      <c r="C14" s="22"/>
      <c r="D14" s="29">
        <v>234388</v>
      </c>
      <c r="E14" s="22">
        <v>-361378</v>
      </c>
      <c r="F14" s="29">
        <v>-361378</v>
      </c>
      <c r="G14" s="22">
        <v>68623</v>
      </c>
      <c r="H14" s="29">
        <v>-110406</v>
      </c>
      <c r="I14" s="29">
        <v>55516</v>
      </c>
      <c r="J14" s="29">
        <v>-292755</v>
      </c>
      <c r="K14" s="22">
        <v>292755</v>
      </c>
      <c r="L14" s="29">
        <v>148825</v>
      </c>
      <c r="M14" s="29">
        <v>292291</v>
      </c>
      <c r="N14" s="29"/>
      <c r="O14" s="22">
        <v>-292719</v>
      </c>
      <c r="P14" s="29">
        <v>-292719</v>
      </c>
      <c r="Q14" s="29">
        <v>-292719</v>
      </c>
      <c r="R14" s="29">
        <v>-292719</v>
      </c>
      <c r="S14" s="22">
        <v>64332</v>
      </c>
    </row>
    <row r="15" spans="1:19" ht="13.5">
      <c r="A15" s="6" t="s">
        <v>8</v>
      </c>
      <c r="B15" s="29">
        <v>-239771</v>
      </c>
      <c r="C15" s="22">
        <v>-14688</v>
      </c>
      <c r="D15" s="29">
        <v>-254460</v>
      </c>
      <c r="E15" s="22">
        <v>243573</v>
      </c>
      <c r="F15" s="29">
        <v>289558</v>
      </c>
      <c r="G15" s="22">
        <v>-11242</v>
      </c>
      <c r="H15" s="29">
        <v>-22129</v>
      </c>
      <c r="I15" s="29">
        <v>-13997</v>
      </c>
      <c r="J15" s="29">
        <v>159343</v>
      </c>
      <c r="K15" s="22">
        <v>-278347</v>
      </c>
      <c r="L15" s="29">
        <v>-300476</v>
      </c>
      <c r="M15" s="29">
        <v>-300476</v>
      </c>
      <c r="N15" s="29">
        <v>-152751</v>
      </c>
      <c r="O15" s="22">
        <v>300476</v>
      </c>
      <c r="P15" s="29">
        <v>152892</v>
      </c>
      <c r="Q15" s="29">
        <v>308202</v>
      </c>
      <c r="R15" s="29">
        <v>151270</v>
      </c>
      <c r="S15" s="22"/>
    </row>
    <row r="16" spans="1:19" ht="13.5">
      <c r="A16" s="6" t="s">
        <v>9</v>
      </c>
      <c r="B16" s="29">
        <v>-8244</v>
      </c>
      <c r="C16" s="22">
        <v>409</v>
      </c>
      <c r="D16" s="29">
        <v>-7835</v>
      </c>
      <c r="E16" s="22">
        <v>-14089</v>
      </c>
      <c r="F16" s="29">
        <v>-21925</v>
      </c>
      <c r="G16" s="22">
        <v>-2450</v>
      </c>
      <c r="H16" s="29">
        <v>-24375</v>
      </c>
      <c r="I16" s="29">
        <v>-24375</v>
      </c>
      <c r="J16" s="29">
        <v>-24375</v>
      </c>
      <c r="K16" s="22">
        <v>-9625</v>
      </c>
      <c r="L16" s="29">
        <v>-34000</v>
      </c>
      <c r="M16" s="29">
        <v>-34000</v>
      </c>
      <c r="N16" s="29">
        <v>-34000</v>
      </c>
      <c r="O16" s="22">
        <v>-1180</v>
      </c>
      <c r="P16" s="29">
        <v>-35180</v>
      </c>
      <c r="Q16" s="29">
        <v>-35180</v>
      </c>
      <c r="R16" s="29">
        <v>-35180</v>
      </c>
      <c r="S16" s="22">
        <v>-360</v>
      </c>
    </row>
    <row r="17" spans="1:19" ht="13.5">
      <c r="A17" s="6" t="s">
        <v>10</v>
      </c>
      <c r="B17" s="29">
        <v>171303</v>
      </c>
      <c r="C17" s="22">
        <v>-51015</v>
      </c>
      <c r="D17" s="29">
        <v>-25747</v>
      </c>
      <c r="E17" s="22">
        <v>-66945</v>
      </c>
      <c r="F17" s="29">
        <v>-178403</v>
      </c>
      <c r="G17" s="22">
        <v>-148558</v>
      </c>
      <c r="H17" s="29">
        <v>-104287</v>
      </c>
      <c r="I17" s="29">
        <v>-110509</v>
      </c>
      <c r="J17" s="29">
        <v>-70442</v>
      </c>
      <c r="K17" s="22">
        <v>-69392</v>
      </c>
      <c r="L17" s="29">
        <v>-22557</v>
      </c>
      <c r="M17" s="29">
        <v>-48053</v>
      </c>
      <c r="N17" s="29">
        <v>-70518</v>
      </c>
      <c r="O17" s="22">
        <v>-228015</v>
      </c>
      <c r="P17" s="29">
        <v>-260430</v>
      </c>
      <c r="Q17" s="29">
        <v>-154413</v>
      </c>
      <c r="R17" s="29">
        <v>-76083</v>
      </c>
      <c r="S17" s="22">
        <v>689014</v>
      </c>
    </row>
    <row r="18" spans="1:19" ht="13.5">
      <c r="A18" s="6" t="s">
        <v>11</v>
      </c>
      <c r="B18" s="29">
        <v>-85791</v>
      </c>
      <c r="C18" s="22">
        <v>-185156</v>
      </c>
      <c r="D18" s="29">
        <v>-100046</v>
      </c>
      <c r="E18" s="22">
        <v>-148799</v>
      </c>
      <c r="F18" s="29">
        <v>-60675</v>
      </c>
      <c r="G18" s="22">
        <v>-178538</v>
      </c>
      <c r="H18" s="29">
        <v>-125871</v>
      </c>
      <c r="I18" s="29">
        <v>-87837</v>
      </c>
      <c r="J18" s="29">
        <v>-45792</v>
      </c>
      <c r="K18" s="22">
        <v>5859</v>
      </c>
      <c r="L18" s="29">
        <v>57</v>
      </c>
      <c r="M18" s="29">
        <v>3571</v>
      </c>
      <c r="N18" s="29">
        <v>3409</v>
      </c>
      <c r="O18" s="22">
        <v>322038</v>
      </c>
      <c r="P18" s="29">
        <v>73177</v>
      </c>
      <c r="Q18" s="29">
        <v>51368</v>
      </c>
      <c r="R18" s="29">
        <v>37082</v>
      </c>
      <c r="S18" s="22">
        <v>182531</v>
      </c>
    </row>
    <row r="19" spans="1:19" ht="13.5">
      <c r="A19" s="6" t="s">
        <v>12</v>
      </c>
      <c r="B19" s="29">
        <v>-2096</v>
      </c>
      <c r="C19" s="22">
        <v>-123</v>
      </c>
      <c r="D19" s="29"/>
      <c r="E19" s="22">
        <v>37039</v>
      </c>
      <c r="F19" s="29"/>
      <c r="G19" s="22"/>
      <c r="H19" s="29"/>
      <c r="I19" s="29"/>
      <c r="J19" s="29"/>
      <c r="K19" s="22">
        <v>28056</v>
      </c>
      <c r="L19" s="29"/>
      <c r="M19" s="29"/>
      <c r="N19" s="29"/>
      <c r="O19" s="22"/>
      <c r="P19" s="29"/>
      <c r="Q19" s="29"/>
      <c r="R19" s="29"/>
      <c r="S19" s="22"/>
    </row>
    <row r="20" spans="1:19" ht="13.5">
      <c r="A20" s="6" t="s">
        <v>13</v>
      </c>
      <c r="B20" s="29">
        <v>-8700</v>
      </c>
      <c r="C20" s="22">
        <v>-21064</v>
      </c>
      <c r="D20" s="29">
        <v>-7269</v>
      </c>
      <c r="E20" s="22">
        <v>-24610</v>
      </c>
      <c r="F20" s="29">
        <v>-12245</v>
      </c>
      <c r="G20" s="22">
        <v>-24284</v>
      </c>
      <c r="H20" s="29">
        <v>-18750</v>
      </c>
      <c r="I20" s="29">
        <v>-8216</v>
      </c>
      <c r="J20" s="29">
        <v>-6044</v>
      </c>
      <c r="K20" s="22">
        <v>-14653</v>
      </c>
      <c r="L20" s="29">
        <v>-12936</v>
      </c>
      <c r="M20" s="29">
        <v>-6245</v>
      </c>
      <c r="N20" s="29">
        <v>-4447</v>
      </c>
      <c r="O20" s="22">
        <v>-18929</v>
      </c>
      <c r="P20" s="29">
        <v>-17250</v>
      </c>
      <c r="Q20" s="29">
        <v>-10473</v>
      </c>
      <c r="R20" s="29">
        <v>-7566</v>
      </c>
      <c r="S20" s="22">
        <v>-15825</v>
      </c>
    </row>
    <row r="21" spans="1:19" ht="13.5">
      <c r="A21" s="6" t="s">
        <v>14</v>
      </c>
      <c r="B21" s="29">
        <v>-21185</v>
      </c>
      <c r="C21" s="22"/>
      <c r="D21" s="29"/>
      <c r="E21" s="22"/>
      <c r="F21" s="29"/>
      <c r="G21" s="22"/>
      <c r="H21" s="29"/>
      <c r="I21" s="29"/>
      <c r="J21" s="29"/>
      <c r="K21" s="22"/>
      <c r="L21" s="29"/>
      <c r="M21" s="29"/>
      <c r="N21" s="29"/>
      <c r="O21" s="22"/>
      <c r="P21" s="29"/>
      <c r="Q21" s="29"/>
      <c r="R21" s="29"/>
      <c r="S21" s="22"/>
    </row>
    <row r="22" spans="1:19" ht="13.5">
      <c r="A22" s="6" t="s">
        <v>222</v>
      </c>
      <c r="B22" s="29">
        <v>12006</v>
      </c>
      <c r="C22" s="22">
        <v>20485</v>
      </c>
      <c r="D22" s="29">
        <v>6887</v>
      </c>
      <c r="E22" s="22">
        <v>8205</v>
      </c>
      <c r="F22" s="29">
        <v>4252</v>
      </c>
      <c r="G22" s="22">
        <v>10324</v>
      </c>
      <c r="H22" s="29">
        <v>8089</v>
      </c>
      <c r="I22" s="29">
        <v>5796</v>
      </c>
      <c r="J22" s="29">
        <v>2994</v>
      </c>
      <c r="K22" s="22">
        <v>15044</v>
      </c>
      <c r="L22" s="29">
        <v>11625</v>
      </c>
      <c r="M22" s="29">
        <v>8119</v>
      </c>
      <c r="N22" s="29">
        <v>3970</v>
      </c>
      <c r="O22" s="22">
        <v>14548</v>
      </c>
      <c r="P22" s="29">
        <v>11125</v>
      </c>
      <c r="Q22" s="29">
        <v>7739</v>
      </c>
      <c r="R22" s="29">
        <v>4010</v>
      </c>
      <c r="S22" s="22">
        <v>15720</v>
      </c>
    </row>
    <row r="23" spans="1:19" ht="13.5">
      <c r="A23" s="6" t="s">
        <v>15</v>
      </c>
      <c r="B23" s="29">
        <v>-145</v>
      </c>
      <c r="C23" s="22">
        <v>-58</v>
      </c>
      <c r="D23" s="29">
        <v>-58</v>
      </c>
      <c r="E23" s="22">
        <v>-3744</v>
      </c>
      <c r="F23" s="29">
        <v>-2197</v>
      </c>
      <c r="G23" s="22">
        <v>-1230</v>
      </c>
      <c r="H23" s="29">
        <v>-198</v>
      </c>
      <c r="I23" s="29">
        <v>-198</v>
      </c>
      <c r="J23" s="29"/>
      <c r="K23" s="22">
        <v>-5722</v>
      </c>
      <c r="L23" s="29">
        <v>-4450</v>
      </c>
      <c r="M23" s="29">
        <v>-4297</v>
      </c>
      <c r="N23" s="29">
        <v>-1233</v>
      </c>
      <c r="O23" s="22">
        <v>-3841</v>
      </c>
      <c r="P23" s="29">
        <v>-2200</v>
      </c>
      <c r="Q23" s="29">
        <v>-2200</v>
      </c>
      <c r="R23" s="29">
        <v>-2200</v>
      </c>
      <c r="S23" s="22">
        <v>-215</v>
      </c>
    </row>
    <row r="24" spans="1:19" ht="13.5">
      <c r="A24" s="6" t="s">
        <v>16</v>
      </c>
      <c r="B24" s="29">
        <v>26</v>
      </c>
      <c r="C24" s="22">
        <v>1366</v>
      </c>
      <c r="D24" s="29">
        <v>214</v>
      </c>
      <c r="E24" s="22">
        <v>4788</v>
      </c>
      <c r="F24" s="29">
        <v>3523</v>
      </c>
      <c r="G24" s="22">
        <v>11762</v>
      </c>
      <c r="H24" s="29">
        <v>10514</v>
      </c>
      <c r="I24" s="29">
        <v>7034</v>
      </c>
      <c r="J24" s="29">
        <v>4324</v>
      </c>
      <c r="K24" s="22">
        <v>9938</v>
      </c>
      <c r="L24" s="29">
        <v>5366</v>
      </c>
      <c r="M24" s="29">
        <v>4162</v>
      </c>
      <c r="N24" s="29">
        <v>2662</v>
      </c>
      <c r="O24" s="22">
        <v>12539</v>
      </c>
      <c r="P24" s="29">
        <v>6136</v>
      </c>
      <c r="Q24" s="29">
        <v>2035</v>
      </c>
      <c r="R24" s="29">
        <v>342</v>
      </c>
      <c r="S24" s="22">
        <v>11306</v>
      </c>
    </row>
    <row r="25" spans="1:19" ht="13.5">
      <c r="A25" s="6" t="s">
        <v>17</v>
      </c>
      <c r="B25" s="29">
        <v>412830</v>
      </c>
      <c r="C25" s="22">
        <v>115475</v>
      </c>
      <c r="D25" s="29">
        <v>-546830</v>
      </c>
      <c r="E25" s="22">
        <v>-965824</v>
      </c>
      <c r="F25" s="29">
        <v>-601927</v>
      </c>
      <c r="G25" s="22">
        <v>-237481</v>
      </c>
      <c r="H25" s="29">
        <v>-214894</v>
      </c>
      <c r="I25" s="29">
        <v>-235040</v>
      </c>
      <c r="J25" s="29">
        <v>101868</v>
      </c>
      <c r="K25" s="22">
        <v>274634</v>
      </c>
      <c r="L25" s="29">
        <v>-283991</v>
      </c>
      <c r="M25" s="29">
        <v>382024</v>
      </c>
      <c r="N25" s="29">
        <v>-958932</v>
      </c>
      <c r="O25" s="22">
        <v>966029</v>
      </c>
      <c r="P25" s="29">
        <v>401364</v>
      </c>
      <c r="Q25" s="29">
        <v>119814</v>
      </c>
      <c r="R25" s="29">
        <v>-169623</v>
      </c>
      <c r="S25" s="22">
        <v>399081</v>
      </c>
    </row>
    <row r="26" spans="1:19" ht="13.5">
      <c r="A26" s="6" t="s">
        <v>18</v>
      </c>
      <c r="B26" s="29">
        <v>-371392</v>
      </c>
      <c r="C26" s="22">
        <v>225234</v>
      </c>
      <c r="D26" s="29">
        <v>228879</v>
      </c>
      <c r="E26" s="22">
        <v>440661</v>
      </c>
      <c r="F26" s="29">
        <v>-346121</v>
      </c>
      <c r="G26" s="22">
        <v>-193585</v>
      </c>
      <c r="H26" s="29">
        <v>-222926</v>
      </c>
      <c r="I26" s="29">
        <v>-7178</v>
      </c>
      <c r="J26" s="29">
        <v>451068</v>
      </c>
      <c r="K26" s="22">
        <v>-448615</v>
      </c>
      <c r="L26" s="29">
        <v>-317452</v>
      </c>
      <c r="M26" s="29">
        <v>-25424</v>
      </c>
      <c r="N26" s="29">
        <v>275666</v>
      </c>
      <c r="O26" s="22">
        <v>180473</v>
      </c>
      <c r="P26" s="29">
        <v>-27039</v>
      </c>
      <c r="Q26" s="29">
        <v>271469</v>
      </c>
      <c r="R26" s="29">
        <v>-380712</v>
      </c>
      <c r="S26" s="22">
        <v>-280007</v>
      </c>
    </row>
    <row r="27" spans="1:19" ht="13.5">
      <c r="A27" s="6" t="s">
        <v>19</v>
      </c>
      <c r="B27" s="29">
        <v>-42785</v>
      </c>
      <c r="C27" s="22">
        <v>78595</v>
      </c>
      <c r="D27" s="29">
        <v>176596</v>
      </c>
      <c r="E27" s="22">
        <v>-207505</v>
      </c>
      <c r="F27" s="29">
        <v>35841</v>
      </c>
      <c r="G27" s="22">
        <v>115077</v>
      </c>
      <c r="H27" s="29">
        <v>44249</v>
      </c>
      <c r="I27" s="29">
        <v>126520</v>
      </c>
      <c r="J27" s="29">
        <v>39381</v>
      </c>
      <c r="K27" s="22">
        <v>7237</v>
      </c>
      <c r="L27" s="29">
        <v>88603</v>
      </c>
      <c r="M27" s="29">
        <v>97955</v>
      </c>
      <c r="N27" s="29">
        <v>-41828</v>
      </c>
      <c r="O27" s="22">
        <v>-425148</v>
      </c>
      <c r="P27" s="29">
        <v>-232509</v>
      </c>
      <c r="Q27" s="29">
        <v>-144936</v>
      </c>
      <c r="R27" s="29">
        <v>-31918</v>
      </c>
      <c r="S27" s="22">
        <v>-73766</v>
      </c>
    </row>
    <row r="28" spans="1:19" ht="13.5">
      <c r="A28" s="6" t="s">
        <v>20</v>
      </c>
      <c r="B28" s="29"/>
      <c r="C28" s="22">
        <v>-110529</v>
      </c>
      <c r="D28" s="29"/>
      <c r="E28" s="22">
        <v>79950</v>
      </c>
      <c r="F28" s="29"/>
      <c r="G28" s="22">
        <v>-49002</v>
      </c>
      <c r="H28" s="29"/>
      <c r="I28" s="29"/>
      <c r="J28" s="29"/>
      <c r="K28" s="22">
        <v>22535</v>
      </c>
      <c r="L28" s="29"/>
      <c r="M28" s="29"/>
      <c r="N28" s="29"/>
      <c r="O28" s="22">
        <v>-23534</v>
      </c>
      <c r="P28" s="29"/>
      <c r="Q28" s="29"/>
      <c r="R28" s="29"/>
      <c r="S28" s="22">
        <v>-9732</v>
      </c>
    </row>
    <row r="29" spans="1:19" ht="13.5">
      <c r="A29" s="6" t="s">
        <v>21</v>
      </c>
      <c r="B29" s="29">
        <v>456088</v>
      </c>
      <c r="C29" s="22"/>
      <c r="D29" s="29"/>
      <c r="E29" s="22"/>
      <c r="F29" s="29"/>
      <c r="G29" s="22"/>
      <c r="H29" s="29"/>
      <c r="I29" s="29"/>
      <c r="J29" s="29"/>
      <c r="K29" s="22"/>
      <c r="L29" s="29"/>
      <c r="M29" s="29"/>
      <c r="N29" s="29"/>
      <c r="O29" s="22"/>
      <c r="P29" s="29"/>
      <c r="Q29" s="29"/>
      <c r="R29" s="29"/>
      <c r="S29" s="22"/>
    </row>
    <row r="30" spans="1:19" ht="13.5">
      <c r="A30" s="6" t="s">
        <v>91</v>
      </c>
      <c r="B30" s="29">
        <v>59264</v>
      </c>
      <c r="C30" s="22">
        <v>23958</v>
      </c>
      <c r="D30" s="29">
        <v>-141042</v>
      </c>
      <c r="E30" s="22">
        <v>-24837</v>
      </c>
      <c r="F30" s="29">
        <v>68595</v>
      </c>
      <c r="G30" s="22">
        <v>-21927</v>
      </c>
      <c r="H30" s="29">
        <v>-42712</v>
      </c>
      <c r="I30" s="29">
        <v>-98732</v>
      </c>
      <c r="J30" s="29">
        <v>102568</v>
      </c>
      <c r="K30" s="22">
        <v>131564</v>
      </c>
      <c r="L30" s="29">
        <v>90087</v>
      </c>
      <c r="M30" s="29">
        <v>-26536</v>
      </c>
      <c r="N30" s="29">
        <v>102783</v>
      </c>
      <c r="O30" s="22">
        <v>-112453</v>
      </c>
      <c r="P30" s="29">
        <v>-82568</v>
      </c>
      <c r="Q30" s="29">
        <v>-153389</v>
      </c>
      <c r="R30" s="29">
        <v>8028</v>
      </c>
      <c r="S30" s="22">
        <v>16721</v>
      </c>
    </row>
    <row r="31" spans="1:19" ht="13.5">
      <c r="A31" s="6" t="s">
        <v>22</v>
      </c>
      <c r="B31" s="29">
        <v>46689</v>
      </c>
      <c r="C31" s="22">
        <v>722464</v>
      </c>
      <c r="D31" s="29">
        <v>-494725</v>
      </c>
      <c r="E31" s="22">
        <v>754318</v>
      </c>
      <c r="F31" s="29">
        <v>-355946</v>
      </c>
      <c r="G31" s="22">
        <v>870983</v>
      </c>
      <c r="H31" s="29">
        <v>412505</v>
      </c>
      <c r="I31" s="29">
        <v>383220</v>
      </c>
      <c r="J31" s="29">
        <v>920006</v>
      </c>
      <c r="K31" s="22">
        <v>1921640</v>
      </c>
      <c r="L31" s="29">
        <v>763839</v>
      </c>
      <c r="M31" s="29">
        <v>1158231</v>
      </c>
      <c r="N31" s="29">
        <v>-435015</v>
      </c>
      <c r="O31" s="22">
        <v>2038903</v>
      </c>
      <c r="P31" s="29">
        <v>824652</v>
      </c>
      <c r="Q31" s="29">
        <v>623951</v>
      </c>
      <c r="R31" s="29">
        <v>-402810</v>
      </c>
      <c r="S31" s="22">
        <v>2314721</v>
      </c>
    </row>
    <row r="32" spans="1:19" ht="13.5">
      <c r="A32" s="6" t="s">
        <v>23</v>
      </c>
      <c r="B32" s="29">
        <v>8386</v>
      </c>
      <c r="C32" s="22">
        <v>22106</v>
      </c>
      <c r="D32" s="29">
        <v>8493</v>
      </c>
      <c r="E32" s="22">
        <v>28968</v>
      </c>
      <c r="F32" s="29">
        <v>16046</v>
      </c>
      <c r="G32" s="22">
        <v>27489</v>
      </c>
      <c r="H32" s="29">
        <v>24326</v>
      </c>
      <c r="I32" s="29">
        <v>8545</v>
      </c>
      <c r="J32" s="29">
        <v>7627</v>
      </c>
      <c r="K32" s="22">
        <v>13283</v>
      </c>
      <c r="L32" s="29">
        <v>12960</v>
      </c>
      <c r="M32" s="29">
        <v>5759</v>
      </c>
      <c r="N32" s="29">
        <v>4807</v>
      </c>
      <c r="O32" s="22">
        <v>17108</v>
      </c>
      <c r="P32" s="29">
        <v>16434</v>
      </c>
      <c r="Q32" s="29">
        <v>9551</v>
      </c>
      <c r="R32" s="29">
        <v>6664</v>
      </c>
      <c r="S32" s="22">
        <v>14982</v>
      </c>
    </row>
    <row r="33" spans="1:19" ht="13.5">
      <c r="A33" s="6" t="s">
        <v>24</v>
      </c>
      <c r="B33" s="29">
        <v>-11905</v>
      </c>
      <c r="C33" s="22">
        <v>-19899</v>
      </c>
      <c r="D33" s="29">
        <v>-6274</v>
      </c>
      <c r="E33" s="22">
        <v>-7511</v>
      </c>
      <c r="F33" s="29">
        <v>-4245</v>
      </c>
      <c r="G33" s="22">
        <v>-10159</v>
      </c>
      <c r="H33" s="29">
        <v>-6888</v>
      </c>
      <c r="I33" s="29">
        <v>-5662</v>
      </c>
      <c r="J33" s="29">
        <v>-1808</v>
      </c>
      <c r="K33" s="22">
        <v>-15537</v>
      </c>
      <c r="L33" s="29">
        <v>-11729</v>
      </c>
      <c r="M33" s="29">
        <v>-8417</v>
      </c>
      <c r="N33" s="29">
        <v>-3252</v>
      </c>
      <c r="O33" s="22">
        <v>-15445</v>
      </c>
      <c r="P33" s="29">
        <v>-11917</v>
      </c>
      <c r="Q33" s="29">
        <v>-9152</v>
      </c>
      <c r="R33" s="29">
        <v>-4035</v>
      </c>
      <c r="S33" s="22">
        <v>-15542</v>
      </c>
    </row>
    <row r="34" spans="1:19" ht="13.5">
      <c r="A34" s="6" t="s">
        <v>25</v>
      </c>
      <c r="B34" s="29">
        <v>21185</v>
      </c>
      <c r="C34" s="22"/>
      <c r="D34" s="29"/>
      <c r="E34" s="22"/>
      <c r="F34" s="29"/>
      <c r="G34" s="22"/>
      <c r="H34" s="29"/>
      <c r="I34" s="29"/>
      <c r="J34" s="29"/>
      <c r="K34" s="22"/>
      <c r="L34" s="29"/>
      <c r="M34" s="29"/>
      <c r="N34" s="29"/>
      <c r="O34" s="22"/>
      <c r="P34" s="29"/>
      <c r="Q34" s="29"/>
      <c r="R34" s="29"/>
      <c r="S34" s="22"/>
    </row>
    <row r="35" spans="1:19" ht="13.5">
      <c r="A35" s="6" t="s">
        <v>26</v>
      </c>
      <c r="B35" s="29">
        <v>-19306</v>
      </c>
      <c r="C35" s="22">
        <v>-302745</v>
      </c>
      <c r="D35" s="29">
        <v>-156327</v>
      </c>
      <c r="E35" s="22">
        <v>-153800</v>
      </c>
      <c r="F35" s="29">
        <v>-11920</v>
      </c>
      <c r="G35" s="22">
        <v>-769671</v>
      </c>
      <c r="H35" s="29">
        <v>-768332</v>
      </c>
      <c r="I35" s="29">
        <v>-376814</v>
      </c>
      <c r="J35" s="29">
        <v>-376645</v>
      </c>
      <c r="K35" s="22">
        <v>-365346</v>
      </c>
      <c r="L35" s="29">
        <v>-365027</v>
      </c>
      <c r="M35" s="29">
        <v>-18138</v>
      </c>
      <c r="N35" s="29">
        <v>-17926</v>
      </c>
      <c r="O35" s="22">
        <v>-896690</v>
      </c>
      <c r="P35" s="29">
        <v>-837229</v>
      </c>
      <c r="Q35" s="29">
        <v>-520897</v>
      </c>
      <c r="R35" s="29">
        <v>-521667</v>
      </c>
      <c r="S35" s="22">
        <v>-293014</v>
      </c>
    </row>
    <row r="36" spans="1:19" ht="13.5">
      <c r="A36" s="6" t="s">
        <v>27</v>
      </c>
      <c r="B36" s="29">
        <v>136070</v>
      </c>
      <c r="C36" s="22">
        <v>1</v>
      </c>
      <c r="D36" s="29"/>
      <c r="E36" s="22">
        <v>124190</v>
      </c>
      <c r="F36" s="29">
        <v>124190</v>
      </c>
      <c r="G36" s="22"/>
      <c r="H36" s="29"/>
      <c r="I36" s="29"/>
      <c r="J36" s="29"/>
      <c r="K36" s="22">
        <v>234853</v>
      </c>
      <c r="L36" s="29">
        <v>210774</v>
      </c>
      <c r="M36" s="29">
        <v>210774</v>
      </c>
      <c r="N36" s="29"/>
      <c r="O36" s="22"/>
      <c r="P36" s="29"/>
      <c r="Q36" s="29"/>
      <c r="R36" s="29"/>
      <c r="S36" s="22"/>
    </row>
    <row r="37" spans="1:19" ht="14.25" thickBot="1">
      <c r="A37" s="4" t="s">
        <v>28</v>
      </c>
      <c r="B37" s="30">
        <v>181120</v>
      </c>
      <c r="C37" s="23">
        <v>447614</v>
      </c>
      <c r="D37" s="30">
        <v>-648834</v>
      </c>
      <c r="E37" s="23">
        <v>746165</v>
      </c>
      <c r="F37" s="30">
        <v>-231876</v>
      </c>
      <c r="G37" s="23">
        <v>118641</v>
      </c>
      <c r="H37" s="30">
        <v>-338389</v>
      </c>
      <c r="I37" s="30">
        <v>9289</v>
      </c>
      <c r="J37" s="30">
        <v>549179</v>
      </c>
      <c r="K37" s="23">
        <v>1860311</v>
      </c>
      <c r="L37" s="30">
        <v>682235</v>
      </c>
      <c r="M37" s="30">
        <v>1419627</v>
      </c>
      <c r="N37" s="30">
        <v>-451387</v>
      </c>
      <c r="O37" s="23">
        <v>1143875</v>
      </c>
      <c r="P37" s="30">
        <v>-8060</v>
      </c>
      <c r="Q37" s="30">
        <v>103453</v>
      </c>
      <c r="R37" s="30">
        <v>-921849</v>
      </c>
      <c r="S37" s="23">
        <v>2021146</v>
      </c>
    </row>
    <row r="38" spans="1:19" ht="14.25" thickTop="1">
      <c r="A38" s="6" t="s">
        <v>29</v>
      </c>
      <c r="B38" s="29"/>
      <c r="C38" s="22"/>
      <c r="D38" s="29"/>
      <c r="E38" s="22"/>
      <c r="F38" s="29"/>
      <c r="G38" s="22">
        <v>-1300000</v>
      </c>
      <c r="H38" s="29">
        <v>-1300000</v>
      </c>
      <c r="I38" s="29">
        <v>-1300000</v>
      </c>
      <c r="J38" s="29"/>
      <c r="K38" s="22"/>
      <c r="L38" s="29"/>
      <c r="M38" s="29"/>
      <c r="N38" s="29"/>
      <c r="O38" s="22"/>
      <c r="P38" s="29"/>
      <c r="Q38" s="29"/>
      <c r="R38" s="29"/>
      <c r="S38" s="22"/>
    </row>
    <row r="39" spans="1:19" ht="13.5">
      <c r="A39" s="6" t="s">
        <v>30</v>
      </c>
      <c r="B39" s="29"/>
      <c r="C39" s="22">
        <v>300000</v>
      </c>
      <c r="D39" s="29">
        <v>300000</v>
      </c>
      <c r="E39" s="22">
        <v>800000</v>
      </c>
      <c r="F39" s="29">
        <v>800000</v>
      </c>
      <c r="G39" s="22">
        <v>300000</v>
      </c>
      <c r="H39" s="29">
        <v>300000</v>
      </c>
      <c r="I39" s="29"/>
      <c r="J39" s="29"/>
      <c r="K39" s="22"/>
      <c r="L39" s="29"/>
      <c r="M39" s="29"/>
      <c r="N39" s="29"/>
      <c r="O39" s="22"/>
      <c r="P39" s="29"/>
      <c r="Q39" s="29"/>
      <c r="R39" s="29"/>
      <c r="S39" s="22"/>
    </row>
    <row r="40" spans="1:19" ht="13.5">
      <c r="A40" s="6" t="s">
        <v>31</v>
      </c>
      <c r="B40" s="29"/>
      <c r="C40" s="22"/>
      <c r="D40" s="29"/>
      <c r="E40" s="22"/>
      <c r="F40" s="29"/>
      <c r="G40" s="22"/>
      <c r="H40" s="29"/>
      <c r="I40" s="29"/>
      <c r="J40" s="29"/>
      <c r="K40" s="22"/>
      <c r="L40" s="29"/>
      <c r="M40" s="29"/>
      <c r="N40" s="29"/>
      <c r="O40" s="22"/>
      <c r="P40" s="29"/>
      <c r="Q40" s="29"/>
      <c r="R40" s="29"/>
      <c r="S40" s="22">
        <v>-83405</v>
      </c>
    </row>
    <row r="41" spans="1:19" ht="13.5">
      <c r="A41" s="6" t="s">
        <v>32</v>
      </c>
      <c r="B41" s="29"/>
      <c r="C41" s="22"/>
      <c r="D41" s="29"/>
      <c r="E41" s="22">
        <v>91000</v>
      </c>
      <c r="F41" s="29"/>
      <c r="G41" s="22"/>
      <c r="H41" s="29"/>
      <c r="I41" s="29"/>
      <c r="J41" s="29"/>
      <c r="K41" s="22"/>
      <c r="L41" s="29"/>
      <c r="M41" s="29"/>
      <c r="N41" s="29"/>
      <c r="O41" s="22"/>
      <c r="P41" s="29"/>
      <c r="Q41" s="29"/>
      <c r="R41" s="29"/>
      <c r="S41" s="22"/>
    </row>
    <row r="42" spans="1:19" ht="13.5">
      <c r="A42" s="6" t="s">
        <v>33</v>
      </c>
      <c r="B42" s="29">
        <v>-36010</v>
      </c>
      <c r="C42" s="22">
        <v>-202131</v>
      </c>
      <c r="D42" s="29">
        <v>-101382</v>
      </c>
      <c r="E42" s="22">
        <v>-339259</v>
      </c>
      <c r="F42" s="29">
        <v>-208111</v>
      </c>
      <c r="G42" s="22">
        <v>-498143</v>
      </c>
      <c r="H42" s="29">
        <v>-151076</v>
      </c>
      <c r="I42" s="29">
        <v>-126252</v>
      </c>
      <c r="J42" s="29">
        <v>-40831</v>
      </c>
      <c r="K42" s="22">
        <v>-548343</v>
      </c>
      <c r="L42" s="29">
        <v>-493594</v>
      </c>
      <c r="M42" s="29">
        <v>-242551</v>
      </c>
      <c r="N42" s="29">
        <v>-136235</v>
      </c>
      <c r="O42" s="22">
        <v>-452400</v>
      </c>
      <c r="P42" s="29">
        <v>-421375</v>
      </c>
      <c r="Q42" s="29">
        <v>-371876</v>
      </c>
      <c r="R42" s="29">
        <v>-203894</v>
      </c>
      <c r="S42" s="22">
        <v>-455154</v>
      </c>
    </row>
    <row r="43" spans="1:19" ht="13.5">
      <c r="A43" s="6" t="s">
        <v>34</v>
      </c>
      <c r="B43" s="29">
        <v>150</v>
      </c>
      <c r="C43" s="22">
        <v>980</v>
      </c>
      <c r="D43" s="29"/>
      <c r="E43" s="22">
        <v>14200</v>
      </c>
      <c r="F43" s="29">
        <v>12517</v>
      </c>
      <c r="G43" s="22">
        <v>1837</v>
      </c>
      <c r="H43" s="29">
        <v>327</v>
      </c>
      <c r="I43" s="29">
        <v>310</v>
      </c>
      <c r="J43" s="29">
        <v>100</v>
      </c>
      <c r="K43" s="22">
        <v>6534</v>
      </c>
      <c r="L43" s="29">
        <v>4724</v>
      </c>
      <c r="M43" s="29">
        <v>3906</v>
      </c>
      <c r="N43" s="29">
        <v>692</v>
      </c>
      <c r="O43" s="22">
        <v>3033</v>
      </c>
      <c r="P43" s="29">
        <v>2500</v>
      </c>
      <c r="Q43" s="29">
        <v>2500</v>
      </c>
      <c r="R43" s="29">
        <v>2000</v>
      </c>
      <c r="S43" s="22">
        <v>490</v>
      </c>
    </row>
    <row r="44" spans="1:19" ht="13.5">
      <c r="A44" s="6" t="s">
        <v>35</v>
      </c>
      <c r="B44" s="29">
        <v>-27985</v>
      </c>
      <c r="C44" s="22">
        <v>-81260</v>
      </c>
      <c r="D44" s="29">
        <v>-42891</v>
      </c>
      <c r="E44" s="22">
        <v>-73270</v>
      </c>
      <c r="F44" s="29">
        <v>-36755</v>
      </c>
      <c r="G44" s="22">
        <v>-124846</v>
      </c>
      <c r="H44" s="29">
        <v>-104291</v>
      </c>
      <c r="I44" s="29">
        <v>-85792</v>
      </c>
      <c r="J44" s="29">
        <v>-59584</v>
      </c>
      <c r="K44" s="22">
        <v>-493494</v>
      </c>
      <c r="L44" s="29">
        <v>-436289</v>
      </c>
      <c r="M44" s="29">
        <v>-434400</v>
      </c>
      <c r="N44" s="29">
        <v>-238998</v>
      </c>
      <c r="O44" s="22">
        <v>-175415</v>
      </c>
      <c r="P44" s="29">
        <v>-110843</v>
      </c>
      <c r="Q44" s="29">
        <v>-30447</v>
      </c>
      <c r="R44" s="29">
        <v>-24730</v>
      </c>
      <c r="S44" s="22">
        <v>-55886</v>
      </c>
    </row>
    <row r="45" spans="1:19" ht="13.5">
      <c r="A45" s="6" t="s">
        <v>36</v>
      </c>
      <c r="B45" s="29"/>
      <c r="C45" s="22"/>
      <c r="D45" s="29"/>
      <c r="E45" s="22"/>
      <c r="F45" s="29"/>
      <c r="G45" s="22"/>
      <c r="H45" s="29"/>
      <c r="I45" s="29"/>
      <c r="J45" s="29"/>
      <c r="K45" s="22"/>
      <c r="L45" s="29">
        <v>276</v>
      </c>
      <c r="M45" s="29">
        <v>225</v>
      </c>
      <c r="N45" s="29">
        <v>125</v>
      </c>
      <c r="O45" s="22"/>
      <c r="P45" s="29">
        <v>-117</v>
      </c>
      <c r="Q45" s="29">
        <v>-192</v>
      </c>
      <c r="R45" s="29">
        <v>9</v>
      </c>
      <c r="S45" s="22"/>
    </row>
    <row r="46" spans="1:19" ht="13.5">
      <c r="A46" s="6" t="s">
        <v>37</v>
      </c>
      <c r="B46" s="29"/>
      <c r="C46" s="22"/>
      <c r="D46" s="29"/>
      <c r="E46" s="22"/>
      <c r="F46" s="29"/>
      <c r="G46" s="22">
        <v>-500</v>
      </c>
      <c r="H46" s="29">
        <v>-500</v>
      </c>
      <c r="I46" s="29">
        <v>-500</v>
      </c>
      <c r="J46" s="29">
        <v>-500</v>
      </c>
      <c r="K46" s="22"/>
      <c r="L46" s="29"/>
      <c r="M46" s="29"/>
      <c r="N46" s="29"/>
      <c r="O46" s="22">
        <v>-650</v>
      </c>
      <c r="P46" s="29"/>
      <c r="Q46" s="29"/>
      <c r="R46" s="29"/>
      <c r="S46" s="22">
        <v>-110000</v>
      </c>
    </row>
    <row r="47" spans="1:19" ht="13.5">
      <c r="A47" s="6" t="s">
        <v>38</v>
      </c>
      <c r="B47" s="29">
        <v>3000</v>
      </c>
      <c r="C47" s="22">
        <v>6017</v>
      </c>
      <c r="D47" s="29">
        <v>3017</v>
      </c>
      <c r="E47" s="22">
        <v>6252</v>
      </c>
      <c r="F47" s="29">
        <v>3126</v>
      </c>
      <c r="G47" s="22">
        <v>6652</v>
      </c>
      <c r="H47" s="29">
        <v>5015</v>
      </c>
      <c r="I47" s="29">
        <v>3372</v>
      </c>
      <c r="J47" s="29">
        <v>1723</v>
      </c>
      <c r="K47" s="22">
        <v>7583</v>
      </c>
      <c r="L47" s="29">
        <v>5999</v>
      </c>
      <c r="M47" s="29">
        <v>3271</v>
      </c>
      <c r="N47" s="29">
        <v>3189</v>
      </c>
      <c r="O47" s="22">
        <v>61350</v>
      </c>
      <c r="P47" s="29">
        <v>50620</v>
      </c>
      <c r="Q47" s="29">
        <v>25991</v>
      </c>
      <c r="R47" s="29">
        <v>10912</v>
      </c>
      <c r="S47" s="22">
        <v>8177</v>
      </c>
    </row>
    <row r="48" spans="1:19" ht="13.5">
      <c r="A48" s="6" t="s">
        <v>39</v>
      </c>
      <c r="B48" s="29">
        <v>-25000</v>
      </c>
      <c r="C48" s="22">
        <v>20</v>
      </c>
      <c r="D48" s="29"/>
      <c r="E48" s="22"/>
      <c r="F48" s="29"/>
      <c r="G48" s="22"/>
      <c r="H48" s="29"/>
      <c r="I48" s="29"/>
      <c r="J48" s="29"/>
      <c r="K48" s="22"/>
      <c r="L48" s="29"/>
      <c r="M48" s="29"/>
      <c r="N48" s="29">
        <v>247</v>
      </c>
      <c r="O48" s="22"/>
      <c r="P48" s="29"/>
      <c r="Q48" s="29"/>
      <c r="R48" s="29"/>
      <c r="S48" s="22">
        <v>57</v>
      </c>
    </row>
    <row r="49" spans="1:19" ht="14.25" thickBot="1">
      <c r="A49" s="4" t="s">
        <v>40</v>
      </c>
      <c r="B49" s="30">
        <v>-85845</v>
      </c>
      <c r="C49" s="23">
        <v>23624</v>
      </c>
      <c r="D49" s="30">
        <v>158743</v>
      </c>
      <c r="E49" s="23">
        <v>199754</v>
      </c>
      <c r="F49" s="30">
        <v>271608</v>
      </c>
      <c r="G49" s="23">
        <v>-1322173</v>
      </c>
      <c r="H49" s="30">
        <v>-1758108</v>
      </c>
      <c r="I49" s="30">
        <v>-2213510</v>
      </c>
      <c r="J49" s="30">
        <v>-200251</v>
      </c>
      <c r="K49" s="23">
        <v>-1128852</v>
      </c>
      <c r="L49" s="30">
        <v>-918883</v>
      </c>
      <c r="M49" s="30">
        <v>-669547</v>
      </c>
      <c r="N49" s="30">
        <v>-370979</v>
      </c>
      <c r="O49" s="23">
        <v>-564107</v>
      </c>
      <c r="P49" s="30">
        <v>-479215</v>
      </c>
      <c r="Q49" s="30">
        <v>-374025</v>
      </c>
      <c r="R49" s="30">
        <v>-215702</v>
      </c>
      <c r="S49" s="23">
        <v>-685659</v>
      </c>
    </row>
    <row r="50" spans="1:19" ht="14.25" thickTop="1">
      <c r="A50" s="6" t="s">
        <v>41</v>
      </c>
      <c r="B50" s="29">
        <v>-10000</v>
      </c>
      <c r="C50" s="22">
        <v>-450000</v>
      </c>
      <c r="D50" s="29">
        <v>-450000</v>
      </c>
      <c r="E50" s="22">
        <v>20000</v>
      </c>
      <c r="F50" s="29"/>
      <c r="G50" s="22">
        <v>-170000</v>
      </c>
      <c r="H50" s="29">
        <v>-170000</v>
      </c>
      <c r="I50" s="29">
        <v>-170000</v>
      </c>
      <c r="J50" s="29"/>
      <c r="K50" s="22">
        <v>300000</v>
      </c>
      <c r="L50" s="29">
        <v>420000</v>
      </c>
      <c r="M50" s="29">
        <v>400000</v>
      </c>
      <c r="N50" s="29"/>
      <c r="O50" s="22">
        <v>-100000</v>
      </c>
      <c r="P50" s="29">
        <v>-100000</v>
      </c>
      <c r="Q50" s="29">
        <v>-100000</v>
      </c>
      <c r="R50" s="29"/>
      <c r="S50" s="22">
        <v>50000</v>
      </c>
    </row>
    <row r="51" spans="1:19" ht="13.5">
      <c r="A51" s="6" t="s">
        <v>42</v>
      </c>
      <c r="B51" s="29"/>
      <c r="C51" s="22">
        <v>2350000</v>
      </c>
      <c r="D51" s="29">
        <v>2350000</v>
      </c>
      <c r="E51" s="22"/>
      <c r="F51" s="29"/>
      <c r="G51" s="22"/>
      <c r="H51" s="29"/>
      <c r="I51" s="29"/>
      <c r="J51" s="29"/>
      <c r="K51" s="22"/>
      <c r="L51" s="29"/>
      <c r="M51" s="29"/>
      <c r="N51" s="29"/>
      <c r="O51" s="22"/>
      <c r="P51" s="29"/>
      <c r="Q51" s="29"/>
      <c r="R51" s="29"/>
      <c r="S51" s="22"/>
    </row>
    <row r="52" spans="1:19" ht="13.5">
      <c r="A52" s="6" t="s">
        <v>43</v>
      </c>
      <c r="B52" s="29">
        <v>-219996</v>
      </c>
      <c r="C52" s="22">
        <v>-234996</v>
      </c>
      <c r="D52" s="29">
        <v>-15000</v>
      </c>
      <c r="E52" s="22"/>
      <c r="F52" s="29"/>
      <c r="G52" s="22"/>
      <c r="H52" s="29"/>
      <c r="I52" s="29"/>
      <c r="J52" s="29"/>
      <c r="K52" s="22">
        <v>-500000</v>
      </c>
      <c r="L52" s="29">
        <v>-500000</v>
      </c>
      <c r="M52" s="29">
        <v>-500000</v>
      </c>
      <c r="N52" s="29"/>
      <c r="O52" s="22"/>
      <c r="P52" s="29"/>
      <c r="Q52" s="29"/>
      <c r="R52" s="29"/>
      <c r="S52" s="22"/>
    </row>
    <row r="53" spans="1:19" ht="13.5">
      <c r="A53" s="6" t="s">
        <v>44</v>
      </c>
      <c r="B53" s="29">
        <v>-19906</v>
      </c>
      <c r="C53" s="22">
        <v>-39567</v>
      </c>
      <c r="D53" s="29">
        <v>-19633</v>
      </c>
      <c r="E53" s="22">
        <v>-38387</v>
      </c>
      <c r="F53" s="29">
        <v>-19048</v>
      </c>
      <c r="G53" s="22">
        <v>-37244</v>
      </c>
      <c r="H53" s="29">
        <v>-27827</v>
      </c>
      <c r="I53" s="29">
        <v>-18481</v>
      </c>
      <c r="J53" s="29">
        <v>-9205</v>
      </c>
      <c r="K53" s="22">
        <v>-28828</v>
      </c>
      <c r="L53" s="29">
        <v>-19692</v>
      </c>
      <c r="M53" s="29">
        <v>-10623</v>
      </c>
      <c r="N53" s="29">
        <v>-3945</v>
      </c>
      <c r="O53" s="22">
        <v>-1585</v>
      </c>
      <c r="P53" s="29"/>
      <c r="Q53" s="29"/>
      <c r="R53" s="29"/>
      <c r="S53" s="22"/>
    </row>
    <row r="54" spans="1:19" ht="13.5">
      <c r="A54" s="6" t="s">
        <v>45</v>
      </c>
      <c r="B54" s="29">
        <v>-113</v>
      </c>
      <c r="C54" s="22">
        <v>-112</v>
      </c>
      <c r="D54" s="29">
        <v>-112</v>
      </c>
      <c r="E54" s="22">
        <v>-188</v>
      </c>
      <c r="F54" s="29">
        <v>-159</v>
      </c>
      <c r="G54" s="22">
        <v>-202216</v>
      </c>
      <c r="H54" s="29">
        <v>-138691</v>
      </c>
      <c r="I54" s="29">
        <v>-495</v>
      </c>
      <c r="J54" s="29">
        <v>-466</v>
      </c>
      <c r="K54" s="22">
        <v>-49</v>
      </c>
      <c r="L54" s="29">
        <v>-49</v>
      </c>
      <c r="M54" s="29">
        <v>-1</v>
      </c>
      <c r="N54" s="29"/>
      <c r="O54" s="22">
        <v>-397469</v>
      </c>
      <c r="P54" s="29">
        <v>-397469</v>
      </c>
      <c r="Q54" s="29">
        <v>-397469</v>
      </c>
      <c r="R54" s="29">
        <v>-376145</v>
      </c>
      <c r="S54" s="22">
        <v>-1108</v>
      </c>
    </row>
    <row r="55" spans="1:19" ht="13.5">
      <c r="A55" s="6" t="s">
        <v>46</v>
      </c>
      <c r="B55" s="29">
        <v>-69783</v>
      </c>
      <c r="C55" s="22">
        <v>-71463</v>
      </c>
      <c r="D55" s="29">
        <v>-70502</v>
      </c>
      <c r="E55" s="22">
        <v>-152016</v>
      </c>
      <c r="F55" s="29">
        <v>-81650</v>
      </c>
      <c r="G55" s="22">
        <v>-173299</v>
      </c>
      <c r="H55" s="29">
        <v>-164963</v>
      </c>
      <c r="I55" s="29">
        <v>-86546</v>
      </c>
      <c r="J55" s="29">
        <v>-71304</v>
      </c>
      <c r="K55" s="22">
        <v>-148785</v>
      </c>
      <c r="L55" s="29">
        <v>-135256</v>
      </c>
      <c r="M55" s="29">
        <v>-61061</v>
      </c>
      <c r="N55" s="29">
        <v>-47594</v>
      </c>
      <c r="O55" s="22">
        <v>-127320</v>
      </c>
      <c r="P55" s="29">
        <v>-116762</v>
      </c>
      <c r="Q55" s="29">
        <v>-65903</v>
      </c>
      <c r="R55" s="29">
        <v>-47437</v>
      </c>
      <c r="S55" s="22">
        <v>-146020</v>
      </c>
    </row>
    <row r="56" spans="1:19" ht="13.5">
      <c r="A56" s="6" t="s">
        <v>91</v>
      </c>
      <c r="B56" s="29"/>
      <c r="C56" s="22"/>
      <c r="D56" s="29"/>
      <c r="E56" s="22"/>
      <c r="F56" s="29"/>
      <c r="G56" s="22"/>
      <c r="H56" s="29"/>
      <c r="I56" s="29"/>
      <c r="J56" s="29"/>
      <c r="K56" s="22"/>
      <c r="L56" s="29"/>
      <c r="M56" s="29"/>
      <c r="N56" s="29"/>
      <c r="O56" s="22"/>
      <c r="P56" s="29">
        <v>-1041</v>
      </c>
      <c r="Q56" s="29">
        <v>-499</v>
      </c>
      <c r="R56" s="29">
        <v>-110</v>
      </c>
      <c r="S56" s="22">
        <v>-520</v>
      </c>
    </row>
    <row r="57" spans="1:19" ht="14.25" thickBot="1">
      <c r="A57" s="4" t="s">
        <v>47</v>
      </c>
      <c r="B57" s="30">
        <v>-319800</v>
      </c>
      <c r="C57" s="23">
        <v>1553861</v>
      </c>
      <c r="D57" s="30">
        <v>1794751</v>
      </c>
      <c r="E57" s="23">
        <v>-170592</v>
      </c>
      <c r="F57" s="30">
        <v>-100858</v>
      </c>
      <c r="G57" s="23">
        <v>-582760</v>
      </c>
      <c r="H57" s="30">
        <v>-501482</v>
      </c>
      <c r="I57" s="30">
        <v>-275523</v>
      </c>
      <c r="J57" s="30">
        <v>-80977</v>
      </c>
      <c r="K57" s="23">
        <v>-377664</v>
      </c>
      <c r="L57" s="30">
        <v>-234998</v>
      </c>
      <c r="M57" s="30">
        <v>-171687</v>
      </c>
      <c r="N57" s="30">
        <v>-51539</v>
      </c>
      <c r="O57" s="23">
        <v>-626375</v>
      </c>
      <c r="P57" s="30">
        <v>-615274</v>
      </c>
      <c r="Q57" s="30">
        <v>-563873</v>
      </c>
      <c r="R57" s="30">
        <v>-423692</v>
      </c>
      <c r="S57" s="23">
        <v>-97649</v>
      </c>
    </row>
    <row r="58" spans="1:19" ht="14.25" thickTop="1">
      <c r="A58" s="7" t="s">
        <v>48</v>
      </c>
      <c r="B58" s="29">
        <v>2813</v>
      </c>
      <c r="C58" s="22">
        <v>5239</v>
      </c>
      <c r="D58" s="29">
        <v>3895</v>
      </c>
      <c r="E58" s="22">
        <v>4610</v>
      </c>
      <c r="F58" s="29">
        <v>6891</v>
      </c>
      <c r="G58" s="22">
        <v>-5311</v>
      </c>
      <c r="H58" s="29">
        <v>1282</v>
      </c>
      <c r="I58" s="29">
        <v>1320</v>
      </c>
      <c r="J58" s="29">
        <v>-1017</v>
      </c>
      <c r="K58" s="22">
        <v>990</v>
      </c>
      <c r="L58" s="29">
        <v>-1547</v>
      </c>
      <c r="M58" s="29">
        <v>2803</v>
      </c>
      <c r="N58" s="29">
        <v>547</v>
      </c>
      <c r="O58" s="22">
        <v>-441</v>
      </c>
      <c r="P58" s="29">
        <v>439</v>
      </c>
      <c r="Q58" s="29">
        <v>248</v>
      </c>
      <c r="R58" s="29">
        <v>-842</v>
      </c>
      <c r="S58" s="22">
        <v>-1237</v>
      </c>
    </row>
    <row r="59" spans="1:19" ht="13.5">
      <c r="A59" s="7" t="s">
        <v>49</v>
      </c>
      <c r="B59" s="29">
        <v>-221712</v>
      </c>
      <c r="C59" s="22">
        <v>2030340</v>
      </c>
      <c r="D59" s="29">
        <v>1308556</v>
      </c>
      <c r="E59" s="22">
        <v>779937</v>
      </c>
      <c r="F59" s="29">
        <v>-54234</v>
      </c>
      <c r="G59" s="22">
        <v>-1791603</v>
      </c>
      <c r="H59" s="29">
        <v>-2596697</v>
      </c>
      <c r="I59" s="29">
        <v>-2478424</v>
      </c>
      <c r="J59" s="29">
        <v>266933</v>
      </c>
      <c r="K59" s="22">
        <v>354784</v>
      </c>
      <c r="L59" s="29">
        <v>-473194</v>
      </c>
      <c r="M59" s="29">
        <v>581196</v>
      </c>
      <c r="N59" s="29">
        <v>-873359</v>
      </c>
      <c r="O59" s="22">
        <v>-47049</v>
      </c>
      <c r="P59" s="29">
        <v>-1102110</v>
      </c>
      <c r="Q59" s="29">
        <v>-834196</v>
      </c>
      <c r="R59" s="29">
        <v>-1562086</v>
      </c>
      <c r="S59" s="22">
        <v>1236600</v>
      </c>
    </row>
    <row r="60" spans="1:19" ht="13.5">
      <c r="A60" s="7" t="s">
        <v>50</v>
      </c>
      <c r="B60" s="29">
        <v>4566234</v>
      </c>
      <c r="C60" s="22">
        <v>2535893</v>
      </c>
      <c r="D60" s="29">
        <v>2535893</v>
      </c>
      <c r="E60" s="22">
        <v>1755956</v>
      </c>
      <c r="F60" s="29">
        <v>1755956</v>
      </c>
      <c r="G60" s="22">
        <v>3547559</v>
      </c>
      <c r="H60" s="29">
        <v>3547559</v>
      </c>
      <c r="I60" s="29">
        <v>3547559</v>
      </c>
      <c r="J60" s="29">
        <v>3547559</v>
      </c>
      <c r="K60" s="22">
        <v>3192775</v>
      </c>
      <c r="L60" s="29">
        <v>3192775</v>
      </c>
      <c r="M60" s="29">
        <v>3192775</v>
      </c>
      <c r="N60" s="29">
        <v>3192775</v>
      </c>
      <c r="O60" s="22">
        <v>3239824</v>
      </c>
      <c r="P60" s="29">
        <v>3239824</v>
      </c>
      <c r="Q60" s="29">
        <v>3239824</v>
      </c>
      <c r="R60" s="29">
        <v>3239824</v>
      </c>
      <c r="S60" s="22">
        <v>2003224</v>
      </c>
    </row>
    <row r="61" spans="1:19" ht="14.25" thickBot="1">
      <c r="A61" s="7" t="s">
        <v>50</v>
      </c>
      <c r="B61" s="29">
        <v>4344521</v>
      </c>
      <c r="C61" s="22">
        <v>4566234</v>
      </c>
      <c r="D61" s="29">
        <v>3844450</v>
      </c>
      <c r="E61" s="22">
        <v>2535893</v>
      </c>
      <c r="F61" s="29">
        <v>1701721</v>
      </c>
      <c r="G61" s="22">
        <v>1755956</v>
      </c>
      <c r="H61" s="29">
        <v>950862</v>
      </c>
      <c r="I61" s="29">
        <v>1069135</v>
      </c>
      <c r="J61" s="29">
        <v>3814493</v>
      </c>
      <c r="K61" s="22">
        <v>3547559</v>
      </c>
      <c r="L61" s="29">
        <v>2719580</v>
      </c>
      <c r="M61" s="29">
        <v>3773971</v>
      </c>
      <c r="N61" s="29">
        <v>2319416</v>
      </c>
      <c r="O61" s="22">
        <v>3192775</v>
      </c>
      <c r="P61" s="29">
        <v>2137714</v>
      </c>
      <c r="Q61" s="29">
        <v>2405627</v>
      </c>
      <c r="R61" s="29">
        <v>1677737</v>
      </c>
      <c r="S61" s="22">
        <v>3239824</v>
      </c>
    </row>
    <row r="62" spans="1:19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ht="13.5">
      <c r="A64" s="20" t="s">
        <v>172</v>
      </c>
    </row>
    <row r="65" ht="13.5">
      <c r="A65" s="20" t="s">
        <v>173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168</v>
      </c>
      <c r="B2" s="14">
        <v>6466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HYPERLINK("http://www.kabupro.jp/mark/20140807/S1002Q0R.htm","四半期報告書")</f>
        <v>四半期報告書</v>
      </c>
      <c r="C4" s="15" t="str">
        <f>HYPERLINK("http://www.kabupro.jp/mark/20140514/S1001SHG.htm","四半期報告書")</f>
        <v>四半期報告書</v>
      </c>
      <c r="D4" s="15" t="str">
        <f>HYPERLINK("http://www.kabupro.jp/mark/20140213/S10017FZ.htm","四半期報告書")</f>
        <v>四半期報告書</v>
      </c>
      <c r="E4" s="15" t="str">
        <f>HYPERLINK("http://www.kabupro.jp/mark/20140807/S1002Q0R.htm","四半期報告書")</f>
        <v>四半期報告書</v>
      </c>
      <c r="F4" s="15" t="str">
        <f>HYPERLINK("http://www.kabupro.jp/mark/20130808/S000E7B7.htm","四半期報告書")</f>
        <v>四半期報告書</v>
      </c>
      <c r="G4" s="15" t="str">
        <f>HYPERLINK("http://www.kabupro.jp/mark/20130514/S000DDC9.htm","四半期報告書")</f>
        <v>四半期報告書</v>
      </c>
      <c r="H4" s="15" t="str">
        <f>HYPERLINK("http://www.kabupro.jp/mark/20130213/S000CSYC.htm","四半期報告書")</f>
        <v>四半期報告書</v>
      </c>
      <c r="I4" s="15" t="str">
        <f>HYPERLINK("http://www.kabupro.jp/mark/20131220/S1000SBR.htm","有価証券報告書")</f>
        <v>有価証券報告書</v>
      </c>
      <c r="J4" s="15" t="str">
        <f>HYPERLINK("http://www.kabupro.jp/mark/20120809/S000BMX4.htm","四半期報告書")</f>
        <v>四半期報告書</v>
      </c>
      <c r="K4" s="15" t="str">
        <f>HYPERLINK("http://www.kabupro.jp/mark/20120514/S000ATHQ.htm","四半期報告書")</f>
        <v>四半期報告書</v>
      </c>
      <c r="L4" s="15" t="str">
        <f>HYPERLINK("http://www.kabupro.jp/mark/20120214/S000AAQ6.htm","四半期報告書")</f>
        <v>四半期報告書</v>
      </c>
      <c r="M4" s="15" t="str">
        <f>HYPERLINK("http://www.kabupro.jp/mark/20121221/S000CIAH.htm","有価証券報告書")</f>
        <v>有価証券報告書</v>
      </c>
      <c r="N4" s="15" t="str">
        <f>HYPERLINK("http://www.kabupro.jp/mark/20110812/S00093QG.htm","四半期報告書")</f>
        <v>四半期報告書</v>
      </c>
      <c r="O4" s="15" t="str">
        <f>HYPERLINK("http://www.kabupro.jp/mark/20110513/S00089ZQ.htm","四半期報告書")</f>
        <v>四半期報告書</v>
      </c>
      <c r="P4" s="15" t="str">
        <f>HYPERLINK("http://www.kabupro.jp/mark/20110214/S0007TMJ.htm","四半期報告書")</f>
        <v>四半期報告書</v>
      </c>
      <c r="Q4" s="15" t="str">
        <f>HYPERLINK("http://www.kabupro.jp/mark/20111222/S0009WM1.htm","有価証券報告書")</f>
        <v>有価証券報告書</v>
      </c>
      <c r="R4" s="15" t="str">
        <f>HYPERLINK("http://www.kabupro.jp/mark/20100812/S0006L4F.htm","四半期報告書")</f>
        <v>四半期報告書</v>
      </c>
      <c r="S4" s="15" t="str">
        <f>HYPERLINK("http://www.kabupro.jp/mark/20100514/S0005OWF.htm","四半期報告書")</f>
        <v>四半期報告書</v>
      </c>
      <c r="T4" s="15" t="str">
        <f>HYPERLINK("http://www.kabupro.jp/mark/20100215/S00055KM.htm","四半期報告書")</f>
        <v>四半期報告書</v>
      </c>
      <c r="U4" s="15" t="str">
        <f>HYPERLINK("http://www.kabupro.jp/mark/20101222/S0007FEA.htm","有価証券報告書")</f>
        <v>有価証券報告書</v>
      </c>
      <c r="V4" s="15" t="str">
        <f>HYPERLINK("http://www.kabupro.jp/mark/20090812/S0003WDJ.htm","四半期報告書")</f>
        <v>四半期報告書</v>
      </c>
      <c r="W4" s="15" t="str">
        <f>HYPERLINK("http://www.kabupro.jp/mark/20090515/S000327V.htm","四半期報告書")</f>
        <v>四半期報告書</v>
      </c>
      <c r="X4" s="15" t="str">
        <f>HYPERLINK("http://www.kabupro.jp/mark/20090226/S0002MPB.htm","訂正四半期報告書")</f>
        <v>訂正四半期報告書</v>
      </c>
      <c r="Y4" s="15" t="str">
        <f>HYPERLINK("http://www.kabupro.jp/mark/20091222/S0004TVZ.htm","有価証券報告書")</f>
        <v>有価証券報告書</v>
      </c>
    </row>
    <row r="5" spans="1:25" ht="14.25" thickBot="1">
      <c r="A5" s="11" t="s">
        <v>59</v>
      </c>
      <c r="B5" s="1" t="s">
        <v>248</v>
      </c>
      <c r="C5" s="1" t="s">
        <v>251</v>
      </c>
      <c r="D5" s="1" t="s">
        <v>253</v>
      </c>
      <c r="E5" s="1" t="s">
        <v>248</v>
      </c>
      <c r="F5" s="1" t="s">
        <v>255</v>
      </c>
      <c r="G5" s="1" t="s">
        <v>257</v>
      </c>
      <c r="H5" s="1" t="s">
        <v>259</v>
      </c>
      <c r="I5" s="1" t="s">
        <v>65</v>
      </c>
      <c r="J5" s="1" t="s">
        <v>261</v>
      </c>
      <c r="K5" s="1" t="s">
        <v>263</v>
      </c>
      <c r="L5" s="1" t="s">
        <v>265</v>
      </c>
      <c r="M5" s="1" t="s">
        <v>69</v>
      </c>
      <c r="N5" s="1" t="s">
        <v>267</v>
      </c>
      <c r="O5" s="1" t="s">
        <v>269</v>
      </c>
      <c r="P5" s="1" t="s">
        <v>271</v>
      </c>
      <c r="Q5" s="1" t="s">
        <v>71</v>
      </c>
      <c r="R5" s="1" t="s">
        <v>273</v>
      </c>
      <c r="S5" s="1" t="s">
        <v>275</v>
      </c>
      <c r="T5" s="1" t="s">
        <v>277</v>
      </c>
      <c r="U5" s="1" t="s">
        <v>73</v>
      </c>
      <c r="V5" s="1" t="s">
        <v>279</v>
      </c>
      <c r="W5" s="1" t="s">
        <v>281</v>
      </c>
      <c r="X5" s="1" t="s">
        <v>283</v>
      </c>
      <c r="Y5" s="1" t="s">
        <v>75</v>
      </c>
    </row>
    <row r="6" spans="1:25" ht="15" thickBot="1" thickTop="1">
      <c r="A6" s="10" t="s">
        <v>60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249</v>
      </c>
      <c r="C7" s="14" t="s">
        <v>249</v>
      </c>
      <c r="D7" s="14" t="s">
        <v>249</v>
      </c>
      <c r="E7" s="16" t="s">
        <v>66</v>
      </c>
      <c r="F7" s="14" t="s">
        <v>249</v>
      </c>
      <c r="G7" s="14" t="s">
        <v>249</v>
      </c>
      <c r="H7" s="14" t="s">
        <v>249</v>
      </c>
      <c r="I7" s="16" t="s">
        <v>66</v>
      </c>
      <c r="J7" s="14" t="s">
        <v>249</v>
      </c>
      <c r="K7" s="14" t="s">
        <v>249</v>
      </c>
      <c r="L7" s="14" t="s">
        <v>249</v>
      </c>
      <c r="M7" s="16" t="s">
        <v>66</v>
      </c>
      <c r="N7" s="14" t="s">
        <v>249</v>
      </c>
      <c r="O7" s="14" t="s">
        <v>249</v>
      </c>
      <c r="P7" s="14" t="s">
        <v>249</v>
      </c>
      <c r="Q7" s="16" t="s">
        <v>66</v>
      </c>
      <c r="R7" s="14" t="s">
        <v>249</v>
      </c>
      <c r="S7" s="14" t="s">
        <v>249</v>
      </c>
      <c r="T7" s="14" t="s">
        <v>249</v>
      </c>
      <c r="U7" s="16" t="s">
        <v>66</v>
      </c>
      <c r="V7" s="14" t="s">
        <v>249</v>
      </c>
      <c r="W7" s="14" t="s">
        <v>249</v>
      </c>
      <c r="X7" s="14" t="s">
        <v>249</v>
      </c>
      <c r="Y7" s="16" t="s">
        <v>66</v>
      </c>
    </row>
    <row r="8" spans="1:25" ht="13.5">
      <c r="A8" s="13" t="s">
        <v>62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63</v>
      </c>
      <c r="B9" s="1" t="s">
        <v>250</v>
      </c>
      <c r="C9" s="1" t="s">
        <v>252</v>
      </c>
      <c r="D9" s="1" t="s">
        <v>254</v>
      </c>
      <c r="E9" s="17" t="s">
        <v>67</v>
      </c>
      <c r="F9" s="1" t="s">
        <v>256</v>
      </c>
      <c r="G9" s="1" t="s">
        <v>258</v>
      </c>
      <c r="H9" s="1" t="s">
        <v>260</v>
      </c>
      <c r="I9" s="17" t="s">
        <v>68</v>
      </c>
      <c r="J9" s="1" t="s">
        <v>262</v>
      </c>
      <c r="K9" s="1" t="s">
        <v>264</v>
      </c>
      <c r="L9" s="1" t="s">
        <v>266</v>
      </c>
      <c r="M9" s="17" t="s">
        <v>70</v>
      </c>
      <c r="N9" s="1" t="s">
        <v>268</v>
      </c>
      <c r="O9" s="1" t="s">
        <v>270</v>
      </c>
      <c r="P9" s="1" t="s">
        <v>272</v>
      </c>
      <c r="Q9" s="17" t="s">
        <v>72</v>
      </c>
      <c r="R9" s="1" t="s">
        <v>274</v>
      </c>
      <c r="S9" s="1" t="s">
        <v>276</v>
      </c>
      <c r="T9" s="1" t="s">
        <v>278</v>
      </c>
      <c r="U9" s="17" t="s">
        <v>74</v>
      </c>
      <c r="V9" s="1" t="s">
        <v>280</v>
      </c>
      <c r="W9" s="1" t="s">
        <v>282</v>
      </c>
      <c r="X9" s="1" t="s">
        <v>284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9" t="s">
        <v>285</v>
      </c>
      <c r="B11" s="28">
        <v>1113327</v>
      </c>
      <c r="C11" s="28">
        <v>1525893</v>
      </c>
      <c r="D11" s="28">
        <v>1512163</v>
      </c>
      <c r="E11" s="21">
        <v>4546061</v>
      </c>
      <c r="F11" s="28">
        <v>1302101</v>
      </c>
      <c r="G11" s="28">
        <v>1327402</v>
      </c>
      <c r="H11" s="28">
        <v>1683830</v>
      </c>
      <c r="I11" s="21">
        <v>2515733</v>
      </c>
      <c r="J11" s="28">
        <v>1727152</v>
      </c>
      <c r="K11" s="28">
        <v>1581582</v>
      </c>
      <c r="L11" s="28">
        <v>1009320</v>
      </c>
      <c r="M11" s="21">
        <v>1735812</v>
      </c>
      <c r="N11" s="28">
        <v>1730722</v>
      </c>
      <c r="O11" s="28">
        <v>2349000</v>
      </c>
      <c r="P11" s="28">
        <v>3794362</v>
      </c>
      <c r="Q11" s="21">
        <v>3537431</v>
      </c>
      <c r="R11" s="28">
        <v>2709454</v>
      </c>
      <c r="S11" s="28">
        <v>3763847</v>
      </c>
      <c r="T11" s="28">
        <v>2109426</v>
      </c>
      <c r="U11" s="21">
        <v>3182656</v>
      </c>
      <c r="V11" s="28">
        <v>2027667</v>
      </c>
      <c r="W11" s="28">
        <v>2295516</v>
      </c>
      <c r="X11" s="28">
        <v>1567703</v>
      </c>
      <c r="Y11" s="21">
        <v>3229731</v>
      </c>
    </row>
    <row r="12" spans="1:25" ht="13.5">
      <c r="A12" s="2" t="s">
        <v>286</v>
      </c>
      <c r="B12" s="29">
        <v>2040108</v>
      </c>
      <c r="C12" s="29">
        <v>2245170</v>
      </c>
      <c r="D12" s="29">
        <v>2201326</v>
      </c>
      <c r="E12" s="22">
        <v>2658001</v>
      </c>
      <c r="F12" s="29">
        <v>3063421</v>
      </c>
      <c r="G12" s="29">
        <v>3320307</v>
      </c>
      <c r="H12" s="29">
        <v>2829550</v>
      </c>
      <c r="I12" s="22">
        <v>2773477</v>
      </c>
      <c r="J12" s="29">
        <v>2202680</v>
      </c>
      <c r="K12" s="29">
        <v>2409880</v>
      </c>
      <c r="L12" s="29">
        <v>2064451</v>
      </c>
      <c r="M12" s="22">
        <v>1807953</v>
      </c>
      <c r="N12" s="29">
        <v>1785366</v>
      </c>
      <c r="O12" s="29">
        <v>1805513</v>
      </c>
      <c r="P12" s="29">
        <v>1468603</v>
      </c>
      <c r="Q12" s="22">
        <v>1570472</v>
      </c>
      <c r="R12" s="29">
        <v>2129099</v>
      </c>
      <c r="S12" s="29">
        <v>1463082</v>
      </c>
      <c r="T12" s="29">
        <v>2804040</v>
      </c>
      <c r="U12" s="22">
        <v>1845107</v>
      </c>
      <c r="V12" s="29">
        <v>2409772</v>
      </c>
      <c r="W12" s="29">
        <v>2691321</v>
      </c>
      <c r="X12" s="29">
        <v>2980760</v>
      </c>
      <c r="Y12" s="22">
        <v>2811136</v>
      </c>
    </row>
    <row r="13" spans="1:25" ht="13.5">
      <c r="A13" s="2" t="s">
        <v>81</v>
      </c>
      <c r="B13" s="29">
        <v>2818717</v>
      </c>
      <c r="C13" s="29">
        <v>2818628</v>
      </c>
      <c r="D13" s="29">
        <v>2818615</v>
      </c>
      <c r="E13" s="22">
        <v>20173</v>
      </c>
      <c r="F13" s="29">
        <v>2517831</v>
      </c>
      <c r="G13" s="29">
        <v>2517047</v>
      </c>
      <c r="H13" s="29">
        <v>1518934</v>
      </c>
      <c r="I13" s="22">
        <v>320021</v>
      </c>
      <c r="J13" s="29">
        <v>319810</v>
      </c>
      <c r="K13" s="29">
        <v>419585</v>
      </c>
      <c r="L13" s="29">
        <v>619866</v>
      </c>
      <c r="M13" s="22">
        <v>822773</v>
      </c>
      <c r="N13" s="29">
        <v>824918</v>
      </c>
      <c r="O13" s="29">
        <v>823632</v>
      </c>
      <c r="P13" s="29">
        <v>221909</v>
      </c>
      <c r="Q13" s="22">
        <v>111306</v>
      </c>
      <c r="R13" s="29">
        <v>10126</v>
      </c>
      <c r="S13" s="29">
        <v>10124</v>
      </c>
      <c r="T13" s="29">
        <v>209989</v>
      </c>
      <c r="U13" s="22">
        <v>10119</v>
      </c>
      <c r="V13" s="29">
        <v>110046</v>
      </c>
      <c r="W13" s="29">
        <v>110111</v>
      </c>
      <c r="X13" s="29">
        <v>110034</v>
      </c>
      <c r="Y13" s="22">
        <v>10093</v>
      </c>
    </row>
    <row r="14" spans="1:25" ht="13.5">
      <c r="A14" s="2" t="s">
        <v>82</v>
      </c>
      <c r="B14" s="29">
        <v>172035</v>
      </c>
      <c r="C14" s="29">
        <v>197425</v>
      </c>
      <c r="D14" s="29">
        <v>187975</v>
      </c>
      <c r="E14" s="22">
        <v>125334</v>
      </c>
      <c r="F14" s="29">
        <v>186988</v>
      </c>
      <c r="G14" s="29">
        <v>153144</v>
      </c>
      <c r="H14" s="29">
        <v>171623</v>
      </c>
      <c r="I14" s="22">
        <v>291289</v>
      </c>
      <c r="J14" s="29">
        <v>509980</v>
      </c>
      <c r="K14" s="29">
        <v>373714</v>
      </c>
      <c r="L14" s="29">
        <v>423107</v>
      </c>
      <c r="M14" s="22">
        <v>312407</v>
      </c>
      <c r="N14" s="29">
        <v>210390</v>
      </c>
      <c r="O14" s="29">
        <v>206762</v>
      </c>
      <c r="P14" s="29">
        <v>163444</v>
      </c>
      <c r="Q14" s="22">
        <v>329236</v>
      </c>
      <c r="R14" s="29">
        <v>77465</v>
      </c>
      <c r="S14" s="29">
        <v>64005</v>
      </c>
      <c r="T14" s="29">
        <v>39181</v>
      </c>
      <c r="U14" s="22">
        <v>247962</v>
      </c>
      <c r="V14" s="29">
        <v>45463</v>
      </c>
      <c r="W14" s="29">
        <v>102639</v>
      </c>
      <c r="X14" s="29">
        <v>43357</v>
      </c>
      <c r="Y14" s="22"/>
    </row>
    <row r="15" spans="1:25" ht="13.5">
      <c r="A15" s="2" t="s">
        <v>83</v>
      </c>
      <c r="B15" s="29">
        <v>1697571</v>
      </c>
      <c r="C15" s="29">
        <v>1641789</v>
      </c>
      <c r="D15" s="29">
        <v>1435955</v>
      </c>
      <c r="E15" s="22">
        <v>1348212</v>
      </c>
      <c r="F15" s="29">
        <v>1464809</v>
      </c>
      <c r="G15" s="29">
        <v>1306721</v>
      </c>
      <c r="H15" s="29">
        <v>1333173</v>
      </c>
      <c r="I15" s="22">
        <v>1438398</v>
      </c>
      <c r="J15" s="29">
        <v>2226941</v>
      </c>
      <c r="K15" s="29">
        <v>2133218</v>
      </c>
      <c r="L15" s="29">
        <v>2144843</v>
      </c>
      <c r="M15" s="22">
        <v>1850016</v>
      </c>
      <c r="N15" s="29">
        <v>1963302</v>
      </c>
      <c r="O15" s="29">
        <v>1763835</v>
      </c>
      <c r="P15" s="29">
        <v>1352001</v>
      </c>
      <c r="Q15" s="22">
        <v>1659420</v>
      </c>
      <c r="R15" s="29">
        <v>1784911</v>
      </c>
      <c r="S15" s="29">
        <v>1555510</v>
      </c>
      <c r="T15" s="29">
        <v>1284989</v>
      </c>
      <c r="U15" s="22">
        <v>1367165</v>
      </c>
      <c r="V15" s="29">
        <v>1779553</v>
      </c>
      <c r="W15" s="29">
        <v>1430754</v>
      </c>
      <c r="X15" s="29">
        <v>2113832</v>
      </c>
      <c r="Y15" s="22"/>
    </row>
    <row r="16" spans="1:25" ht="13.5">
      <c r="A16" s="2" t="s">
        <v>84</v>
      </c>
      <c r="B16" s="29">
        <v>733158</v>
      </c>
      <c r="C16" s="29">
        <v>705132</v>
      </c>
      <c r="D16" s="29">
        <v>698676</v>
      </c>
      <c r="E16" s="22">
        <v>699407</v>
      </c>
      <c r="F16" s="29">
        <v>691439</v>
      </c>
      <c r="G16" s="29">
        <v>709442</v>
      </c>
      <c r="H16" s="29">
        <v>678995</v>
      </c>
      <c r="I16" s="22">
        <v>668500</v>
      </c>
      <c r="J16" s="29">
        <v>675149</v>
      </c>
      <c r="K16" s="29">
        <v>678038</v>
      </c>
      <c r="L16" s="29">
        <v>696959</v>
      </c>
      <c r="M16" s="22">
        <v>676426</v>
      </c>
      <c r="N16" s="29">
        <v>694498</v>
      </c>
      <c r="O16" s="29">
        <v>681960</v>
      </c>
      <c r="P16" s="29">
        <v>703592</v>
      </c>
      <c r="Q16" s="22">
        <v>681450</v>
      </c>
      <c r="R16" s="29">
        <v>676567</v>
      </c>
      <c r="S16" s="29">
        <v>627401</v>
      </c>
      <c r="T16" s="29">
        <v>621654</v>
      </c>
      <c r="U16" s="22">
        <v>606363</v>
      </c>
      <c r="V16" s="29">
        <v>603988</v>
      </c>
      <c r="W16" s="29">
        <v>597102</v>
      </c>
      <c r="X16" s="29">
        <v>625489</v>
      </c>
      <c r="Y16" s="22"/>
    </row>
    <row r="17" spans="1:25" ht="13.5">
      <c r="A17" s="2" t="s">
        <v>90</v>
      </c>
      <c r="B17" s="29">
        <v>6966</v>
      </c>
      <c r="C17" s="29">
        <v>6984</v>
      </c>
      <c r="D17" s="29"/>
      <c r="E17" s="22"/>
      <c r="F17" s="29">
        <v>6811</v>
      </c>
      <c r="G17" s="29">
        <v>6811</v>
      </c>
      <c r="H17" s="29">
        <v>6816</v>
      </c>
      <c r="I17" s="22">
        <v>6992</v>
      </c>
      <c r="J17" s="29">
        <v>7206</v>
      </c>
      <c r="K17" s="29">
        <v>171424</v>
      </c>
      <c r="L17" s="29">
        <v>302880</v>
      </c>
      <c r="M17" s="22">
        <v>375969</v>
      </c>
      <c r="N17" s="29">
        <v>307490</v>
      </c>
      <c r="O17" s="29">
        <v>391231</v>
      </c>
      <c r="P17" s="29">
        <v>315631</v>
      </c>
      <c r="Q17" s="22">
        <v>407309</v>
      </c>
      <c r="R17" s="29">
        <v>366895</v>
      </c>
      <c r="S17" s="29">
        <v>415079</v>
      </c>
      <c r="T17" s="29">
        <v>278838</v>
      </c>
      <c r="U17" s="22">
        <v>378037</v>
      </c>
      <c r="V17" s="29">
        <v>318910</v>
      </c>
      <c r="W17" s="29">
        <v>439072</v>
      </c>
      <c r="X17" s="29">
        <v>411957</v>
      </c>
      <c r="Y17" s="22">
        <v>616824</v>
      </c>
    </row>
    <row r="18" spans="1:25" ht="13.5">
      <c r="A18" s="2" t="s">
        <v>91</v>
      </c>
      <c r="B18" s="29">
        <v>102016</v>
      </c>
      <c r="C18" s="29">
        <v>95814</v>
      </c>
      <c r="D18" s="29">
        <v>181576</v>
      </c>
      <c r="E18" s="22">
        <v>226609</v>
      </c>
      <c r="F18" s="29">
        <v>227358</v>
      </c>
      <c r="G18" s="29">
        <v>65075</v>
      </c>
      <c r="H18" s="29">
        <v>52339</v>
      </c>
      <c r="I18" s="22">
        <v>76435</v>
      </c>
      <c r="J18" s="29">
        <v>164220</v>
      </c>
      <c r="K18" s="29">
        <v>80496</v>
      </c>
      <c r="L18" s="29">
        <v>222853</v>
      </c>
      <c r="M18" s="22">
        <v>207431</v>
      </c>
      <c r="N18" s="29">
        <v>366516</v>
      </c>
      <c r="O18" s="29">
        <v>84658</v>
      </c>
      <c r="P18" s="29">
        <v>61438</v>
      </c>
      <c r="Q18" s="22">
        <v>65896</v>
      </c>
      <c r="R18" s="29">
        <v>93182</v>
      </c>
      <c r="S18" s="29">
        <v>112074</v>
      </c>
      <c r="T18" s="29">
        <v>349970</v>
      </c>
      <c r="U18" s="22">
        <v>360389</v>
      </c>
      <c r="V18" s="29">
        <v>471266</v>
      </c>
      <c r="W18" s="29">
        <v>147337</v>
      </c>
      <c r="X18" s="29">
        <v>179030</v>
      </c>
      <c r="Y18" s="22">
        <v>124999</v>
      </c>
    </row>
    <row r="19" spans="1:25" ht="13.5">
      <c r="A19" s="2" t="s">
        <v>92</v>
      </c>
      <c r="B19" s="29">
        <v>-6000</v>
      </c>
      <c r="C19" s="29">
        <v>-6000</v>
      </c>
      <c r="D19" s="29">
        <v>-6000</v>
      </c>
      <c r="E19" s="22">
        <v>-6000</v>
      </c>
      <c r="F19" s="29">
        <v>-6000</v>
      </c>
      <c r="G19" s="29">
        <v>-5500</v>
      </c>
      <c r="H19" s="29">
        <v>-4000</v>
      </c>
      <c r="I19" s="22">
        <v>-2500</v>
      </c>
      <c r="J19" s="29">
        <v>-5500</v>
      </c>
      <c r="K19" s="29">
        <v>-4000</v>
      </c>
      <c r="L19" s="29"/>
      <c r="M19" s="22"/>
      <c r="N19" s="29"/>
      <c r="O19" s="29"/>
      <c r="P19" s="29"/>
      <c r="Q19" s="22"/>
      <c r="R19" s="29"/>
      <c r="S19" s="29"/>
      <c r="T19" s="29"/>
      <c r="U19" s="22"/>
      <c r="V19" s="29"/>
      <c r="W19" s="29"/>
      <c r="X19" s="29"/>
      <c r="Y19" s="22"/>
    </row>
    <row r="20" spans="1:25" ht="13.5">
      <c r="A20" s="2" t="s">
        <v>93</v>
      </c>
      <c r="B20" s="29">
        <v>8677901</v>
      </c>
      <c r="C20" s="29">
        <v>9230838</v>
      </c>
      <c r="D20" s="29">
        <v>9030289</v>
      </c>
      <c r="E20" s="22">
        <v>9617799</v>
      </c>
      <c r="F20" s="29">
        <v>9454762</v>
      </c>
      <c r="G20" s="29">
        <v>9400453</v>
      </c>
      <c r="H20" s="29">
        <v>8271262</v>
      </c>
      <c r="I20" s="22">
        <v>8088349</v>
      </c>
      <c r="J20" s="29">
        <v>7827642</v>
      </c>
      <c r="K20" s="29">
        <v>7843941</v>
      </c>
      <c r="L20" s="29">
        <v>7484283</v>
      </c>
      <c r="M20" s="22">
        <v>7788790</v>
      </c>
      <c r="N20" s="29">
        <v>7883206</v>
      </c>
      <c r="O20" s="29">
        <v>8106595</v>
      </c>
      <c r="P20" s="29">
        <v>8080984</v>
      </c>
      <c r="Q20" s="22">
        <v>8362524</v>
      </c>
      <c r="R20" s="29">
        <v>7847703</v>
      </c>
      <c r="S20" s="29">
        <v>8011125</v>
      </c>
      <c r="T20" s="29">
        <v>7698090</v>
      </c>
      <c r="U20" s="22">
        <v>7997800</v>
      </c>
      <c r="V20" s="29">
        <v>7766668</v>
      </c>
      <c r="W20" s="29">
        <v>7813856</v>
      </c>
      <c r="X20" s="29">
        <v>8032165</v>
      </c>
      <c r="Y20" s="22">
        <v>9194751</v>
      </c>
    </row>
    <row r="21" spans="1:25" ht="13.5">
      <c r="A21" s="3" t="s">
        <v>287</v>
      </c>
      <c r="B21" s="29">
        <v>361789</v>
      </c>
      <c r="C21" s="29">
        <v>371734</v>
      </c>
      <c r="D21" s="29">
        <v>375252</v>
      </c>
      <c r="E21" s="22">
        <v>382547</v>
      </c>
      <c r="F21" s="29">
        <v>381334</v>
      </c>
      <c r="G21" s="29">
        <v>387898</v>
      </c>
      <c r="H21" s="29">
        <v>385242</v>
      </c>
      <c r="I21" s="22">
        <v>392511</v>
      </c>
      <c r="J21" s="29">
        <v>399677</v>
      </c>
      <c r="K21" s="29">
        <v>391918</v>
      </c>
      <c r="L21" s="29">
        <v>405635</v>
      </c>
      <c r="M21" s="22">
        <v>412405</v>
      </c>
      <c r="N21" s="29">
        <v>391081</v>
      </c>
      <c r="O21" s="29">
        <v>395226</v>
      </c>
      <c r="P21" s="29">
        <v>350989</v>
      </c>
      <c r="Q21" s="22">
        <v>357293</v>
      </c>
      <c r="R21" s="29">
        <v>363250</v>
      </c>
      <c r="S21" s="29">
        <v>369182</v>
      </c>
      <c r="T21" s="29">
        <v>373704</v>
      </c>
      <c r="U21" s="22">
        <v>379152</v>
      </c>
      <c r="V21" s="29">
        <v>378394</v>
      </c>
      <c r="W21" s="29">
        <v>385045</v>
      </c>
      <c r="X21" s="29">
        <v>438545</v>
      </c>
      <c r="Y21" s="22">
        <v>445287</v>
      </c>
    </row>
    <row r="22" spans="1:25" ht="13.5">
      <c r="A22" s="3" t="s">
        <v>288</v>
      </c>
      <c r="B22" s="29">
        <v>791972</v>
      </c>
      <c r="C22" s="29">
        <v>822709</v>
      </c>
      <c r="D22" s="29">
        <v>836894</v>
      </c>
      <c r="E22" s="22">
        <v>879225</v>
      </c>
      <c r="F22" s="29">
        <v>903342</v>
      </c>
      <c r="G22" s="29">
        <v>957362</v>
      </c>
      <c r="H22" s="29">
        <v>988838</v>
      </c>
      <c r="I22" s="22">
        <v>1034161</v>
      </c>
      <c r="J22" s="29">
        <v>1059549</v>
      </c>
      <c r="K22" s="29">
        <v>1087530</v>
      </c>
      <c r="L22" s="29">
        <v>1112019</v>
      </c>
      <c r="M22" s="22">
        <v>1150423</v>
      </c>
      <c r="N22" s="29">
        <v>1083526</v>
      </c>
      <c r="O22" s="29">
        <v>1109829</v>
      </c>
      <c r="P22" s="29">
        <v>939908</v>
      </c>
      <c r="Q22" s="22">
        <v>983264</v>
      </c>
      <c r="R22" s="29">
        <v>1017364</v>
      </c>
      <c r="S22" s="29">
        <v>1062507</v>
      </c>
      <c r="T22" s="29">
        <v>892401</v>
      </c>
      <c r="U22" s="22">
        <v>931621</v>
      </c>
      <c r="V22" s="29">
        <v>988375</v>
      </c>
      <c r="W22" s="29">
        <v>965154</v>
      </c>
      <c r="X22" s="29">
        <v>919679</v>
      </c>
      <c r="Y22" s="22">
        <v>952825</v>
      </c>
    </row>
    <row r="23" spans="1:25" ht="13.5">
      <c r="A23" s="3" t="s">
        <v>99</v>
      </c>
      <c r="B23" s="29">
        <v>261363</v>
      </c>
      <c r="C23" s="29">
        <v>261363</v>
      </c>
      <c r="D23" s="29">
        <v>261363</v>
      </c>
      <c r="E23" s="22">
        <v>261363</v>
      </c>
      <c r="F23" s="29">
        <v>261363</v>
      </c>
      <c r="G23" s="29">
        <v>261363</v>
      </c>
      <c r="H23" s="29">
        <v>261363</v>
      </c>
      <c r="I23" s="22">
        <v>261363</v>
      </c>
      <c r="J23" s="29">
        <v>261363</v>
      </c>
      <c r="K23" s="29">
        <v>261363</v>
      </c>
      <c r="L23" s="29">
        <v>287309</v>
      </c>
      <c r="M23" s="22">
        <v>287309</v>
      </c>
      <c r="N23" s="29">
        <v>287309</v>
      </c>
      <c r="O23" s="29">
        <v>287309</v>
      </c>
      <c r="P23" s="29">
        <v>287309</v>
      </c>
      <c r="Q23" s="22">
        <v>287309</v>
      </c>
      <c r="R23" s="29">
        <v>287309</v>
      </c>
      <c r="S23" s="29">
        <v>287309</v>
      </c>
      <c r="T23" s="29">
        <v>287309</v>
      </c>
      <c r="U23" s="22">
        <v>287309</v>
      </c>
      <c r="V23" s="29">
        <v>287309</v>
      </c>
      <c r="W23" s="29">
        <v>287309</v>
      </c>
      <c r="X23" s="29">
        <v>304367</v>
      </c>
      <c r="Y23" s="22">
        <v>304367</v>
      </c>
    </row>
    <row r="24" spans="1:25" ht="13.5">
      <c r="A24" s="3" t="s">
        <v>102</v>
      </c>
      <c r="B24" s="29">
        <v>123153</v>
      </c>
      <c r="C24" s="29">
        <v>131226</v>
      </c>
      <c r="D24" s="29">
        <v>153013</v>
      </c>
      <c r="E24" s="22">
        <v>158407</v>
      </c>
      <c r="F24" s="29">
        <v>140716</v>
      </c>
      <c r="G24" s="29">
        <v>146746</v>
      </c>
      <c r="H24" s="29">
        <v>161347</v>
      </c>
      <c r="I24" s="22">
        <v>62474</v>
      </c>
      <c r="J24" s="29">
        <v>173441</v>
      </c>
      <c r="K24" s="29">
        <v>179975</v>
      </c>
      <c r="L24" s="29">
        <v>198321</v>
      </c>
      <c r="M24" s="22">
        <v>76553</v>
      </c>
      <c r="N24" s="29">
        <v>207234</v>
      </c>
      <c r="O24" s="29">
        <v>215357</v>
      </c>
      <c r="P24" s="29">
        <v>226865</v>
      </c>
      <c r="Q24" s="22">
        <v>87981</v>
      </c>
      <c r="R24" s="29">
        <v>255208</v>
      </c>
      <c r="S24" s="29">
        <v>224815</v>
      </c>
      <c r="T24" s="29">
        <v>206402</v>
      </c>
      <c r="U24" s="22">
        <v>89177</v>
      </c>
      <c r="V24" s="29">
        <v>117834</v>
      </c>
      <c r="W24" s="29">
        <v>139538</v>
      </c>
      <c r="X24" s="29">
        <v>194392</v>
      </c>
      <c r="Y24" s="22">
        <v>146462</v>
      </c>
    </row>
    <row r="25" spans="1:25" ht="13.5">
      <c r="A25" s="3" t="s">
        <v>103</v>
      </c>
      <c r="B25" s="29">
        <v>1538278</v>
      </c>
      <c r="C25" s="29">
        <v>1587034</v>
      </c>
      <c r="D25" s="29">
        <v>1626522</v>
      </c>
      <c r="E25" s="22">
        <v>1681544</v>
      </c>
      <c r="F25" s="29">
        <v>1686755</v>
      </c>
      <c r="G25" s="29">
        <v>1753370</v>
      </c>
      <c r="H25" s="29">
        <v>1796791</v>
      </c>
      <c r="I25" s="22">
        <v>1850233</v>
      </c>
      <c r="J25" s="29">
        <v>1894032</v>
      </c>
      <c r="K25" s="29">
        <v>1920787</v>
      </c>
      <c r="L25" s="29">
        <v>2003286</v>
      </c>
      <c r="M25" s="22">
        <v>2050929</v>
      </c>
      <c r="N25" s="29">
        <v>1969151</v>
      </c>
      <c r="O25" s="29">
        <v>2007722</v>
      </c>
      <c r="P25" s="29">
        <v>1805072</v>
      </c>
      <c r="Q25" s="22">
        <v>1865842</v>
      </c>
      <c r="R25" s="29">
        <v>1923133</v>
      </c>
      <c r="S25" s="29">
        <v>1943814</v>
      </c>
      <c r="T25" s="29">
        <v>1759817</v>
      </c>
      <c r="U25" s="22">
        <v>1727188</v>
      </c>
      <c r="V25" s="29">
        <v>1771912</v>
      </c>
      <c r="W25" s="29">
        <v>1777046</v>
      </c>
      <c r="X25" s="29">
        <v>1856984</v>
      </c>
      <c r="Y25" s="22">
        <v>1866067</v>
      </c>
    </row>
    <row r="26" spans="1:25" ht="13.5">
      <c r="A26" s="2" t="s">
        <v>107</v>
      </c>
      <c r="B26" s="29">
        <v>343854</v>
      </c>
      <c r="C26" s="29">
        <v>388922</v>
      </c>
      <c r="D26" s="29">
        <v>416365</v>
      </c>
      <c r="E26" s="22">
        <v>458372</v>
      </c>
      <c r="F26" s="29">
        <v>492150</v>
      </c>
      <c r="G26" s="29">
        <v>536246</v>
      </c>
      <c r="H26" s="29">
        <v>565394</v>
      </c>
      <c r="I26" s="22">
        <v>607966</v>
      </c>
      <c r="J26" s="29">
        <v>623350</v>
      </c>
      <c r="K26" s="29">
        <v>657762</v>
      </c>
      <c r="L26" s="29">
        <v>678583</v>
      </c>
      <c r="M26" s="22">
        <v>713285</v>
      </c>
      <c r="N26" s="29">
        <v>736929</v>
      </c>
      <c r="O26" s="29">
        <v>761744</v>
      </c>
      <c r="P26" s="29">
        <v>773785</v>
      </c>
      <c r="Q26" s="22">
        <v>790461</v>
      </c>
      <c r="R26" s="29">
        <v>765698</v>
      </c>
      <c r="S26" s="29">
        <v>725939</v>
      </c>
      <c r="T26" s="29">
        <v>511617</v>
      </c>
      <c r="U26" s="22">
        <v>437337</v>
      </c>
      <c r="V26" s="29">
        <v>279707</v>
      </c>
      <c r="W26" s="29">
        <v>277538</v>
      </c>
      <c r="X26" s="29">
        <v>228952</v>
      </c>
      <c r="Y26" s="22">
        <v>243654</v>
      </c>
    </row>
    <row r="27" spans="1:25" ht="13.5">
      <c r="A27" s="3" t="s">
        <v>108</v>
      </c>
      <c r="B27" s="29">
        <v>601985</v>
      </c>
      <c r="C27" s="29">
        <v>550151</v>
      </c>
      <c r="D27" s="29">
        <v>586372</v>
      </c>
      <c r="E27" s="22">
        <v>549944</v>
      </c>
      <c r="F27" s="29">
        <v>512473</v>
      </c>
      <c r="G27" s="29">
        <v>512267</v>
      </c>
      <c r="H27" s="29">
        <v>450118</v>
      </c>
      <c r="I27" s="22">
        <v>392069</v>
      </c>
      <c r="J27" s="29">
        <v>527931</v>
      </c>
      <c r="K27" s="29">
        <v>574521</v>
      </c>
      <c r="L27" s="29">
        <v>483760</v>
      </c>
      <c r="M27" s="22">
        <v>498491</v>
      </c>
      <c r="N27" s="29">
        <v>556341</v>
      </c>
      <c r="O27" s="29">
        <v>595975</v>
      </c>
      <c r="P27" s="29">
        <v>565780</v>
      </c>
      <c r="Q27" s="22">
        <v>533807</v>
      </c>
      <c r="R27" s="29">
        <v>517105</v>
      </c>
      <c r="S27" s="29">
        <v>605104</v>
      </c>
      <c r="T27" s="29">
        <v>555520</v>
      </c>
      <c r="U27" s="22">
        <v>518638</v>
      </c>
      <c r="V27" s="29">
        <v>530845</v>
      </c>
      <c r="W27" s="29">
        <v>434275</v>
      </c>
      <c r="X27" s="29">
        <v>474103</v>
      </c>
      <c r="Y27" s="22">
        <v>588711</v>
      </c>
    </row>
    <row r="28" spans="1:25" ht="13.5">
      <c r="A28" s="3" t="s">
        <v>90</v>
      </c>
      <c r="B28" s="29"/>
      <c r="C28" s="29"/>
      <c r="D28" s="29"/>
      <c r="E28" s="22"/>
      <c r="F28" s="29"/>
      <c r="G28" s="29"/>
      <c r="H28" s="29">
        <v>306651</v>
      </c>
      <c r="I28" s="22">
        <v>342453</v>
      </c>
      <c r="J28" s="29">
        <v>346741</v>
      </c>
      <c r="K28" s="29">
        <v>353019</v>
      </c>
      <c r="L28" s="29">
        <v>593476</v>
      </c>
      <c r="M28" s="22">
        <v>670226</v>
      </c>
      <c r="N28" s="29">
        <v>706071</v>
      </c>
      <c r="O28" s="29">
        <v>728569</v>
      </c>
      <c r="P28" s="29">
        <v>761823</v>
      </c>
      <c r="Q28" s="22">
        <v>800913</v>
      </c>
      <c r="R28" s="29">
        <v>745508</v>
      </c>
      <c r="S28" s="29">
        <v>812609</v>
      </c>
      <c r="T28" s="29">
        <v>841435</v>
      </c>
      <c r="U28" s="22">
        <v>872693</v>
      </c>
      <c r="V28" s="29">
        <v>739880</v>
      </c>
      <c r="W28" s="29">
        <v>809131</v>
      </c>
      <c r="X28" s="29">
        <v>907786</v>
      </c>
      <c r="Y28" s="22">
        <v>766634</v>
      </c>
    </row>
    <row r="29" spans="1:25" ht="13.5">
      <c r="A29" s="3" t="s">
        <v>91</v>
      </c>
      <c r="B29" s="29">
        <v>102214</v>
      </c>
      <c r="C29" s="29">
        <v>108322</v>
      </c>
      <c r="D29" s="29">
        <v>96323</v>
      </c>
      <c r="E29" s="22">
        <v>87488</v>
      </c>
      <c r="F29" s="29">
        <v>89837</v>
      </c>
      <c r="G29" s="29">
        <v>86563</v>
      </c>
      <c r="H29" s="29">
        <v>88791</v>
      </c>
      <c r="I29" s="22">
        <v>89372</v>
      </c>
      <c r="J29" s="29">
        <v>90652</v>
      </c>
      <c r="K29" s="29">
        <v>91913</v>
      </c>
      <c r="L29" s="29">
        <v>93124</v>
      </c>
      <c r="M29" s="22">
        <v>94695</v>
      </c>
      <c r="N29" s="29">
        <v>111691</v>
      </c>
      <c r="O29" s="29">
        <v>114385</v>
      </c>
      <c r="P29" s="29">
        <v>116445</v>
      </c>
      <c r="Q29" s="22">
        <v>117340</v>
      </c>
      <c r="R29" s="29">
        <v>118998</v>
      </c>
      <c r="S29" s="29">
        <v>123521</v>
      </c>
      <c r="T29" s="29">
        <v>85890</v>
      </c>
      <c r="U29" s="22">
        <v>86762</v>
      </c>
      <c r="V29" s="29">
        <v>83858</v>
      </c>
      <c r="W29" s="29">
        <v>109431</v>
      </c>
      <c r="X29" s="29">
        <v>124592</v>
      </c>
      <c r="Y29" s="22">
        <v>141047</v>
      </c>
    </row>
    <row r="30" spans="1:25" ht="13.5">
      <c r="A30" s="3" t="s">
        <v>92</v>
      </c>
      <c r="B30" s="29">
        <v>-33844</v>
      </c>
      <c r="C30" s="29">
        <v>-35344</v>
      </c>
      <c r="D30" s="29">
        <v>-36844</v>
      </c>
      <c r="E30" s="22">
        <v>-38344</v>
      </c>
      <c r="F30" s="29">
        <v>-39844</v>
      </c>
      <c r="G30" s="29">
        <v>-41344</v>
      </c>
      <c r="H30" s="29">
        <v>-40840</v>
      </c>
      <c r="I30" s="22">
        <v>-42340</v>
      </c>
      <c r="J30" s="29">
        <v>-43540</v>
      </c>
      <c r="K30" s="29">
        <v>-45040</v>
      </c>
      <c r="L30" s="29">
        <v>-16518</v>
      </c>
      <c r="M30" s="22">
        <v>-16518</v>
      </c>
      <c r="N30" s="29">
        <v>-23268</v>
      </c>
      <c r="O30" s="29">
        <v>-23268</v>
      </c>
      <c r="P30" s="29">
        <v>-23268</v>
      </c>
      <c r="Q30" s="22">
        <v>-23268</v>
      </c>
      <c r="R30" s="29">
        <v>-23268</v>
      </c>
      <c r="S30" s="29">
        <v>-23268</v>
      </c>
      <c r="T30" s="29">
        <v>-27943</v>
      </c>
      <c r="U30" s="22">
        <v>-28768</v>
      </c>
      <c r="V30" s="29">
        <v>-28768</v>
      </c>
      <c r="W30" s="29">
        <v>-28768</v>
      </c>
      <c r="X30" s="29">
        <v>-28768</v>
      </c>
      <c r="Y30" s="22">
        <v>-28768</v>
      </c>
    </row>
    <row r="31" spans="1:25" ht="13.5">
      <c r="A31" s="3" t="s">
        <v>117</v>
      </c>
      <c r="B31" s="29">
        <v>670355</v>
      </c>
      <c r="C31" s="29">
        <v>623130</v>
      </c>
      <c r="D31" s="29">
        <v>645852</v>
      </c>
      <c r="E31" s="22">
        <v>599088</v>
      </c>
      <c r="F31" s="29">
        <v>562466</v>
      </c>
      <c r="G31" s="29">
        <v>557486</v>
      </c>
      <c r="H31" s="29">
        <v>804720</v>
      </c>
      <c r="I31" s="22">
        <v>781554</v>
      </c>
      <c r="J31" s="29">
        <v>921785</v>
      </c>
      <c r="K31" s="29">
        <v>974413</v>
      </c>
      <c r="L31" s="29">
        <v>1153843</v>
      </c>
      <c r="M31" s="22">
        <v>1246894</v>
      </c>
      <c r="N31" s="29">
        <v>1350836</v>
      </c>
      <c r="O31" s="29">
        <v>1415661</v>
      </c>
      <c r="P31" s="29">
        <v>1420780</v>
      </c>
      <c r="Q31" s="22">
        <v>1428791</v>
      </c>
      <c r="R31" s="29">
        <v>1358344</v>
      </c>
      <c r="S31" s="29">
        <v>1517967</v>
      </c>
      <c r="T31" s="29">
        <v>1454902</v>
      </c>
      <c r="U31" s="22">
        <v>1449326</v>
      </c>
      <c r="V31" s="29">
        <v>1325816</v>
      </c>
      <c r="W31" s="29">
        <v>1324071</v>
      </c>
      <c r="X31" s="29">
        <v>1477713</v>
      </c>
      <c r="Y31" s="22">
        <v>1467625</v>
      </c>
    </row>
    <row r="32" spans="1:25" ht="13.5">
      <c r="A32" s="2" t="s">
        <v>119</v>
      </c>
      <c r="B32" s="29">
        <v>2552488</v>
      </c>
      <c r="C32" s="29">
        <v>2599087</v>
      </c>
      <c r="D32" s="29">
        <v>2688740</v>
      </c>
      <c r="E32" s="22">
        <v>2739005</v>
      </c>
      <c r="F32" s="29">
        <v>2741373</v>
      </c>
      <c r="G32" s="29">
        <v>2847104</v>
      </c>
      <c r="H32" s="29">
        <v>3166906</v>
      </c>
      <c r="I32" s="22">
        <v>3239753</v>
      </c>
      <c r="J32" s="29">
        <v>3439168</v>
      </c>
      <c r="K32" s="29">
        <v>3552963</v>
      </c>
      <c r="L32" s="29">
        <v>3835713</v>
      </c>
      <c r="M32" s="22">
        <v>4011109</v>
      </c>
      <c r="N32" s="29">
        <v>4056917</v>
      </c>
      <c r="O32" s="29">
        <v>4185128</v>
      </c>
      <c r="P32" s="29">
        <v>3999639</v>
      </c>
      <c r="Q32" s="22">
        <v>4085096</v>
      </c>
      <c r="R32" s="29">
        <v>4047176</v>
      </c>
      <c r="S32" s="29">
        <v>4187721</v>
      </c>
      <c r="T32" s="29">
        <v>3726337</v>
      </c>
      <c r="U32" s="22">
        <v>3613851</v>
      </c>
      <c r="V32" s="29">
        <v>3377436</v>
      </c>
      <c r="W32" s="29">
        <v>3378655</v>
      </c>
      <c r="X32" s="29">
        <v>3563650</v>
      </c>
      <c r="Y32" s="22">
        <v>3577347</v>
      </c>
    </row>
    <row r="33" spans="1:25" ht="14.25" thickBot="1">
      <c r="A33" s="4" t="s">
        <v>120</v>
      </c>
      <c r="B33" s="30">
        <v>11230389</v>
      </c>
      <c r="C33" s="30">
        <v>11829925</v>
      </c>
      <c r="D33" s="30">
        <v>11719030</v>
      </c>
      <c r="E33" s="23">
        <v>12356805</v>
      </c>
      <c r="F33" s="30">
        <v>12196136</v>
      </c>
      <c r="G33" s="30">
        <v>12247557</v>
      </c>
      <c r="H33" s="30">
        <v>11438169</v>
      </c>
      <c r="I33" s="23">
        <v>11328102</v>
      </c>
      <c r="J33" s="30">
        <v>11266810</v>
      </c>
      <c r="K33" s="30">
        <v>11396905</v>
      </c>
      <c r="L33" s="30">
        <v>11319996</v>
      </c>
      <c r="M33" s="23">
        <v>11799899</v>
      </c>
      <c r="N33" s="30">
        <v>11940124</v>
      </c>
      <c r="O33" s="30">
        <v>12291724</v>
      </c>
      <c r="P33" s="30">
        <v>12080623</v>
      </c>
      <c r="Q33" s="23">
        <v>12447620</v>
      </c>
      <c r="R33" s="30">
        <v>11894879</v>
      </c>
      <c r="S33" s="30">
        <v>12198846</v>
      </c>
      <c r="T33" s="30">
        <v>11424427</v>
      </c>
      <c r="U33" s="23">
        <v>11611652</v>
      </c>
      <c r="V33" s="30">
        <v>11144105</v>
      </c>
      <c r="W33" s="30">
        <v>11192512</v>
      </c>
      <c r="X33" s="30">
        <v>11595816</v>
      </c>
      <c r="Y33" s="23">
        <v>12772099</v>
      </c>
    </row>
    <row r="34" spans="1:25" ht="14.25" thickTop="1">
      <c r="A34" s="2" t="s">
        <v>0</v>
      </c>
      <c r="B34" s="29">
        <v>685229</v>
      </c>
      <c r="C34" s="29">
        <v>674600</v>
      </c>
      <c r="D34" s="29">
        <v>631160</v>
      </c>
      <c r="E34" s="22">
        <v>717385</v>
      </c>
      <c r="F34" s="29">
        <v>726072</v>
      </c>
      <c r="G34" s="29">
        <v>815386</v>
      </c>
      <c r="H34" s="29">
        <v>683691</v>
      </c>
      <c r="I34" s="22">
        <v>638790</v>
      </c>
      <c r="J34" s="29">
        <v>704827</v>
      </c>
      <c r="K34" s="29">
        <v>882138</v>
      </c>
      <c r="L34" s="29">
        <v>851440</v>
      </c>
      <c r="M34" s="22">
        <v>846296</v>
      </c>
      <c r="N34" s="29">
        <v>775468</v>
      </c>
      <c r="O34" s="29">
        <v>857739</v>
      </c>
      <c r="P34" s="29">
        <v>770601</v>
      </c>
      <c r="Q34" s="22">
        <v>731219</v>
      </c>
      <c r="R34" s="29">
        <v>812585</v>
      </c>
      <c r="S34" s="29">
        <v>821937</v>
      </c>
      <c r="T34" s="29">
        <v>682153</v>
      </c>
      <c r="U34" s="22">
        <v>723982</v>
      </c>
      <c r="V34" s="29">
        <v>916620</v>
      </c>
      <c r="W34" s="29">
        <v>1004194</v>
      </c>
      <c r="X34" s="29">
        <v>1117211</v>
      </c>
      <c r="Y34" s="22">
        <v>1149130</v>
      </c>
    </row>
    <row r="35" spans="1:25" ht="13.5">
      <c r="A35" s="2" t="s">
        <v>124</v>
      </c>
      <c r="B35" s="29">
        <v>10000</v>
      </c>
      <c r="C35" s="29">
        <v>10000</v>
      </c>
      <c r="D35" s="29">
        <v>20000</v>
      </c>
      <c r="E35" s="22">
        <v>20000</v>
      </c>
      <c r="F35" s="29">
        <v>20000</v>
      </c>
      <c r="G35" s="29">
        <v>20000</v>
      </c>
      <c r="H35" s="29">
        <v>870000</v>
      </c>
      <c r="I35" s="22">
        <v>470000</v>
      </c>
      <c r="J35" s="29">
        <v>450000</v>
      </c>
      <c r="K35" s="29">
        <v>450000</v>
      </c>
      <c r="L35" s="29">
        <v>450000</v>
      </c>
      <c r="M35" s="22">
        <v>450000</v>
      </c>
      <c r="N35" s="29">
        <v>450000</v>
      </c>
      <c r="O35" s="29">
        <v>450000</v>
      </c>
      <c r="P35" s="29">
        <v>620000</v>
      </c>
      <c r="Q35" s="22">
        <v>620000</v>
      </c>
      <c r="R35" s="29">
        <v>740000</v>
      </c>
      <c r="S35" s="29">
        <v>720000</v>
      </c>
      <c r="T35" s="29">
        <v>820000</v>
      </c>
      <c r="U35" s="22">
        <v>820000</v>
      </c>
      <c r="V35" s="29">
        <v>820000</v>
      </c>
      <c r="W35" s="29">
        <v>820000</v>
      </c>
      <c r="X35" s="29">
        <v>420000</v>
      </c>
      <c r="Y35" s="22">
        <v>420000</v>
      </c>
    </row>
    <row r="36" spans="1:25" ht="13.5">
      <c r="A36" s="2" t="s">
        <v>125</v>
      </c>
      <c r="B36" s="29">
        <v>439992</v>
      </c>
      <c r="C36" s="29">
        <v>439992</v>
      </c>
      <c r="D36" s="29">
        <v>439992</v>
      </c>
      <c r="E36" s="22">
        <v>439992</v>
      </c>
      <c r="F36" s="29">
        <v>439992</v>
      </c>
      <c r="G36" s="29">
        <v>439992</v>
      </c>
      <c r="H36" s="29"/>
      <c r="I36" s="22"/>
      <c r="J36" s="29"/>
      <c r="K36" s="29"/>
      <c r="L36" s="29"/>
      <c r="M36" s="22"/>
      <c r="N36" s="29"/>
      <c r="O36" s="29"/>
      <c r="P36" s="29"/>
      <c r="Q36" s="22"/>
      <c r="R36" s="29"/>
      <c r="S36" s="29"/>
      <c r="T36" s="29"/>
      <c r="U36" s="22"/>
      <c r="V36" s="29"/>
      <c r="W36" s="29"/>
      <c r="X36" s="29"/>
      <c r="Y36" s="22"/>
    </row>
    <row r="37" spans="1:25" ht="13.5">
      <c r="A37" s="2" t="s">
        <v>129</v>
      </c>
      <c r="B37" s="29">
        <v>3121</v>
      </c>
      <c r="C37" s="29">
        <v>12261</v>
      </c>
      <c r="D37" s="29">
        <v>5641</v>
      </c>
      <c r="E37" s="22">
        <v>16927</v>
      </c>
      <c r="F37" s="29">
        <v>4971</v>
      </c>
      <c r="G37" s="29">
        <v>12445</v>
      </c>
      <c r="H37" s="29">
        <v>5723</v>
      </c>
      <c r="I37" s="22">
        <v>164921</v>
      </c>
      <c r="J37" s="29">
        <v>6483</v>
      </c>
      <c r="K37" s="29">
        <v>67871</v>
      </c>
      <c r="L37" s="29">
        <v>5670</v>
      </c>
      <c r="M37" s="22">
        <v>13477</v>
      </c>
      <c r="N37" s="29">
        <v>4888</v>
      </c>
      <c r="O37" s="29">
        <v>164544</v>
      </c>
      <c r="P37" s="29">
        <v>43651</v>
      </c>
      <c r="Q37" s="22">
        <v>388624</v>
      </c>
      <c r="R37" s="29">
        <v>117560</v>
      </c>
      <c r="S37" s="29">
        <v>321951</v>
      </c>
      <c r="T37" s="29">
        <v>35059</v>
      </c>
      <c r="U37" s="22">
        <v>20540</v>
      </c>
      <c r="V37" s="29">
        <v>946</v>
      </c>
      <c r="W37" s="29">
        <v>9467</v>
      </c>
      <c r="X37" s="29">
        <v>5107</v>
      </c>
      <c r="Y37" s="22">
        <v>519276</v>
      </c>
    </row>
    <row r="38" spans="1:25" ht="13.5">
      <c r="A38" s="2" t="s">
        <v>134</v>
      </c>
      <c r="B38" s="29"/>
      <c r="C38" s="29"/>
      <c r="D38" s="29">
        <v>829</v>
      </c>
      <c r="E38" s="22">
        <v>2576</v>
      </c>
      <c r="F38" s="29"/>
      <c r="G38" s="29"/>
      <c r="H38" s="29"/>
      <c r="I38" s="22"/>
      <c r="J38" s="29"/>
      <c r="K38" s="29"/>
      <c r="L38" s="29"/>
      <c r="M38" s="22"/>
      <c r="N38" s="29"/>
      <c r="O38" s="29"/>
      <c r="P38" s="29"/>
      <c r="Q38" s="22"/>
      <c r="R38" s="29"/>
      <c r="S38" s="29"/>
      <c r="T38" s="29"/>
      <c r="U38" s="22"/>
      <c r="V38" s="29"/>
      <c r="W38" s="29"/>
      <c r="X38" s="29"/>
      <c r="Y38" s="22"/>
    </row>
    <row r="39" spans="1:25" ht="13.5">
      <c r="A39" s="2" t="s">
        <v>131</v>
      </c>
      <c r="B39" s="29">
        <v>113844</v>
      </c>
      <c r="C39" s="29"/>
      <c r="D39" s="29">
        <v>118212</v>
      </c>
      <c r="E39" s="22">
        <v>239771</v>
      </c>
      <c r="F39" s="29">
        <v>118991</v>
      </c>
      <c r="G39" s="29"/>
      <c r="H39" s="29">
        <v>123661</v>
      </c>
      <c r="I39" s="22">
        <v>254460</v>
      </c>
      <c r="J39" s="29">
        <v>125966</v>
      </c>
      <c r="K39" s="29">
        <v>300445</v>
      </c>
      <c r="L39" s="29">
        <v>180133</v>
      </c>
      <c r="M39" s="22">
        <v>10887</v>
      </c>
      <c r="N39" s="29"/>
      <c r="O39" s="29">
        <v>8131</v>
      </c>
      <c r="P39" s="29">
        <v>181472</v>
      </c>
      <c r="Q39" s="22">
        <v>22129</v>
      </c>
      <c r="R39" s="29"/>
      <c r="S39" s="29"/>
      <c r="T39" s="29">
        <v>147725</v>
      </c>
      <c r="U39" s="22">
        <v>300476</v>
      </c>
      <c r="V39" s="29">
        <v>152892</v>
      </c>
      <c r="W39" s="29">
        <v>308202</v>
      </c>
      <c r="X39" s="29">
        <v>151270</v>
      </c>
      <c r="Y39" s="22"/>
    </row>
    <row r="40" spans="1:25" ht="13.5">
      <c r="A40" s="2" t="s">
        <v>133</v>
      </c>
      <c r="B40" s="29">
        <v>301940</v>
      </c>
      <c r="C40" s="29">
        <v>296389</v>
      </c>
      <c r="D40" s="29">
        <v>268198</v>
      </c>
      <c r="E40" s="22">
        <v>125086</v>
      </c>
      <c r="F40" s="29">
        <v>141347</v>
      </c>
      <c r="G40" s="29">
        <v>150354</v>
      </c>
      <c r="H40" s="29">
        <v>166540</v>
      </c>
      <c r="I40" s="22">
        <v>176101</v>
      </c>
      <c r="J40" s="29">
        <v>162016</v>
      </c>
      <c r="K40" s="29">
        <v>64643</v>
      </c>
      <c r="L40" s="29">
        <v>158967</v>
      </c>
      <c r="M40" s="22">
        <v>243046</v>
      </c>
      <c r="N40" s="29">
        <v>287318</v>
      </c>
      <c r="O40" s="29">
        <v>281095</v>
      </c>
      <c r="P40" s="29">
        <v>321163</v>
      </c>
      <c r="Q40" s="22">
        <v>391605</v>
      </c>
      <c r="R40" s="29">
        <v>438440</v>
      </c>
      <c r="S40" s="29">
        <v>412944</v>
      </c>
      <c r="T40" s="29">
        <v>390479</v>
      </c>
      <c r="U40" s="22">
        <v>460998</v>
      </c>
      <c r="V40" s="29">
        <v>428583</v>
      </c>
      <c r="W40" s="29">
        <v>534600</v>
      </c>
      <c r="X40" s="29">
        <v>612930</v>
      </c>
      <c r="Y40" s="22">
        <v>689014</v>
      </c>
    </row>
    <row r="41" spans="1:25" ht="13.5">
      <c r="A41" s="2" t="s">
        <v>140</v>
      </c>
      <c r="B41" s="29">
        <v>453496</v>
      </c>
      <c r="C41" s="29">
        <v>1094206</v>
      </c>
      <c r="D41" s="29">
        <v>518924</v>
      </c>
      <c r="E41" s="22">
        <v>442276</v>
      </c>
      <c r="F41" s="29">
        <v>413543</v>
      </c>
      <c r="G41" s="29">
        <v>600584</v>
      </c>
      <c r="H41" s="29">
        <v>539834</v>
      </c>
      <c r="I41" s="22">
        <v>525016</v>
      </c>
      <c r="J41" s="29">
        <v>905240</v>
      </c>
      <c r="K41" s="29">
        <v>558783</v>
      </c>
      <c r="L41" s="29">
        <v>737930</v>
      </c>
      <c r="M41" s="22">
        <v>913640</v>
      </c>
      <c r="N41" s="29">
        <v>1037232</v>
      </c>
      <c r="O41" s="29">
        <v>1033195</v>
      </c>
      <c r="P41" s="29">
        <v>665119</v>
      </c>
      <c r="Q41" s="22">
        <v>844051</v>
      </c>
      <c r="R41" s="29">
        <v>676008</v>
      </c>
      <c r="S41" s="29">
        <v>865907</v>
      </c>
      <c r="T41" s="29">
        <v>551766</v>
      </c>
      <c r="U41" s="22">
        <v>673391</v>
      </c>
      <c r="V41" s="29">
        <v>514301</v>
      </c>
      <c r="W41" s="29">
        <v>411481</v>
      </c>
      <c r="X41" s="29">
        <v>630750</v>
      </c>
      <c r="Y41" s="22">
        <v>998056</v>
      </c>
    </row>
    <row r="42" spans="1:25" ht="13.5">
      <c r="A42" s="2" t="s">
        <v>141</v>
      </c>
      <c r="B42" s="29">
        <v>2007623</v>
      </c>
      <c r="C42" s="29">
        <v>2527450</v>
      </c>
      <c r="D42" s="29">
        <v>2002959</v>
      </c>
      <c r="E42" s="22">
        <v>2004015</v>
      </c>
      <c r="F42" s="29">
        <v>1864918</v>
      </c>
      <c r="G42" s="29">
        <v>2038763</v>
      </c>
      <c r="H42" s="29">
        <v>2389452</v>
      </c>
      <c r="I42" s="22">
        <v>2276692</v>
      </c>
      <c r="J42" s="29">
        <v>2354535</v>
      </c>
      <c r="K42" s="29">
        <v>2323881</v>
      </c>
      <c r="L42" s="29">
        <v>2384141</v>
      </c>
      <c r="M42" s="22">
        <v>2537660</v>
      </c>
      <c r="N42" s="29">
        <v>2554908</v>
      </c>
      <c r="O42" s="29">
        <v>2794707</v>
      </c>
      <c r="P42" s="29">
        <v>2602008</v>
      </c>
      <c r="Q42" s="22">
        <v>3059249</v>
      </c>
      <c r="R42" s="29">
        <v>2784594</v>
      </c>
      <c r="S42" s="29">
        <v>3142741</v>
      </c>
      <c r="T42" s="29">
        <v>2627184</v>
      </c>
      <c r="U42" s="22">
        <v>3035261</v>
      </c>
      <c r="V42" s="29">
        <v>2833344</v>
      </c>
      <c r="W42" s="29">
        <v>3087947</v>
      </c>
      <c r="X42" s="29">
        <v>2937271</v>
      </c>
      <c r="Y42" s="22">
        <v>3810657</v>
      </c>
    </row>
    <row r="43" spans="1:25" ht="13.5">
      <c r="A43" s="2" t="s">
        <v>142</v>
      </c>
      <c r="B43" s="29">
        <v>1345018</v>
      </c>
      <c r="C43" s="29">
        <v>1455016</v>
      </c>
      <c r="D43" s="29">
        <v>1565014</v>
      </c>
      <c r="E43" s="22">
        <v>1675012</v>
      </c>
      <c r="F43" s="29">
        <v>1785010</v>
      </c>
      <c r="G43" s="29">
        <v>1895008</v>
      </c>
      <c r="H43" s="29">
        <v>300000</v>
      </c>
      <c r="I43" s="22"/>
      <c r="J43" s="29"/>
      <c r="K43" s="29"/>
      <c r="L43" s="29"/>
      <c r="M43" s="22"/>
      <c r="N43" s="29"/>
      <c r="O43" s="29"/>
      <c r="P43" s="29"/>
      <c r="Q43" s="22"/>
      <c r="R43" s="29"/>
      <c r="S43" s="29"/>
      <c r="T43" s="29"/>
      <c r="U43" s="22"/>
      <c r="V43" s="29"/>
      <c r="W43" s="29"/>
      <c r="X43" s="29">
        <v>500000</v>
      </c>
      <c r="Y43" s="22">
        <v>500000</v>
      </c>
    </row>
    <row r="44" spans="1:25" ht="13.5">
      <c r="A44" s="2" t="s">
        <v>134</v>
      </c>
      <c r="B44" s="29">
        <v>91872</v>
      </c>
      <c r="C44" s="29">
        <v>73028</v>
      </c>
      <c r="D44" s="29">
        <v>84937</v>
      </c>
      <c r="E44" s="22">
        <v>71510</v>
      </c>
      <c r="F44" s="29">
        <v>57940</v>
      </c>
      <c r="G44" s="29">
        <v>57266</v>
      </c>
      <c r="H44" s="29"/>
      <c r="I44" s="22"/>
      <c r="J44" s="29">
        <v>1914</v>
      </c>
      <c r="K44" s="29">
        <v>2019</v>
      </c>
      <c r="L44" s="29">
        <v>1846</v>
      </c>
      <c r="M44" s="22">
        <v>1825</v>
      </c>
      <c r="N44" s="29"/>
      <c r="O44" s="29"/>
      <c r="P44" s="29"/>
      <c r="Q44" s="22"/>
      <c r="R44" s="29"/>
      <c r="S44" s="29"/>
      <c r="T44" s="29"/>
      <c r="U44" s="22"/>
      <c r="V44" s="29"/>
      <c r="W44" s="29"/>
      <c r="X44" s="29"/>
      <c r="Y44" s="22"/>
    </row>
    <row r="45" spans="1:25" ht="13.5">
      <c r="A45" s="2" t="s">
        <v>146</v>
      </c>
      <c r="B45" s="29">
        <v>654720</v>
      </c>
      <c r="C45" s="29">
        <v>691730</v>
      </c>
      <c r="D45" s="29">
        <v>735892</v>
      </c>
      <c r="E45" s="22">
        <v>777521</v>
      </c>
      <c r="F45" s="29">
        <v>822554</v>
      </c>
      <c r="G45" s="29">
        <v>862631</v>
      </c>
      <c r="H45" s="29">
        <v>921474</v>
      </c>
      <c r="I45" s="22">
        <v>962678</v>
      </c>
      <c r="J45" s="29">
        <v>998806</v>
      </c>
      <c r="K45" s="29">
        <v>1050801</v>
      </c>
      <c r="L45" s="29">
        <v>1081532</v>
      </c>
      <c r="M45" s="22">
        <v>1111477</v>
      </c>
      <c r="N45" s="29">
        <v>1164143</v>
      </c>
      <c r="O45" s="29">
        <v>1202177</v>
      </c>
      <c r="P45" s="29">
        <v>1244222</v>
      </c>
      <c r="Q45" s="22">
        <v>1290015</v>
      </c>
      <c r="R45" s="29">
        <v>1284213</v>
      </c>
      <c r="S45" s="29">
        <v>1287727</v>
      </c>
      <c r="T45" s="29">
        <v>1287565</v>
      </c>
      <c r="U45" s="22">
        <v>1284155</v>
      </c>
      <c r="V45" s="29">
        <v>1035294</v>
      </c>
      <c r="W45" s="29">
        <v>1013485</v>
      </c>
      <c r="X45" s="29">
        <v>999199</v>
      </c>
      <c r="Y45" s="22">
        <v>962117</v>
      </c>
    </row>
    <row r="46" spans="1:25" ht="13.5">
      <c r="A46" s="2" t="s">
        <v>147</v>
      </c>
      <c r="B46" s="29">
        <v>63606</v>
      </c>
      <c r="C46" s="29">
        <v>62875</v>
      </c>
      <c r="D46" s="29">
        <v>63375</v>
      </c>
      <c r="E46" s="22">
        <v>64972</v>
      </c>
      <c r="F46" s="29">
        <v>65095</v>
      </c>
      <c r="G46" s="29">
        <v>65095</v>
      </c>
      <c r="H46" s="29">
        <v>65095</v>
      </c>
      <c r="I46" s="22">
        <v>65095</v>
      </c>
      <c r="J46" s="29">
        <v>28785</v>
      </c>
      <c r="K46" s="29">
        <v>28056</v>
      </c>
      <c r="L46" s="29">
        <v>28056</v>
      </c>
      <c r="M46" s="22">
        <v>28056</v>
      </c>
      <c r="N46" s="29">
        <v>28056</v>
      </c>
      <c r="O46" s="29">
        <v>28056</v>
      </c>
      <c r="P46" s="29">
        <v>28056</v>
      </c>
      <c r="Q46" s="22">
        <v>28056</v>
      </c>
      <c r="R46" s="29"/>
      <c r="S46" s="29"/>
      <c r="T46" s="29"/>
      <c r="U46" s="22"/>
      <c r="V46" s="29"/>
      <c r="W46" s="29"/>
      <c r="X46" s="29"/>
      <c r="Y46" s="22"/>
    </row>
    <row r="47" spans="1:25" ht="13.5">
      <c r="A47" s="2" t="s">
        <v>140</v>
      </c>
      <c r="B47" s="29">
        <v>93949</v>
      </c>
      <c r="C47" s="29">
        <v>93965</v>
      </c>
      <c r="D47" s="29">
        <v>15091</v>
      </c>
      <c r="E47" s="22">
        <v>20908</v>
      </c>
      <c r="F47" s="29">
        <v>30024</v>
      </c>
      <c r="G47" s="29">
        <v>39808</v>
      </c>
      <c r="H47" s="29">
        <v>49940</v>
      </c>
      <c r="I47" s="22">
        <v>11503</v>
      </c>
      <c r="J47" s="29">
        <v>69547</v>
      </c>
      <c r="K47" s="29">
        <v>99545</v>
      </c>
      <c r="L47" s="29">
        <v>109287</v>
      </c>
      <c r="M47" s="22">
        <v>38645</v>
      </c>
      <c r="N47" s="29">
        <v>145806</v>
      </c>
      <c r="O47" s="29">
        <v>155448</v>
      </c>
      <c r="P47" s="29">
        <v>170639</v>
      </c>
      <c r="Q47" s="22">
        <v>54105</v>
      </c>
      <c r="R47" s="29">
        <v>165982</v>
      </c>
      <c r="S47" s="29">
        <v>171595</v>
      </c>
      <c r="T47" s="29">
        <v>129325</v>
      </c>
      <c r="U47" s="22">
        <v>66258</v>
      </c>
      <c r="V47" s="29">
        <v>72985</v>
      </c>
      <c r="W47" s="29">
        <v>73787</v>
      </c>
      <c r="X47" s="29">
        <v>69018</v>
      </c>
      <c r="Y47" s="22">
        <v>69140</v>
      </c>
    </row>
    <row r="48" spans="1:25" ht="13.5">
      <c r="A48" s="2" t="s">
        <v>149</v>
      </c>
      <c r="B48" s="29">
        <v>2249167</v>
      </c>
      <c r="C48" s="29">
        <v>2376616</v>
      </c>
      <c r="D48" s="29">
        <v>2464312</v>
      </c>
      <c r="E48" s="22">
        <v>2609926</v>
      </c>
      <c r="F48" s="29">
        <v>2760626</v>
      </c>
      <c r="G48" s="29">
        <v>2919810</v>
      </c>
      <c r="H48" s="29">
        <v>1336510</v>
      </c>
      <c r="I48" s="22">
        <v>1087344</v>
      </c>
      <c r="J48" s="29">
        <v>1099054</v>
      </c>
      <c r="K48" s="29">
        <v>1180423</v>
      </c>
      <c r="L48" s="29">
        <v>1220722</v>
      </c>
      <c r="M48" s="22">
        <v>1267638</v>
      </c>
      <c r="N48" s="29">
        <v>1338006</v>
      </c>
      <c r="O48" s="29">
        <v>1385682</v>
      </c>
      <c r="P48" s="29">
        <v>1442918</v>
      </c>
      <c r="Q48" s="22">
        <v>1498197</v>
      </c>
      <c r="R48" s="29">
        <v>1450195</v>
      </c>
      <c r="S48" s="29">
        <v>1459322</v>
      </c>
      <c r="T48" s="29">
        <v>1416891</v>
      </c>
      <c r="U48" s="22">
        <v>1356695</v>
      </c>
      <c r="V48" s="29">
        <v>1108279</v>
      </c>
      <c r="W48" s="29">
        <v>1087273</v>
      </c>
      <c r="X48" s="29">
        <v>1568217</v>
      </c>
      <c r="Y48" s="22">
        <v>1531258</v>
      </c>
    </row>
    <row r="49" spans="1:25" ht="14.25" thickBot="1">
      <c r="A49" s="4" t="s">
        <v>150</v>
      </c>
      <c r="B49" s="30">
        <v>4256790</v>
      </c>
      <c r="C49" s="30">
        <v>4904066</v>
      </c>
      <c r="D49" s="30">
        <v>4467271</v>
      </c>
      <c r="E49" s="23">
        <v>4613941</v>
      </c>
      <c r="F49" s="30">
        <v>4625544</v>
      </c>
      <c r="G49" s="30">
        <v>4958573</v>
      </c>
      <c r="H49" s="30">
        <v>3725962</v>
      </c>
      <c r="I49" s="23">
        <v>3364036</v>
      </c>
      <c r="J49" s="30">
        <v>3453590</v>
      </c>
      <c r="K49" s="30">
        <v>3504304</v>
      </c>
      <c r="L49" s="30">
        <v>3604864</v>
      </c>
      <c r="M49" s="23">
        <v>3805298</v>
      </c>
      <c r="N49" s="30">
        <v>3892914</v>
      </c>
      <c r="O49" s="30">
        <v>4180389</v>
      </c>
      <c r="P49" s="30">
        <v>4044926</v>
      </c>
      <c r="Q49" s="23">
        <v>4557447</v>
      </c>
      <c r="R49" s="30">
        <v>4234789</v>
      </c>
      <c r="S49" s="30">
        <v>4602063</v>
      </c>
      <c r="T49" s="30">
        <v>4044075</v>
      </c>
      <c r="U49" s="23">
        <v>4391956</v>
      </c>
      <c r="V49" s="30">
        <v>3941623</v>
      </c>
      <c r="W49" s="30">
        <v>4175220</v>
      </c>
      <c r="X49" s="30">
        <v>4505488</v>
      </c>
      <c r="Y49" s="23">
        <v>5341915</v>
      </c>
    </row>
    <row r="50" spans="1:25" ht="14.25" thickTop="1">
      <c r="A50" s="2" t="s">
        <v>1</v>
      </c>
      <c r="B50" s="29">
        <v>1739559</v>
      </c>
      <c r="C50" s="29">
        <v>1739559</v>
      </c>
      <c r="D50" s="29">
        <v>1739559</v>
      </c>
      <c r="E50" s="22">
        <v>1739559</v>
      </c>
      <c r="F50" s="29">
        <v>1739559</v>
      </c>
      <c r="G50" s="29">
        <v>1739559</v>
      </c>
      <c r="H50" s="29">
        <v>1739559</v>
      </c>
      <c r="I50" s="22">
        <v>1739559</v>
      </c>
      <c r="J50" s="29">
        <v>1739559</v>
      </c>
      <c r="K50" s="29">
        <v>1739559</v>
      </c>
      <c r="L50" s="29">
        <v>1739559</v>
      </c>
      <c r="M50" s="22">
        <v>1739559</v>
      </c>
      <c r="N50" s="29">
        <v>1739559</v>
      </c>
      <c r="O50" s="29">
        <v>1739559</v>
      </c>
      <c r="P50" s="29">
        <v>1739559</v>
      </c>
      <c r="Q50" s="22">
        <v>1739559</v>
      </c>
      <c r="R50" s="29">
        <v>1739559</v>
      </c>
      <c r="S50" s="29">
        <v>1739559</v>
      </c>
      <c r="T50" s="29">
        <v>1739559</v>
      </c>
      <c r="U50" s="22">
        <v>1739559</v>
      </c>
      <c r="V50" s="29">
        <v>1739559</v>
      </c>
      <c r="W50" s="29">
        <v>1739559</v>
      </c>
      <c r="X50" s="29">
        <v>1739559</v>
      </c>
      <c r="Y50" s="22">
        <v>1739559</v>
      </c>
    </row>
    <row r="51" spans="1:25" ht="13.5">
      <c r="A51" s="2" t="s">
        <v>156</v>
      </c>
      <c r="B51" s="29">
        <v>2019967</v>
      </c>
      <c r="C51" s="29">
        <v>2019967</v>
      </c>
      <c r="D51" s="29">
        <v>2019967</v>
      </c>
      <c r="E51" s="22">
        <v>2019967</v>
      </c>
      <c r="F51" s="29">
        <v>2019967</v>
      </c>
      <c r="G51" s="29">
        <v>2019967</v>
      </c>
      <c r="H51" s="29">
        <v>2019967</v>
      </c>
      <c r="I51" s="22">
        <v>2019967</v>
      </c>
      <c r="J51" s="29">
        <v>2019967</v>
      </c>
      <c r="K51" s="29">
        <v>2019967</v>
      </c>
      <c r="L51" s="29">
        <v>2019967</v>
      </c>
      <c r="M51" s="22">
        <v>2019967</v>
      </c>
      <c r="N51" s="29">
        <v>2019967</v>
      </c>
      <c r="O51" s="29">
        <v>2019967</v>
      </c>
      <c r="P51" s="29">
        <v>2019967</v>
      </c>
      <c r="Q51" s="22">
        <v>2019967</v>
      </c>
      <c r="R51" s="29">
        <v>2019967</v>
      </c>
      <c r="S51" s="29">
        <v>2019967</v>
      </c>
      <c r="T51" s="29">
        <v>2019967</v>
      </c>
      <c r="U51" s="22">
        <v>2019967</v>
      </c>
      <c r="V51" s="29">
        <v>2019967</v>
      </c>
      <c r="W51" s="29">
        <v>2019967</v>
      </c>
      <c r="X51" s="29">
        <v>2019967</v>
      </c>
      <c r="Y51" s="22">
        <v>2020001</v>
      </c>
    </row>
    <row r="52" spans="1:25" ht="13.5">
      <c r="A52" s="2" t="s">
        <v>158</v>
      </c>
      <c r="B52" s="29">
        <v>3620205</v>
      </c>
      <c r="C52" s="29">
        <v>3605911</v>
      </c>
      <c r="D52" s="29">
        <v>3906495</v>
      </c>
      <c r="E52" s="22">
        <v>4425796</v>
      </c>
      <c r="F52" s="29">
        <v>4278982</v>
      </c>
      <c r="G52" s="29">
        <v>3998433</v>
      </c>
      <c r="H52" s="29">
        <v>4465621</v>
      </c>
      <c r="I52" s="22">
        <v>4758359</v>
      </c>
      <c r="J52" s="29">
        <v>4588821</v>
      </c>
      <c r="K52" s="29">
        <v>4632682</v>
      </c>
      <c r="L52" s="29">
        <v>4520254</v>
      </c>
      <c r="M52" s="22">
        <v>4796954</v>
      </c>
      <c r="N52" s="29">
        <v>4743125</v>
      </c>
      <c r="O52" s="29">
        <v>4645988</v>
      </c>
      <c r="P52" s="29">
        <v>4593674</v>
      </c>
      <c r="Q52" s="22">
        <v>4467406</v>
      </c>
      <c r="R52" s="29">
        <v>4248875</v>
      </c>
      <c r="S52" s="29">
        <v>4127646</v>
      </c>
      <c r="T52" s="29">
        <v>3942178</v>
      </c>
      <c r="U52" s="22">
        <v>3818960</v>
      </c>
      <c r="V52" s="29">
        <v>3793480</v>
      </c>
      <c r="W52" s="29">
        <v>3667941</v>
      </c>
      <c r="X52" s="29">
        <v>3694628</v>
      </c>
      <c r="Y52" s="22">
        <v>3585852</v>
      </c>
    </row>
    <row r="53" spans="1:25" ht="13.5">
      <c r="A53" s="2" t="s">
        <v>159</v>
      </c>
      <c r="B53" s="29">
        <v>-615792</v>
      </c>
      <c r="C53" s="29">
        <v>-615763</v>
      </c>
      <c r="D53" s="29">
        <v>-615696</v>
      </c>
      <c r="E53" s="22">
        <v>-615649</v>
      </c>
      <c r="F53" s="29">
        <v>-615649</v>
      </c>
      <c r="G53" s="29">
        <v>-615649</v>
      </c>
      <c r="H53" s="29">
        <v>-615588</v>
      </c>
      <c r="I53" s="22">
        <v>-615536</v>
      </c>
      <c r="J53" s="29">
        <v>-615507</v>
      </c>
      <c r="K53" s="29">
        <v>-615507</v>
      </c>
      <c r="L53" s="29">
        <v>-615411</v>
      </c>
      <c r="M53" s="22">
        <v>-615348</v>
      </c>
      <c r="N53" s="29">
        <v>-552147</v>
      </c>
      <c r="O53" s="29">
        <v>-414535</v>
      </c>
      <c r="P53" s="29">
        <v>-414506</v>
      </c>
      <c r="Q53" s="22">
        <v>-414039</v>
      </c>
      <c r="R53" s="29">
        <v>-414039</v>
      </c>
      <c r="S53" s="29">
        <v>-413992</v>
      </c>
      <c r="T53" s="29">
        <v>-413990</v>
      </c>
      <c r="U53" s="22">
        <v>-413990</v>
      </c>
      <c r="V53" s="29">
        <v>-413990</v>
      </c>
      <c r="W53" s="29">
        <v>-413990</v>
      </c>
      <c r="X53" s="29">
        <v>-391532</v>
      </c>
      <c r="Y53" s="22">
        <v>-16554</v>
      </c>
    </row>
    <row r="54" spans="1:25" ht="13.5">
      <c r="A54" s="2" t="s">
        <v>160</v>
      </c>
      <c r="B54" s="29">
        <v>6763940</v>
      </c>
      <c r="C54" s="29">
        <v>6749675</v>
      </c>
      <c r="D54" s="29">
        <v>7050325</v>
      </c>
      <c r="E54" s="22">
        <v>7569674</v>
      </c>
      <c r="F54" s="29">
        <v>7422860</v>
      </c>
      <c r="G54" s="29">
        <v>7142311</v>
      </c>
      <c r="H54" s="29">
        <v>7609560</v>
      </c>
      <c r="I54" s="22">
        <v>7902350</v>
      </c>
      <c r="J54" s="29">
        <v>7732840</v>
      </c>
      <c r="K54" s="29">
        <v>7776701</v>
      </c>
      <c r="L54" s="29">
        <v>7664370</v>
      </c>
      <c r="M54" s="22">
        <v>7941133</v>
      </c>
      <c r="N54" s="29">
        <v>7950504</v>
      </c>
      <c r="O54" s="29">
        <v>7990980</v>
      </c>
      <c r="P54" s="29">
        <v>7938694</v>
      </c>
      <c r="Q54" s="22">
        <v>7812894</v>
      </c>
      <c r="R54" s="29">
        <v>7594362</v>
      </c>
      <c r="S54" s="29">
        <v>7473181</v>
      </c>
      <c r="T54" s="29">
        <v>7287715</v>
      </c>
      <c r="U54" s="22">
        <v>7164497</v>
      </c>
      <c r="V54" s="29">
        <v>7139017</v>
      </c>
      <c r="W54" s="29">
        <v>7013478</v>
      </c>
      <c r="X54" s="29">
        <v>7062623</v>
      </c>
      <c r="Y54" s="22">
        <v>7328858</v>
      </c>
    </row>
    <row r="55" spans="1:25" ht="13.5">
      <c r="A55" s="2" t="s">
        <v>162</v>
      </c>
      <c r="B55" s="29">
        <v>200665</v>
      </c>
      <c r="C55" s="29">
        <v>167161</v>
      </c>
      <c r="D55" s="29">
        <v>190955</v>
      </c>
      <c r="E55" s="22">
        <v>167421</v>
      </c>
      <c r="F55" s="29">
        <v>142806</v>
      </c>
      <c r="G55" s="29">
        <v>142557</v>
      </c>
      <c r="H55" s="29">
        <v>101703</v>
      </c>
      <c r="I55" s="22">
        <v>63421</v>
      </c>
      <c r="J55" s="29">
        <v>84004</v>
      </c>
      <c r="K55" s="29">
        <v>115001</v>
      </c>
      <c r="L55" s="29">
        <v>56090</v>
      </c>
      <c r="M55" s="22">
        <v>60623</v>
      </c>
      <c r="N55" s="29">
        <v>95870</v>
      </c>
      <c r="O55" s="29">
        <v>119358</v>
      </c>
      <c r="P55" s="29">
        <v>99253</v>
      </c>
      <c r="Q55" s="22">
        <v>78253</v>
      </c>
      <c r="R55" s="29">
        <v>68516</v>
      </c>
      <c r="S55" s="29">
        <v>120433</v>
      </c>
      <c r="T55" s="29">
        <v>92105</v>
      </c>
      <c r="U55" s="22">
        <v>56015</v>
      </c>
      <c r="V55" s="29">
        <v>63083</v>
      </c>
      <c r="W55" s="29">
        <v>3858</v>
      </c>
      <c r="X55" s="29">
        <v>28892</v>
      </c>
      <c r="Y55" s="22">
        <v>100731</v>
      </c>
    </row>
    <row r="56" spans="1:25" ht="13.5">
      <c r="A56" s="2" t="s">
        <v>2</v>
      </c>
      <c r="B56" s="29">
        <v>8993</v>
      </c>
      <c r="C56" s="29">
        <v>9021</v>
      </c>
      <c r="D56" s="29">
        <v>10477</v>
      </c>
      <c r="E56" s="22">
        <v>5768</v>
      </c>
      <c r="F56" s="29">
        <v>4924</v>
      </c>
      <c r="G56" s="29">
        <v>4116</v>
      </c>
      <c r="H56" s="29">
        <v>943</v>
      </c>
      <c r="I56" s="22">
        <v>-1705</v>
      </c>
      <c r="J56" s="29">
        <v>-3624</v>
      </c>
      <c r="K56" s="29">
        <v>897</v>
      </c>
      <c r="L56" s="29">
        <v>-5329</v>
      </c>
      <c r="M56" s="22">
        <v>-7155</v>
      </c>
      <c r="N56" s="29">
        <v>834</v>
      </c>
      <c r="O56" s="29">
        <v>995</v>
      </c>
      <c r="P56" s="29">
        <v>-2250</v>
      </c>
      <c r="Q56" s="22">
        <v>-974</v>
      </c>
      <c r="R56" s="29">
        <v>-2789</v>
      </c>
      <c r="S56" s="29">
        <v>3167</v>
      </c>
      <c r="T56" s="29">
        <v>530</v>
      </c>
      <c r="U56" s="22">
        <v>-817</v>
      </c>
      <c r="V56" s="29">
        <v>381</v>
      </c>
      <c r="W56" s="29">
        <v>-44</v>
      </c>
      <c r="X56" s="29">
        <v>-1187</v>
      </c>
      <c r="Y56" s="22">
        <v>592</v>
      </c>
    </row>
    <row r="57" spans="1:25" ht="13.5">
      <c r="A57" s="2" t="s">
        <v>163</v>
      </c>
      <c r="B57" s="29">
        <v>209658</v>
      </c>
      <c r="C57" s="29">
        <v>176183</v>
      </c>
      <c r="D57" s="29">
        <v>201433</v>
      </c>
      <c r="E57" s="22">
        <v>173190</v>
      </c>
      <c r="F57" s="29">
        <v>147730</v>
      </c>
      <c r="G57" s="29">
        <v>146673</v>
      </c>
      <c r="H57" s="29">
        <v>102646</v>
      </c>
      <c r="I57" s="22">
        <v>61715</v>
      </c>
      <c r="J57" s="29">
        <v>80379</v>
      </c>
      <c r="K57" s="29">
        <v>115898</v>
      </c>
      <c r="L57" s="29">
        <v>50761</v>
      </c>
      <c r="M57" s="22">
        <v>53468</v>
      </c>
      <c r="N57" s="29">
        <v>96704</v>
      </c>
      <c r="O57" s="29">
        <v>120353</v>
      </c>
      <c r="P57" s="29">
        <v>97002</v>
      </c>
      <c r="Q57" s="22">
        <v>77279</v>
      </c>
      <c r="R57" s="29">
        <v>65727</v>
      </c>
      <c r="S57" s="29">
        <v>123601</v>
      </c>
      <c r="T57" s="29">
        <v>92636</v>
      </c>
      <c r="U57" s="22">
        <v>55198</v>
      </c>
      <c r="V57" s="29">
        <v>63464</v>
      </c>
      <c r="W57" s="29">
        <v>3813</v>
      </c>
      <c r="X57" s="29">
        <v>27704</v>
      </c>
      <c r="Y57" s="22">
        <v>101324</v>
      </c>
    </row>
    <row r="58" spans="1:25" ht="13.5">
      <c r="A58" s="6" t="s">
        <v>165</v>
      </c>
      <c r="B58" s="29">
        <v>6973598</v>
      </c>
      <c r="C58" s="29">
        <v>6925858</v>
      </c>
      <c r="D58" s="29">
        <v>7251758</v>
      </c>
      <c r="E58" s="22">
        <v>7742864</v>
      </c>
      <c r="F58" s="29">
        <v>7570591</v>
      </c>
      <c r="G58" s="29">
        <v>7288984</v>
      </c>
      <c r="H58" s="29">
        <v>7712206</v>
      </c>
      <c r="I58" s="22">
        <v>7964065</v>
      </c>
      <c r="J58" s="29">
        <v>7813220</v>
      </c>
      <c r="K58" s="29">
        <v>7892600</v>
      </c>
      <c r="L58" s="29">
        <v>7715131</v>
      </c>
      <c r="M58" s="22">
        <v>7994601</v>
      </c>
      <c r="N58" s="29">
        <v>8047209</v>
      </c>
      <c r="O58" s="29">
        <v>8111334</v>
      </c>
      <c r="P58" s="29">
        <v>8035697</v>
      </c>
      <c r="Q58" s="22">
        <v>7890173</v>
      </c>
      <c r="R58" s="29">
        <v>7660089</v>
      </c>
      <c r="S58" s="29">
        <v>7596782</v>
      </c>
      <c r="T58" s="29">
        <v>7380351</v>
      </c>
      <c r="U58" s="22">
        <v>7219695</v>
      </c>
      <c r="V58" s="29">
        <v>7202481</v>
      </c>
      <c r="W58" s="29">
        <v>7017292</v>
      </c>
      <c r="X58" s="29">
        <v>7090327</v>
      </c>
      <c r="Y58" s="22">
        <v>7430183</v>
      </c>
    </row>
    <row r="59" spans="1:25" ht="14.25" thickBot="1">
      <c r="A59" s="7" t="s">
        <v>167</v>
      </c>
      <c r="B59" s="29">
        <v>11230389</v>
      </c>
      <c r="C59" s="29">
        <v>11829925</v>
      </c>
      <c r="D59" s="29">
        <v>11719030</v>
      </c>
      <c r="E59" s="22">
        <v>12356805</v>
      </c>
      <c r="F59" s="29">
        <v>12196136</v>
      </c>
      <c r="G59" s="29">
        <v>12247557</v>
      </c>
      <c r="H59" s="29">
        <v>11438169</v>
      </c>
      <c r="I59" s="22">
        <v>11328102</v>
      </c>
      <c r="J59" s="29">
        <v>11266810</v>
      </c>
      <c r="K59" s="29">
        <v>11396905</v>
      </c>
      <c r="L59" s="29">
        <v>11319996</v>
      </c>
      <c r="M59" s="22">
        <v>11799899</v>
      </c>
      <c r="N59" s="29">
        <v>11940124</v>
      </c>
      <c r="O59" s="29">
        <v>12291724</v>
      </c>
      <c r="P59" s="29">
        <v>12080623</v>
      </c>
      <c r="Q59" s="22">
        <v>12447620</v>
      </c>
      <c r="R59" s="29">
        <v>11894879</v>
      </c>
      <c r="S59" s="29">
        <v>12198846</v>
      </c>
      <c r="T59" s="29">
        <v>11424427</v>
      </c>
      <c r="U59" s="22">
        <v>11611652</v>
      </c>
      <c r="V59" s="29">
        <v>11144105</v>
      </c>
      <c r="W59" s="29">
        <v>11192512</v>
      </c>
      <c r="X59" s="29">
        <v>11595816</v>
      </c>
      <c r="Y59" s="22">
        <v>12772099</v>
      </c>
    </row>
    <row r="60" spans="1:25" ht="14.25" thickTop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2" ht="13.5">
      <c r="A62" s="20" t="s">
        <v>172</v>
      </c>
    </row>
    <row r="63" ht="13.5">
      <c r="A63" s="20" t="s">
        <v>173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6466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HYPERLINK("http://www.kabupro.jp/mark/20131220/S1000SBR.htm","有価証券報告書")</f>
        <v>有価証券報告書</v>
      </c>
      <c r="C4" s="15" t="str">
        <f>HYPERLINK("http://www.kabupro.jp/mark/20131220/S1000SBR.htm","有価証券報告書")</f>
        <v>有価証券報告書</v>
      </c>
      <c r="D4" s="15" t="str">
        <f>HYPERLINK("http://www.kabupro.jp/mark/20121221/S000CIAH.htm","有価証券報告書")</f>
        <v>有価証券報告書</v>
      </c>
      <c r="E4" s="15" t="str">
        <f>HYPERLINK("http://www.kabupro.jp/mark/20111222/S0009WM1.htm","有価証券報告書")</f>
        <v>有価証券報告書</v>
      </c>
      <c r="F4" s="15" t="str">
        <f>HYPERLINK("http://www.kabupro.jp/mark/20101222/S0007FEA.htm","有価証券報告書")</f>
        <v>有価証券報告書</v>
      </c>
      <c r="G4" s="15" t="str">
        <f>HYPERLINK("http://www.kabupro.jp/mark/20091222/S0004TVZ.htm","有価証券報告書")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247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 t="s">
        <v>174</v>
      </c>
      <c r="C8" s="17" t="s">
        <v>175</v>
      </c>
      <c r="D8" s="17" t="s">
        <v>176</v>
      </c>
      <c r="E8" s="17" t="s">
        <v>177</v>
      </c>
      <c r="F8" s="17" t="s">
        <v>178</v>
      </c>
      <c r="G8" s="17" t="s">
        <v>179</v>
      </c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26" t="s">
        <v>180</v>
      </c>
      <c r="B11" s="21"/>
      <c r="C11" s="21"/>
      <c r="D11" s="21"/>
      <c r="E11" s="21"/>
      <c r="F11" s="21">
        <v>300060</v>
      </c>
      <c r="G11" s="21">
        <v>590400</v>
      </c>
    </row>
    <row r="12" spans="1:7" ht="13.5">
      <c r="A12" s="6" t="s">
        <v>181</v>
      </c>
      <c r="B12" s="22">
        <v>5213277</v>
      </c>
      <c r="C12" s="22">
        <v>4735951</v>
      </c>
      <c r="D12" s="22">
        <v>4317769</v>
      </c>
      <c r="E12" s="22">
        <v>2130403</v>
      </c>
      <c r="F12" s="22"/>
      <c r="G12" s="22"/>
    </row>
    <row r="13" spans="1:7" ht="13.5">
      <c r="A13" s="6" t="s">
        <v>182</v>
      </c>
      <c r="B13" s="22">
        <v>2921023</v>
      </c>
      <c r="C13" s="22">
        <v>5745219</v>
      </c>
      <c r="D13" s="22">
        <v>5946367</v>
      </c>
      <c r="E13" s="22">
        <v>3303412</v>
      </c>
      <c r="F13" s="22"/>
      <c r="G13" s="22"/>
    </row>
    <row r="14" spans="1:7" ht="13.5">
      <c r="A14" s="6" t="s">
        <v>183</v>
      </c>
      <c r="B14" s="22">
        <v>8134300</v>
      </c>
      <c r="C14" s="22">
        <v>10481170</v>
      </c>
      <c r="D14" s="22">
        <v>10264137</v>
      </c>
      <c r="E14" s="22">
        <v>5433815</v>
      </c>
      <c r="F14" s="22"/>
      <c r="G14" s="22"/>
    </row>
    <row r="15" spans="1:7" ht="13.5">
      <c r="A15" s="6" t="s">
        <v>184</v>
      </c>
      <c r="B15" s="22">
        <v>291211</v>
      </c>
      <c r="C15" s="22">
        <v>312324</v>
      </c>
      <c r="D15" s="22">
        <v>329135</v>
      </c>
      <c r="E15" s="22"/>
      <c r="F15" s="22"/>
      <c r="G15" s="22"/>
    </row>
    <row r="16" spans="1:7" ht="13.5">
      <c r="A16" s="6" t="s">
        <v>185</v>
      </c>
      <c r="B16" s="22"/>
      <c r="C16" s="22"/>
      <c r="D16" s="22"/>
      <c r="E16" s="22">
        <v>63906</v>
      </c>
      <c r="F16" s="22"/>
      <c r="G16" s="22"/>
    </row>
    <row r="17" spans="1:7" ht="13.5">
      <c r="A17" s="6" t="s">
        <v>186</v>
      </c>
      <c r="B17" s="22">
        <v>3810987</v>
      </c>
      <c r="C17" s="22">
        <v>3568374</v>
      </c>
      <c r="D17" s="22">
        <v>3418404</v>
      </c>
      <c r="E17" s="22">
        <v>1739886</v>
      </c>
      <c r="F17" s="22"/>
      <c r="G17" s="22"/>
    </row>
    <row r="18" spans="1:7" ht="13.5">
      <c r="A18" s="6" t="s">
        <v>187</v>
      </c>
      <c r="B18" s="22">
        <v>2373526</v>
      </c>
      <c r="C18" s="22">
        <v>3823439</v>
      </c>
      <c r="D18" s="22">
        <v>3888057</v>
      </c>
      <c r="E18" s="22">
        <v>1956122</v>
      </c>
      <c r="F18" s="22"/>
      <c r="G18" s="22"/>
    </row>
    <row r="19" spans="1:7" ht="13.5">
      <c r="A19" s="6" t="s">
        <v>188</v>
      </c>
      <c r="B19" s="22">
        <v>6475725</v>
      </c>
      <c r="C19" s="22">
        <v>7704138</v>
      </c>
      <c r="D19" s="22">
        <v>7635597</v>
      </c>
      <c r="E19" s="22">
        <v>3759915</v>
      </c>
      <c r="F19" s="22"/>
      <c r="G19" s="22"/>
    </row>
    <row r="20" spans="1:7" ht="13.5">
      <c r="A20" s="6" t="s">
        <v>189</v>
      </c>
      <c r="B20" s="22">
        <v>125263</v>
      </c>
      <c r="C20" s="22">
        <v>291211</v>
      </c>
      <c r="D20" s="22">
        <v>312324</v>
      </c>
      <c r="E20" s="22">
        <v>329135</v>
      </c>
      <c r="F20" s="22"/>
      <c r="G20" s="22"/>
    </row>
    <row r="21" spans="1:7" ht="13.5">
      <c r="A21" s="6" t="s">
        <v>190</v>
      </c>
      <c r="B21" s="22">
        <v>6350461</v>
      </c>
      <c r="C21" s="22">
        <v>7412926</v>
      </c>
      <c r="D21" s="22">
        <v>7323273</v>
      </c>
      <c r="E21" s="22">
        <v>3430780</v>
      </c>
      <c r="F21" s="22"/>
      <c r="G21" s="22"/>
    </row>
    <row r="22" spans="1:7" ht="13.5">
      <c r="A22" s="7" t="s">
        <v>192</v>
      </c>
      <c r="B22" s="22">
        <v>1783838</v>
      </c>
      <c r="C22" s="22">
        <v>3068244</v>
      </c>
      <c r="D22" s="22">
        <v>2940863</v>
      </c>
      <c r="E22" s="22">
        <v>2003035</v>
      </c>
      <c r="F22" s="22"/>
      <c r="G22" s="22"/>
    </row>
    <row r="23" spans="1:7" ht="13.5">
      <c r="A23" s="6" t="s">
        <v>193</v>
      </c>
      <c r="B23" s="22">
        <v>195467</v>
      </c>
      <c r="C23" s="22">
        <v>312592</v>
      </c>
      <c r="D23" s="22">
        <v>304392</v>
      </c>
      <c r="E23" s="22">
        <v>157992</v>
      </c>
      <c r="F23" s="22"/>
      <c r="G23" s="22"/>
    </row>
    <row r="24" spans="1:7" ht="13.5">
      <c r="A24" s="6" t="s">
        <v>194</v>
      </c>
      <c r="B24" s="22">
        <v>3258</v>
      </c>
      <c r="C24" s="22"/>
      <c r="D24" s="22"/>
      <c r="E24" s="22"/>
      <c r="F24" s="22"/>
      <c r="G24" s="22"/>
    </row>
    <row r="25" spans="1:7" ht="13.5">
      <c r="A25" s="6" t="s">
        <v>195</v>
      </c>
      <c r="B25" s="22">
        <v>151378</v>
      </c>
      <c r="C25" s="22">
        <v>154345</v>
      </c>
      <c r="D25" s="22">
        <v>171150</v>
      </c>
      <c r="E25" s="22">
        <v>110310</v>
      </c>
      <c r="F25" s="22">
        <v>80790</v>
      </c>
      <c r="G25" s="22">
        <v>150120</v>
      </c>
    </row>
    <row r="26" spans="1:7" ht="13.5">
      <c r="A26" s="6" t="s">
        <v>196</v>
      </c>
      <c r="B26" s="22"/>
      <c r="C26" s="22"/>
      <c r="D26" s="22">
        <v>150</v>
      </c>
      <c r="E26" s="22"/>
      <c r="F26" s="22"/>
      <c r="G26" s="22"/>
    </row>
    <row r="27" spans="1:7" ht="13.5">
      <c r="A27" s="6" t="s">
        <v>197</v>
      </c>
      <c r="B27" s="22">
        <v>58518</v>
      </c>
      <c r="C27" s="22">
        <v>63087</v>
      </c>
      <c r="D27" s="22">
        <v>6300</v>
      </c>
      <c r="E27" s="22">
        <v>10175</v>
      </c>
      <c r="F27" s="22">
        <v>8042</v>
      </c>
      <c r="G27" s="22"/>
    </row>
    <row r="28" spans="1:7" ht="13.5">
      <c r="A28" s="6" t="s">
        <v>198</v>
      </c>
      <c r="B28" s="22">
        <v>8244</v>
      </c>
      <c r="C28" s="22">
        <v>5772</v>
      </c>
      <c r="D28" s="22">
        <v>21925</v>
      </c>
      <c r="E28" s="22">
        <v>24375</v>
      </c>
      <c r="F28" s="22">
        <v>8614</v>
      </c>
      <c r="G28" s="22">
        <v>16100</v>
      </c>
    </row>
    <row r="29" spans="1:7" ht="13.5">
      <c r="A29" s="6" t="s">
        <v>199</v>
      </c>
      <c r="B29" s="22">
        <v>544701</v>
      </c>
      <c r="C29" s="22">
        <v>607683</v>
      </c>
      <c r="D29" s="22">
        <v>724633</v>
      </c>
      <c r="E29" s="22">
        <v>411395</v>
      </c>
      <c r="F29" s="22">
        <v>128794</v>
      </c>
      <c r="G29" s="22">
        <v>115609</v>
      </c>
    </row>
    <row r="30" spans="1:7" ht="13.5">
      <c r="A30" s="6" t="s">
        <v>200</v>
      </c>
      <c r="B30" s="22">
        <v>38028</v>
      </c>
      <c r="C30" s="22">
        <v>42555</v>
      </c>
      <c r="D30" s="22">
        <v>37282</v>
      </c>
      <c r="E30" s="22">
        <v>48523</v>
      </c>
      <c r="F30" s="22">
        <v>9611</v>
      </c>
      <c r="G30" s="22">
        <v>10312</v>
      </c>
    </row>
    <row r="31" spans="1:7" ht="13.5">
      <c r="A31" s="6" t="s">
        <v>201</v>
      </c>
      <c r="B31" s="22"/>
      <c r="C31" s="22"/>
      <c r="D31" s="22"/>
      <c r="E31" s="22"/>
      <c r="F31" s="22"/>
      <c r="G31" s="22">
        <v>3140</v>
      </c>
    </row>
    <row r="32" spans="1:7" ht="13.5">
      <c r="A32" s="6" t="s">
        <v>202</v>
      </c>
      <c r="B32" s="22">
        <v>100823</v>
      </c>
      <c r="C32" s="22">
        <v>108268</v>
      </c>
      <c r="D32" s="22">
        <v>113799</v>
      </c>
      <c r="E32" s="22">
        <v>68464</v>
      </c>
      <c r="F32" s="22">
        <v>23769</v>
      </c>
      <c r="G32" s="22">
        <v>24993</v>
      </c>
    </row>
    <row r="33" spans="1:7" ht="13.5">
      <c r="A33" s="6" t="s">
        <v>203</v>
      </c>
      <c r="B33" s="22">
        <v>86157</v>
      </c>
      <c r="C33" s="22">
        <v>78356</v>
      </c>
      <c r="D33" s="22">
        <v>79317</v>
      </c>
      <c r="E33" s="22">
        <v>27427</v>
      </c>
      <c r="F33" s="22">
        <v>3007</v>
      </c>
      <c r="G33" s="22">
        <v>2512</v>
      </c>
    </row>
    <row r="34" spans="1:7" ht="13.5">
      <c r="A34" s="6" t="s">
        <v>204</v>
      </c>
      <c r="B34" s="22">
        <v>24022</v>
      </c>
      <c r="C34" s="22">
        <v>24534</v>
      </c>
      <c r="D34" s="22">
        <v>22397</v>
      </c>
      <c r="E34" s="22">
        <v>17811</v>
      </c>
      <c r="F34" s="22">
        <v>3213</v>
      </c>
      <c r="G34" s="22">
        <v>3950</v>
      </c>
    </row>
    <row r="35" spans="1:7" ht="13.5">
      <c r="A35" s="6" t="s">
        <v>205</v>
      </c>
      <c r="B35" s="22">
        <v>36878</v>
      </c>
      <c r="C35" s="22">
        <v>40850</v>
      </c>
      <c r="D35" s="22">
        <v>41882</v>
      </c>
      <c r="E35" s="22">
        <v>87298</v>
      </c>
      <c r="F35" s="22">
        <v>65373</v>
      </c>
      <c r="G35" s="22">
        <v>52005</v>
      </c>
    </row>
    <row r="36" spans="1:7" ht="13.5">
      <c r="A36" s="6" t="s">
        <v>206</v>
      </c>
      <c r="B36" s="22">
        <v>158139</v>
      </c>
      <c r="C36" s="22">
        <v>126967</v>
      </c>
      <c r="D36" s="22">
        <v>141933</v>
      </c>
      <c r="E36" s="22"/>
      <c r="F36" s="22"/>
      <c r="G36" s="22">
        <v>874</v>
      </c>
    </row>
    <row r="37" spans="1:7" ht="13.5">
      <c r="A37" s="6" t="s">
        <v>207</v>
      </c>
      <c r="B37" s="22">
        <v>325883</v>
      </c>
      <c r="C37" s="22">
        <v>344761</v>
      </c>
      <c r="D37" s="22">
        <v>379945</v>
      </c>
      <c r="E37" s="22">
        <v>300767</v>
      </c>
      <c r="F37" s="22">
        <v>128829</v>
      </c>
      <c r="G37" s="22">
        <v>105467</v>
      </c>
    </row>
    <row r="38" spans="1:7" ht="13.5">
      <c r="A38" s="6" t="s">
        <v>208</v>
      </c>
      <c r="B38" s="22"/>
      <c r="C38" s="22"/>
      <c r="D38" s="22"/>
      <c r="E38" s="22">
        <v>-76986</v>
      </c>
      <c r="F38" s="22">
        <v>-175884</v>
      </c>
      <c r="G38" s="22">
        <v>-479214</v>
      </c>
    </row>
    <row r="39" spans="1:7" ht="13.5">
      <c r="A39" s="6" t="s">
        <v>210</v>
      </c>
      <c r="B39" s="22">
        <v>1731501</v>
      </c>
      <c r="C39" s="22">
        <v>1909776</v>
      </c>
      <c r="D39" s="22">
        <v>2045109</v>
      </c>
      <c r="E39" s="22">
        <v>1187554</v>
      </c>
      <c r="F39" s="22">
        <v>284161</v>
      </c>
      <c r="G39" s="22">
        <v>5870</v>
      </c>
    </row>
    <row r="40" spans="1:7" ht="14.25" thickBot="1">
      <c r="A40" s="25" t="s">
        <v>211</v>
      </c>
      <c r="B40" s="23">
        <v>52337</v>
      </c>
      <c r="C40" s="23">
        <v>1158467</v>
      </c>
      <c r="D40" s="23">
        <v>895753</v>
      </c>
      <c r="E40" s="23">
        <v>815481</v>
      </c>
      <c r="F40" s="23">
        <v>15898</v>
      </c>
      <c r="G40" s="23">
        <v>584529</v>
      </c>
    </row>
    <row r="41" spans="1:7" ht="14.25" thickTop="1">
      <c r="A41" s="6" t="s">
        <v>212</v>
      </c>
      <c r="B41" s="22">
        <v>1458</v>
      </c>
      <c r="C41" s="22">
        <v>1769</v>
      </c>
      <c r="D41" s="22">
        <v>3713</v>
      </c>
      <c r="E41" s="22">
        <v>6479</v>
      </c>
      <c r="F41" s="22">
        <v>19985</v>
      </c>
      <c r="G41" s="22">
        <v>67916</v>
      </c>
    </row>
    <row r="42" spans="1:7" ht="13.5">
      <c r="A42" s="6" t="s">
        <v>213</v>
      </c>
      <c r="B42" s="22">
        <v>8682</v>
      </c>
      <c r="C42" s="22">
        <v>10577</v>
      </c>
      <c r="D42" s="22">
        <v>8974</v>
      </c>
      <c r="E42" s="22">
        <v>1717</v>
      </c>
      <c r="F42" s="22"/>
      <c r="G42" s="22"/>
    </row>
    <row r="43" spans="1:7" ht="13.5">
      <c r="A43" s="6" t="s">
        <v>214</v>
      </c>
      <c r="B43" s="22">
        <v>11542</v>
      </c>
      <c r="C43" s="22">
        <v>12550</v>
      </c>
      <c r="D43" s="22">
        <v>12099</v>
      </c>
      <c r="E43" s="22">
        <v>5547</v>
      </c>
      <c r="F43" s="22"/>
      <c r="G43" s="22">
        <v>283</v>
      </c>
    </row>
    <row r="44" spans="1:7" ht="13.5">
      <c r="A44" s="6" t="s">
        <v>215</v>
      </c>
      <c r="B44" s="22">
        <v>11257</v>
      </c>
      <c r="C44" s="22">
        <v>10739</v>
      </c>
      <c r="D44" s="22">
        <v>10889</v>
      </c>
      <c r="E44" s="22">
        <v>5598</v>
      </c>
      <c r="F44" s="22"/>
      <c r="G44" s="22"/>
    </row>
    <row r="45" spans="1:7" ht="13.5">
      <c r="A45" s="6" t="s">
        <v>216</v>
      </c>
      <c r="B45" s="22"/>
      <c r="C45" s="22"/>
      <c r="D45" s="22"/>
      <c r="E45" s="22">
        <v>7698</v>
      </c>
      <c r="F45" s="22">
        <v>17588</v>
      </c>
      <c r="G45" s="22">
        <v>47921</v>
      </c>
    </row>
    <row r="46" spans="1:7" ht="13.5">
      <c r="A46" s="6" t="s">
        <v>217</v>
      </c>
      <c r="B46" s="22"/>
      <c r="C46" s="22"/>
      <c r="D46" s="22">
        <v>9618</v>
      </c>
      <c r="E46" s="22"/>
      <c r="F46" s="22"/>
      <c r="G46" s="22"/>
    </row>
    <row r="47" spans="1:7" ht="13.5">
      <c r="A47" s="6" t="s">
        <v>218</v>
      </c>
      <c r="B47" s="22"/>
      <c r="C47" s="22"/>
      <c r="D47" s="22"/>
      <c r="E47" s="22"/>
      <c r="F47" s="22"/>
      <c r="G47" s="22"/>
    </row>
    <row r="48" spans="1:7" ht="13.5">
      <c r="A48" s="6"/>
      <c r="B48" s="22"/>
      <c r="C48" s="22"/>
      <c r="D48" s="22">
        <v>15</v>
      </c>
      <c r="E48" s="22"/>
      <c r="F48" s="22"/>
      <c r="G48" s="22"/>
    </row>
    <row r="49" spans="1:7" ht="13.5">
      <c r="A49" s="6" t="s">
        <v>219</v>
      </c>
      <c r="B49" s="22">
        <v>25686</v>
      </c>
      <c r="C49" s="22"/>
      <c r="D49" s="22"/>
      <c r="E49" s="22"/>
      <c r="F49" s="22"/>
      <c r="G49" s="22"/>
    </row>
    <row r="50" spans="1:7" ht="13.5">
      <c r="A50" s="6" t="s">
        <v>220</v>
      </c>
      <c r="B50" s="22">
        <v>17091</v>
      </c>
      <c r="C50" s="22">
        <v>23896</v>
      </c>
      <c r="D50" s="22">
        <v>11646</v>
      </c>
      <c r="E50" s="22">
        <v>16943</v>
      </c>
      <c r="F50" s="22">
        <v>4605</v>
      </c>
      <c r="G50" s="22">
        <v>8188</v>
      </c>
    </row>
    <row r="51" spans="1:7" ht="13.5">
      <c r="A51" s="6" t="s">
        <v>221</v>
      </c>
      <c r="B51" s="22">
        <v>75719</v>
      </c>
      <c r="C51" s="22">
        <v>59533</v>
      </c>
      <c r="D51" s="22">
        <v>56957</v>
      </c>
      <c r="E51" s="22">
        <v>43984</v>
      </c>
      <c r="F51" s="22">
        <v>42178</v>
      </c>
      <c r="G51" s="22">
        <v>124310</v>
      </c>
    </row>
    <row r="52" spans="1:7" ht="13.5">
      <c r="A52" s="6" t="s">
        <v>222</v>
      </c>
      <c r="B52" s="22">
        <v>20485</v>
      </c>
      <c r="C52" s="22">
        <v>8148</v>
      </c>
      <c r="D52" s="22">
        <v>10324</v>
      </c>
      <c r="E52" s="22">
        <v>13382</v>
      </c>
      <c r="F52" s="22">
        <v>14441</v>
      </c>
      <c r="G52" s="22">
        <v>27403</v>
      </c>
    </row>
    <row r="53" spans="1:7" ht="13.5">
      <c r="A53" s="6" t="s">
        <v>194</v>
      </c>
      <c r="B53" s="22">
        <v>2533</v>
      </c>
      <c r="C53" s="22">
        <v>46923</v>
      </c>
      <c r="D53" s="22"/>
      <c r="E53" s="22"/>
      <c r="F53" s="22"/>
      <c r="G53" s="22"/>
    </row>
    <row r="54" spans="1:7" ht="13.5">
      <c r="A54" s="6" t="s">
        <v>203</v>
      </c>
      <c r="B54" s="22"/>
      <c r="C54" s="22"/>
      <c r="D54" s="22"/>
      <c r="E54" s="22">
        <v>1506</v>
      </c>
      <c r="F54" s="22">
        <v>2030</v>
      </c>
      <c r="G54" s="22"/>
    </row>
    <row r="55" spans="1:7" ht="13.5">
      <c r="A55" s="6" t="s">
        <v>223</v>
      </c>
      <c r="B55" s="22">
        <v>624</v>
      </c>
      <c r="C55" s="22">
        <v>200</v>
      </c>
      <c r="D55" s="22">
        <v>1381</v>
      </c>
      <c r="E55" s="22">
        <v>1772</v>
      </c>
      <c r="F55" s="22">
        <v>2175</v>
      </c>
      <c r="G55" s="22">
        <v>950</v>
      </c>
    </row>
    <row r="56" spans="1:7" ht="13.5">
      <c r="A56" s="6" t="s">
        <v>225</v>
      </c>
      <c r="B56" s="22">
        <v>23643</v>
      </c>
      <c r="C56" s="22">
        <v>55273</v>
      </c>
      <c r="D56" s="22">
        <v>11705</v>
      </c>
      <c r="E56" s="22">
        <v>16661</v>
      </c>
      <c r="F56" s="22">
        <v>18646</v>
      </c>
      <c r="G56" s="22">
        <v>28354</v>
      </c>
    </row>
    <row r="57" spans="1:7" ht="14.25" thickBot="1">
      <c r="A57" s="25" t="s">
        <v>226</v>
      </c>
      <c r="B57" s="23">
        <v>104412</v>
      </c>
      <c r="C57" s="23">
        <v>1162727</v>
      </c>
      <c r="D57" s="23">
        <v>941005</v>
      </c>
      <c r="E57" s="23">
        <v>842804</v>
      </c>
      <c r="F57" s="23">
        <v>39429</v>
      </c>
      <c r="G57" s="23">
        <v>680485</v>
      </c>
    </row>
    <row r="58" spans="1:7" ht="14.25" thickTop="1">
      <c r="A58" s="6" t="s">
        <v>227</v>
      </c>
      <c r="B58" s="22"/>
      <c r="C58" s="22"/>
      <c r="D58" s="22"/>
      <c r="E58" s="22">
        <v>2123306</v>
      </c>
      <c r="F58" s="22"/>
      <c r="G58" s="22"/>
    </row>
    <row r="59" spans="1:7" ht="13.5">
      <c r="A59" s="6" t="s">
        <v>228</v>
      </c>
      <c r="B59" s="22">
        <v>58</v>
      </c>
      <c r="C59" s="22">
        <v>3744</v>
      </c>
      <c r="D59" s="22">
        <v>1230</v>
      </c>
      <c r="E59" s="22">
        <v>1928</v>
      </c>
      <c r="F59" s="22"/>
      <c r="G59" s="22"/>
    </row>
    <row r="60" spans="1:7" ht="13.5">
      <c r="A60" s="6" t="s">
        <v>229</v>
      </c>
      <c r="B60" s="22"/>
      <c r="C60" s="22">
        <v>3684</v>
      </c>
      <c r="D60" s="22"/>
      <c r="E60" s="22"/>
      <c r="F60" s="22"/>
      <c r="G60" s="22"/>
    </row>
    <row r="61" spans="1:7" ht="13.5">
      <c r="A61" s="6" t="s">
        <v>230</v>
      </c>
      <c r="B61" s="22"/>
      <c r="C61" s="22"/>
      <c r="D61" s="22">
        <v>736</v>
      </c>
      <c r="E61" s="22"/>
      <c r="F61" s="22"/>
      <c r="G61" s="22"/>
    </row>
    <row r="62" spans="1:7" ht="13.5">
      <c r="A62" s="6" t="s">
        <v>231</v>
      </c>
      <c r="B62" s="22"/>
      <c r="C62" s="22"/>
      <c r="D62" s="22"/>
      <c r="E62" s="22">
        <v>180</v>
      </c>
      <c r="F62" s="22"/>
      <c r="G62" s="22"/>
    </row>
    <row r="63" spans="1:7" ht="13.5">
      <c r="A63" s="6" t="s">
        <v>232</v>
      </c>
      <c r="B63" s="22">
        <v>58</v>
      </c>
      <c r="C63" s="22">
        <v>7428</v>
      </c>
      <c r="D63" s="22">
        <v>1966</v>
      </c>
      <c r="E63" s="22">
        <v>2125415</v>
      </c>
      <c r="F63" s="22"/>
      <c r="G63" s="22"/>
    </row>
    <row r="64" spans="1:7" ht="13.5">
      <c r="A64" s="6" t="s">
        <v>233</v>
      </c>
      <c r="B64" s="22">
        <v>6860</v>
      </c>
      <c r="C64" s="22">
        <v>7028</v>
      </c>
      <c r="D64" s="22">
        <v>16539</v>
      </c>
      <c r="E64" s="22">
        <v>5776</v>
      </c>
      <c r="F64" s="22"/>
      <c r="G64" s="22"/>
    </row>
    <row r="65" spans="1:7" ht="13.5">
      <c r="A65" s="6" t="s">
        <v>234</v>
      </c>
      <c r="B65" s="22"/>
      <c r="C65" s="22">
        <v>16917</v>
      </c>
      <c r="D65" s="22">
        <v>3980</v>
      </c>
      <c r="E65" s="22"/>
      <c r="F65" s="22"/>
      <c r="G65" s="22"/>
    </row>
    <row r="66" spans="1:7" ht="13.5">
      <c r="A66" s="6" t="s">
        <v>235</v>
      </c>
      <c r="B66" s="22"/>
      <c r="C66" s="22"/>
      <c r="D66" s="22">
        <v>7562</v>
      </c>
      <c r="E66" s="22"/>
      <c r="F66" s="22"/>
      <c r="G66" s="22"/>
    </row>
    <row r="67" spans="1:7" ht="13.5">
      <c r="A67" s="6" t="s">
        <v>236</v>
      </c>
      <c r="B67" s="22"/>
      <c r="C67" s="22">
        <v>81271</v>
      </c>
      <c r="D67" s="22">
        <v>16898</v>
      </c>
      <c r="E67" s="22">
        <v>22725</v>
      </c>
      <c r="F67" s="22"/>
      <c r="G67" s="22"/>
    </row>
    <row r="68" spans="1:7" ht="13.5">
      <c r="A68" s="6" t="s">
        <v>237</v>
      </c>
      <c r="B68" s="22"/>
      <c r="C68" s="22"/>
      <c r="D68" s="22"/>
      <c r="E68" s="22">
        <v>28056</v>
      </c>
      <c r="F68" s="22"/>
      <c r="G68" s="22"/>
    </row>
    <row r="69" spans="1:7" ht="13.5">
      <c r="A69" s="6" t="s">
        <v>238</v>
      </c>
      <c r="B69" s="22"/>
      <c r="C69" s="22">
        <v>38785</v>
      </c>
      <c r="D69" s="22"/>
      <c r="E69" s="22">
        <v>67491</v>
      </c>
      <c r="F69" s="22"/>
      <c r="G69" s="22"/>
    </row>
    <row r="70" spans="1:7" ht="13.5">
      <c r="A70" s="6" t="s">
        <v>239</v>
      </c>
      <c r="B70" s="22"/>
      <c r="C70" s="22"/>
      <c r="D70" s="22"/>
      <c r="E70" s="22">
        <v>75</v>
      </c>
      <c r="F70" s="22"/>
      <c r="G70" s="22"/>
    </row>
    <row r="71" spans="1:7" ht="13.5">
      <c r="A71" s="6" t="s">
        <v>240</v>
      </c>
      <c r="B71" s="22"/>
      <c r="C71" s="22"/>
      <c r="D71" s="22">
        <v>25674</v>
      </c>
      <c r="E71" s="22"/>
      <c r="F71" s="22"/>
      <c r="G71" s="22"/>
    </row>
    <row r="72" spans="1:7" ht="13.5">
      <c r="A72" s="6" t="s">
        <v>241</v>
      </c>
      <c r="B72" s="22">
        <v>6860</v>
      </c>
      <c r="C72" s="22">
        <v>144002</v>
      </c>
      <c r="D72" s="22">
        <v>70654</v>
      </c>
      <c r="E72" s="22">
        <v>124126</v>
      </c>
      <c r="F72" s="22"/>
      <c r="G72" s="22"/>
    </row>
    <row r="73" spans="1:7" ht="13.5">
      <c r="A73" s="7" t="s">
        <v>242</v>
      </c>
      <c r="B73" s="22">
        <v>97610</v>
      </c>
      <c r="C73" s="22">
        <v>1026153</v>
      </c>
      <c r="D73" s="22">
        <v>872317</v>
      </c>
      <c r="E73" s="22">
        <v>2844093</v>
      </c>
      <c r="F73" s="22">
        <v>39429</v>
      </c>
      <c r="G73" s="22">
        <v>680485</v>
      </c>
    </row>
    <row r="74" spans="1:7" ht="13.5">
      <c r="A74" s="7" t="s">
        <v>243</v>
      </c>
      <c r="B74" s="22">
        <v>22218</v>
      </c>
      <c r="C74" s="22">
        <v>299733</v>
      </c>
      <c r="D74" s="22">
        <v>264628</v>
      </c>
      <c r="E74" s="22">
        <v>344519</v>
      </c>
      <c r="F74" s="22">
        <v>-83122</v>
      </c>
      <c r="G74" s="22">
        <v>52039</v>
      </c>
    </row>
    <row r="75" spans="1:7" ht="13.5">
      <c r="A75" s="7" t="s">
        <v>244</v>
      </c>
      <c r="B75" s="22">
        <v>366406</v>
      </c>
      <c r="C75" s="22">
        <v>697696</v>
      </c>
      <c r="D75" s="22">
        <v>163779</v>
      </c>
      <c r="E75" s="22">
        <v>31964</v>
      </c>
      <c r="F75" s="22">
        <v>-20037</v>
      </c>
      <c r="G75" s="22">
        <v>-7011</v>
      </c>
    </row>
    <row r="76" spans="1:7" ht="13.5">
      <c r="A76" s="7" t="s">
        <v>245</v>
      </c>
      <c r="B76" s="22">
        <v>388624</v>
      </c>
      <c r="C76" s="22">
        <v>997429</v>
      </c>
      <c r="D76" s="22">
        <v>428408</v>
      </c>
      <c r="E76" s="22">
        <v>376483</v>
      </c>
      <c r="F76" s="22">
        <v>-103159</v>
      </c>
      <c r="G76" s="22">
        <v>45028</v>
      </c>
    </row>
    <row r="77" spans="1:7" ht="14.25" thickBot="1">
      <c r="A77" s="7" t="s">
        <v>246</v>
      </c>
      <c r="B77" s="22">
        <v>-291013</v>
      </c>
      <c r="C77" s="22">
        <v>28724</v>
      </c>
      <c r="D77" s="22">
        <v>443909</v>
      </c>
      <c r="E77" s="22">
        <v>2467609</v>
      </c>
      <c r="F77" s="22">
        <v>142589</v>
      </c>
      <c r="G77" s="22">
        <v>635457</v>
      </c>
    </row>
    <row r="78" spans="1:7" ht="14.25" thickTop="1">
      <c r="A78" s="8"/>
      <c r="B78" s="24"/>
      <c r="C78" s="24"/>
      <c r="D78" s="24"/>
      <c r="E78" s="24"/>
      <c r="F78" s="24"/>
      <c r="G78" s="24"/>
    </row>
    <row r="80" ht="13.5">
      <c r="A80" s="20" t="s">
        <v>172</v>
      </c>
    </row>
    <row r="81" ht="13.5">
      <c r="A81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6466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HYPERLINK("http://www.kabupro.jp/mark/20131220/S1000SBR.htm","有価証券報告書")</f>
        <v>有価証券報告書</v>
      </c>
      <c r="C4" s="15" t="str">
        <f>HYPERLINK("http://www.kabupro.jp/mark/20131220/S1000SBR.htm","有価証券報告書")</f>
        <v>有価証券報告書</v>
      </c>
      <c r="D4" s="15" t="str">
        <f>HYPERLINK("http://www.kabupro.jp/mark/20121221/S000CIAH.htm","有価証券報告書")</f>
        <v>有価証券報告書</v>
      </c>
      <c r="E4" s="15" t="str">
        <f>HYPERLINK("http://www.kabupro.jp/mark/20111222/S0009WM1.htm","有価証券報告書")</f>
        <v>有価証券報告書</v>
      </c>
      <c r="F4" s="15" t="str">
        <f>HYPERLINK("http://www.kabupro.jp/mark/20101222/S0007FEA.htm","有価証券報告書")</f>
        <v>有価証券報告書</v>
      </c>
      <c r="G4" s="15" t="str">
        <f>HYPERLINK("http://www.kabupro.jp/mark/20091222/S0004TVZ.htm","有価証券報告書")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171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/>
      <c r="C8" s="17"/>
      <c r="D8" s="17"/>
      <c r="E8" s="17"/>
      <c r="F8" s="17"/>
      <c r="G8" s="17"/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9" t="s">
        <v>77</v>
      </c>
      <c r="B11" s="21">
        <v>4489429</v>
      </c>
      <c r="C11" s="21">
        <v>2495837</v>
      </c>
      <c r="D11" s="21">
        <v>1700884</v>
      </c>
      <c r="E11" s="21">
        <v>3477946</v>
      </c>
      <c r="F11" s="21">
        <v>1112513</v>
      </c>
      <c r="G11" s="21">
        <v>397916</v>
      </c>
    </row>
    <row r="12" spans="1:7" ht="13.5">
      <c r="A12" s="2" t="s">
        <v>79</v>
      </c>
      <c r="B12" s="22">
        <v>456302</v>
      </c>
      <c r="C12" s="22">
        <v>445270</v>
      </c>
      <c r="D12" s="22">
        <v>307858</v>
      </c>
      <c r="E12" s="22">
        <v>322926</v>
      </c>
      <c r="F12" s="22"/>
      <c r="G12" s="22"/>
    </row>
    <row r="13" spans="1:7" ht="13.5">
      <c r="A13" s="2" t="s">
        <v>80</v>
      </c>
      <c r="B13" s="22">
        <v>2112701</v>
      </c>
      <c r="C13" s="22">
        <v>2308463</v>
      </c>
      <c r="D13" s="22">
        <v>1461830</v>
      </c>
      <c r="E13" s="22">
        <v>1234025</v>
      </c>
      <c r="F13" s="22"/>
      <c r="G13" s="22"/>
    </row>
    <row r="14" spans="1:7" ht="13.5">
      <c r="A14" s="2" t="s">
        <v>81</v>
      </c>
      <c r="B14" s="22">
        <v>20173</v>
      </c>
      <c r="C14" s="22">
        <v>320021</v>
      </c>
      <c r="D14" s="22">
        <v>822773</v>
      </c>
      <c r="E14" s="22">
        <v>111306</v>
      </c>
      <c r="F14" s="22"/>
      <c r="G14" s="22"/>
    </row>
    <row r="15" spans="1:7" ht="13.5">
      <c r="A15" s="2" t="s">
        <v>82</v>
      </c>
      <c r="B15" s="22">
        <v>125263</v>
      </c>
      <c r="C15" s="22">
        <v>291211</v>
      </c>
      <c r="D15" s="22">
        <v>312324</v>
      </c>
      <c r="E15" s="22">
        <v>329135</v>
      </c>
      <c r="F15" s="22"/>
      <c r="G15" s="22"/>
    </row>
    <row r="16" spans="1:7" ht="13.5">
      <c r="A16" s="2" t="s">
        <v>83</v>
      </c>
      <c r="B16" s="22">
        <v>1348397</v>
      </c>
      <c r="C16" s="22">
        <v>1437000</v>
      </c>
      <c r="D16" s="22">
        <v>1841593</v>
      </c>
      <c r="E16" s="22">
        <v>1658784</v>
      </c>
      <c r="F16" s="22"/>
      <c r="G16" s="22"/>
    </row>
    <row r="17" spans="1:7" ht="13.5">
      <c r="A17" s="2" t="s">
        <v>84</v>
      </c>
      <c r="B17" s="22">
        <v>719590</v>
      </c>
      <c r="C17" s="22">
        <v>689123</v>
      </c>
      <c r="D17" s="22">
        <v>700124</v>
      </c>
      <c r="E17" s="22">
        <v>736215</v>
      </c>
      <c r="F17" s="22"/>
      <c r="G17" s="22"/>
    </row>
    <row r="18" spans="1:7" ht="13.5">
      <c r="A18" s="2" t="s">
        <v>85</v>
      </c>
      <c r="B18" s="22">
        <v>40561</v>
      </c>
      <c r="C18" s="22">
        <v>40251</v>
      </c>
      <c r="D18" s="22">
        <v>40427</v>
      </c>
      <c r="E18" s="22">
        <v>30951</v>
      </c>
      <c r="F18" s="22"/>
      <c r="G18" s="22"/>
    </row>
    <row r="19" spans="1:7" ht="13.5">
      <c r="A19" s="2" t="s">
        <v>86</v>
      </c>
      <c r="B19" s="22"/>
      <c r="C19" s="22"/>
      <c r="D19" s="22"/>
      <c r="E19" s="22"/>
      <c r="F19" s="22">
        <v>632237</v>
      </c>
      <c r="G19" s="22">
        <v>2934162</v>
      </c>
    </row>
    <row r="20" spans="1:7" ht="13.5">
      <c r="A20" s="2" t="s">
        <v>87</v>
      </c>
      <c r="B20" s="22"/>
      <c r="C20" s="22"/>
      <c r="D20" s="22"/>
      <c r="E20" s="22">
        <v>18000</v>
      </c>
      <c r="F20" s="22"/>
      <c r="G20" s="22"/>
    </row>
    <row r="21" spans="1:7" ht="13.5">
      <c r="A21" s="2" t="s">
        <v>88</v>
      </c>
      <c r="B21" s="22"/>
      <c r="C21" s="22"/>
      <c r="D21" s="22"/>
      <c r="E21" s="22">
        <v>21382</v>
      </c>
      <c r="F21" s="22">
        <v>250748</v>
      </c>
      <c r="G21" s="22">
        <v>525995</v>
      </c>
    </row>
    <row r="22" spans="1:7" ht="13.5">
      <c r="A22" s="2" t="s">
        <v>89</v>
      </c>
      <c r="B22" s="22">
        <v>136070</v>
      </c>
      <c r="C22" s="22"/>
      <c r="D22" s="22">
        <v>123399</v>
      </c>
      <c r="E22" s="22"/>
      <c r="F22" s="22">
        <v>125149</v>
      </c>
      <c r="G22" s="22"/>
    </row>
    <row r="23" spans="1:7" ht="13.5">
      <c r="A23" s="2" t="s">
        <v>90</v>
      </c>
      <c r="B23" s="22"/>
      <c r="C23" s="22"/>
      <c r="D23" s="22">
        <v>368367</v>
      </c>
      <c r="E23" s="22">
        <v>390906</v>
      </c>
      <c r="F23" s="22">
        <v>11208</v>
      </c>
      <c r="G23" s="22">
        <v>27370</v>
      </c>
    </row>
    <row r="24" spans="1:7" ht="13.5">
      <c r="A24" s="2" t="s">
        <v>91</v>
      </c>
      <c r="B24" s="22">
        <v>74661</v>
      </c>
      <c r="C24" s="22">
        <v>40623</v>
      </c>
      <c r="D24" s="22">
        <v>53190</v>
      </c>
      <c r="E24" s="22">
        <v>25344</v>
      </c>
      <c r="F24" s="22">
        <v>17502</v>
      </c>
      <c r="G24" s="22">
        <v>3127</v>
      </c>
    </row>
    <row r="25" spans="1:7" ht="13.5">
      <c r="A25" s="2" t="s">
        <v>92</v>
      </c>
      <c r="B25" s="22">
        <v>-12090</v>
      </c>
      <c r="C25" s="22">
        <v>-5500</v>
      </c>
      <c r="D25" s="22"/>
      <c r="E25" s="22"/>
      <c r="F25" s="22"/>
      <c r="G25" s="22"/>
    </row>
    <row r="26" spans="1:7" ht="13.5">
      <c r="A26" s="2" t="s">
        <v>93</v>
      </c>
      <c r="B26" s="22">
        <v>9511059</v>
      </c>
      <c r="C26" s="22">
        <v>8062304</v>
      </c>
      <c r="D26" s="22">
        <v>7732771</v>
      </c>
      <c r="E26" s="22">
        <v>8356925</v>
      </c>
      <c r="F26" s="22">
        <v>2149359</v>
      </c>
      <c r="G26" s="22">
        <v>3888572</v>
      </c>
    </row>
    <row r="27" spans="1:7" ht="13.5">
      <c r="A27" s="3" t="s">
        <v>94</v>
      </c>
      <c r="B27" s="22">
        <v>360693</v>
      </c>
      <c r="C27" s="22">
        <v>368261</v>
      </c>
      <c r="D27" s="22">
        <v>388554</v>
      </c>
      <c r="E27" s="22">
        <v>329222</v>
      </c>
      <c r="F27" s="22">
        <v>329</v>
      </c>
      <c r="G27" s="22">
        <v>336</v>
      </c>
    </row>
    <row r="28" spans="1:7" ht="13.5">
      <c r="A28" s="3" t="s">
        <v>95</v>
      </c>
      <c r="B28" s="22">
        <v>19363</v>
      </c>
      <c r="C28" s="22">
        <v>19476</v>
      </c>
      <c r="D28" s="22">
        <v>19455</v>
      </c>
      <c r="E28" s="22">
        <v>20480</v>
      </c>
      <c r="F28" s="22"/>
      <c r="G28" s="22"/>
    </row>
    <row r="29" spans="1:7" ht="13.5">
      <c r="A29" s="3" t="s">
        <v>96</v>
      </c>
      <c r="B29" s="22">
        <v>947071</v>
      </c>
      <c r="C29" s="22">
        <v>1117171</v>
      </c>
      <c r="D29" s="22">
        <v>1249344</v>
      </c>
      <c r="E29" s="22">
        <v>1101233</v>
      </c>
      <c r="F29" s="22"/>
      <c r="G29" s="22"/>
    </row>
    <row r="30" spans="1:7" ht="13.5">
      <c r="A30" s="3" t="s">
        <v>97</v>
      </c>
      <c r="B30" s="22">
        <v>507</v>
      </c>
      <c r="C30" s="22">
        <v>1073</v>
      </c>
      <c r="D30" s="22">
        <v>2705</v>
      </c>
      <c r="E30" s="22">
        <v>4637</v>
      </c>
      <c r="F30" s="22"/>
      <c r="G30" s="22"/>
    </row>
    <row r="31" spans="1:7" ht="13.5">
      <c r="A31" s="3" t="s">
        <v>98</v>
      </c>
      <c r="B31" s="22">
        <v>73569</v>
      </c>
      <c r="C31" s="22">
        <v>62146</v>
      </c>
      <c r="D31" s="22">
        <v>74150</v>
      </c>
      <c r="E31" s="22">
        <v>82895</v>
      </c>
      <c r="F31" s="22">
        <v>8160</v>
      </c>
      <c r="G31" s="22">
        <v>10919</v>
      </c>
    </row>
    <row r="32" spans="1:7" ht="13.5">
      <c r="A32" s="3" t="s">
        <v>99</v>
      </c>
      <c r="B32" s="22">
        <v>261363</v>
      </c>
      <c r="C32" s="22">
        <v>261363</v>
      </c>
      <c r="D32" s="22">
        <v>287309</v>
      </c>
      <c r="E32" s="22">
        <v>287309</v>
      </c>
      <c r="F32" s="22"/>
      <c r="G32" s="22"/>
    </row>
    <row r="33" spans="1:7" ht="13.5">
      <c r="A33" s="3" t="s">
        <v>100</v>
      </c>
      <c r="B33" s="22">
        <v>40003</v>
      </c>
      <c r="C33" s="22">
        <v>74156</v>
      </c>
      <c r="D33" s="22">
        <v>108310</v>
      </c>
      <c r="E33" s="22">
        <v>142463</v>
      </c>
      <c r="F33" s="22"/>
      <c r="G33" s="22"/>
    </row>
    <row r="34" spans="1:7" ht="13.5">
      <c r="A34" s="3" t="s">
        <v>101</v>
      </c>
      <c r="B34" s="22">
        <v>44439</v>
      </c>
      <c r="C34" s="22">
        <v>25142</v>
      </c>
      <c r="D34" s="22">
        <v>15282</v>
      </c>
      <c r="E34" s="22">
        <v>6680</v>
      </c>
      <c r="F34" s="22"/>
      <c r="G34" s="22"/>
    </row>
    <row r="35" spans="1:7" ht="13.5">
      <c r="A35" s="3" t="s">
        <v>104</v>
      </c>
      <c r="B35" s="22">
        <v>1747010</v>
      </c>
      <c r="C35" s="22">
        <v>1928791</v>
      </c>
      <c r="D35" s="22">
        <v>2145111</v>
      </c>
      <c r="E35" s="22">
        <v>1974923</v>
      </c>
      <c r="F35" s="22">
        <v>8490</v>
      </c>
      <c r="G35" s="22">
        <v>11255</v>
      </c>
    </row>
    <row r="36" spans="1:7" ht="13.5">
      <c r="A36" s="3" t="s">
        <v>105</v>
      </c>
      <c r="B36" s="22">
        <v>7830</v>
      </c>
      <c r="C36" s="22">
        <v>8670</v>
      </c>
      <c r="D36" s="22">
        <v>9510</v>
      </c>
      <c r="E36" s="22"/>
      <c r="F36" s="22"/>
      <c r="G36" s="22"/>
    </row>
    <row r="37" spans="1:7" ht="13.5">
      <c r="A37" s="3" t="s">
        <v>106</v>
      </c>
      <c r="B37" s="22">
        <v>423373</v>
      </c>
      <c r="C37" s="22">
        <v>566124</v>
      </c>
      <c r="D37" s="22">
        <v>658683</v>
      </c>
      <c r="E37" s="22">
        <v>734044</v>
      </c>
      <c r="F37" s="22">
        <v>1503</v>
      </c>
      <c r="G37" s="22">
        <v>2720</v>
      </c>
    </row>
    <row r="38" spans="1:7" ht="13.5">
      <c r="A38" s="3" t="s">
        <v>100</v>
      </c>
      <c r="B38" s="22">
        <v>13843</v>
      </c>
      <c r="C38" s="22">
        <v>25763</v>
      </c>
      <c r="D38" s="22">
        <v>37683</v>
      </c>
      <c r="E38" s="22">
        <v>49603</v>
      </c>
      <c r="F38" s="22"/>
      <c r="G38" s="22"/>
    </row>
    <row r="39" spans="1:7" ht="13.5">
      <c r="A39" s="3" t="s">
        <v>91</v>
      </c>
      <c r="B39" s="22">
        <v>13168</v>
      </c>
      <c r="C39" s="22">
        <v>7251</v>
      </c>
      <c r="D39" s="22">
        <v>7251</v>
      </c>
      <c r="E39" s="22">
        <v>6657</v>
      </c>
      <c r="F39" s="22"/>
      <c r="G39" s="22"/>
    </row>
    <row r="40" spans="1:7" ht="13.5">
      <c r="A40" s="3" t="s">
        <v>107</v>
      </c>
      <c r="B40" s="22">
        <v>458216</v>
      </c>
      <c r="C40" s="22">
        <v>607809</v>
      </c>
      <c r="D40" s="22">
        <v>713128</v>
      </c>
      <c r="E40" s="22">
        <v>790305</v>
      </c>
      <c r="F40" s="22">
        <v>1503</v>
      </c>
      <c r="G40" s="22"/>
    </row>
    <row r="41" spans="1:7" ht="13.5">
      <c r="A41" s="3" t="s">
        <v>108</v>
      </c>
      <c r="B41" s="22">
        <v>549944</v>
      </c>
      <c r="C41" s="22">
        <v>392069</v>
      </c>
      <c r="D41" s="22">
        <v>498491</v>
      </c>
      <c r="E41" s="22">
        <v>533807</v>
      </c>
      <c r="F41" s="22">
        <v>10193</v>
      </c>
      <c r="G41" s="22">
        <v>10867</v>
      </c>
    </row>
    <row r="42" spans="1:7" ht="13.5">
      <c r="A42" s="3" t="s">
        <v>109</v>
      </c>
      <c r="B42" s="22">
        <v>52610</v>
      </c>
      <c r="C42" s="22">
        <v>17675</v>
      </c>
      <c r="D42" s="22">
        <v>98947</v>
      </c>
      <c r="E42" s="22">
        <v>115845</v>
      </c>
      <c r="F42" s="22">
        <v>4420691</v>
      </c>
      <c r="G42" s="22">
        <v>4420691</v>
      </c>
    </row>
    <row r="43" spans="1:7" ht="13.5">
      <c r="A43" s="3" t="s">
        <v>110</v>
      </c>
      <c r="B43" s="22">
        <v>3087</v>
      </c>
      <c r="C43" s="22">
        <v>3107</v>
      </c>
      <c r="D43" s="22">
        <v>3107</v>
      </c>
      <c r="E43" s="22">
        <v>3107</v>
      </c>
      <c r="F43" s="22">
        <v>10</v>
      </c>
      <c r="G43" s="22">
        <v>10</v>
      </c>
    </row>
    <row r="44" spans="1:7" ht="13.5">
      <c r="A44" s="3" t="s">
        <v>111</v>
      </c>
      <c r="B44" s="22">
        <v>19521</v>
      </c>
      <c r="C44" s="22">
        <v>25521</v>
      </c>
      <c r="D44" s="22">
        <v>31521</v>
      </c>
      <c r="E44" s="22">
        <v>37521</v>
      </c>
      <c r="F44" s="22"/>
      <c r="G44" s="22"/>
    </row>
    <row r="45" spans="1:7" ht="13.5">
      <c r="A45" s="3" t="s">
        <v>112</v>
      </c>
      <c r="B45" s="22"/>
      <c r="C45" s="22"/>
      <c r="D45" s="22"/>
      <c r="E45" s="22">
        <v>160</v>
      </c>
      <c r="F45" s="22"/>
      <c r="G45" s="22"/>
    </row>
    <row r="46" spans="1:7" ht="13.5">
      <c r="A46" s="3" t="s">
        <v>113</v>
      </c>
      <c r="B46" s="22">
        <v>36604</v>
      </c>
      <c r="C46" s="22"/>
      <c r="D46" s="22">
        <v>6000</v>
      </c>
      <c r="E46" s="22">
        <v>18000</v>
      </c>
      <c r="F46" s="22"/>
      <c r="G46" s="22"/>
    </row>
    <row r="47" spans="1:7" ht="13.5">
      <c r="A47" s="3" t="s">
        <v>114</v>
      </c>
      <c r="B47" s="22">
        <v>7718</v>
      </c>
      <c r="C47" s="22">
        <v>8018</v>
      </c>
      <c r="D47" s="22">
        <v>7718</v>
      </c>
      <c r="E47" s="22">
        <v>14468</v>
      </c>
      <c r="F47" s="22"/>
      <c r="G47" s="22"/>
    </row>
    <row r="48" spans="1:7" ht="13.5">
      <c r="A48" s="3" t="s">
        <v>115</v>
      </c>
      <c r="B48" s="22">
        <v>2776</v>
      </c>
      <c r="C48" s="22">
        <v>2677</v>
      </c>
      <c r="D48" s="22">
        <v>3160</v>
      </c>
      <c r="E48" s="22">
        <v>3985</v>
      </c>
      <c r="F48" s="22">
        <v>271</v>
      </c>
      <c r="G48" s="22">
        <v>364</v>
      </c>
    </row>
    <row r="49" spans="1:7" ht="13.5">
      <c r="A49" s="3" t="s">
        <v>116</v>
      </c>
      <c r="B49" s="22"/>
      <c r="C49" s="22">
        <v>323131</v>
      </c>
      <c r="D49" s="22">
        <v>646590</v>
      </c>
      <c r="E49" s="22">
        <v>773164</v>
      </c>
      <c r="F49" s="22">
        <v>49470</v>
      </c>
      <c r="G49" s="22">
        <v>12997</v>
      </c>
    </row>
    <row r="50" spans="1:7" ht="13.5">
      <c r="A50" s="3" t="s">
        <v>91</v>
      </c>
      <c r="B50" s="22">
        <v>45981</v>
      </c>
      <c r="C50" s="22">
        <v>75762</v>
      </c>
      <c r="D50" s="22">
        <v>68205</v>
      </c>
      <c r="E50" s="22">
        <v>52570</v>
      </c>
      <c r="F50" s="22"/>
      <c r="G50" s="22"/>
    </row>
    <row r="51" spans="1:7" ht="13.5">
      <c r="A51" s="3" t="s">
        <v>92</v>
      </c>
      <c r="B51" s="22">
        <v>-56646</v>
      </c>
      <c r="C51" s="22">
        <v>-57942</v>
      </c>
      <c r="D51" s="22">
        <v>-16518</v>
      </c>
      <c r="E51" s="22">
        <v>-23268</v>
      </c>
      <c r="F51" s="22"/>
      <c r="G51" s="22"/>
    </row>
    <row r="52" spans="1:7" ht="13.5">
      <c r="A52" s="3" t="s">
        <v>118</v>
      </c>
      <c r="B52" s="22">
        <v>661598</v>
      </c>
      <c r="C52" s="22">
        <v>790022</v>
      </c>
      <c r="D52" s="22">
        <v>1347223</v>
      </c>
      <c r="E52" s="22">
        <v>1529362</v>
      </c>
      <c r="F52" s="22">
        <v>4480637</v>
      </c>
      <c r="G52" s="22">
        <v>4444931</v>
      </c>
    </row>
    <row r="53" spans="1:7" ht="13.5">
      <c r="A53" s="2" t="s">
        <v>119</v>
      </c>
      <c r="B53" s="22">
        <v>2866825</v>
      </c>
      <c r="C53" s="22">
        <v>3326623</v>
      </c>
      <c r="D53" s="22">
        <v>4205463</v>
      </c>
      <c r="E53" s="22">
        <v>4294591</v>
      </c>
      <c r="F53" s="22">
        <v>4490631</v>
      </c>
      <c r="G53" s="22">
        <v>4458908</v>
      </c>
    </row>
    <row r="54" spans="1:7" ht="14.25" thickBot="1">
      <c r="A54" s="4" t="s">
        <v>121</v>
      </c>
      <c r="B54" s="23">
        <v>12377885</v>
      </c>
      <c r="C54" s="23">
        <v>11388928</v>
      </c>
      <c r="D54" s="23">
        <v>11938235</v>
      </c>
      <c r="E54" s="23">
        <v>12651516</v>
      </c>
      <c r="F54" s="23">
        <v>6639991</v>
      </c>
      <c r="G54" s="23">
        <v>8347480</v>
      </c>
    </row>
    <row r="55" spans="1:7" ht="14.25" thickTop="1">
      <c r="A55" s="2" t="s">
        <v>122</v>
      </c>
      <c r="B55" s="22">
        <v>394234</v>
      </c>
      <c r="C55" s="22">
        <v>382417</v>
      </c>
      <c r="D55" s="22">
        <v>407466</v>
      </c>
      <c r="E55" s="22">
        <v>384044</v>
      </c>
      <c r="F55" s="22"/>
      <c r="G55" s="22"/>
    </row>
    <row r="56" spans="1:7" ht="13.5">
      <c r="A56" s="2" t="s">
        <v>123</v>
      </c>
      <c r="B56" s="22">
        <v>311526</v>
      </c>
      <c r="C56" s="22">
        <v>253555</v>
      </c>
      <c r="D56" s="22">
        <v>428062</v>
      </c>
      <c r="E56" s="22">
        <v>345830</v>
      </c>
      <c r="F56" s="22"/>
      <c r="G56" s="22"/>
    </row>
    <row r="57" spans="1:7" ht="13.5">
      <c r="A57" s="2" t="s">
        <v>124</v>
      </c>
      <c r="B57" s="22">
        <v>20000</v>
      </c>
      <c r="C57" s="22">
        <v>470000</v>
      </c>
      <c r="D57" s="22">
        <v>450000</v>
      </c>
      <c r="E57" s="22">
        <v>620000</v>
      </c>
      <c r="F57" s="22">
        <v>320000</v>
      </c>
      <c r="G57" s="22">
        <v>1201731</v>
      </c>
    </row>
    <row r="58" spans="1:7" ht="13.5">
      <c r="A58" s="2" t="s">
        <v>125</v>
      </c>
      <c r="B58" s="22">
        <v>439992</v>
      </c>
      <c r="C58" s="22"/>
      <c r="D58" s="22"/>
      <c r="E58" s="22"/>
      <c r="F58" s="22">
        <v>500000</v>
      </c>
      <c r="G58" s="22"/>
    </row>
    <row r="59" spans="1:7" ht="13.5">
      <c r="A59" s="2" t="s">
        <v>126</v>
      </c>
      <c r="B59" s="22">
        <v>39451</v>
      </c>
      <c r="C59" s="22">
        <v>39567</v>
      </c>
      <c r="D59" s="22">
        <v>38387</v>
      </c>
      <c r="E59" s="22">
        <v>37244</v>
      </c>
      <c r="F59" s="22"/>
      <c r="G59" s="22"/>
    </row>
    <row r="60" spans="1:7" ht="13.5">
      <c r="A60" s="2" t="s">
        <v>127</v>
      </c>
      <c r="B60" s="22">
        <v>85081</v>
      </c>
      <c r="C60" s="22">
        <v>126391</v>
      </c>
      <c r="D60" s="22">
        <v>96960</v>
      </c>
      <c r="E60" s="22">
        <v>132674</v>
      </c>
      <c r="F60" s="22">
        <v>24140</v>
      </c>
      <c r="G60" s="22">
        <v>72369</v>
      </c>
    </row>
    <row r="61" spans="1:7" ht="13.5">
      <c r="A61" s="2" t="s">
        <v>128</v>
      </c>
      <c r="B61" s="22">
        <v>84127</v>
      </c>
      <c r="C61" s="22">
        <v>84865</v>
      </c>
      <c r="D61" s="22">
        <v>458375</v>
      </c>
      <c r="E61" s="22">
        <v>386554</v>
      </c>
      <c r="F61" s="22">
        <v>11394</v>
      </c>
      <c r="G61" s="22">
        <v>18316</v>
      </c>
    </row>
    <row r="62" spans="1:7" ht="13.5">
      <c r="A62" s="2" t="s">
        <v>129</v>
      </c>
      <c r="B62" s="22">
        <v>16430</v>
      </c>
      <c r="C62" s="22">
        <v>164711</v>
      </c>
      <c r="D62" s="22">
        <v>13254</v>
      </c>
      <c r="E62" s="22">
        <v>388521</v>
      </c>
      <c r="F62" s="22">
        <v>2548</v>
      </c>
      <c r="G62" s="22">
        <v>384701</v>
      </c>
    </row>
    <row r="63" spans="1:7" ht="13.5">
      <c r="A63" s="2" t="s">
        <v>130</v>
      </c>
      <c r="B63" s="22"/>
      <c r="C63" s="22"/>
      <c r="D63" s="22"/>
      <c r="E63" s="22"/>
      <c r="F63" s="22"/>
      <c r="G63" s="22">
        <v>5741</v>
      </c>
    </row>
    <row r="64" spans="1:7" ht="13.5">
      <c r="A64" s="2" t="s">
        <v>131</v>
      </c>
      <c r="B64" s="22">
        <v>231243</v>
      </c>
      <c r="C64" s="22">
        <v>247172</v>
      </c>
      <c r="D64" s="22">
        <v>8400</v>
      </c>
      <c r="E64" s="22">
        <v>21175</v>
      </c>
      <c r="F64" s="22">
        <v>8042</v>
      </c>
      <c r="G64" s="22"/>
    </row>
    <row r="65" spans="1:7" ht="13.5">
      <c r="A65" s="2" t="s">
        <v>132</v>
      </c>
      <c r="B65" s="22">
        <v>8244</v>
      </c>
      <c r="C65" s="22">
        <v>7835</v>
      </c>
      <c r="D65" s="22">
        <v>21925</v>
      </c>
      <c r="E65" s="22">
        <v>24375</v>
      </c>
      <c r="F65" s="22">
        <v>8614</v>
      </c>
      <c r="G65" s="22">
        <v>16100</v>
      </c>
    </row>
    <row r="66" spans="1:7" ht="13.5">
      <c r="A66" s="2" t="s">
        <v>133</v>
      </c>
      <c r="B66" s="22">
        <v>125086</v>
      </c>
      <c r="C66" s="22">
        <v>176101</v>
      </c>
      <c r="D66" s="22">
        <v>243046</v>
      </c>
      <c r="E66" s="22">
        <v>391605</v>
      </c>
      <c r="F66" s="22"/>
      <c r="G66" s="22"/>
    </row>
    <row r="67" spans="1:7" ht="13.5">
      <c r="A67" s="2" t="s">
        <v>134</v>
      </c>
      <c r="B67" s="22">
        <v>9388</v>
      </c>
      <c r="C67" s="22"/>
      <c r="D67" s="22"/>
      <c r="E67" s="22"/>
      <c r="F67" s="22"/>
      <c r="G67" s="22"/>
    </row>
    <row r="68" spans="1:7" ht="13.5">
      <c r="A68" s="2" t="s">
        <v>135</v>
      </c>
      <c r="B68" s="22">
        <v>134734</v>
      </c>
      <c r="C68" s="22">
        <v>57420</v>
      </c>
      <c r="D68" s="22">
        <v>94994</v>
      </c>
      <c r="E68" s="22">
        <v>73900</v>
      </c>
      <c r="F68" s="22"/>
      <c r="G68" s="22"/>
    </row>
    <row r="69" spans="1:7" ht="13.5">
      <c r="A69" s="2" t="s">
        <v>136</v>
      </c>
      <c r="B69" s="22">
        <v>17769</v>
      </c>
      <c r="C69" s="22">
        <v>42601</v>
      </c>
      <c r="D69" s="22">
        <v>19402</v>
      </c>
      <c r="E69" s="22">
        <v>19073</v>
      </c>
      <c r="F69" s="22"/>
      <c r="G69" s="22"/>
    </row>
    <row r="70" spans="1:7" ht="13.5">
      <c r="A70" s="2" t="s">
        <v>137</v>
      </c>
      <c r="B70" s="22">
        <v>574</v>
      </c>
      <c r="C70" s="22">
        <v>557</v>
      </c>
      <c r="D70" s="22">
        <v>565</v>
      </c>
      <c r="E70" s="22">
        <v>573</v>
      </c>
      <c r="F70" s="22"/>
      <c r="G70" s="22"/>
    </row>
    <row r="71" spans="1:7" ht="13.5">
      <c r="A71" s="2" t="s">
        <v>138</v>
      </c>
      <c r="B71" s="22">
        <v>37988</v>
      </c>
      <c r="C71" s="22">
        <v>73051</v>
      </c>
      <c r="D71" s="22">
        <v>176940</v>
      </c>
      <c r="E71" s="22">
        <v>120511</v>
      </c>
      <c r="F71" s="22"/>
      <c r="G71" s="22"/>
    </row>
    <row r="72" spans="1:7" ht="13.5">
      <c r="A72" s="2" t="s">
        <v>139</v>
      </c>
      <c r="B72" s="22">
        <v>4425</v>
      </c>
      <c r="C72" s="22">
        <v>40444</v>
      </c>
      <c r="D72" s="22">
        <v>44071</v>
      </c>
      <c r="E72" s="22">
        <v>42731</v>
      </c>
      <c r="F72" s="22"/>
      <c r="G72" s="22"/>
    </row>
    <row r="73" spans="1:7" ht="13.5">
      <c r="A73" s="2" t="s">
        <v>140</v>
      </c>
      <c r="B73" s="22">
        <v>16148</v>
      </c>
      <c r="C73" s="22">
        <v>101939</v>
      </c>
      <c r="D73" s="22">
        <v>17195</v>
      </c>
      <c r="E73" s="22">
        <v>63193</v>
      </c>
      <c r="F73" s="22">
        <v>2776</v>
      </c>
      <c r="G73" s="22">
        <v>4962</v>
      </c>
    </row>
    <row r="74" spans="1:7" ht="13.5">
      <c r="A74" s="2" t="s">
        <v>141</v>
      </c>
      <c r="B74" s="22">
        <v>1976448</v>
      </c>
      <c r="C74" s="22">
        <v>2268632</v>
      </c>
      <c r="D74" s="22">
        <v>2519046</v>
      </c>
      <c r="E74" s="22">
        <v>3052008</v>
      </c>
      <c r="F74" s="22">
        <v>877515</v>
      </c>
      <c r="G74" s="22">
        <v>1703922</v>
      </c>
    </row>
    <row r="75" spans="1:7" ht="13.5">
      <c r="A75" s="2" t="s">
        <v>143</v>
      </c>
      <c r="B75" s="22">
        <v>1675012</v>
      </c>
      <c r="C75" s="22"/>
      <c r="D75" s="22"/>
      <c r="E75" s="22"/>
      <c r="F75" s="22"/>
      <c r="G75" s="22">
        <v>500000</v>
      </c>
    </row>
    <row r="76" spans="1:7" ht="13.5">
      <c r="A76" s="2" t="s">
        <v>144</v>
      </c>
      <c r="B76" s="22">
        <v>9440</v>
      </c>
      <c r="C76" s="22">
        <v>9440</v>
      </c>
      <c r="D76" s="22">
        <v>16560</v>
      </c>
      <c r="E76" s="22">
        <v>27050</v>
      </c>
      <c r="F76" s="22">
        <v>34090</v>
      </c>
      <c r="G76" s="22">
        <v>34450</v>
      </c>
    </row>
    <row r="77" spans="1:7" ht="13.5">
      <c r="A77" s="2" t="s">
        <v>145</v>
      </c>
      <c r="B77" s="22">
        <v>8615</v>
      </c>
      <c r="C77" s="22">
        <v>48066</v>
      </c>
      <c r="D77" s="22">
        <v>87633</v>
      </c>
      <c r="E77" s="22">
        <v>126020</v>
      </c>
      <c r="F77" s="22"/>
      <c r="G77" s="22"/>
    </row>
    <row r="78" spans="1:7" ht="13.5">
      <c r="A78" s="2" t="s">
        <v>134</v>
      </c>
      <c r="B78" s="22">
        <v>87534</v>
      </c>
      <c r="C78" s="22"/>
      <c r="D78" s="22"/>
      <c r="E78" s="22"/>
      <c r="F78" s="22"/>
      <c r="G78" s="22"/>
    </row>
    <row r="79" spans="1:7" ht="13.5">
      <c r="A79" s="2" t="s">
        <v>146</v>
      </c>
      <c r="B79" s="22">
        <v>777521</v>
      </c>
      <c r="C79" s="22">
        <v>962678</v>
      </c>
      <c r="D79" s="22">
        <v>1111477</v>
      </c>
      <c r="E79" s="22">
        <v>1290015</v>
      </c>
      <c r="F79" s="22">
        <v>24322</v>
      </c>
      <c r="G79" s="22">
        <v>21264</v>
      </c>
    </row>
    <row r="80" spans="1:7" ht="13.5">
      <c r="A80" s="2" t="s">
        <v>148</v>
      </c>
      <c r="B80" s="22">
        <v>64972</v>
      </c>
      <c r="C80" s="22">
        <v>65095</v>
      </c>
      <c r="D80" s="22">
        <v>28056</v>
      </c>
      <c r="E80" s="22">
        <v>28056</v>
      </c>
      <c r="F80" s="22"/>
      <c r="G80" s="22"/>
    </row>
    <row r="81" spans="1:7" ht="13.5">
      <c r="A81" s="2" t="s">
        <v>91</v>
      </c>
      <c r="B81" s="22">
        <v>1298</v>
      </c>
      <c r="C81" s="22">
        <v>798</v>
      </c>
      <c r="D81" s="22">
        <v>20798</v>
      </c>
      <c r="E81" s="22">
        <v>25798</v>
      </c>
      <c r="F81" s="22"/>
      <c r="G81" s="22"/>
    </row>
    <row r="82" spans="1:7" ht="13.5">
      <c r="A82" s="2" t="s">
        <v>149</v>
      </c>
      <c r="B82" s="22">
        <v>2624394</v>
      </c>
      <c r="C82" s="22">
        <v>1086078</v>
      </c>
      <c r="D82" s="22">
        <v>1264525</v>
      </c>
      <c r="E82" s="22">
        <v>1496940</v>
      </c>
      <c r="F82" s="22">
        <v>58412</v>
      </c>
      <c r="G82" s="22">
        <v>555714</v>
      </c>
    </row>
    <row r="83" spans="1:7" ht="14.25" thickBot="1">
      <c r="A83" s="4" t="s">
        <v>151</v>
      </c>
      <c r="B83" s="23">
        <v>4600842</v>
      </c>
      <c r="C83" s="23">
        <v>3354710</v>
      </c>
      <c r="D83" s="23">
        <v>3783571</v>
      </c>
      <c r="E83" s="23">
        <v>4548948</v>
      </c>
      <c r="F83" s="23">
        <v>935927</v>
      </c>
      <c r="G83" s="23">
        <v>2259637</v>
      </c>
    </row>
    <row r="84" spans="1:7" ht="14.25" thickTop="1">
      <c r="A84" s="2" t="s">
        <v>152</v>
      </c>
      <c r="B84" s="22">
        <v>1739559</v>
      </c>
      <c r="C84" s="22">
        <v>1739559</v>
      </c>
      <c r="D84" s="22">
        <v>1739559</v>
      </c>
      <c r="E84" s="22">
        <v>1739559</v>
      </c>
      <c r="F84" s="22">
        <v>1739559</v>
      </c>
      <c r="G84" s="22">
        <v>1739559</v>
      </c>
    </row>
    <row r="85" spans="1:7" ht="13.5">
      <c r="A85" s="3" t="s">
        <v>153</v>
      </c>
      <c r="B85" s="22">
        <v>772059</v>
      </c>
      <c r="C85" s="22">
        <v>772059</v>
      </c>
      <c r="D85" s="22">
        <v>772059</v>
      </c>
      <c r="E85" s="22">
        <v>772059</v>
      </c>
      <c r="F85" s="22">
        <v>772059</v>
      </c>
      <c r="G85" s="22">
        <v>772059</v>
      </c>
    </row>
    <row r="86" spans="1:7" ht="13.5">
      <c r="A86" s="5" t="s">
        <v>154</v>
      </c>
      <c r="B86" s="22">
        <v>2486191</v>
      </c>
      <c r="C86" s="22">
        <v>2486191</v>
      </c>
      <c r="D86" s="22">
        <v>2486191</v>
      </c>
      <c r="E86" s="22">
        <v>2486191</v>
      </c>
      <c r="F86" s="22">
        <v>2486191</v>
      </c>
      <c r="G86" s="22">
        <v>2486191</v>
      </c>
    </row>
    <row r="87" spans="1:7" ht="13.5">
      <c r="A87" s="5" t="s">
        <v>155</v>
      </c>
      <c r="B87" s="22">
        <v>161</v>
      </c>
      <c r="C87" s="22">
        <v>161</v>
      </c>
      <c r="D87" s="22">
        <v>161</v>
      </c>
      <c r="E87" s="22">
        <v>161</v>
      </c>
      <c r="F87" s="22">
        <v>161</v>
      </c>
      <c r="G87" s="22">
        <v>195</v>
      </c>
    </row>
    <row r="88" spans="1:7" ht="13.5">
      <c r="A88" s="3" t="s">
        <v>156</v>
      </c>
      <c r="B88" s="22">
        <v>3258412</v>
      </c>
      <c r="C88" s="22">
        <v>3258412</v>
      </c>
      <c r="D88" s="22">
        <v>3258412</v>
      </c>
      <c r="E88" s="22">
        <v>3258412</v>
      </c>
      <c r="F88" s="22">
        <v>3258412</v>
      </c>
      <c r="G88" s="22">
        <v>3258446</v>
      </c>
    </row>
    <row r="89" spans="1:7" ht="13.5">
      <c r="A89" s="5" t="s">
        <v>157</v>
      </c>
      <c r="B89" s="22">
        <v>3227297</v>
      </c>
      <c r="C89" s="22">
        <v>3588360</v>
      </c>
      <c r="D89" s="22">
        <v>3711416</v>
      </c>
      <c r="E89" s="22">
        <v>3440381</v>
      </c>
      <c r="F89" s="22">
        <v>1120957</v>
      </c>
      <c r="G89" s="22">
        <v>1106866</v>
      </c>
    </row>
    <row r="90" spans="1:7" ht="13.5">
      <c r="A90" s="3" t="s">
        <v>158</v>
      </c>
      <c r="B90" s="22">
        <v>3227297</v>
      </c>
      <c r="C90" s="22">
        <v>3588360</v>
      </c>
      <c r="D90" s="22">
        <v>3711416</v>
      </c>
      <c r="E90" s="22">
        <v>3440381</v>
      </c>
      <c r="F90" s="22">
        <v>1120957</v>
      </c>
      <c r="G90" s="22">
        <v>1106866</v>
      </c>
    </row>
    <row r="91" spans="1:7" ht="13.5">
      <c r="A91" s="2" t="s">
        <v>159</v>
      </c>
      <c r="B91" s="22">
        <v>-615649</v>
      </c>
      <c r="C91" s="22">
        <v>-615536</v>
      </c>
      <c r="D91" s="22">
        <v>-615348</v>
      </c>
      <c r="E91" s="22">
        <v>-414039</v>
      </c>
      <c r="F91" s="22">
        <v>-413990</v>
      </c>
      <c r="G91" s="22">
        <v>-16554</v>
      </c>
    </row>
    <row r="92" spans="1:7" ht="13.5">
      <c r="A92" s="2" t="s">
        <v>161</v>
      </c>
      <c r="B92" s="22">
        <v>7609620</v>
      </c>
      <c r="C92" s="22">
        <v>7970796</v>
      </c>
      <c r="D92" s="22">
        <v>8094040</v>
      </c>
      <c r="E92" s="22">
        <v>8024313</v>
      </c>
      <c r="F92" s="22">
        <v>5704939</v>
      </c>
      <c r="G92" s="22">
        <v>6088318</v>
      </c>
    </row>
    <row r="93" spans="1:7" ht="13.5">
      <c r="A93" s="2" t="s">
        <v>162</v>
      </c>
      <c r="B93" s="22">
        <v>167421</v>
      </c>
      <c r="C93" s="22">
        <v>63421</v>
      </c>
      <c r="D93" s="22">
        <v>60623</v>
      </c>
      <c r="E93" s="22">
        <v>78253</v>
      </c>
      <c r="F93" s="22">
        <v>-875</v>
      </c>
      <c r="G93" s="22">
        <v>-475</v>
      </c>
    </row>
    <row r="94" spans="1:7" ht="13.5">
      <c r="A94" s="2" t="s">
        <v>164</v>
      </c>
      <c r="B94" s="22">
        <v>167421</v>
      </c>
      <c r="C94" s="22">
        <v>63421</v>
      </c>
      <c r="D94" s="22">
        <v>60623</v>
      </c>
      <c r="E94" s="22">
        <v>78253</v>
      </c>
      <c r="F94" s="22">
        <v>-875</v>
      </c>
      <c r="G94" s="22">
        <v>-475</v>
      </c>
    </row>
    <row r="95" spans="1:7" ht="13.5">
      <c r="A95" s="6" t="s">
        <v>166</v>
      </c>
      <c r="B95" s="22">
        <v>7777042</v>
      </c>
      <c r="C95" s="22">
        <v>8034217</v>
      </c>
      <c r="D95" s="22">
        <v>8154663</v>
      </c>
      <c r="E95" s="22">
        <v>8102567</v>
      </c>
      <c r="F95" s="22">
        <v>5704063</v>
      </c>
      <c r="G95" s="22">
        <v>6087842</v>
      </c>
    </row>
    <row r="96" spans="1:7" ht="14.25" thickBot="1">
      <c r="A96" s="7" t="s">
        <v>167</v>
      </c>
      <c r="B96" s="22">
        <v>12377885</v>
      </c>
      <c r="C96" s="22">
        <v>11388928</v>
      </c>
      <c r="D96" s="22">
        <v>11938235</v>
      </c>
      <c r="E96" s="22">
        <v>12651516</v>
      </c>
      <c r="F96" s="22">
        <v>6639991</v>
      </c>
      <c r="G96" s="22">
        <v>8347480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172</v>
      </c>
    </row>
    <row r="100" ht="13.5">
      <c r="A100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2014-08-07T11:10:27Z</dcterms:created>
  <dcterms:modified xsi:type="dcterms:W3CDTF">2014-08-07T11:10:40Z</dcterms:modified>
  <cp:category/>
  <cp:version/>
  <cp:contentType/>
  <cp:contentStatus/>
</cp:coreProperties>
</file>