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<sst xmlns="http://schemas.openxmlformats.org/spreadsheetml/2006/main" count="723" uniqueCount="285">
  <si>
    <t>貸付けによる支出</t>
  </si>
  <si>
    <t>貸付金の回収による収入</t>
  </si>
  <si>
    <t>その他の収入</t>
  </si>
  <si>
    <t>その他の支出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</si>
  <si>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</si>
  <si>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</si>
  <si>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</si>
  <si>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</si>
  <si>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</si>
  <si>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</si>
  <si>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</si>
  <si>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</si>
  <si>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</si>
  <si>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</si>
  <si>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</si>
  <si>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</si>
  <si>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連結の範囲の変更に伴う現金及び現金同等物の増減額（△は減少）</t>
  </si>
  <si>
    <t>連結・キャッシュフロー計算書</t>
  </si>
  <si>
    <t>受取ロイヤリティー</t>
  </si>
  <si>
    <t>投資有価証券評価損</t>
  </si>
  <si>
    <t>特別利益</t>
  </si>
  <si>
    <t>割増退職金</t>
  </si>
  <si>
    <t>少数株主損益調整前四半期純利益</t>
  </si>
  <si>
    <t>賃貸事業等売上高</t>
  </si>
  <si>
    <t>連結・損益計算書</t>
  </si>
  <si>
    <t>建物及び構築物</t>
  </si>
  <si>
    <t>建物及び構築物（純額）</t>
  </si>
  <si>
    <t>機械装置及び運搬具</t>
  </si>
  <si>
    <t>機械装置及び運搬具（純額）</t>
  </si>
  <si>
    <t>支払手形及び買掛金</t>
  </si>
  <si>
    <t>負債</t>
  </si>
  <si>
    <t>資本剰余金</t>
  </si>
  <si>
    <t>株主資本</t>
  </si>
  <si>
    <t>為替換算調整勘定</t>
  </si>
  <si>
    <t>少数株主持分</t>
  </si>
  <si>
    <t>連結・貸借対照表</t>
  </si>
  <si>
    <t>累積四半期</t>
  </si>
  <si>
    <t>2013/04/01</t>
  </si>
  <si>
    <t>引当金の増減額（△は減少）</t>
  </si>
  <si>
    <t>貸倒引当金の増減額（△は減少）</t>
  </si>
  <si>
    <t>受取利息及び受取配当金</t>
  </si>
  <si>
    <t>為替差損益（△は益）</t>
  </si>
  <si>
    <t>売上債権の増減額（△は増加）</t>
  </si>
  <si>
    <t>たな卸資産の増減額（△は増加）</t>
  </si>
  <si>
    <t>仕入債務の増減額（△は減少）</t>
  </si>
  <si>
    <t>その他の資産の増減額（△は増加）</t>
  </si>
  <si>
    <t>その他の負債の増減額（△は減少）</t>
  </si>
  <si>
    <t>受取損害賠償金</t>
  </si>
  <si>
    <t>小計</t>
  </si>
  <si>
    <t>利息及び配当金の受取額</t>
  </si>
  <si>
    <t>利息の支払額</t>
  </si>
  <si>
    <t>損害賠償金の受取額</t>
  </si>
  <si>
    <t>法人税等の支払額</t>
  </si>
  <si>
    <t>営業活動によるキャッシュ・フロー</t>
  </si>
  <si>
    <t>有価証券の償還による収入</t>
  </si>
  <si>
    <t>有価証券の取得による支出</t>
  </si>
  <si>
    <t>投資有価証券の取得による支出</t>
  </si>
  <si>
    <t>投資有価証券の売却による収入</t>
  </si>
  <si>
    <t>有形固定資産の取得による支出</t>
  </si>
  <si>
    <t>有形固定資産の売却による収入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</si>
  <si>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</si>
  <si>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</si>
  <si>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</si>
  <si>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</si>
  <si>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</si>
  <si>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</si>
  <si>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</si>
  <si>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</si>
  <si>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</si>
  <si>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</si>
  <si>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</si>
  <si>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2012/06/29</t>
  </si>
  <si>
    <t>2011/03/31</t>
  </si>
  <si>
    <t>2011/06/30</t>
  </si>
  <si>
    <t>2010/03/31</t>
  </si>
  <si>
    <t>2010/06/30</t>
  </si>
  <si>
    <t>2009/03/31</t>
  </si>
  <si>
    <t>2009/06/29</t>
  </si>
  <si>
    <t>2008/03/31</t>
  </si>
  <si>
    <t>現金及び預金</t>
  </si>
  <si>
    <t>千円</t>
  </si>
  <si>
    <t>受取手形</t>
  </si>
  <si>
    <t>売掛金</t>
  </si>
  <si>
    <t>有価証券</t>
  </si>
  <si>
    <t>商品</t>
  </si>
  <si>
    <t>商品</t>
  </si>
  <si>
    <t>製品</t>
  </si>
  <si>
    <t>半製品</t>
  </si>
  <si>
    <t>原材料</t>
  </si>
  <si>
    <t>商品及び製品</t>
  </si>
  <si>
    <t>仕掛品</t>
  </si>
  <si>
    <t>仕掛品</t>
  </si>
  <si>
    <t>貯蔵品</t>
  </si>
  <si>
    <t>原材料及び貯蔵品</t>
  </si>
  <si>
    <t>前渡金</t>
  </si>
  <si>
    <t>前払費用</t>
  </si>
  <si>
    <t>関係会社短期貸付金</t>
  </si>
  <si>
    <t>繰延税金資産</t>
  </si>
  <si>
    <t>その他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</si>
  <si>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</si>
  <si>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</si>
  <si>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</si>
  <si>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</si>
  <si>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</si>
  <si>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</si>
  <si>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</si>
  <si>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</si>
  <si>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</si>
  <si>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</si>
  <si>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</si>
  <si>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</si>
  <si>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</si>
  <si>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</si>
  <si>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</si>
  <si>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</si>
  <si>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</si>
  <si>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建設仮勘定</t>
  </si>
  <si>
    <t>その他（純額）</t>
  </si>
  <si>
    <t>有形固定資産</t>
  </si>
  <si>
    <t>有形固定資産</t>
  </si>
  <si>
    <t>借地権</t>
  </si>
  <si>
    <t>電話加入権</t>
  </si>
  <si>
    <t>ソフトウエア</t>
  </si>
  <si>
    <t>ソフトウエア仮勘定</t>
  </si>
  <si>
    <t>その他</t>
  </si>
  <si>
    <t>無形固定資産</t>
  </si>
  <si>
    <t>無形固定資産</t>
  </si>
  <si>
    <t>投資有価証券</t>
  </si>
  <si>
    <t>関係会社株式</t>
  </si>
  <si>
    <t>出資金</t>
  </si>
  <si>
    <t>関係会社出資金</t>
  </si>
  <si>
    <t>長期貸付金</t>
  </si>
  <si>
    <t>関係会社長期貸付金</t>
  </si>
  <si>
    <t>長期前払費用</t>
  </si>
  <si>
    <t>長期未収入金</t>
  </si>
  <si>
    <t>前払年金費用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</si>
  <si>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</si>
  <si>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</si>
  <si>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</si>
  <si>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</si>
  <si>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</si>
  <si>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</si>
  <si>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</si>
  <si>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未払金</t>
  </si>
  <si>
    <t>未払費用</t>
  </si>
  <si>
    <t>未払法人税等</t>
  </si>
  <si>
    <t>未払事業所税</t>
  </si>
  <si>
    <t>未払配当金</t>
  </si>
  <si>
    <t>前受金</t>
  </si>
  <si>
    <t>未払賞与</t>
  </si>
  <si>
    <t>未払役員報酬</t>
  </si>
  <si>
    <t>製品保証引当金</t>
  </si>
  <si>
    <t>事業整理損失引当金</t>
  </si>
  <si>
    <t>関係会社整理損失引当金</t>
  </si>
  <si>
    <t>預り金</t>
  </si>
  <si>
    <t>流動負債</t>
  </si>
  <si>
    <t>流動負債</t>
  </si>
  <si>
    <t>長期借入金</t>
  </si>
  <si>
    <t>関係会社長期借入金</t>
  </si>
  <si>
    <t>退職給付引当金</t>
  </si>
  <si>
    <t>退職給付引当金</t>
  </si>
  <si>
    <t>役員退職慰労引当金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</si>
  <si>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</si>
  <si>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</si>
  <si>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</si>
  <si>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</si>
  <si>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</si>
  <si>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</si>
  <si>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</si>
  <si>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</si>
  <si>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</si>
  <si>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</si>
  <si>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</si>
  <si>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</si>
  <si>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</si>
  <si>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</si>
  <si>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</si>
  <si>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</si>
  <si>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</si>
  <si>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</si>
  <si>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</si>
  <si>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寺崎電気産業株式会社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</si>
  <si>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</si>
  <si>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</si>
  <si>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</si>
  <si>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</si>
  <si>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</si>
  <si>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</si>
  <si>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</si>
  <si>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</si>
  <si>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</si>
  <si>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</si>
  <si>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商品及び製品期首たな卸高</t>
  </si>
  <si>
    <t>当期商品仕入高</t>
  </si>
  <si>
    <t>当期製品製造原価</t>
  </si>
  <si>
    <t>合計</t>
  </si>
  <si>
    <t>他勘定振替高</t>
  </si>
  <si>
    <t>商品及び製品期末たな卸高</t>
  </si>
  <si>
    <t>売上原価</t>
  </si>
  <si>
    <t>売上総利益</t>
  </si>
  <si>
    <t>荷造運賃</t>
  </si>
  <si>
    <t>給料</t>
  </si>
  <si>
    <t>役員報酬</t>
  </si>
  <si>
    <t>賞与</t>
  </si>
  <si>
    <t>（うち退職給付費用）</t>
  </si>
  <si>
    <t>（うち役員退職慰労引当金繰入額）</t>
  </si>
  <si>
    <t>法定福利費</t>
  </si>
  <si>
    <t>旅費及び交通費</t>
  </si>
  <si>
    <t>地代家賃</t>
  </si>
  <si>
    <t>研究開発費</t>
  </si>
  <si>
    <t>租税公課</t>
  </si>
  <si>
    <t>減価償却費</t>
  </si>
  <si>
    <t>減価償却費</t>
  </si>
  <si>
    <t>販売費・一般管理費</t>
  </si>
  <si>
    <t>営業利益</t>
  </si>
  <si>
    <t>受取利息</t>
  </si>
  <si>
    <t>受取配当金</t>
  </si>
  <si>
    <t>受取配当金</t>
  </si>
  <si>
    <t>為替差益</t>
  </si>
  <si>
    <t>受取ロイヤリティー</t>
  </si>
  <si>
    <t>その他</t>
  </si>
  <si>
    <t>営業外収益</t>
  </si>
  <si>
    <t>支払利息</t>
  </si>
  <si>
    <t>為替差損</t>
  </si>
  <si>
    <t>営業外費用</t>
  </si>
  <si>
    <t>経常利益</t>
  </si>
  <si>
    <t>投資有価証券売却益</t>
  </si>
  <si>
    <t>関係会社株式売却益</t>
  </si>
  <si>
    <t>貸倒引当金戻入額</t>
  </si>
  <si>
    <t>固定資産売却益</t>
  </si>
  <si>
    <t>特別利益</t>
  </si>
  <si>
    <t>固定資産除却損</t>
  </si>
  <si>
    <t>たな卸資産廃棄損</t>
  </si>
  <si>
    <t>固定資産売却損</t>
  </si>
  <si>
    <t>減損損失</t>
  </si>
  <si>
    <t>関係会社出資金評価損</t>
  </si>
  <si>
    <t>関係会社株式評価損</t>
  </si>
  <si>
    <t>貸倒引当金繰入額</t>
  </si>
  <si>
    <t>たな卸資産評価損</t>
  </si>
  <si>
    <t>関係会社整理損</t>
  </si>
  <si>
    <t>割増退職金</t>
  </si>
  <si>
    <t>特別損失</t>
  </si>
  <si>
    <t>税引前四半期純利益</t>
  </si>
  <si>
    <t>法人税、住民税及び事業税</t>
  </si>
  <si>
    <t>法人税等還付税額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</si>
  <si>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</si>
  <si>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</si>
  <si>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</si>
  <si>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</si>
  <si>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</si>
  <si>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</si>
  <si>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</si>
  <si>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</si>
  <si>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</si>
  <si>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2013/08/12</t>
  </si>
  <si>
    <t>2013/06/30</t>
  </si>
  <si>
    <t>2013/02/12</t>
  </si>
  <si>
    <t>2012/12/31</t>
  </si>
  <si>
    <t>2012/11/12</t>
  </si>
  <si>
    <t>2012/09/30</t>
  </si>
  <si>
    <t>2012/08/10</t>
  </si>
  <si>
    <t>2012/06/30</t>
  </si>
  <si>
    <t>2012/02/13</t>
  </si>
  <si>
    <t>2011/12/31</t>
  </si>
  <si>
    <t>2011/11/14</t>
  </si>
  <si>
    <t>2011/09/30</t>
  </si>
  <si>
    <t>2011/08/12</t>
  </si>
  <si>
    <t>2011/02/14</t>
  </si>
  <si>
    <t>2010/12/31</t>
  </si>
  <si>
    <t>2010/11/15</t>
  </si>
  <si>
    <t>2010/09/30</t>
  </si>
  <si>
    <t>2010/08/12</t>
  </si>
  <si>
    <t>2010/02/12</t>
  </si>
  <si>
    <t>2009/12/31</t>
  </si>
  <si>
    <t>2009/11/13</t>
  </si>
  <si>
    <t>2009/09/30</t>
  </si>
  <si>
    <t>2009/08/12</t>
  </si>
  <si>
    <t>2009/06/30</t>
  </si>
  <si>
    <t>2009/02/13</t>
  </si>
  <si>
    <t>2008/12/31</t>
  </si>
  <si>
    <t>2008/11/14</t>
  </si>
  <si>
    <t>2008/09/30</t>
  </si>
  <si>
    <t>2008/08/12</t>
  </si>
  <si>
    <t>2008/06/30</t>
  </si>
  <si>
    <t>受取手形及び営業未収入金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</si>
</sst>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179</v>
      </c>
      <c r="B2" s="14">
        <v>6637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180</v>
      </c>
      <c r="B3" s="1" t="s">
        <v>181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60</v>
      </c>
      <c r="B4" s="15" t="str">
        <f>HYPERLINK("http://www.kabupro.jp/mark/20140214/S10018LR.htm","四半期報告書")</f>
        <v>四半期報告書</v>
      </c>
      <c r="C4" s="15" t="str">
        <f>HYPERLINK("http://www.kabupro.jp/mark/20131114/S1000IU0.htm","四半期報告書")</f>
        <v>四半期報告書</v>
      </c>
      <c r="D4" s="15" t="str">
        <f>HYPERLINK("http://www.kabupro.jp/mark/20130812/S000EABD.htm","四半期報告書")</f>
        <v>四半期報告書</v>
      </c>
      <c r="E4" s="15" t="str">
        <f>HYPERLINK("http://www.kabupro.jp/mark/20130628/S000DWQ8.htm","有価証券報告書")</f>
        <v>有価証券報告書</v>
      </c>
      <c r="F4" s="15" t="str">
        <f>HYPERLINK("http://www.kabupro.jp/mark/20140214/S10018LR.htm","四半期報告書")</f>
        <v>四半期報告書</v>
      </c>
      <c r="G4" s="15" t="str">
        <f>HYPERLINK("http://www.kabupro.jp/mark/20131114/S1000IU0.htm","四半期報告書")</f>
        <v>四半期報告書</v>
      </c>
      <c r="H4" s="15" t="str">
        <f>HYPERLINK("http://www.kabupro.jp/mark/20130812/S000EABD.htm","四半期報告書")</f>
        <v>四半期報告書</v>
      </c>
      <c r="I4" s="15" t="str">
        <f>HYPERLINK("http://www.kabupro.jp/mark/20130628/S000DWQ8.htm","有価証券報告書")</f>
        <v>有価証券報告書</v>
      </c>
      <c r="J4" s="15" t="str">
        <f>HYPERLINK("http://www.kabupro.jp/mark/20130212/S000CTQG.htm","四半期報告書")</f>
        <v>四半期報告書</v>
      </c>
      <c r="K4" s="15" t="str">
        <f>HYPERLINK("http://www.kabupro.jp/mark/20121112/S000C9LA.htm","四半期報告書")</f>
        <v>四半期報告書</v>
      </c>
      <c r="L4" s="15" t="str">
        <f>HYPERLINK("http://www.kabupro.jp/mark/20120810/S000BQAT.htm","四半期報告書")</f>
        <v>四半期報告書</v>
      </c>
      <c r="M4" s="15" t="str">
        <f>HYPERLINK("http://www.kabupro.jp/mark/20120629/S000BCP0.htm","有価証券報告書")</f>
        <v>有価証券報告書</v>
      </c>
      <c r="N4" s="15" t="str">
        <f>HYPERLINK("http://www.kabupro.jp/mark/20120213/S000ABX6.htm","四半期報告書")</f>
        <v>四半期報告書</v>
      </c>
      <c r="O4" s="15" t="str">
        <f>HYPERLINK("http://www.kabupro.jp/mark/20111114/S0009RBK.htm","四半期報告書")</f>
        <v>四半期報告書</v>
      </c>
      <c r="P4" s="15" t="str">
        <f>HYPERLINK("http://www.kabupro.jp/mark/20110812/S000965M.htm","四半期報告書")</f>
        <v>四半期報告書</v>
      </c>
      <c r="Q4" s="15" t="str">
        <f>HYPERLINK("http://www.kabupro.jp/mark/20110630/S0008T69.htm","有価証券報告書")</f>
        <v>有価証券報告書</v>
      </c>
      <c r="R4" s="15" t="str">
        <f>HYPERLINK("http://www.kabupro.jp/mark/20110214/S0007TED.htm","四半期報告書")</f>
        <v>四半期報告書</v>
      </c>
      <c r="S4" s="15" t="str">
        <f>HYPERLINK("http://www.kabupro.jp/mark/20101115/S00077A9.htm","四半期報告書")</f>
        <v>四半期報告書</v>
      </c>
      <c r="T4" s="15" t="str">
        <f>HYPERLINK("http://www.kabupro.jp/mark/20100812/S0006JOI.htm","四半期報告書")</f>
        <v>四半期報告書</v>
      </c>
      <c r="U4" s="15" t="str">
        <f>HYPERLINK("http://www.kabupro.jp/mark/20100630/S00069A9.htm","有価証券報告書")</f>
        <v>有価証券報告書</v>
      </c>
      <c r="V4" s="15" t="str">
        <f>HYPERLINK("http://www.kabupro.jp/mark/20100212/S00057A1.htm","四半期報告書")</f>
        <v>四半期報告書</v>
      </c>
      <c r="W4" s="15" t="str">
        <f>HYPERLINK("http://www.kabupro.jp/mark/20091113/S0004MKD.htm","四半期報告書")</f>
        <v>四半期報告書</v>
      </c>
      <c r="X4" s="15" t="str">
        <f>HYPERLINK("http://www.kabupro.jp/mark/20090812/S0003X9F.htm","四半期報告書")</f>
        <v>四半期報告書</v>
      </c>
      <c r="Y4" s="15" t="str">
        <f>HYPERLINK("http://www.kabupro.jp/mark/20090629/S0003KKZ.htm","有価証券報告書")</f>
        <v>有価証券報告書</v>
      </c>
    </row>
    <row r="5" spans="1:25" ht="14.25" thickBot="1">
      <c r="A5" s="11" t="s">
        <v>61</v>
      </c>
      <c r="B5" s="1" t="s">
        <v>249</v>
      </c>
      <c r="C5" s="1" t="s">
        <v>252</v>
      </c>
      <c r="D5" s="1" t="s">
        <v>254</v>
      </c>
      <c r="E5" s="1" t="s">
        <v>67</v>
      </c>
      <c r="F5" s="1" t="s">
        <v>249</v>
      </c>
      <c r="G5" s="1" t="s">
        <v>252</v>
      </c>
      <c r="H5" s="1" t="s">
        <v>254</v>
      </c>
      <c r="I5" s="1" t="s">
        <v>67</v>
      </c>
      <c r="J5" s="1" t="s">
        <v>256</v>
      </c>
      <c r="K5" s="1" t="s">
        <v>258</v>
      </c>
      <c r="L5" s="1" t="s">
        <v>260</v>
      </c>
      <c r="M5" s="1" t="s">
        <v>71</v>
      </c>
      <c r="N5" s="1" t="s">
        <v>262</v>
      </c>
      <c r="O5" s="1" t="s">
        <v>264</v>
      </c>
      <c r="P5" s="1" t="s">
        <v>266</v>
      </c>
      <c r="Q5" s="1" t="s">
        <v>73</v>
      </c>
      <c r="R5" s="1" t="s">
        <v>267</v>
      </c>
      <c r="S5" s="1" t="s">
        <v>269</v>
      </c>
      <c r="T5" s="1" t="s">
        <v>271</v>
      </c>
      <c r="U5" s="1" t="s">
        <v>75</v>
      </c>
      <c r="V5" s="1" t="s">
        <v>272</v>
      </c>
      <c r="W5" s="1" t="s">
        <v>274</v>
      </c>
      <c r="X5" s="1" t="s">
        <v>276</v>
      </c>
      <c r="Y5" s="1" t="s">
        <v>77</v>
      </c>
    </row>
    <row r="6" spans="1:25" ht="15" thickBot="1" thickTop="1">
      <c r="A6" s="10" t="s">
        <v>62</v>
      </c>
      <c r="B6" s="18" t="s">
        <v>24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63</v>
      </c>
      <c r="B7" s="14" t="s">
        <v>36</v>
      </c>
      <c r="C7" s="14" t="s">
        <v>36</v>
      </c>
      <c r="D7" s="14" t="s">
        <v>36</v>
      </c>
      <c r="E7" s="16" t="s">
        <v>68</v>
      </c>
      <c r="F7" s="14" t="s">
        <v>36</v>
      </c>
      <c r="G7" s="14" t="s">
        <v>36</v>
      </c>
      <c r="H7" s="14" t="s">
        <v>36</v>
      </c>
      <c r="I7" s="16" t="s">
        <v>68</v>
      </c>
      <c r="J7" s="14" t="s">
        <v>36</v>
      </c>
      <c r="K7" s="14" t="s">
        <v>36</v>
      </c>
      <c r="L7" s="14" t="s">
        <v>36</v>
      </c>
      <c r="M7" s="16" t="s">
        <v>68</v>
      </c>
      <c r="N7" s="14" t="s">
        <v>36</v>
      </c>
      <c r="O7" s="14" t="s">
        <v>36</v>
      </c>
      <c r="P7" s="14" t="s">
        <v>36</v>
      </c>
      <c r="Q7" s="16" t="s">
        <v>68</v>
      </c>
      <c r="R7" s="14" t="s">
        <v>36</v>
      </c>
      <c r="S7" s="14" t="s">
        <v>36</v>
      </c>
      <c r="T7" s="14" t="s">
        <v>36</v>
      </c>
      <c r="U7" s="16" t="s">
        <v>68</v>
      </c>
      <c r="V7" s="14" t="s">
        <v>36</v>
      </c>
      <c r="W7" s="14" t="s">
        <v>36</v>
      </c>
      <c r="X7" s="14" t="s">
        <v>36</v>
      </c>
      <c r="Y7" s="16" t="s">
        <v>68</v>
      </c>
    </row>
    <row r="8" spans="1:25" ht="13.5">
      <c r="A8" s="13" t="s">
        <v>64</v>
      </c>
      <c r="B8" s="1" t="s">
        <v>37</v>
      </c>
      <c r="C8" s="1" t="s">
        <v>37</v>
      </c>
      <c r="D8" s="1" t="s">
        <v>37</v>
      </c>
      <c r="E8" s="17" t="s">
        <v>185</v>
      </c>
      <c r="F8" s="1" t="s">
        <v>185</v>
      </c>
      <c r="G8" s="1" t="s">
        <v>185</v>
      </c>
      <c r="H8" s="1" t="s">
        <v>185</v>
      </c>
      <c r="I8" s="17" t="s">
        <v>186</v>
      </c>
      <c r="J8" s="1" t="s">
        <v>186</v>
      </c>
      <c r="K8" s="1" t="s">
        <v>186</v>
      </c>
      <c r="L8" s="1" t="s">
        <v>186</v>
      </c>
      <c r="M8" s="17" t="s">
        <v>187</v>
      </c>
      <c r="N8" s="1" t="s">
        <v>187</v>
      </c>
      <c r="O8" s="1" t="s">
        <v>187</v>
      </c>
      <c r="P8" s="1" t="s">
        <v>187</v>
      </c>
      <c r="Q8" s="17" t="s">
        <v>188</v>
      </c>
      <c r="R8" s="1" t="s">
        <v>188</v>
      </c>
      <c r="S8" s="1" t="s">
        <v>188</v>
      </c>
      <c r="T8" s="1" t="s">
        <v>188</v>
      </c>
      <c r="U8" s="17" t="s">
        <v>189</v>
      </c>
      <c r="V8" s="1" t="s">
        <v>189</v>
      </c>
      <c r="W8" s="1" t="s">
        <v>189</v>
      </c>
      <c r="X8" s="1" t="s">
        <v>189</v>
      </c>
      <c r="Y8" s="17" t="s">
        <v>190</v>
      </c>
    </row>
    <row r="9" spans="1:25" ht="13.5">
      <c r="A9" s="13" t="s">
        <v>65</v>
      </c>
      <c r="B9" s="1" t="s">
        <v>251</v>
      </c>
      <c r="C9" s="1" t="s">
        <v>253</v>
      </c>
      <c r="D9" s="1" t="s">
        <v>255</v>
      </c>
      <c r="E9" s="17" t="s">
        <v>69</v>
      </c>
      <c r="F9" s="1" t="s">
        <v>257</v>
      </c>
      <c r="G9" s="1" t="s">
        <v>259</v>
      </c>
      <c r="H9" s="1" t="s">
        <v>261</v>
      </c>
      <c r="I9" s="17" t="s">
        <v>70</v>
      </c>
      <c r="J9" s="1" t="s">
        <v>263</v>
      </c>
      <c r="K9" s="1" t="s">
        <v>265</v>
      </c>
      <c r="L9" s="1" t="s">
        <v>73</v>
      </c>
      <c r="M9" s="17" t="s">
        <v>72</v>
      </c>
      <c r="N9" s="1" t="s">
        <v>268</v>
      </c>
      <c r="O9" s="1" t="s">
        <v>270</v>
      </c>
      <c r="P9" s="1" t="s">
        <v>75</v>
      </c>
      <c r="Q9" s="17" t="s">
        <v>74</v>
      </c>
      <c r="R9" s="1" t="s">
        <v>273</v>
      </c>
      <c r="S9" s="1" t="s">
        <v>275</v>
      </c>
      <c r="T9" s="1" t="s">
        <v>277</v>
      </c>
      <c r="U9" s="17" t="s">
        <v>76</v>
      </c>
      <c r="V9" s="1" t="s">
        <v>279</v>
      </c>
      <c r="W9" s="1" t="s">
        <v>281</v>
      </c>
      <c r="X9" s="1" t="s">
        <v>283</v>
      </c>
      <c r="Y9" s="17" t="s">
        <v>78</v>
      </c>
    </row>
    <row r="10" spans="1:25" ht="14.25" thickBot="1">
      <c r="A10" s="13" t="s">
        <v>66</v>
      </c>
      <c r="B10" s="1" t="s">
        <v>80</v>
      </c>
      <c r="C10" s="1" t="s">
        <v>80</v>
      </c>
      <c r="D10" s="1" t="s">
        <v>80</v>
      </c>
      <c r="E10" s="17" t="s">
        <v>80</v>
      </c>
      <c r="F10" s="1" t="s">
        <v>80</v>
      </c>
      <c r="G10" s="1" t="s">
        <v>80</v>
      </c>
      <c r="H10" s="1" t="s">
        <v>80</v>
      </c>
      <c r="I10" s="17" t="s">
        <v>80</v>
      </c>
      <c r="J10" s="1" t="s">
        <v>80</v>
      </c>
      <c r="K10" s="1" t="s">
        <v>80</v>
      </c>
      <c r="L10" s="1" t="s">
        <v>80</v>
      </c>
      <c r="M10" s="17" t="s">
        <v>80</v>
      </c>
      <c r="N10" s="1" t="s">
        <v>80</v>
      </c>
      <c r="O10" s="1" t="s">
        <v>80</v>
      </c>
      <c r="P10" s="1" t="s">
        <v>80</v>
      </c>
      <c r="Q10" s="17" t="s">
        <v>80</v>
      </c>
      <c r="R10" s="1" t="s">
        <v>80</v>
      </c>
      <c r="S10" s="1" t="s">
        <v>80</v>
      </c>
      <c r="T10" s="1" t="s">
        <v>80</v>
      </c>
      <c r="U10" s="17" t="s">
        <v>80</v>
      </c>
      <c r="V10" s="1" t="s">
        <v>80</v>
      </c>
      <c r="W10" s="1" t="s">
        <v>80</v>
      </c>
      <c r="X10" s="1" t="s">
        <v>80</v>
      </c>
      <c r="Y10" s="17" t="s">
        <v>80</v>
      </c>
    </row>
    <row r="11" spans="1:25" ht="14.25" thickTop="1">
      <c r="A11" s="26" t="s">
        <v>191</v>
      </c>
      <c r="B11" s="27">
        <v>27130174</v>
      </c>
      <c r="C11" s="27">
        <v>17822824</v>
      </c>
      <c r="D11" s="27">
        <v>8875882</v>
      </c>
      <c r="E11" s="21">
        <v>31973260</v>
      </c>
      <c r="F11" s="27">
        <v>23189082</v>
      </c>
      <c r="G11" s="27">
        <v>15108861</v>
      </c>
      <c r="H11" s="27">
        <v>7423503</v>
      </c>
      <c r="I11" s="21">
        <v>31626220</v>
      </c>
      <c r="J11" s="27">
        <v>23273544</v>
      </c>
      <c r="K11" s="27">
        <v>15796636</v>
      </c>
      <c r="L11" s="27">
        <v>7300489</v>
      </c>
      <c r="M11" s="21">
        <v>32765410</v>
      </c>
      <c r="N11" s="27">
        <v>24062423</v>
      </c>
      <c r="O11" s="27">
        <v>16317466</v>
      </c>
      <c r="P11" s="27">
        <v>8282187</v>
      </c>
      <c r="Q11" s="21">
        <v>31279332</v>
      </c>
      <c r="R11" s="27">
        <v>22798840</v>
      </c>
      <c r="S11" s="27">
        <v>14619028</v>
      </c>
      <c r="T11" s="27">
        <v>6973946</v>
      </c>
      <c r="U11" s="21">
        <v>38544962</v>
      </c>
      <c r="V11" s="27">
        <v>30023521</v>
      </c>
      <c r="W11" s="27">
        <v>20834268</v>
      </c>
      <c r="X11" s="27">
        <v>10383817</v>
      </c>
      <c r="Y11" s="21">
        <v>38957372</v>
      </c>
    </row>
    <row r="12" spans="1:25" ht="13.5">
      <c r="A12" s="7" t="s">
        <v>198</v>
      </c>
      <c r="B12" s="28">
        <v>19876507</v>
      </c>
      <c r="C12" s="28">
        <v>13194261</v>
      </c>
      <c r="D12" s="28">
        <v>6533946</v>
      </c>
      <c r="E12" s="22">
        <v>24095504</v>
      </c>
      <c r="F12" s="28">
        <v>17787543</v>
      </c>
      <c r="G12" s="28">
        <v>11767498</v>
      </c>
      <c r="H12" s="28">
        <v>5822291</v>
      </c>
      <c r="I12" s="22">
        <v>23662643</v>
      </c>
      <c r="J12" s="28">
        <v>17454733</v>
      </c>
      <c r="K12" s="28">
        <v>11894572</v>
      </c>
      <c r="L12" s="28">
        <v>5479558</v>
      </c>
      <c r="M12" s="22">
        <v>23882912</v>
      </c>
      <c r="N12" s="28">
        <v>17650970</v>
      </c>
      <c r="O12" s="28">
        <v>11790743</v>
      </c>
      <c r="P12" s="28">
        <v>6023131</v>
      </c>
      <c r="Q12" s="22">
        <v>22814457</v>
      </c>
      <c r="R12" s="28">
        <v>16765034</v>
      </c>
      <c r="S12" s="28">
        <v>10964666</v>
      </c>
      <c r="T12" s="28">
        <v>5306359</v>
      </c>
      <c r="U12" s="22">
        <v>28716246</v>
      </c>
      <c r="V12" s="28">
        <v>22576285</v>
      </c>
      <c r="W12" s="28">
        <v>15463404</v>
      </c>
      <c r="X12" s="28">
        <v>7557890</v>
      </c>
      <c r="Y12" s="22">
        <v>28808638</v>
      </c>
    </row>
    <row r="13" spans="1:25" ht="13.5">
      <c r="A13" s="7" t="s">
        <v>199</v>
      </c>
      <c r="B13" s="28">
        <v>7253667</v>
      </c>
      <c r="C13" s="28">
        <v>4628563</v>
      </c>
      <c r="D13" s="28">
        <v>2341935</v>
      </c>
      <c r="E13" s="22">
        <v>7877755</v>
      </c>
      <c r="F13" s="28">
        <v>5401539</v>
      </c>
      <c r="G13" s="28">
        <v>3341362</v>
      </c>
      <c r="H13" s="28">
        <v>1601212</v>
      </c>
      <c r="I13" s="22">
        <v>7963576</v>
      </c>
      <c r="J13" s="28">
        <v>5818810</v>
      </c>
      <c r="K13" s="28">
        <v>3902064</v>
      </c>
      <c r="L13" s="28">
        <v>1820931</v>
      </c>
      <c r="M13" s="22">
        <v>8882498</v>
      </c>
      <c r="N13" s="28">
        <v>6411452</v>
      </c>
      <c r="O13" s="28">
        <v>4526722</v>
      </c>
      <c r="P13" s="28">
        <v>2259056</v>
      </c>
      <c r="Q13" s="22">
        <v>8464874</v>
      </c>
      <c r="R13" s="28">
        <v>6033805</v>
      </c>
      <c r="S13" s="28">
        <v>3654362</v>
      </c>
      <c r="T13" s="28">
        <v>1667586</v>
      </c>
      <c r="U13" s="22">
        <v>9828715</v>
      </c>
      <c r="V13" s="28">
        <v>7447236</v>
      </c>
      <c r="W13" s="28">
        <v>5370863</v>
      </c>
      <c r="X13" s="28">
        <v>2825927</v>
      </c>
      <c r="Y13" s="22">
        <v>10148734</v>
      </c>
    </row>
    <row r="14" spans="1:25" ht="13.5">
      <c r="A14" s="7" t="s">
        <v>213</v>
      </c>
      <c r="B14" s="28">
        <v>5834914</v>
      </c>
      <c r="C14" s="28">
        <v>3849777</v>
      </c>
      <c r="D14" s="28">
        <v>1868937</v>
      </c>
      <c r="E14" s="22">
        <v>6984275</v>
      </c>
      <c r="F14" s="28">
        <v>5093702</v>
      </c>
      <c r="G14" s="28">
        <v>3393100</v>
      </c>
      <c r="H14" s="28">
        <v>1663140</v>
      </c>
      <c r="I14" s="22">
        <v>6682968</v>
      </c>
      <c r="J14" s="28">
        <v>5043391</v>
      </c>
      <c r="K14" s="28">
        <v>3347336</v>
      </c>
      <c r="L14" s="28">
        <v>1658409</v>
      </c>
      <c r="M14" s="22">
        <v>6658337</v>
      </c>
      <c r="N14" s="28">
        <v>5065660</v>
      </c>
      <c r="O14" s="28">
        <v>3407454</v>
      </c>
      <c r="P14" s="28">
        <v>1725194</v>
      </c>
      <c r="Q14" s="22">
        <v>6814687</v>
      </c>
      <c r="R14" s="28">
        <v>4958650</v>
      </c>
      <c r="S14" s="28">
        <v>3325872</v>
      </c>
      <c r="T14" s="28">
        <v>1630095</v>
      </c>
      <c r="U14" s="22">
        <v>7539199</v>
      </c>
      <c r="V14" s="28">
        <v>5765786</v>
      </c>
      <c r="W14" s="28">
        <v>3951533</v>
      </c>
      <c r="X14" s="28">
        <v>1949603</v>
      </c>
      <c r="Y14" s="22">
        <v>7693105</v>
      </c>
    </row>
    <row r="15" spans="1:25" ht="14.25" thickBot="1">
      <c r="A15" s="25" t="s">
        <v>214</v>
      </c>
      <c r="B15" s="29">
        <v>1418753</v>
      </c>
      <c r="C15" s="29">
        <v>778785</v>
      </c>
      <c r="D15" s="29">
        <v>472998</v>
      </c>
      <c r="E15" s="23">
        <v>893479</v>
      </c>
      <c r="F15" s="29">
        <v>307837</v>
      </c>
      <c r="G15" s="29">
        <v>-51737</v>
      </c>
      <c r="H15" s="29">
        <v>-61928</v>
      </c>
      <c r="I15" s="23">
        <v>1280608</v>
      </c>
      <c r="J15" s="29">
        <v>775418</v>
      </c>
      <c r="K15" s="29">
        <v>554728</v>
      </c>
      <c r="L15" s="29">
        <v>162521</v>
      </c>
      <c r="M15" s="23">
        <v>2224160</v>
      </c>
      <c r="N15" s="29">
        <v>1345791</v>
      </c>
      <c r="O15" s="29">
        <v>1119267</v>
      </c>
      <c r="P15" s="29">
        <v>533861</v>
      </c>
      <c r="Q15" s="23">
        <v>1650186</v>
      </c>
      <c r="R15" s="29">
        <v>1075155</v>
      </c>
      <c r="S15" s="29">
        <v>328489</v>
      </c>
      <c r="T15" s="29">
        <v>37491</v>
      </c>
      <c r="U15" s="23">
        <v>2289516</v>
      </c>
      <c r="V15" s="29">
        <v>1681450</v>
      </c>
      <c r="W15" s="29">
        <v>1419330</v>
      </c>
      <c r="X15" s="29">
        <v>876323</v>
      </c>
      <c r="Y15" s="23">
        <v>2455629</v>
      </c>
    </row>
    <row r="16" spans="1:25" ht="14.25" thickTop="1">
      <c r="A16" s="6" t="s">
        <v>215</v>
      </c>
      <c r="B16" s="28">
        <v>36416</v>
      </c>
      <c r="C16" s="28">
        <v>20332</v>
      </c>
      <c r="D16" s="28">
        <v>8824</v>
      </c>
      <c r="E16" s="22">
        <v>52941</v>
      </c>
      <c r="F16" s="28">
        <v>41676</v>
      </c>
      <c r="G16" s="28">
        <v>28435</v>
      </c>
      <c r="H16" s="28">
        <v>16455</v>
      </c>
      <c r="I16" s="22">
        <v>53284</v>
      </c>
      <c r="J16" s="28">
        <v>35380</v>
      </c>
      <c r="K16" s="28">
        <v>21433</v>
      </c>
      <c r="L16" s="28">
        <v>11753</v>
      </c>
      <c r="M16" s="22">
        <v>35162</v>
      </c>
      <c r="N16" s="28">
        <v>21562</v>
      </c>
      <c r="O16" s="28">
        <v>11119</v>
      </c>
      <c r="P16" s="28">
        <v>5435</v>
      </c>
      <c r="Q16" s="22">
        <v>26253</v>
      </c>
      <c r="R16" s="28">
        <v>20902</v>
      </c>
      <c r="S16" s="28">
        <v>13444</v>
      </c>
      <c r="T16" s="28">
        <v>8570</v>
      </c>
      <c r="U16" s="22">
        <v>51715</v>
      </c>
      <c r="V16" s="28">
        <v>41929</v>
      </c>
      <c r="W16" s="28">
        <v>23313</v>
      </c>
      <c r="X16" s="28">
        <v>10672</v>
      </c>
      <c r="Y16" s="22">
        <v>49393</v>
      </c>
    </row>
    <row r="17" spans="1:25" ht="13.5">
      <c r="A17" s="6" t="s">
        <v>216</v>
      </c>
      <c r="B17" s="28">
        <v>15080</v>
      </c>
      <c r="C17" s="28">
        <v>10549</v>
      </c>
      <c r="D17" s="28">
        <v>9748</v>
      </c>
      <c r="E17" s="22">
        <v>11058</v>
      </c>
      <c r="F17" s="28">
        <v>11058</v>
      </c>
      <c r="G17" s="28">
        <v>8822</v>
      </c>
      <c r="H17" s="28">
        <v>8440</v>
      </c>
      <c r="I17" s="22">
        <v>14324</v>
      </c>
      <c r="J17" s="28">
        <v>14324</v>
      </c>
      <c r="K17" s="28">
        <v>11676</v>
      </c>
      <c r="L17" s="28">
        <v>11135</v>
      </c>
      <c r="M17" s="22">
        <v>15212</v>
      </c>
      <c r="N17" s="28">
        <v>15212</v>
      </c>
      <c r="O17" s="28">
        <v>11823</v>
      </c>
      <c r="P17" s="28">
        <v>11144</v>
      </c>
      <c r="Q17" s="22">
        <v>14178</v>
      </c>
      <c r="R17" s="28">
        <v>13678</v>
      </c>
      <c r="S17" s="28">
        <v>10830</v>
      </c>
      <c r="T17" s="28">
        <v>10190</v>
      </c>
      <c r="U17" s="22">
        <v>13791</v>
      </c>
      <c r="V17" s="28">
        <v>13786</v>
      </c>
      <c r="W17" s="28">
        <v>9716</v>
      </c>
      <c r="X17" s="28">
        <v>8600</v>
      </c>
      <c r="Y17" s="22">
        <v>12778</v>
      </c>
    </row>
    <row r="18" spans="1:25" ht="13.5">
      <c r="A18" s="6" t="s">
        <v>218</v>
      </c>
      <c r="B18" s="28">
        <v>334969</v>
      </c>
      <c r="C18" s="28">
        <v>159326</v>
      </c>
      <c r="D18" s="28">
        <v>71798</v>
      </c>
      <c r="E18" s="22">
        <v>228635</v>
      </c>
      <c r="F18" s="28">
        <v>81811</v>
      </c>
      <c r="G18" s="28"/>
      <c r="H18" s="28"/>
      <c r="I18" s="22">
        <v>39933</v>
      </c>
      <c r="J18" s="28"/>
      <c r="K18" s="28"/>
      <c r="L18" s="28"/>
      <c r="M18" s="22"/>
      <c r="N18" s="28"/>
      <c r="O18" s="28"/>
      <c r="P18" s="28"/>
      <c r="Q18" s="22">
        <v>43704</v>
      </c>
      <c r="R18" s="28">
        <v>5784</v>
      </c>
      <c r="S18" s="28"/>
      <c r="T18" s="28">
        <v>34915</v>
      </c>
      <c r="U18" s="22"/>
      <c r="V18" s="28"/>
      <c r="W18" s="28">
        <v>70955</v>
      </c>
      <c r="X18" s="28">
        <v>290852</v>
      </c>
      <c r="Y18" s="22"/>
    </row>
    <row r="19" spans="1:25" ht="13.5">
      <c r="A19" s="6" t="s">
        <v>18</v>
      </c>
      <c r="B19" s="28"/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>
        <v>12490</v>
      </c>
      <c r="N19" s="28"/>
      <c r="O19" s="28"/>
      <c r="P19" s="28"/>
      <c r="Q19" s="22">
        <v>39462</v>
      </c>
      <c r="R19" s="28">
        <v>39462</v>
      </c>
      <c r="S19" s="28">
        <v>19689</v>
      </c>
      <c r="T19" s="28">
        <v>19689</v>
      </c>
      <c r="U19" s="22">
        <v>17394</v>
      </c>
      <c r="V19" s="28"/>
      <c r="W19" s="28"/>
      <c r="X19" s="28"/>
      <c r="Y19" s="22"/>
    </row>
    <row r="20" spans="1:25" ht="13.5">
      <c r="A20" s="6" t="s">
        <v>98</v>
      </c>
      <c r="B20" s="28">
        <v>154000</v>
      </c>
      <c r="C20" s="28">
        <v>93124</v>
      </c>
      <c r="D20" s="28">
        <v>69122</v>
      </c>
      <c r="E20" s="22">
        <v>67147</v>
      </c>
      <c r="F20" s="28">
        <v>77211</v>
      </c>
      <c r="G20" s="28">
        <v>27072</v>
      </c>
      <c r="H20" s="28">
        <v>13981</v>
      </c>
      <c r="I20" s="22">
        <v>64841</v>
      </c>
      <c r="J20" s="28">
        <v>50345</v>
      </c>
      <c r="K20" s="28">
        <v>27065</v>
      </c>
      <c r="L20" s="28">
        <v>15315</v>
      </c>
      <c r="M20" s="22">
        <v>55081</v>
      </c>
      <c r="N20" s="28">
        <v>48341</v>
      </c>
      <c r="O20" s="28">
        <v>28654</v>
      </c>
      <c r="P20" s="28">
        <v>18679</v>
      </c>
      <c r="Q20" s="22">
        <v>69752</v>
      </c>
      <c r="R20" s="28">
        <v>53702</v>
      </c>
      <c r="S20" s="28">
        <v>21040</v>
      </c>
      <c r="T20" s="28">
        <v>13117</v>
      </c>
      <c r="U20" s="22">
        <v>83382</v>
      </c>
      <c r="V20" s="28">
        <v>75631</v>
      </c>
      <c r="W20" s="28">
        <v>57160</v>
      </c>
      <c r="X20" s="28">
        <v>15845</v>
      </c>
      <c r="Y20" s="22">
        <v>42073</v>
      </c>
    </row>
    <row r="21" spans="1:25" ht="13.5">
      <c r="A21" s="6" t="s">
        <v>221</v>
      </c>
      <c r="B21" s="28">
        <v>540467</v>
      </c>
      <c r="C21" s="28">
        <v>283333</v>
      </c>
      <c r="D21" s="28">
        <v>159494</v>
      </c>
      <c r="E21" s="22">
        <v>425295</v>
      </c>
      <c r="F21" s="28">
        <v>211758</v>
      </c>
      <c r="G21" s="28">
        <v>64329</v>
      </c>
      <c r="H21" s="28">
        <v>38877</v>
      </c>
      <c r="I21" s="22">
        <v>172384</v>
      </c>
      <c r="J21" s="28">
        <v>100050</v>
      </c>
      <c r="K21" s="28">
        <v>60175</v>
      </c>
      <c r="L21" s="28">
        <v>38204</v>
      </c>
      <c r="M21" s="22">
        <v>117946</v>
      </c>
      <c r="N21" s="28">
        <v>85115</v>
      </c>
      <c r="O21" s="28">
        <v>51598</v>
      </c>
      <c r="P21" s="28">
        <v>35260</v>
      </c>
      <c r="Q21" s="22">
        <v>241797</v>
      </c>
      <c r="R21" s="28">
        <v>133530</v>
      </c>
      <c r="S21" s="28">
        <v>84206</v>
      </c>
      <c r="T21" s="28">
        <v>86483</v>
      </c>
      <c r="U21" s="22">
        <v>166283</v>
      </c>
      <c r="V21" s="28">
        <v>131347</v>
      </c>
      <c r="W21" s="28">
        <v>161146</v>
      </c>
      <c r="X21" s="28">
        <v>325971</v>
      </c>
      <c r="Y21" s="22">
        <v>104244</v>
      </c>
    </row>
    <row r="22" spans="1:25" ht="13.5">
      <c r="A22" s="6" t="s">
        <v>222</v>
      </c>
      <c r="B22" s="28">
        <v>51465</v>
      </c>
      <c r="C22" s="28">
        <v>36259</v>
      </c>
      <c r="D22" s="28">
        <v>18315</v>
      </c>
      <c r="E22" s="22">
        <v>77917</v>
      </c>
      <c r="F22" s="28">
        <v>58563</v>
      </c>
      <c r="G22" s="28">
        <v>39503</v>
      </c>
      <c r="H22" s="28">
        <v>19582</v>
      </c>
      <c r="I22" s="22">
        <v>88522</v>
      </c>
      <c r="J22" s="28">
        <v>66962</v>
      </c>
      <c r="K22" s="28">
        <v>44915</v>
      </c>
      <c r="L22" s="28">
        <v>22188</v>
      </c>
      <c r="M22" s="22">
        <v>97937</v>
      </c>
      <c r="N22" s="28">
        <v>73355</v>
      </c>
      <c r="O22" s="28">
        <v>48788</v>
      </c>
      <c r="P22" s="28">
        <v>24160</v>
      </c>
      <c r="Q22" s="22">
        <v>135163</v>
      </c>
      <c r="R22" s="28">
        <v>104427</v>
      </c>
      <c r="S22" s="28">
        <v>72259</v>
      </c>
      <c r="T22" s="28">
        <v>36554</v>
      </c>
      <c r="U22" s="22">
        <v>179823</v>
      </c>
      <c r="V22" s="28">
        <v>139418</v>
      </c>
      <c r="W22" s="28">
        <v>95553</v>
      </c>
      <c r="X22" s="28">
        <v>49929</v>
      </c>
      <c r="Y22" s="22">
        <v>187050</v>
      </c>
    </row>
    <row r="23" spans="1:25" ht="13.5">
      <c r="A23" s="6" t="s">
        <v>223</v>
      </c>
      <c r="B23" s="28"/>
      <c r="C23" s="28"/>
      <c r="D23" s="28"/>
      <c r="E23" s="22"/>
      <c r="F23" s="28"/>
      <c r="G23" s="28">
        <v>39674</v>
      </c>
      <c r="H23" s="28">
        <v>32291</v>
      </c>
      <c r="I23" s="22"/>
      <c r="J23" s="28">
        <v>996</v>
      </c>
      <c r="K23" s="28">
        <v>77369</v>
      </c>
      <c r="L23" s="28">
        <v>36603</v>
      </c>
      <c r="M23" s="22">
        <v>70445</v>
      </c>
      <c r="N23" s="28">
        <v>224953</v>
      </c>
      <c r="O23" s="28">
        <v>170454</v>
      </c>
      <c r="P23" s="28">
        <v>224148</v>
      </c>
      <c r="Q23" s="22"/>
      <c r="R23" s="28"/>
      <c r="S23" s="28">
        <v>16273</v>
      </c>
      <c r="T23" s="28"/>
      <c r="U23" s="22">
        <v>223337</v>
      </c>
      <c r="V23" s="28">
        <v>479085</v>
      </c>
      <c r="W23" s="28"/>
      <c r="X23" s="28"/>
      <c r="Y23" s="22">
        <v>167546</v>
      </c>
    </row>
    <row r="24" spans="1:25" ht="13.5">
      <c r="A24" s="6" t="s">
        <v>19</v>
      </c>
      <c r="B24" s="28"/>
      <c r="C24" s="28"/>
      <c r="D24" s="28"/>
      <c r="E24" s="22"/>
      <c r="F24" s="28">
        <v>40421</v>
      </c>
      <c r="G24" s="28">
        <v>59692</v>
      </c>
      <c r="H24" s="28">
        <v>47205</v>
      </c>
      <c r="I24" s="22"/>
      <c r="J24" s="28">
        <v>42748</v>
      </c>
      <c r="K24" s="28">
        <v>50521</v>
      </c>
      <c r="L24" s="28">
        <v>367</v>
      </c>
      <c r="M24" s="22"/>
      <c r="N24" s="28"/>
      <c r="O24" s="28"/>
      <c r="P24" s="28"/>
      <c r="Q24" s="22"/>
      <c r="R24" s="28"/>
      <c r="S24" s="28"/>
      <c r="T24" s="28"/>
      <c r="U24" s="22"/>
      <c r="V24" s="28">
        <v>18610</v>
      </c>
      <c r="W24" s="28">
        <v>57976</v>
      </c>
      <c r="X24" s="28"/>
      <c r="Y24" s="22"/>
    </row>
    <row r="25" spans="1:25" ht="13.5">
      <c r="A25" s="6" t="s">
        <v>99</v>
      </c>
      <c r="B25" s="28">
        <v>19117</v>
      </c>
      <c r="C25" s="28">
        <v>14643</v>
      </c>
      <c r="D25" s="28">
        <v>249</v>
      </c>
      <c r="E25" s="22">
        <v>11319</v>
      </c>
      <c r="F25" s="28">
        <v>12219</v>
      </c>
      <c r="G25" s="28">
        <v>20949</v>
      </c>
      <c r="H25" s="28">
        <v>20823</v>
      </c>
      <c r="I25" s="22">
        <v>14714</v>
      </c>
      <c r="J25" s="28">
        <v>13459</v>
      </c>
      <c r="K25" s="28">
        <v>55842</v>
      </c>
      <c r="L25" s="28">
        <v>4502</v>
      </c>
      <c r="M25" s="22">
        <v>11282</v>
      </c>
      <c r="N25" s="28">
        <v>9842</v>
      </c>
      <c r="O25" s="28">
        <v>12838</v>
      </c>
      <c r="P25" s="28">
        <v>1020</v>
      </c>
      <c r="Q25" s="22">
        <v>327</v>
      </c>
      <c r="R25" s="28">
        <v>69</v>
      </c>
      <c r="S25" s="28">
        <v>32</v>
      </c>
      <c r="T25" s="28">
        <v>18</v>
      </c>
      <c r="U25" s="22">
        <v>21270</v>
      </c>
      <c r="V25" s="28">
        <v>1576</v>
      </c>
      <c r="W25" s="28">
        <v>1590</v>
      </c>
      <c r="X25" s="28">
        <v>8228</v>
      </c>
      <c r="Y25" s="22">
        <v>3405</v>
      </c>
    </row>
    <row r="26" spans="1:25" ht="13.5">
      <c r="A26" s="6" t="s">
        <v>224</v>
      </c>
      <c r="B26" s="28">
        <v>70582</v>
      </c>
      <c r="C26" s="28">
        <v>50902</v>
      </c>
      <c r="D26" s="28">
        <v>18564</v>
      </c>
      <c r="E26" s="22">
        <v>89237</v>
      </c>
      <c r="F26" s="28">
        <v>111204</v>
      </c>
      <c r="G26" s="28">
        <v>159820</v>
      </c>
      <c r="H26" s="28">
        <v>119903</v>
      </c>
      <c r="I26" s="22">
        <v>114734</v>
      </c>
      <c r="J26" s="28">
        <v>166016</v>
      </c>
      <c r="K26" s="28">
        <v>228648</v>
      </c>
      <c r="L26" s="28">
        <v>63662</v>
      </c>
      <c r="M26" s="22">
        <v>188049</v>
      </c>
      <c r="N26" s="28">
        <v>322440</v>
      </c>
      <c r="O26" s="28">
        <v>232081</v>
      </c>
      <c r="P26" s="28">
        <v>249329</v>
      </c>
      <c r="Q26" s="22">
        <v>135490</v>
      </c>
      <c r="R26" s="28">
        <v>104496</v>
      </c>
      <c r="S26" s="28">
        <v>88566</v>
      </c>
      <c r="T26" s="28">
        <v>36573</v>
      </c>
      <c r="U26" s="22">
        <v>424431</v>
      </c>
      <c r="V26" s="28">
        <v>638691</v>
      </c>
      <c r="W26" s="28">
        <v>155121</v>
      </c>
      <c r="X26" s="28">
        <v>58158</v>
      </c>
      <c r="Y26" s="22">
        <v>358002</v>
      </c>
    </row>
    <row r="27" spans="1:25" ht="14.25" thickBot="1">
      <c r="A27" s="25" t="s">
        <v>225</v>
      </c>
      <c r="B27" s="29">
        <v>1888637</v>
      </c>
      <c r="C27" s="29">
        <v>1011216</v>
      </c>
      <c r="D27" s="29">
        <v>613927</v>
      </c>
      <c r="E27" s="23">
        <v>1229537</v>
      </c>
      <c r="F27" s="29">
        <v>408391</v>
      </c>
      <c r="G27" s="29">
        <v>-147227</v>
      </c>
      <c r="H27" s="29">
        <v>-142954</v>
      </c>
      <c r="I27" s="23">
        <v>1338258</v>
      </c>
      <c r="J27" s="29">
        <v>709452</v>
      </c>
      <c r="K27" s="29">
        <v>386255</v>
      </c>
      <c r="L27" s="29">
        <v>137063</v>
      </c>
      <c r="M27" s="23">
        <v>2154057</v>
      </c>
      <c r="N27" s="29">
        <v>1108467</v>
      </c>
      <c r="O27" s="29">
        <v>938784</v>
      </c>
      <c r="P27" s="29">
        <v>319792</v>
      </c>
      <c r="Q27" s="23">
        <v>1756494</v>
      </c>
      <c r="R27" s="29">
        <v>1104189</v>
      </c>
      <c r="S27" s="29">
        <v>324129</v>
      </c>
      <c r="T27" s="29">
        <v>87401</v>
      </c>
      <c r="U27" s="23">
        <v>2031368</v>
      </c>
      <c r="V27" s="29">
        <v>1174105</v>
      </c>
      <c r="W27" s="29">
        <v>1425355</v>
      </c>
      <c r="X27" s="29">
        <v>1144136</v>
      </c>
      <c r="Y27" s="23">
        <v>2201871</v>
      </c>
    </row>
    <row r="28" spans="1:25" ht="14.25" thickTop="1">
      <c r="A28" s="6" t="s">
        <v>229</v>
      </c>
      <c r="B28" s="28">
        <v>6313</v>
      </c>
      <c r="C28" s="28">
        <v>2877</v>
      </c>
      <c r="D28" s="28">
        <v>2149</v>
      </c>
      <c r="E28" s="22">
        <v>3465</v>
      </c>
      <c r="F28" s="28">
        <v>1863</v>
      </c>
      <c r="G28" s="28">
        <v>1729</v>
      </c>
      <c r="H28" s="28">
        <v>814</v>
      </c>
      <c r="I28" s="22">
        <v>796</v>
      </c>
      <c r="J28" s="28">
        <v>435</v>
      </c>
      <c r="K28" s="28">
        <v>400</v>
      </c>
      <c r="L28" s="28">
        <v>210</v>
      </c>
      <c r="M28" s="22">
        <v>15409</v>
      </c>
      <c r="N28" s="28">
        <v>3394</v>
      </c>
      <c r="O28" s="28">
        <v>1248</v>
      </c>
      <c r="P28" s="28">
        <v>141</v>
      </c>
      <c r="Q28" s="22">
        <v>5178</v>
      </c>
      <c r="R28" s="28"/>
      <c r="S28" s="28"/>
      <c r="T28" s="28"/>
      <c r="U28" s="22">
        <v>55964</v>
      </c>
      <c r="V28" s="28">
        <v>52880</v>
      </c>
      <c r="W28" s="28">
        <v>57751</v>
      </c>
      <c r="X28" s="28"/>
      <c r="Y28" s="22">
        <v>73553</v>
      </c>
    </row>
    <row r="29" spans="1:25" ht="13.5">
      <c r="A29" s="6" t="s">
        <v>226</v>
      </c>
      <c r="B29" s="28"/>
      <c r="C29" s="28"/>
      <c r="D29" s="28"/>
      <c r="E29" s="22"/>
      <c r="F29" s="28"/>
      <c r="G29" s="28"/>
      <c r="H29" s="28"/>
      <c r="I29" s="22"/>
      <c r="J29" s="28"/>
      <c r="K29" s="28"/>
      <c r="L29" s="28"/>
      <c r="M29" s="22"/>
      <c r="N29" s="28"/>
      <c r="O29" s="28"/>
      <c r="P29" s="28"/>
      <c r="Q29" s="22">
        <v>8523</v>
      </c>
      <c r="R29" s="28">
        <v>8523</v>
      </c>
      <c r="S29" s="28">
        <v>8523</v>
      </c>
      <c r="T29" s="28">
        <v>8523</v>
      </c>
      <c r="U29" s="22"/>
      <c r="V29" s="28"/>
      <c r="W29" s="28"/>
      <c r="X29" s="28"/>
      <c r="Y29" s="22">
        <v>23385</v>
      </c>
    </row>
    <row r="30" spans="1:25" ht="13.5">
      <c r="A30" s="6" t="s">
        <v>228</v>
      </c>
      <c r="B30" s="28"/>
      <c r="C30" s="28"/>
      <c r="D30" s="28"/>
      <c r="E30" s="22"/>
      <c r="F30" s="28"/>
      <c r="G30" s="28"/>
      <c r="H30" s="28"/>
      <c r="I30" s="22"/>
      <c r="J30" s="28"/>
      <c r="K30" s="28"/>
      <c r="L30" s="28"/>
      <c r="M30" s="22">
        <v>99454</v>
      </c>
      <c r="N30" s="28">
        <v>13172</v>
      </c>
      <c r="O30" s="28">
        <v>12766</v>
      </c>
      <c r="P30" s="28">
        <v>12613</v>
      </c>
      <c r="Q30" s="22">
        <v>668</v>
      </c>
      <c r="R30" s="28">
        <v>693</v>
      </c>
      <c r="S30" s="28">
        <v>1642</v>
      </c>
      <c r="T30" s="28">
        <v>809</v>
      </c>
      <c r="U30" s="22">
        <v>44516</v>
      </c>
      <c r="V30" s="28">
        <v>42331</v>
      </c>
      <c r="W30" s="28">
        <v>42564</v>
      </c>
      <c r="X30" s="28">
        <v>43661</v>
      </c>
      <c r="Y30" s="22">
        <v>90811</v>
      </c>
    </row>
    <row r="31" spans="1:25" ht="13.5">
      <c r="A31" s="6" t="s">
        <v>47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>
        <v>16450</v>
      </c>
      <c r="R31" s="28">
        <v>17069</v>
      </c>
      <c r="S31" s="28">
        <v>17176</v>
      </c>
      <c r="T31" s="28">
        <v>16713</v>
      </c>
      <c r="U31" s="22"/>
      <c r="V31" s="28"/>
      <c r="W31" s="28"/>
      <c r="X31" s="28"/>
      <c r="Y31" s="22"/>
    </row>
    <row r="32" spans="1:25" ht="13.5">
      <c r="A32" s="6" t="s">
        <v>98</v>
      </c>
      <c r="B32" s="28"/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>
        <v>10411</v>
      </c>
      <c r="N32" s="28"/>
      <c r="O32" s="28"/>
      <c r="P32" s="28"/>
      <c r="Q32" s="22"/>
      <c r="R32" s="28">
        <v>4067</v>
      </c>
      <c r="S32" s="28">
        <v>448</v>
      </c>
      <c r="T32" s="28">
        <v>120</v>
      </c>
      <c r="U32" s="22">
        <v>12706</v>
      </c>
      <c r="V32" s="28">
        <v>8542</v>
      </c>
      <c r="W32" s="28">
        <v>8757</v>
      </c>
      <c r="X32" s="28">
        <v>8424</v>
      </c>
      <c r="Y32" s="22"/>
    </row>
    <row r="33" spans="1:25" ht="13.5">
      <c r="A33" s="6" t="s">
        <v>20</v>
      </c>
      <c r="B33" s="28">
        <v>6313</v>
      </c>
      <c r="C33" s="28">
        <v>2877</v>
      </c>
      <c r="D33" s="28">
        <v>2149</v>
      </c>
      <c r="E33" s="22">
        <v>3465</v>
      </c>
      <c r="F33" s="28">
        <v>1863</v>
      </c>
      <c r="G33" s="28">
        <v>1729</v>
      </c>
      <c r="H33" s="28">
        <v>814</v>
      </c>
      <c r="I33" s="22">
        <v>796</v>
      </c>
      <c r="J33" s="28">
        <v>435</v>
      </c>
      <c r="K33" s="28">
        <v>400</v>
      </c>
      <c r="L33" s="28">
        <v>210</v>
      </c>
      <c r="M33" s="22">
        <v>125274</v>
      </c>
      <c r="N33" s="28">
        <v>16566</v>
      </c>
      <c r="O33" s="28">
        <v>14014</v>
      </c>
      <c r="P33" s="28">
        <v>12755</v>
      </c>
      <c r="Q33" s="22">
        <v>30820</v>
      </c>
      <c r="R33" s="28">
        <v>30352</v>
      </c>
      <c r="S33" s="28">
        <v>27791</v>
      </c>
      <c r="T33" s="28">
        <v>26167</v>
      </c>
      <c r="U33" s="22">
        <v>113186</v>
      </c>
      <c r="V33" s="28">
        <v>103754</v>
      </c>
      <c r="W33" s="28">
        <v>109073</v>
      </c>
      <c r="X33" s="28">
        <v>52086</v>
      </c>
      <c r="Y33" s="22">
        <v>624298</v>
      </c>
    </row>
    <row r="34" spans="1:25" ht="13.5">
      <c r="A34" s="6" t="s">
        <v>233</v>
      </c>
      <c r="B34" s="28">
        <v>194</v>
      </c>
      <c r="C34" s="28">
        <v>191</v>
      </c>
      <c r="D34" s="28">
        <v>182</v>
      </c>
      <c r="E34" s="22">
        <v>246</v>
      </c>
      <c r="F34" s="28">
        <v>120</v>
      </c>
      <c r="G34" s="28">
        <v>118</v>
      </c>
      <c r="H34" s="28">
        <v>54</v>
      </c>
      <c r="I34" s="22">
        <v>535</v>
      </c>
      <c r="J34" s="28">
        <v>111</v>
      </c>
      <c r="K34" s="28"/>
      <c r="L34" s="28"/>
      <c r="M34" s="22"/>
      <c r="N34" s="28"/>
      <c r="O34" s="28"/>
      <c r="P34" s="28"/>
      <c r="Q34" s="22">
        <v>191</v>
      </c>
      <c r="R34" s="28"/>
      <c r="S34" s="28"/>
      <c r="T34" s="28"/>
      <c r="U34" s="22">
        <v>369</v>
      </c>
      <c r="V34" s="28">
        <v>156</v>
      </c>
      <c r="W34" s="28">
        <v>136</v>
      </c>
      <c r="X34" s="28"/>
      <c r="Y34" s="22">
        <v>74</v>
      </c>
    </row>
    <row r="35" spans="1:25" ht="13.5">
      <c r="A35" s="6" t="s">
        <v>231</v>
      </c>
      <c r="B35" s="28">
        <v>685</v>
      </c>
      <c r="C35" s="28">
        <v>594</v>
      </c>
      <c r="D35" s="28">
        <v>353</v>
      </c>
      <c r="E35" s="22">
        <v>2045</v>
      </c>
      <c r="F35" s="28">
        <v>342</v>
      </c>
      <c r="G35" s="28">
        <v>187</v>
      </c>
      <c r="H35" s="28">
        <v>163</v>
      </c>
      <c r="I35" s="22">
        <v>1410</v>
      </c>
      <c r="J35" s="28">
        <v>1192</v>
      </c>
      <c r="K35" s="28">
        <v>1091</v>
      </c>
      <c r="L35" s="28">
        <v>254</v>
      </c>
      <c r="M35" s="22">
        <v>2777</v>
      </c>
      <c r="N35" s="28">
        <v>1608</v>
      </c>
      <c r="O35" s="28">
        <v>1144</v>
      </c>
      <c r="P35" s="28">
        <v>878</v>
      </c>
      <c r="Q35" s="22">
        <v>6356</v>
      </c>
      <c r="R35" s="28">
        <v>4617</v>
      </c>
      <c r="S35" s="28">
        <v>3963</v>
      </c>
      <c r="T35" s="28">
        <v>799</v>
      </c>
      <c r="U35" s="22">
        <v>8441</v>
      </c>
      <c r="V35" s="28">
        <v>7493</v>
      </c>
      <c r="W35" s="28">
        <v>5569</v>
      </c>
      <c r="X35" s="28"/>
      <c r="Y35" s="22">
        <v>7512</v>
      </c>
    </row>
    <row r="36" spans="1:25" ht="13.5">
      <c r="A36" s="6" t="s">
        <v>238</v>
      </c>
      <c r="B36" s="28"/>
      <c r="C36" s="28"/>
      <c r="D36" s="28"/>
      <c r="E36" s="22"/>
      <c r="F36" s="28"/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>
        <v>23993</v>
      </c>
      <c r="V36" s="28">
        <v>23993</v>
      </c>
      <c r="W36" s="28">
        <v>23993</v>
      </c>
      <c r="X36" s="28">
        <v>23993</v>
      </c>
      <c r="Y36" s="22"/>
    </row>
    <row r="37" spans="1:25" ht="13.5">
      <c r="A37" s="6" t="s">
        <v>232</v>
      </c>
      <c r="B37" s="28"/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/>
      <c r="R37" s="28"/>
      <c r="S37" s="28"/>
      <c r="T37" s="28"/>
      <c r="U37" s="22"/>
      <c r="V37" s="28"/>
      <c r="W37" s="28"/>
      <c r="X37" s="28"/>
      <c r="Y37" s="22">
        <v>12306</v>
      </c>
    </row>
    <row r="38" spans="1:25" ht="13.5">
      <c r="A38" s="6" t="s">
        <v>21</v>
      </c>
      <c r="B38" s="28"/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/>
      <c r="R38" s="28"/>
      <c r="S38" s="28"/>
      <c r="T38" s="28"/>
      <c r="U38" s="22">
        <v>23227</v>
      </c>
      <c r="V38" s="28">
        <v>22093</v>
      </c>
      <c r="W38" s="28">
        <v>21740</v>
      </c>
      <c r="X38" s="28">
        <v>21254</v>
      </c>
      <c r="Y38" s="22"/>
    </row>
    <row r="39" spans="1:25" ht="13.5">
      <c r="A39" s="6" t="s">
        <v>98</v>
      </c>
      <c r="B39" s="28"/>
      <c r="C39" s="28"/>
      <c r="D39" s="28"/>
      <c r="E39" s="22"/>
      <c r="F39" s="28"/>
      <c r="G39" s="28"/>
      <c r="H39" s="28"/>
      <c r="I39" s="22">
        <v>94</v>
      </c>
      <c r="J39" s="28"/>
      <c r="K39" s="28"/>
      <c r="L39" s="28"/>
      <c r="M39" s="22"/>
      <c r="N39" s="28"/>
      <c r="O39" s="28"/>
      <c r="P39" s="28"/>
      <c r="Q39" s="22">
        <v>830</v>
      </c>
      <c r="R39" s="28">
        <v>830</v>
      </c>
      <c r="S39" s="28"/>
      <c r="T39" s="28"/>
      <c r="U39" s="22">
        <v>18591</v>
      </c>
      <c r="V39" s="28"/>
      <c r="W39" s="28"/>
      <c r="X39" s="28">
        <v>1500</v>
      </c>
      <c r="Y39" s="22"/>
    </row>
    <row r="40" spans="1:25" ht="13.5">
      <c r="A40" s="6" t="s">
        <v>241</v>
      </c>
      <c r="B40" s="28">
        <v>879</v>
      </c>
      <c r="C40" s="28">
        <v>786</v>
      </c>
      <c r="D40" s="28">
        <v>536</v>
      </c>
      <c r="E40" s="22">
        <v>2291</v>
      </c>
      <c r="F40" s="28">
        <v>463</v>
      </c>
      <c r="G40" s="28">
        <v>305</v>
      </c>
      <c r="H40" s="28">
        <v>218</v>
      </c>
      <c r="I40" s="22">
        <v>2039</v>
      </c>
      <c r="J40" s="28">
        <v>1303</v>
      </c>
      <c r="K40" s="28">
        <v>1091</v>
      </c>
      <c r="L40" s="28">
        <v>254</v>
      </c>
      <c r="M40" s="22">
        <v>52314</v>
      </c>
      <c r="N40" s="28">
        <v>1608</v>
      </c>
      <c r="O40" s="28">
        <v>1144</v>
      </c>
      <c r="P40" s="28">
        <v>878</v>
      </c>
      <c r="Q40" s="22">
        <v>1034154</v>
      </c>
      <c r="R40" s="28">
        <v>5448</v>
      </c>
      <c r="S40" s="28">
        <v>3963</v>
      </c>
      <c r="T40" s="28">
        <v>799</v>
      </c>
      <c r="U40" s="22">
        <v>145719</v>
      </c>
      <c r="V40" s="28">
        <v>53736</v>
      </c>
      <c r="W40" s="28">
        <v>51439</v>
      </c>
      <c r="X40" s="28">
        <v>46747</v>
      </c>
      <c r="Y40" s="22">
        <v>19893</v>
      </c>
    </row>
    <row r="41" spans="1:25" ht="13.5">
      <c r="A41" s="7" t="s">
        <v>242</v>
      </c>
      <c r="B41" s="28">
        <v>1894071</v>
      </c>
      <c r="C41" s="28">
        <v>1013307</v>
      </c>
      <c r="D41" s="28">
        <v>615541</v>
      </c>
      <c r="E41" s="22">
        <v>1230711</v>
      </c>
      <c r="F41" s="28">
        <v>409792</v>
      </c>
      <c r="G41" s="28">
        <v>-145803</v>
      </c>
      <c r="H41" s="28">
        <v>-142357</v>
      </c>
      <c r="I41" s="22">
        <v>1337014</v>
      </c>
      <c r="J41" s="28">
        <v>708584</v>
      </c>
      <c r="K41" s="28">
        <v>385563</v>
      </c>
      <c r="L41" s="28">
        <v>137020</v>
      </c>
      <c r="M41" s="22">
        <v>2227017</v>
      </c>
      <c r="N41" s="28">
        <v>1123424</v>
      </c>
      <c r="O41" s="28">
        <v>951654</v>
      </c>
      <c r="P41" s="28">
        <v>331669</v>
      </c>
      <c r="Q41" s="22">
        <v>753160</v>
      </c>
      <c r="R41" s="28">
        <v>1129094</v>
      </c>
      <c r="S41" s="28">
        <v>347957</v>
      </c>
      <c r="T41" s="28">
        <v>112769</v>
      </c>
      <c r="U41" s="22">
        <v>1998835</v>
      </c>
      <c r="V41" s="28">
        <v>1224123</v>
      </c>
      <c r="W41" s="28">
        <v>1482989</v>
      </c>
      <c r="X41" s="28">
        <v>1149474</v>
      </c>
      <c r="Y41" s="22">
        <v>2806275</v>
      </c>
    </row>
    <row r="42" spans="1:25" ht="13.5">
      <c r="A42" s="7" t="s">
        <v>243</v>
      </c>
      <c r="B42" s="28">
        <v>394665</v>
      </c>
      <c r="C42" s="28">
        <v>284297</v>
      </c>
      <c r="D42" s="28">
        <v>105784</v>
      </c>
      <c r="E42" s="22">
        <v>472346</v>
      </c>
      <c r="F42" s="28">
        <v>162195</v>
      </c>
      <c r="G42" s="28">
        <v>124771</v>
      </c>
      <c r="H42" s="28">
        <v>43905</v>
      </c>
      <c r="I42" s="22">
        <v>382828</v>
      </c>
      <c r="J42" s="28">
        <v>256116</v>
      </c>
      <c r="K42" s="28">
        <v>198191</v>
      </c>
      <c r="L42" s="28">
        <v>72281</v>
      </c>
      <c r="M42" s="22">
        <v>705882</v>
      </c>
      <c r="N42" s="28">
        <v>452155</v>
      </c>
      <c r="O42" s="28">
        <v>357462</v>
      </c>
      <c r="P42" s="28">
        <v>188228</v>
      </c>
      <c r="Q42" s="22">
        <v>577187</v>
      </c>
      <c r="R42" s="28">
        <v>476625</v>
      </c>
      <c r="S42" s="28">
        <v>283266</v>
      </c>
      <c r="T42" s="28">
        <v>106757</v>
      </c>
      <c r="U42" s="22">
        <v>515543</v>
      </c>
      <c r="V42" s="28">
        <v>362428</v>
      </c>
      <c r="W42" s="28">
        <v>248164</v>
      </c>
      <c r="X42" s="28">
        <v>133163</v>
      </c>
      <c r="Y42" s="22">
        <v>383278</v>
      </c>
    </row>
    <row r="43" spans="1:25" ht="13.5">
      <c r="A43" s="7" t="s">
        <v>245</v>
      </c>
      <c r="B43" s="28">
        <v>23736</v>
      </c>
      <c r="C43" s="28">
        <v>-168190</v>
      </c>
      <c r="D43" s="28">
        <v>31111</v>
      </c>
      <c r="E43" s="22">
        <v>38153</v>
      </c>
      <c r="F43" s="28">
        <v>258715</v>
      </c>
      <c r="G43" s="28">
        <v>62460</v>
      </c>
      <c r="H43" s="28">
        <v>24018</v>
      </c>
      <c r="I43" s="22">
        <v>88594</v>
      </c>
      <c r="J43" s="28">
        <v>271440</v>
      </c>
      <c r="K43" s="28">
        <v>-165941</v>
      </c>
      <c r="L43" s="28">
        <v>-3373</v>
      </c>
      <c r="M43" s="22">
        <v>-3442</v>
      </c>
      <c r="N43" s="28">
        <v>48914</v>
      </c>
      <c r="O43" s="28">
        <v>56625</v>
      </c>
      <c r="P43" s="28">
        <v>-28780</v>
      </c>
      <c r="Q43" s="22">
        <v>218167</v>
      </c>
      <c r="R43" s="28">
        <v>361328</v>
      </c>
      <c r="S43" s="28">
        <v>173880</v>
      </c>
      <c r="T43" s="28">
        <v>-113058</v>
      </c>
      <c r="U43" s="22">
        <v>181351</v>
      </c>
      <c r="V43" s="28">
        <v>-54723</v>
      </c>
      <c r="W43" s="28">
        <v>205719</v>
      </c>
      <c r="X43" s="28">
        <v>264185</v>
      </c>
      <c r="Y43" s="22">
        <v>618917</v>
      </c>
    </row>
    <row r="44" spans="1:25" ht="13.5">
      <c r="A44" s="7" t="s">
        <v>246</v>
      </c>
      <c r="B44" s="28">
        <v>418402</v>
      </c>
      <c r="C44" s="28">
        <v>116107</v>
      </c>
      <c r="D44" s="28">
        <v>136896</v>
      </c>
      <c r="E44" s="22">
        <v>510500</v>
      </c>
      <c r="F44" s="28">
        <v>420910</v>
      </c>
      <c r="G44" s="28">
        <v>187232</v>
      </c>
      <c r="H44" s="28">
        <v>67924</v>
      </c>
      <c r="I44" s="22">
        <v>471423</v>
      </c>
      <c r="J44" s="28">
        <v>527556</v>
      </c>
      <c r="K44" s="28">
        <v>32249</v>
      </c>
      <c r="L44" s="28">
        <v>68908</v>
      </c>
      <c r="M44" s="22">
        <v>702439</v>
      </c>
      <c r="N44" s="28">
        <v>501070</v>
      </c>
      <c r="O44" s="28">
        <v>414088</v>
      </c>
      <c r="P44" s="28">
        <v>159447</v>
      </c>
      <c r="Q44" s="22">
        <v>795354</v>
      </c>
      <c r="R44" s="28">
        <v>837953</v>
      </c>
      <c r="S44" s="28">
        <v>457146</v>
      </c>
      <c r="T44" s="28">
        <v>-6301</v>
      </c>
      <c r="U44" s="22">
        <v>696895</v>
      </c>
      <c r="V44" s="28">
        <v>307704</v>
      </c>
      <c r="W44" s="28">
        <v>453884</v>
      </c>
      <c r="X44" s="28">
        <v>397348</v>
      </c>
      <c r="Y44" s="22">
        <v>1002195</v>
      </c>
    </row>
    <row r="45" spans="1:25" ht="13.5">
      <c r="A45" s="7" t="s">
        <v>22</v>
      </c>
      <c r="B45" s="28">
        <v>1475668</v>
      </c>
      <c r="C45" s="28">
        <v>897200</v>
      </c>
      <c r="D45" s="28">
        <v>478644</v>
      </c>
      <c r="E45" s="22">
        <v>720211</v>
      </c>
      <c r="F45" s="28">
        <v>-11118</v>
      </c>
      <c r="G45" s="28">
        <v>-333035</v>
      </c>
      <c r="H45" s="28">
        <v>-210282</v>
      </c>
      <c r="I45" s="22">
        <v>865591</v>
      </c>
      <c r="J45" s="28">
        <v>181027</v>
      </c>
      <c r="K45" s="28">
        <v>353314</v>
      </c>
      <c r="L45" s="28">
        <v>68111</v>
      </c>
      <c r="M45" s="22">
        <v>1524578</v>
      </c>
      <c r="N45" s="28">
        <v>622354</v>
      </c>
      <c r="O45" s="28">
        <v>537565</v>
      </c>
      <c r="P45" s="28">
        <v>172222</v>
      </c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7" t="s">
        <v>23</v>
      </c>
      <c r="B46" s="28">
        <v>739</v>
      </c>
      <c r="C46" s="28">
        <v>1579</v>
      </c>
      <c r="D46" s="28">
        <v>147</v>
      </c>
      <c r="E46" s="22">
        <v>432</v>
      </c>
      <c r="F46" s="28">
        <v>2006</v>
      </c>
      <c r="G46" s="28">
        <v>2814</v>
      </c>
      <c r="H46" s="28">
        <v>3004</v>
      </c>
      <c r="I46" s="22">
        <v>5004</v>
      </c>
      <c r="J46" s="28">
        <v>1392</v>
      </c>
      <c r="K46" s="28">
        <v>1259</v>
      </c>
      <c r="L46" s="28">
        <v>545</v>
      </c>
      <c r="M46" s="22">
        <v>859</v>
      </c>
      <c r="N46" s="28">
        <v>-2292</v>
      </c>
      <c r="O46" s="28">
        <v>-1643</v>
      </c>
      <c r="P46" s="28">
        <v>-899</v>
      </c>
      <c r="Q46" s="22">
        <v>5341</v>
      </c>
      <c r="R46" s="28">
        <v>2554</v>
      </c>
      <c r="S46" s="28">
        <v>2995</v>
      </c>
      <c r="T46" s="28">
        <v>3489</v>
      </c>
      <c r="U46" s="22">
        <v>7176</v>
      </c>
      <c r="V46" s="28">
        <v>3133</v>
      </c>
      <c r="W46" s="28">
        <v>3897</v>
      </c>
      <c r="X46" s="28">
        <v>1675</v>
      </c>
      <c r="Y46" s="22">
        <v>-5202</v>
      </c>
    </row>
    <row r="47" spans="1:25" ht="14.25" thickBot="1">
      <c r="A47" s="7" t="s">
        <v>247</v>
      </c>
      <c r="B47" s="28">
        <v>1474928</v>
      </c>
      <c r="C47" s="28">
        <v>895620</v>
      </c>
      <c r="D47" s="28">
        <v>478497</v>
      </c>
      <c r="E47" s="22">
        <v>719779</v>
      </c>
      <c r="F47" s="28">
        <v>-13124</v>
      </c>
      <c r="G47" s="28">
        <v>-335850</v>
      </c>
      <c r="H47" s="28">
        <v>-213286</v>
      </c>
      <c r="I47" s="22">
        <v>860587</v>
      </c>
      <c r="J47" s="28">
        <v>179634</v>
      </c>
      <c r="K47" s="28">
        <v>352054</v>
      </c>
      <c r="L47" s="28">
        <v>67566</v>
      </c>
      <c r="M47" s="22">
        <v>1523718</v>
      </c>
      <c r="N47" s="28">
        <v>624646</v>
      </c>
      <c r="O47" s="28">
        <v>539209</v>
      </c>
      <c r="P47" s="28">
        <v>173121</v>
      </c>
      <c r="Q47" s="22">
        <v>-47535</v>
      </c>
      <c r="R47" s="28">
        <v>288586</v>
      </c>
      <c r="S47" s="28">
        <v>-112183</v>
      </c>
      <c r="T47" s="28">
        <v>115581</v>
      </c>
      <c r="U47" s="22">
        <v>1294764</v>
      </c>
      <c r="V47" s="28">
        <v>913285</v>
      </c>
      <c r="W47" s="28">
        <v>1025206</v>
      </c>
      <c r="X47" s="28">
        <v>750450</v>
      </c>
      <c r="Y47" s="22">
        <v>1809282</v>
      </c>
    </row>
    <row r="48" spans="1:25" ht="14.25" thickTop="1">
      <c r="A48" s="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50" ht="13.5">
      <c r="A50" s="20" t="s">
        <v>183</v>
      </c>
    </row>
    <row r="51" ht="13.5">
      <c r="A51" s="20" t="s">
        <v>184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179</v>
      </c>
      <c r="B2" s="14">
        <v>6637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180</v>
      </c>
      <c r="B3" s="1" t="s">
        <v>181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60</v>
      </c>
      <c r="B4" s="15" t="str">
        <f>HYPERLINK("http://www.kabupro.jp/mark/20131114/S1000IU0.htm","四半期報告書")</f>
        <v>四半期報告書</v>
      </c>
      <c r="C4" s="15" t="str">
        <f>HYPERLINK("http://www.kabupro.jp/mark/20130628/S000DWQ8.htm","有価証券報告書")</f>
        <v>有価証券報告書</v>
      </c>
      <c r="D4" s="15" t="str">
        <f>HYPERLINK("http://www.kabupro.jp/mark/20131114/S1000IU0.htm","四半期報告書")</f>
        <v>四半期報告書</v>
      </c>
      <c r="E4" s="15" t="str">
        <f>HYPERLINK("http://www.kabupro.jp/mark/20130628/S000DWQ8.htm","有価証券報告書")</f>
        <v>有価証券報告書</v>
      </c>
      <c r="F4" s="15" t="str">
        <f>HYPERLINK("http://www.kabupro.jp/mark/20121112/S000C9LA.htm","四半期報告書")</f>
        <v>四半期報告書</v>
      </c>
      <c r="G4" s="15" t="str">
        <f>HYPERLINK("http://www.kabupro.jp/mark/20120629/S000BCP0.htm","有価証券報告書")</f>
        <v>有価証券報告書</v>
      </c>
      <c r="H4" s="15" t="str">
        <f>HYPERLINK("http://www.kabupro.jp/mark/20110214/S0007TED.htm","四半期報告書")</f>
        <v>四半期報告書</v>
      </c>
      <c r="I4" s="15" t="str">
        <f>HYPERLINK("http://www.kabupro.jp/mark/20111114/S0009RBK.htm","四半期報告書")</f>
        <v>四半期報告書</v>
      </c>
      <c r="J4" s="15" t="str">
        <f>HYPERLINK("http://www.kabupro.jp/mark/20100812/S0006JOI.htm","四半期報告書")</f>
        <v>四半期報告書</v>
      </c>
      <c r="K4" s="15" t="str">
        <f>HYPERLINK("http://www.kabupro.jp/mark/20110630/S0008T69.htm","有価証券報告書")</f>
        <v>有価証券報告書</v>
      </c>
      <c r="L4" s="15" t="str">
        <f>HYPERLINK("http://www.kabupro.jp/mark/20110214/S0007TED.htm","四半期報告書")</f>
        <v>四半期報告書</v>
      </c>
      <c r="M4" s="15" t="str">
        <f>HYPERLINK("http://www.kabupro.jp/mark/20101115/S00077A9.htm","四半期報告書")</f>
        <v>四半期報告書</v>
      </c>
      <c r="N4" s="15" t="str">
        <f>HYPERLINK("http://www.kabupro.jp/mark/20100812/S0006JOI.htm","四半期報告書")</f>
        <v>四半期報告書</v>
      </c>
      <c r="O4" s="15" t="str">
        <f>HYPERLINK("http://www.kabupro.jp/mark/20100630/S00069A9.htm","有価証券報告書")</f>
        <v>有価証券報告書</v>
      </c>
      <c r="P4" s="15" t="str">
        <f>HYPERLINK("http://www.kabupro.jp/mark/20100212/S00057A1.htm","四半期報告書")</f>
        <v>四半期報告書</v>
      </c>
      <c r="Q4" s="15" t="str">
        <f>HYPERLINK("http://www.kabupro.jp/mark/20091113/S0004MKD.htm","四半期報告書")</f>
        <v>四半期報告書</v>
      </c>
      <c r="R4" s="15" t="str">
        <f>HYPERLINK("http://www.kabupro.jp/mark/20090812/S0003X9F.htm","四半期報告書")</f>
        <v>四半期報告書</v>
      </c>
      <c r="S4" s="15" t="str">
        <f>HYPERLINK("http://www.kabupro.jp/mark/20090629/S0003KKZ.htm","有価証券報告書")</f>
        <v>有価証券報告書</v>
      </c>
    </row>
    <row r="5" spans="1:19" ht="14.25" thickBot="1">
      <c r="A5" s="11" t="s">
        <v>61</v>
      </c>
      <c r="B5" s="1" t="s">
        <v>252</v>
      </c>
      <c r="C5" s="1" t="s">
        <v>67</v>
      </c>
      <c r="D5" s="1" t="s">
        <v>252</v>
      </c>
      <c r="E5" s="1" t="s">
        <v>67</v>
      </c>
      <c r="F5" s="1" t="s">
        <v>258</v>
      </c>
      <c r="G5" s="1" t="s">
        <v>71</v>
      </c>
      <c r="H5" s="1" t="s">
        <v>267</v>
      </c>
      <c r="I5" s="1" t="s">
        <v>264</v>
      </c>
      <c r="J5" s="1" t="s">
        <v>271</v>
      </c>
      <c r="K5" s="1" t="s">
        <v>73</v>
      </c>
      <c r="L5" s="1" t="s">
        <v>267</v>
      </c>
      <c r="M5" s="1" t="s">
        <v>269</v>
      </c>
      <c r="N5" s="1" t="s">
        <v>271</v>
      </c>
      <c r="O5" s="1" t="s">
        <v>75</v>
      </c>
      <c r="P5" s="1" t="s">
        <v>272</v>
      </c>
      <c r="Q5" s="1" t="s">
        <v>274</v>
      </c>
      <c r="R5" s="1" t="s">
        <v>276</v>
      </c>
      <c r="S5" s="1" t="s">
        <v>77</v>
      </c>
    </row>
    <row r="6" spans="1:19" ht="15" thickBot="1" thickTop="1">
      <c r="A6" s="10" t="s">
        <v>62</v>
      </c>
      <c r="B6" s="18" t="s">
        <v>17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63</v>
      </c>
      <c r="B7" s="14" t="s">
        <v>36</v>
      </c>
      <c r="C7" s="16" t="s">
        <v>68</v>
      </c>
      <c r="D7" s="14" t="s">
        <v>36</v>
      </c>
      <c r="E7" s="16" t="s">
        <v>68</v>
      </c>
      <c r="F7" s="14" t="s">
        <v>36</v>
      </c>
      <c r="G7" s="16" t="s">
        <v>68</v>
      </c>
      <c r="H7" s="14" t="s">
        <v>36</v>
      </c>
      <c r="I7" s="14" t="s">
        <v>36</v>
      </c>
      <c r="J7" s="14" t="s">
        <v>36</v>
      </c>
      <c r="K7" s="16" t="s">
        <v>68</v>
      </c>
      <c r="L7" s="14" t="s">
        <v>36</v>
      </c>
      <c r="M7" s="14" t="s">
        <v>36</v>
      </c>
      <c r="N7" s="14" t="s">
        <v>36</v>
      </c>
      <c r="O7" s="16" t="s">
        <v>68</v>
      </c>
      <c r="P7" s="14" t="s">
        <v>36</v>
      </c>
      <c r="Q7" s="14" t="s">
        <v>36</v>
      </c>
      <c r="R7" s="14" t="s">
        <v>36</v>
      </c>
      <c r="S7" s="16" t="s">
        <v>68</v>
      </c>
    </row>
    <row r="8" spans="1:19" ht="13.5">
      <c r="A8" s="13" t="s">
        <v>64</v>
      </c>
      <c r="B8" s="1" t="s">
        <v>37</v>
      </c>
      <c r="C8" s="17" t="s">
        <v>185</v>
      </c>
      <c r="D8" s="1" t="s">
        <v>185</v>
      </c>
      <c r="E8" s="17" t="s">
        <v>186</v>
      </c>
      <c r="F8" s="1" t="s">
        <v>186</v>
      </c>
      <c r="G8" s="17" t="s">
        <v>187</v>
      </c>
      <c r="H8" s="1" t="s">
        <v>187</v>
      </c>
      <c r="I8" s="1" t="s">
        <v>187</v>
      </c>
      <c r="J8" s="1" t="s">
        <v>187</v>
      </c>
      <c r="K8" s="17" t="s">
        <v>188</v>
      </c>
      <c r="L8" s="1" t="s">
        <v>188</v>
      </c>
      <c r="M8" s="1" t="s">
        <v>188</v>
      </c>
      <c r="N8" s="1" t="s">
        <v>188</v>
      </c>
      <c r="O8" s="17" t="s">
        <v>189</v>
      </c>
      <c r="P8" s="1" t="s">
        <v>189</v>
      </c>
      <c r="Q8" s="1" t="s">
        <v>189</v>
      </c>
      <c r="R8" s="1" t="s">
        <v>189</v>
      </c>
      <c r="S8" s="17" t="s">
        <v>190</v>
      </c>
    </row>
    <row r="9" spans="1:19" ht="13.5">
      <c r="A9" s="13" t="s">
        <v>65</v>
      </c>
      <c r="B9" s="1" t="s">
        <v>253</v>
      </c>
      <c r="C9" s="17" t="s">
        <v>69</v>
      </c>
      <c r="D9" s="1" t="s">
        <v>259</v>
      </c>
      <c r="E9" s="17" t="s">
        <v>70</v>
      </c>
      <c r="F9" s="1" t="s">
        <v>265</v>
      </c>
      <c r="G9" s="17" t="s">
        <v>72</v>
      </c>
      <c r="H9" s="1" t="s">
        <v>268</v>
      </c>
      <c r="I9" s="1" t="s">
        <v>270</v>
      </c>
      <c r="J9" s="1" t="s">
        <v>75</v>
      </c>
      <c r="K9" s="17" t="s">
        <v>74</v>
      </c>
      <c r="L9" s="1" t="s">
        <v>273</v>
      </c>
      <c r="M9" s="1" t="s">
        <v>275</v>
      </c>
      <c r="N9" s="1" t="s">
        <v>277</v>
      </c>
      <c r="O9" s="17" t="s">
        <v>76</v>
      </c>
      <c r="P9" s="1" t="s">
        <v>279</v>
      </c>
      <c r="Q9" s="1" t="s">
        <v>281</v>
      </c>
      <c r="R9" s="1" t="s">
        <v>283</v>
      </c>
      <c r="S9" s="17" t="s">
        <v>78</v>
      </c>
    </row>
    <row r="10" spans="1:19" ht="14.25" thickBot="1">
      <c r="A10" s="13" t="s">
        <v>66</v>
      </c>
      <c r="B10" s="1" t="s">
        <v>80</v>
      </c>
      <c r="C10" s="17" t="s">
        <v>80</v>
      </c>
      <c r="D10" s="1" t="s">
        <v>80</v>
      </c>
      <c r="E10" s="17" t="s">
        <v>80</v>
      </c>
      <c r="F10" s="1" t="s">
        <v>80</v>
      </c>
      <c r="G10" s="17" t="s">
        <v>80</v>
      </c>
      <c r="H10" s="1" t="s">
        <v>80</v>
      </c>
      <c r="I10" s="1" t="s">
        <v>80</v>
      </c>
      <c r="J10" s="1" t="s">
        <v>80</v>
      </c>
      <c r="K10" s="17" t="s">
        <v>80</v>
      </c>
      <c r="L10" s="1" t="s">
        <v>80</v>
      </c>
      <c r="M10" s="1" t="s">
        <v>80</v>
      </c>
      <c r="N10" s="1" t="s">
        <v>80</v>
      </c>
      <c r="O10" s="17" t="s">
        <v>80</v>
      </c>
      <c r="P10" s="1" t="s">
        <v>80</v>
      </c>
      <c r="Q10" s="1" t="s">
        <v>80</v>
      </c>
      <c r="R10" s="1" t="s">
        <v>80</v>
      </c>
      <c r="S10" s="17" t="s">
        <v>80</v>
      </c>
    </row>
    <row r="11" spans="1:19" ht="14.25" thickTop="1">
      <c r="A11" s="30" t="s">
        <v>242</v>
      </c>
      <c r="B11" s="27">
        <v>1013307</v>
      </c>
      <c r="C11" s="21">
        <v>1230711</v>
      </c>
      <c r="D11" s="27">
        <v>-145803</v>
      </c>
      <c r="E11" s="21">
        <v>1337014</v>
      </c>
      <c r="F11" s="27">
        <v>385563</v>
      </c>
      <c r="G11" s="21">
        <v>2227017</v>
      </c>
      <c r="H11" s="27">
        <v>1123424</v>
      </c>
      <c r="I11" s="27">
        <v>951654</v>
      </c>
      <c r="J11" s="27">
        <v>331669</v>
      </c>
      <c r="K11" s="21">
        <v>753160</v>
      </c>
      <c r="L11" s="27">
        <v>1129094</v>
      </c>
      <c r="M11" s="27">
        <v>347957</v>
      </c>
      <c r="N11" s="27">
        <v>112769</v>
      </c>
      <c r="O11" s="21">
        <v>1998835</v>
      </c>
      <c r="P11" s="27">
        <v>1224123</v>
      </c>
      <c r="Q11" s="27">
        <v>1482989</v>
      </c>
      <c r="R11" s="27">
        <v>1149474</v>
      </c>
      <c r="S11" s="21">
        <v>2806275</v>
      </c>
    </row>
    <row r="12" spans="1:19" ht="13.5">
      <c r="A12" s="6" t="s">
        <v>211</v>
      </c>
      <c r="B12" s="28">
        <v>569146</v>
      </c>
      <c r="C12" s="22">
        <v>1056634</v>
      </c>
      <c r="D12" s="28">
        <v>474807</v>
      </c>
      <c r="E12" s="22">
        <v>884416</v>
      </c>
      <c r="F12" s="28">
        <v>398533</v>
      </c>
      <c r="G12" s="22">
        <v>863204</v>
      </c>
      <c r="H12" s="28">
        <v>630855</v>
      </c>
      <c r="I12" s="28">
        <v>403849</v>
      </c>
      <c r="J12" s="28">
        <v>194777</v>
      </c>
      <c r="K12" s="22">
        <v>961270</v>
      </c>
      <c r="L12" s="28">
        <v>683356</v>
      </c>
      <c r="M12" s="28">
        <v>435828</v>
      </c>
      <c r="N12" s="28">
        <v>204917</v>
      </c>
      <c r="O12" s="22">
        <v>1134453</v>
      </c>
      <c r="P12" s="28">
        <v>857109</v>
      </c>
      <c r="Q12" s="28">
        <v>557334</v>
      </c>
      <c r="R12" s="28">
        <v>264505</v>
      </c>
      <c r="S12" s="22">
        <v>947887</v>
      </c>
    </row>
    <row r="13" spans="1:19" ht="13.5">
      <c r="A13" s="6" t="s">
        <v>234</v>
      </c>
      <c r="B13" s="28"/>
      <c r="C13" s="22"/>
      <c r="D13" s="28"/>
      <c r="E13" s="22"/>
      <c r="F13" s="28"/>
      <c r="G13" s="22"/>
      <c r="H13" s="28"/>
      <c r="I13" s="28"/>
      <c r="J13" s="28"/>
      <c r="K13" s="22">
        <v>160662</v>
      </c>
      <c r="L13" s="28"/>
      <c r="M13" s="28"/>
      <c r="N13" s="28"/>
      <c r="O13" s="22"/>
      <c r="P13" s="28"/>
      <c r="Q13" s="28"/>
      <c r="R13" s="28"/>
      <c r="S13" s="22"/>
    </row>
    <row r="14" spans="1:19" ht="13.5">
      <c r="A14" s="6" t="s">
        <v>38</v>
      </c>
      <c r="B14" s="28">
        <v>-42202</v>
      </c>
      <c r="C14" s="22"/>
      <c r="D14" s="28">
        <v>-181571</v>
      </c>
      <c r="E14" s="22"/>
      <c r="F14" s="28">
        <v>-51033</v>
      </c>
      <c r="G14" s="22"/>
      <c r="H14" s="28">
        <v>-135522</v>
      </c>
      <c r="I14" s="28">
        <v>-173559</v>
      </c>
      <c r="J14" s="28">
        <v>-151523</v>
      </c>
      <c r="K14" s="22"/>
      <c r="L14" s="28">
        <v>386048</v>
      </c>
      <c r="M14" s="28">
        <v>192221</v>
      </c>
      <c r="N14" s="28">
        <v>82727</v>
      </c>
      <c r="O14" s="22"/>
      <c r="P14" s="28">
        <v>-226358</v>
      </c>
      <c r="Q14" s="28">
        <v>-181633</v>
      </c>
      <c r="R14" s="28">
        <v>-162892</v>
      </c>
      <c r="S14" s="22"/>
    </row>
    <row r="15" spans="1:19" ht="13.5">
      <c r="A15" s="6" t="s">
        <v>39</v>
      </c>
      <c r="B15" s="28"/>
      <c r="C15" s="22">
        <v>-96855</v>
      </c>
      <c r="D15" s="28"/>
      <c r="E15" s="22">
        <v>52697</v>
      </c>
      <c r="F15" s="28"/>
      <c r="G15" s="22">
        <v>-89029</v>
      </c>
      <c r="H15" s="28"/>
      <c r="I15" s="28"/>
      <c r="J15" s="28"/>
      <c r="K15" s="22">
        <v>84464</v>
      </c>
      <c r="L15" s="28"/>
      <c r="M15" s="28"/>
      <c r="N15" s="28"/>
      <c r="O15" s="22">
        <v>45657</v>
      </c>
      <c r="P15" s="28"/>
      <c r="Q15" s="28"/>
      <c r="R15" s="28"/>
      <c r="S15" s="22">
        <v>-86708</v>
      </c>
    </row>
    <row r="16" spans="1:19" ht="13.5">
      <c r="A16" s="6" t="s">
        <v>40</v>
      </c>
      <c r="B16" s="28">
        <v>-30882</v>
      </c>
      <c r="C16" s="22">
        <v>-63999</v>
      </c>
      <c r="D16" s="28">
        <v>-37257</v>
      </c>
      <c r="E16" s="22">
        <v>-67608</v>
      </c>
      <c r="F16" s="28">
        <v>-33109</v>
      </c>
      <c r="G16" s="22">
        <v>-50375</v>
      </c>
      <c r="H16" s="28">
        <v>-36774</v>
      </c>
      <c r="I16" s="28">
        <v>-22943</v>
      </c>
      <c r="J16" s="28">
        <v>-16580</v>
      </c>
      <c r="K16" s="22">
        <v>-40432</v>
      </c>
      <c r="L16" s="28">
        <v>-34581</v>
      </c>
      <c r="M16" s="28">
        <v>-24274</v>
      </c>
      <c r="N16" s="28">
        <v>-18761</v>
      </c>
      <c r="O16" s="22">
        <v>-65507</v>
      </c>
      <c r="P16" s="28">
        <v>-55715</v>
      </c>
      <c r="Q16" s="28">
        <v>-33030</v>
      </c>
      <c r="R16" s="28">
        <v>-19273</v>
      </c>
      <c r="S16" s="22">
        <v>-62171</v>
      </c>
    </row>
    <row r="17" spans="1:19" ht="13.5">
      <c r="A17" s="6" t="s">
        <v>222</v>
      </c>
      <c r="B17" s="28">
        <v>36259</v>
      </c>
      <c r="C17" s="22">
        <v>77917</v>
      </c>
      <c r="D17" s="28">
        <v>39503</v>
      </c>
      <c r="E17" s="22">
        <v>88522</v>
      </c>
      <c r="F17" s="28">
        <v>44915</v>
      </c>
      <c r="G17" s="22">
        <v>97937</v>
      </c>
      <c r="H17" s="28">
        <v>73355</v>
      </c>
      <c r="I17" s="28">
        <v>48788</v>
      </c>
      <c r="J17" s="28">
        <v>24160</v>
      </c>
      <c r="K17" s="22">
        <v>135163</v>
      </c>
      <c r="L17" s="28">
        <v>104427</v>
      </c>
      <c r="M17" s="28">
        <v>72259</v>
      </c>
      <c r="N17" s="28">
        <v>36554</v>
      </c>
      <c r="O17" s="22">
        <v>179823</v>
      </c>
      <c r="P17" s="28">
        <v>139418</v>
      </c>
      <c r="Q17" s="28">
        <v>95553</v>
      </c>
      <c r="R17" s="28">
        <v>49929</v>
      </c>
      <c r="S17" s="22">
        <v>187050</v>
      </c>
    </row>
    <row r="18" spans="1:19" ht="13.5">
      <c r="A18" s="6" t="s">
        <v>41</v>
      </c>
      <c r="B18" s="28"/>
      <c r="C18" s="22">
        <v>72519</v>
      </c>
      <c r="D18" s="28"/>
      <c r="E18" s="22">
        <v>16062</v>
      </c>
      <c r="F18" s="28"/>
      <c r="G18" s="22">
        <v>-2699</v>
      </c>
      <c r="H18" s="28"/>
      <c r="I18" s="28"/>
      <c r="J18" s="28"/>
      <c r="K18" s="22">
        <v>36664</v>
      </c>
      <c r="L18" s="28"/>
      <c r="M18" s="28"/>
      <c r="N18" s="28"/>
      <c r="O18" s="22">
        <v>25545</v>
      </c>
      <c r="P18" s="28"/>
      <c r="Q18" s="28"/>
      <c r="R18" s="28"/>
      <c r="S18" s="22">
        <v>10733</v>
      </c>
    </row>
    <row r="19" spans="1:19" ht="13.5">
      <c r="A19" s="6" t="s">
        <v>42</v>
      </c>
      <c r="B19" s="28">
        <v>-358072</v>
      </c>
      <c r="C19" s="22">
        <v>123163</v>
      </c>
      <c r="D19" s="28">
        <v>776199</v>
      </c>
      <c r="E19" s="22">
        <v>456513</v>
      </c>
      <c r="F19" s="28">
        <v>7583</v>
      </c>
      <c r="G19" s="22">
        <v>110183</v>
      </c>
      <c r="H19" s="28">
        <v>220802</v>
      </c>
      <c r="I19" s="28">
        <v>746431</v>
      </c>
      <c r="J19" s="28">
        <v>34832</v>
      </c>
      <c r="K19" s="22">
        <v>-415426</v>
      </c>
      <c r="L19" s="28">
        <v>1194702</v>
      </c>
      <c r="M19" s="28">
        <v>693819</v>
      </c>
      <c r="N19" s="28">
        <v>1063355</v>
      </c>
      <c r="O19" s="22">
        <v>2061183</v>
      </c>
      <c r="P19" s="28">
        <v>1470225</v>
      </c>
      <c r="Q19" s="28">
        <v>1048780</v>
      </c>
      <c r="R19" s="28">
        <v>-47930</v>
      </c>
      <c r="S19" s="22">
        <v>318169</v>
      </c>
    </row>
    <row r="20" spans="1:19" ht="13.5">
      <c r="A20" s="6" t="s">
        <v>43</v>
      </c>
      <c r="B20" s="28">
        <v>-128374</v>
      </c>
      <c r="C20" s="22">
        <v>114435</v>
      </c>
      <c r="D20" s="28">
        <v>160903</v>
      </c>
      <c r="E20" s="22">
        <v>-944013</v>
      </c>
      <c r="F20" s="28">
        <v>-774973</v>
      </c>
      <c r="G20" s="22">
        <v>-133467</v>
      </c>
      <c r="H20" s="28">
        <v>-677043</v>
      </c>
      <c r="I20" s="28">
        <v>-351950</v>
      </c>
      <c r="J20" s="28">
        <v>5152</v>
      </c>
      <c r="K20" s="22">
        <v>700016</v>
      </c>
      <c r="L20" s="28">
        <v>-55514</v>
      </c>
      <c r="M20" s="28">
        <v>167749</v>
      </c>
      <c r="N20" s="28">
        <v>289200</v>
      </c>
      <c r="O20" s="22">
        <v>-175412</v>
      </c>
      <c r="P20" s="28">
        <v>-1293302</v>
      </c>
      <c r="Q20" s="28">
        <v>-1113976</v>
      </c>
      <c r="R20" s="28">
        <v>-322528</v>
      </c>
      <c r="S20" s="22">
        <v>-151291</v>
      </c>
    </row>
    <row r="21" spans="1:19" ht="13.5">
      <c r="A21" s="6" t="s">
        <v>44</v>
      </c>
      <c r="B21" s="28">
        <v>-447191</v>
      </c>
      <c r="C21" s="22">
        <v>-493777</v>
      </c>
      <c r="D21" s="28">
        <v>-410857</v>
      </c>
      <c r="E21" s="22">
        <v>234532</v>
      </c>
      <c r="F21" s="28">
        <v>126587</v>
      </c>
      <c r="G21" s="22">
        <v>549239</v>
      </c>
      <c r="H21" s="28">
        <v>632941</v>
      </c>
      <c r="I21" s="28">
        <v>448360</v>
      </c>
      <c r="J21" s="28">
        <v>502359</v>
      </c>
      <c r="K21" s="22">
        <v>-606282</v>
      </c>
      <c r="L21" s="28">
        <v>-440073</v>
      </c>
      <c r="M21" s="28">
        <v>-1168247</v>
      </c>
      <c r="N21" s="28">
        <v>-1313712</v>
      </c>
      <c r="O21" s="22">
        <v>-1001413</v>
      </c>
      <c r="P21" s="28">
        <v>1477821</v>
      </c>
      <c r="Q21" s="28">
        <v>1188529</v>
      </c>
      <c r="R21" s="28">
        <v>252147</v>
      </c>
      <c r="S21" s="22">
        <v>231209</v>
      </c>
    </row>
    <row r="22" spans="1:19" ht="13.5">
      <c r="A22" s="6" t="s">
        <v>45</v>
      </c>
      <c r="B22" s="28">
        <v>68391</v>
      </c>
      <c r="C22" s="22">
        <v>95898</v>
      </c>
      <c r="D22" s="28">
        <v>150225</v>
      </c>
      <c r="E22" s="22">
        <v>-131358</v>
      </c>
      <c r="F22" s="28"/>
      <c r="G22" s="22">
        <v>-156364</v>
      </c>
      <c r="H22" s="28">
        <v>-250030</v>
      </c>
      <c r="I22" s="28">
        <v>-73536</v>
      </c>
      <c r="J22" s="28"/>
      <c r="K22" s="22">
        <v>65953</v>
      </c>
      <c r="L22" s="28">
        <v>48435</v>
      </c>
      <c r="M22" s="28">
        <v>238492</v>
      </c>
      <c r="N22" s="28"/>
      <c r="O22" s="22">
        <v>143609</v>
      </c>
      <c r="P22" s="28"/>
      <c r="Q22" s="28"/>
      <c r="R22" s="28"/>
      <c r="S22" s="22">
        <v>-77601</v>
      </c>
    </row>
    <row r="23" spans="1:19" ht="13.5">
      <c r="A23" s="6" t="s">
        <v>46</v>
      </c>
      <c r="B23" s="28">
        <v>454604</v>
      </c>
      <c r="C23" s="22">
        <v>-399996</v>
      </c>
      <c r="D23" s="28">
        <v>-58902</v>
      </c>
      <c r="E23" s="22">
        <v>131473</v>
      </c>
      <c r="F23" s="28"/>
      <c r="G23" s="22">
        <v>-5394</v>
      </c>
      <c r="H23" s="28">
        <v>232633</v>
      </c>
      <c r="I23" s="28">
        <v>161459</v>
      </c>
      <c r="J23" s="28"/>
      <c r="K23" s="22">
        <v>1273518</v>
      </c>
      <c r="L23" s="28">
        <v>1148225</v>
      </c>
      <c r="M23" s="28">
        <v>1028878</v>
      </c>
      <c r="N23" s="28"/>
      <c r="O23" s="22">
        <v>-81812</v>
      </c>
      <c r="P23" s="28"/>
      <c r="Q23" s="28"/>
      <c r="R23" s="28"/>
      <c r="S23" s="22">
        <v>188751</v>
      </c>
    </row>
    <row r="24" spans="1:19" ht="13.5">
      <c r="A24" s="6" t="s">
        <v>47</v>
      </c>
      <c r="B24" s="28"/>
      <c r="C24" s="22"/>
      <c r="D24" s="28"/>
      <c r="E24" s="22"/>
      <c r="F24" s="28"/>
      <c r="G24" s="22"/>
      <c r="H24" s="28"/>
      <c r="I24" s="28"/>
      <c r="J24" s="28"/>
      <c r="K24" s="22">
        <v>-16450</v>
      </c>
      <c r="L24" s="28">
        <v>-17069</v>
      </c>
      <c r="M24" s="28">
        <v>-17176</v>
      </c>
      <c r="N24" s="28">
        <v>-16713</v>
      </c>
      <c r="O24" s="22"/>
      <c r="P24" s="28"/>
      <c r="Q24" s="28"/>
      <c r="R24" s="28"/>
      <c r="S24" s="22"/>
    </row>
    <row r="25" spans="1:19" ht="13.5">
      <c r="A25" s="6" t="s">
        <v>98</v>
      </c>
      <c r="B25" s="28">
        <v>-3033</v>
      </c>
      <c r="C25" s="22">
        <v>-44567</v>
      </c>
      <c r="D25" s="28">
        <v>90757</v>
      </c>
      <c r="E25" s="22">
        <v>-1184</v>
      </c>
      <c r="F25" s="28">
        <v>606237</v>
      </c>
      <c r="G25" s="22">
        <v>-16818</v>
      </c>
      <c r="H25" s="28">
        <v>86259</v>
      </c>
      <c r="I25" s="28">
        <v>39956</v>
      </c>
      <c r="J25" s="28">
        <v>-224718</v>
      </c>
      <c r="K25" s="22">
        <v>20698</v>
      </c>
      <c r="L25" s="28">
        <v>-7932</v>
      </c>
      <c r="M25" s="28">
        <v>-2523</v>
      </c>
      <c r="N25" s="28">
        <v>562038</v>
      </c>
      <c r="O25" s="22">
        <v>35511</v>
      </c>
      <c r="P25" s="28">
        <v>6907</v>
      </c>
      <c r="Q25" s="28">
        <v>-49689</v>
      </c>
      <c r="R25" s="28">
        <v>-222369</v>
      </c>
      <c r="S25" s="22">
        <v>-2628</v>
      </c>
    </row>
    <row r="26" spans="1:19" ht="13.5">
      <c r="A26" s="6" t="s">
        <v>48</v>
      </c>
      <c r="B26" s="28">
        <v>1131954</v>
      </c>
      <c r="C26" s="22">
        <v>1666442</v>
      </c>
      <c r="D26" s="28">
        <v>858003</v>
      </c>
      <c r="E26" s="22">
        <v>1741756</v>
      </c>
      <c r="F26" s="28">
        <v>710303</v>
      </c>
      <c r="G26" s="22">
        <v>3210521</v>
      </c>
      <c r="H26" s="28">
        <v>1900900</v>
      </c>
      <c r="I26" s="28">
        <v>2178510</v>
      </c>
      <c r="J26" s="28">
        <v>700130</v>
      </c>
      <c r="K26" s="22">
        <v>4143564</v>
      </c>
      <c r="L26" s="28">
        <v>4139118</v>
      </c>
      <c r="M26" s="28">
        <v>1964982</v>
      </c>
      <c r="N26" s="28">
        <v>1002375</v>
      </c>
      <c r="O26" s="22">
        <v>3899724</v>
      </c>
      <c r="P26" s="28">
        <v>3600231</v>
      </c>
      <c r="Q26" s="28">
        <v>2994857</v>
      </c>
      <c r="R26" s="28">
        <v>941061</v>
      </c>
      <c r="S26" s="22">
        <v>3187343</v>
      </c>
    </row>
    <row r="27" spans="1:19" ht="13.5">
      <c r="A27" s="6" t="s">
        <v>49</v>
      </c>
      <c r="B27" s="28">
        <v>33221</v>
      </c>
      <c r="C27" s="22">
        <v>50489</v>
      </c>
      <c r="D27" s="28">
        <v>37956</v>
      </c>
      <c r="E27" s="22">
        <v>58050</v>
      </c>
      <c r="F27" s="28">
        <v>17790</v>
      </c>
      <c r="G27" s="22">
        <v>48076</v>
      </c>
      <c r="H27" s="28">
        <v>33072</v>
      </c>
      <c r="I27" s="28">
        <v>17729</v>
      </c>
      <c r="J27" s="28">
        <v>15430</v>
      </c>
      <c r="K27" s="22">
        <v>39354</v>
      </c>
      <c r="L27" s="28">
        <v>34721</v>
      </c>
      <c r="M27" s="28">
        <v>24135</v>
      </c>
      <c r="N27" s="28">
        <v>18909</v>
      </c>
      <c r="O27" s="22">
        <v>63180</v>
      </c>
      <c r="P27" s="28">
        <v>58446</v>
      </c>
      <c r="Q27" s="28">
        <v>38140</v>
      </c>
      <c r="R27" s="28">
        <v>24803</v>
      </c>
      <c r="S27" s="22">
        <v>54510</v>
      </c>
    </row>
    <row r="28" spans="1:19" ht="13.5">
      <c r="A28" s="6" t="s">
        <v>50</v>
      </c>
      <c r="B28" s="28">
        <v>-36073</v>
      </c>
      <c r="C28" s="22">
        <v>-77749</v>
      </c>
      <c r="D28" s="28">
        <v>-39198</v>
      </c>
      <c r="E28" s="22">
        <v>-86659</v>
      </c>
      <c r="F28" s="28">
        <v>-43435</v>
      </c>
      <c r="G28" s="22">
        <v>-92773</v>
      </c>
      <c r="H28" s="28">
        <v>-64187</v>
      </c>
      <c r="I28" s="28">
        <v>-46375</v>
      </c>
      <c r="J28" s="28">
        <v>-17591</v>
      </c>
      <c r="K28" s="22">
        <v>-137012</v>
      </c>
      <c r="L28" s="28">
        <v>-91663</v>
      </c>
      <c r="M28" s="28">
        <v>-71861</v>
      </c>
      <c r="N28" s="28">
        <v>-25342</v>
      </c>
      <c r="O28" s="22">
        <v>-170064</v>
      </c>
      <c r="P28" s="28">
        <v>-142047</v>
      </c>
      <c r="Q28" s="28">
        <v>-120091</v>
      </c>
      <c r="R28" s="28">
        <v>-33275</v>
      </c>
      <c r="S28" s="22">
        <v>-201078</v>
      </c>
    </row>
    <row r="29" spans="1:19" ht="13.5">
      <c r="A29" s="6" t="s">
        <v>51</v>
      </c>
      <c r="B29" s="28"/>
      <c r="C29" s="22"/>
      <c r="D29" s="28"/>
      <c r="E29" s="22"/>
      <c r="F29" s="28"/>
      <c r="G29" s="22"/>
      <c r="H29" s="28"/>
      <c r="I29" s="28"/>
      <c r="J29" s="28"/>
      <c r="K29" s="22">
        <v>16450</v>
      </c>
      <c r="L29" s="28">
        <v>17069</v>
      </c>
      <c r="M29" s="28">
        <v>17176</v>
      </c>
      <c r="N29" s="28">
        <v>16713</v>
      </c>
      <c r="O29" s="22"/>
      <c r="P29" s="28"/>
      <c r="Q29" s="28"/>
      <c r="R29" s="28"/>
      <c r="S29" s="22"/>
    </row>
    <row r="30" spans="1:19" ht="13.5">
      <c r="A30" s="6" t="s">
        <v>52</v>
      </c>
      <c r="B30" s="28">
        <v>-367971</v>
      </c>
      <c r="C30" s="22">
        <v>-333795</v>
      </c>
      <c r="D30" s="28">
        <v>-226468</v>
      </c>
      <c r="E30" s="22">
        <v>-527939</v>
      </c>
      <c r="F30" s="28">
        <v>-427058</v>
      </c>
      <c r="G30" s="22">
        <v>-545913</v>
      </c>
      <c r="H30" s="28">
        <v>-508130</v>
      </c>
      <c r="I30" s="28">
        <v>-311183</v>
      </c>
      <c r="J30" s="28">
        <v>-249487</v>
      </c>
      <c r="K30" s="22">
        <v>-670774</v>
      </c>
      <c r="L30" s="28">
        <v>-592473</v>
      </c>
      <c r="M30" s="28">
        <v>-372282</v>
      </c>
      <c r="N30" s="28">
        <v>-300160</v>
      </c>
      <c r="O30" s="22">
        <v>-338509</v>
      </c>
      <c r="P30" s="28">
        <v>-314805</v>
      </c>
      <c r="Q30" s="28">
        <v>-152571</v>
      </c>
      <c r="R30" s="28">
        <v>-184543</v>
      </c>
      <c r="S30" s="22">
        <v>-493832</v>
      </c>
    </row>
    <row r="31" spans="1:19" ht="14.25" thickBot="1">
      <c r="A31" s="5" t="s">
        <v>53</v>
      </c>
      <c r="B31" s="29">
        <v>761130</v>
      </c>
      <c r="C31" s="23">
        <v>1305387</v>
      </c>
      <c r="D31" s="29">
        <v>630292</v>
      </c>
      <c r="E31" s="23">
        <v>1185207</v>
      </c>
      <c r="F31" s="29">
        <v>257600</v>
      </c>
      <c r="G31" s="23">
        <v>2619911</v>
      </c>
      <c r="H31" s="29">
        <v>1361654</v>
      </c>
      <c r="I31" s="29">
        <v>1838681</v>
      </c>
      <c r="J31" s="29">
        <v>448482</v>
      </c>
      <c r="K31" s="23">
        <v>3391582</v>
      </c>
      <c r="L31" s="29">
        <v>3506773</v>
      </c>
      <c r="M31" s="29">
        <v>1562151</v>
      </c>
      <c r="N31" s="29">
        <v>712494</v>
      </c>
      <c r="O31" s="23">
        <v>3454330</v>
      </c>
      <c r="P31" s="29">
        <v>3201825</v>
      </c>
      <c r="Q31" s="29">
        <v>2760334</v>
      </c>
      <c r="R31" s="29">
        <v>748046</v>
      </c>
      <c r="S31" s="23">
        <v>2546943</v>
      </c>
    </row>
    <row r="32" spans="1:19" ht="14.25" thickTop="1">
      <c r="A32" s="6" t="s">
        <v>54</v>
      </c>
      <c r="B32" s="28"/>
      <c r="C32" s="22">
        <v>132200</v>
      </c>
      <c r="D32" s="28">
        <v>125500</v>
      </c>
      <c r="E32" s="22"/>
      <c r="F32" s="28"/>
      <c r="G32" s="22"/>
      <c r="H32" s="28"/>
      <c r="I32" s="28"/>
      <c r="J32" s="28"/>
      <c r="K32" s="22"/>
      <c r="L32" s="28"/>
      <c r="M32" s="28"/>
      <c r="N32" s="28"/>
      <c r="O32" s="22"/>
      <c r="P32" s="28"/>
      <c r="Q32" s="28"/>
      <c r="R32" s="28"/>
      <c r="S32" s="22"/>
    </row>
    <row r="33" spans="1:19" ht="13.5">
      <c r="A33" s="6" t="s">
        <v>55</v>
      </c>
      <c r="B33" s="28"/>
      <c r="C33" s="22"/>
      <c r="D33" s="28"/>
      <c r="E33" s="22">
        <v>-123700</v>
      </c>
      <c r="F33" s="28"/>
      <c r="G33" s="22"/>
      <c r="H33" s="28"/>
      <c r="I33" s="28"/>
      <c r="J33" s="28"/>
      <c r="K33" s="22"/>
      <c r="L33" s="28"/>
      <c r="M33" s="28"/>
      <c r="N33" s="28"/>
      <c r="O33" s="22"/>
      <c r="P33" s="28"/>
      <c r="Q33" s="28"/>
      <c r="R33" s="28"/>
      <c r="S33" s="22"/>
    </row>
    <row r="34" spans="1:19" ht="13.5">
      <c r="A34" s="6" t="s">
        <v>56</v>
      </c>
      <c r="B34" s="28">
        <v>-21438</v>
      </c>
      <c r="C34" s="22">
        <v>-1073</v>
      </c>
      <c r="D34" s="28">
        <v>-713</v>
      </c>
      <c r="E34" s="22">
        <v>-1221</v>
      </c>
      <c r="F34" s="28">
        <v>-861</v>
      </c>
      <c r="G34" s="22">
        <v>-1585</v>
      </c>
      <c r="H34" s="28">
        <v>-1405</v>
      </c>
      <c r="I34" s="28">
        <v>-990</v>
      </c>
      <c r="J34" s="28">
        <v>-180</v>
      </c>
      <c r="K34" s="22">
        <v>-1657</v>
      </c>
      <c r="L34" s="28">
        <v>-1477</v>
      </c>
      <c r="M34" s="28">
        <v>-953</v>
      </c>
      <c r="N34" s="28">
        <v>-179</v>
      </c>
      <c r="O34" s="22">
        <v>-1988</v>
      </c>
      <c r="P34" s="28">
        <v>-1808</v>
      </c>
      <c r="Q34" s="28">
        <v>-1210</v>
      </c>
      <c r="R34" s="28">
        <v>-179</v>
      </c>
      <c r="S34" s="22">
        <v>-16890</v>
      </c>
    </row>
    <row r="35" spans="1:19" ht="13.5">
      <c r="A35" s="6" t="s">
        <v>57</v>
      </c>
      <c r="B35" s="28"/>
      <c r="C35" s="22"/>
      <c r="D35" s="28"/>
      <c r="E35" s="22"/>
      <c r="F35" s="28"/>
      <c r="G35" s="22"/>
      <c r="H35" s="28"/>
      <c r="I35" s="28"/>
      <c r="J35" s="28"/>
      <c r="K35" s="22">
        <v>24792</v>
      </c>
      <c r="L35" s="28">
        <v>24792</v>
      </c>
      <c r="M35" s="28">
        <v>10623</v>
      </c>
      <c r="N35" s="28">
        <v>10623</v>
      </c>
      <c r="O35" s="22"/>
      <c r="P35" s="28"/>
      <c r="Q35" s="28"/>
      <c r="R35" s="28"/>
      <c r="S35" s="22">
        <v>185480</v>
      </c>
    </row>
    <row r="36" spans="1:19" ht="13.5">
      <c r="A36" s="6" t="s">
        <v>58</v>
      </c>
      <c r="B36" s="28">
        <v>-193038</v>
      </c>
      <c r="C36" s="22">
        <v>-546044</v>
      </c>
      <c r="D36" s="28">
        <v>-306298</v>
      </c>
      <c r="E36" s="22">
        <v>-1095132</v>
      </c>
      <c r="F36" s="28">
        <v>-590627</v>
      </c>
      <c r="G36" s="22">
        <v>-680392</v>
      </c>
      <c r="H36" s="28">
        <v>-501603</v>
      </c>
      <c r="I36" s="28">
        <v>-288081</v>
      </c>
      <c r="J36" s="28">
        <v>-153023</v>
      </c>
      <c r="K36" s="22">
        <v>-844582</v>
      </c>
      <c r="L36" s="28">
        <v>-609906</v>
      </c>
      <c r="M36" s="28">
        <v>-353066</v>
      </c>
      <c r="N36" s="28">
        <v>-170749</v>
      </c>
      <c r="O36" s="22">
        <v>-1123571</v>
      </c>
      <c r="P36" s="28">
        <v>-886047</v>
      </c>
      <c r="Q36" s="28">
        <v>-752610</v>
      </c>
      <c r="R36" s="28">
        <v>-329626</v>
      </c>
      <c r="S36" s="22">
        <v>-1370269</v>
      </c>
    </row>
    <row r="37" spans="1:19" ht="13.5">
      <c r="A37" s="6" t="s">
        <v>59</v>
      </c>
      <c r="B37" s="28">
        <v>2642</v>
      </c>
      <c r="C37" s="22">
        <v>1837</v>
      </c>
      <c r="D37" s="28">
        <v>815</v>
      </c>
      <c r="E37" s="22">
        <v>1315</v>
      </c>
      <c r="F37" s="28">
        <v>1179</v>
      </c>
      <c r="G37" s="22">
        <v>79573</v>
      </c>
      <c r="H37" s="28">
        <v>61343</v>
      </c>
      <c r="I37" s="28">
        <v>59501</v>
      </c>
      <c r="J37" s="28">
        <v>59603</v>
      </c>
      <c r="K37" s="22">
        <v>68497</v>
      </c>
      <c r="L37" s="28">
        <v>43890</v>
      </c>
      <c r="M37" s="28">
        <v>22718</v>
      </c>
      <c r="N37" s="28">
        <v>22390</v>
      </c>
      <c r="O37" s="22">
        <v>69904</v>
      </c>
      <c r="P37" s="28">
        <v>68480</v>
      </c>
      <c r="Q37" s="28">
        <v>74699</v>
      </c>
      <c r="R37" s="28"/>
      <c r="S37" s="22">
        <v>134033</v>
      </c>
    </row>
    <row r="38" spans="1:19" ht="13.5">
      <c r="A38" s="6" t="s">
        <v>0</v>
      </c>
      <c r="B38" s="28"/>
      <c r="C38" s="22"/>
      <c r="D38" s="28"/>
      <c r="E38" s="22"/>
      <c r="F38" s="28"/>
      <c r="G38" s="22"/>
      <c r="H38" s="28"/>
      <c r="I38" s="28"/>
      <c r="J38" s="28"/>
      <c r="K38" s="22"/>
      <c r="L38" s="28">
        <v>-200</v>
      </c>
      <c r="M38" s="28">
        <v>-200</v>
      </c>
      <c r="N38" s="28">
        <v>-200</v>
      </c>
      <c r="O38" s="22">
        <v>-392</v>
      </c>
      <c r="P38" s="28">
        <v>-406</v>
      </c>
      <c r="Q38" s="28"/>
      <c r="R38" s="28"/>
      <c r="S38" s="22">
        <v>-9165</v>
      </c>
    </row>
    <row r="39" spans="1:19" ht="13.5">
      <c r="A39" s="6" t="s">
        <v>1</v>
      </c>
      <c r="B39" s="28"/>
      <c r="C39" s="22"/>
      <c r="D39" s="28"/>
      <c r="E39" s="22">
        <v>93006</v>
      </c>
      <c r="F39" s="28"/>
      <c r="G39" s="22"/>
      <c r="H39" s="28"/>
      <c r="I39" s="28"/>
      <c r="J39" s="28"/>
      <c r="K39" s="22"/>
      <c r="L39" s="28"/>
      <c r="M39" s="28"/>
      <c r="N39" s="28"/>
      <c r="O39" s="22">
        <v>11731</v>
      </c>
      <c r="P39" s="28">
        <v>1237</v>
      </c>
      <c r="Q39" s="28">
        <v>1621</v>
      </c>
      <c r="R39" s="28">
        <v>1862</v>
      </c>
      <c r="S39" s="22"/>
    </row>
    <row r="40" spans="1:19" ht="13.5">
      <c r="A40" s="6" t="s">
        <v>2</v>
      </c>
      <c r="B40" s="28">
        <v>757</v>
      </c>
      <c r="C40" s="22"/>
      <c r="D40" s="28">
        <v>1006</v>
      </c>
      <c r="E40" s="22"/>
      <c r="F40" s="28">
        <v>3582</v>
      </c>
      <c r="G40" s="22"/>
      <c r="H40" s="28">
        <v>1604</v>
      </c>
      <c r="I40" s="28">
        <v>2487</v>
      </c>
      <c r="J40" s="28">
        <v>620</v>
      </c>
      <c r="K40" s="22"/>
      <c r="L40" s="28">
        <v>1760</v>
      </c>
      <c r="M40" s="28">
        <v>2081</v>
      </c>
      <c r="N40" s="28">
        <v>167</v>
      </c>
      <c r="O40" s="22"/>
      <c r="P40" s="28">
        <v>44582</v>
      </c>
      <c r="Q40" s="28">
        <v>43939</v>
      </c>
      <c r="R40" s="28">
        <v>43826</v>
      </c>
      <c r="S40" s="22"/>
    </row>
    <row r="41" spans="1:19" ht="13.5">
      <c r="A41" s="6" t="s">
        <v>3</v>
      </c>
      <c r="B41" s="28">
        <v>-15443</v>
      </c>
      <c r="C41" s="22"/>
      <c r="D41" s="28">
        <v>-92049</v>
      </c>
      <c r="E41" s="22"/>
      <c r="F41" s="28">
        <v>-154407</v>
      </c>
      <c r="G41" s="22"/>
      <c r="H41" s="28">
        <v>-36740</v>
      </c>
      <c r="I41" s="28">
        <v>-31860</v>
      </c>
      <c r="J41" s="28">
        <v>-20304</v>
      </c>
      <c r="K41" s="22"/>
      <c r="L41" s="28">
        <v>-81000</v>
      </c>
      <c r="M41" s="28">
        <v>-69085</v>
      </c>
      <c r="N41" s="28">
        <v>-21953</v>
      </c>
      <c r="O41" s="22"/>
      <c r="P41" s="28">
        <v>-140523</v>
      </c>
      <c r="Q41" s="28">
        <v>-26457</v>
      </c>
      <c r="R41" s="28">
        <v>-14921</v>
      </c>
      <c r="S41" s="22"/>
    </row>
    <row r="42" spans="1:19" ht="14.25" thickBot="1">
      <c r="A42" s="5" t="s">
        <v>4</v>
      </c>
      <c r="B42" s="29">
        <v>-226518</v>
      </c>
      <c r="C42" s="23">
        <v>-523306</v>
      </c>
      <c r="D42" s="29">
        <v>-271739</v>
      </c>
      <c r="E42" s="23">
        <v>-1467207</v>
      </c>
      <c r="F42" s="29">
        <v>-741135</v>
      </c>
      <c r="G42" s="23">
        <v>-668832</v>
      </c>
      <c r="H42" s="29">
        <v>-476802</v>
      </c>
      <c r="I42" s="29">
        <v>-258944</v>
      </c>
      <c r="J42" s="29">
        <v>-113284</v>
      </c>
      <c r="K42" s="23">
        <v>-844992</v>
      </c>
      <c r="L42" s="29">
        <v>-622140</v>
      </c>
      <c r="M42" s="29">
        <v>-387883</v>
      </c>
      <c r="N42" s="29">
        <v>-159902</v>
      </c>
      <c r="O42" s="23">
        <v>-1221287</v>
      </c>
      <c r="P42" s="29">
        <v>-914484</v>
      </c>
      <c r="Q42" s="29">
        <v>-660018</v>
      </c>
      <c r="R42" s="29">
        <v>-299038</v>
      </c>
      <c r="S42" s="23">
        <v>-1092623</v>
      </c>
    </row>
    <row r="43" spans="1:19" ht="14.25" thickTop="1">
      <c r="A43" s="6" t="s">
        <v>5</v>
      </c>
      <c r="B43" s="28">
        <v>1387234</v>
      </c>
      <c r="C43" s="22">
        <v>4462150</v>
      </c>
      <c r="D43" s="28">
        <v>2497330</v>
      </c>
      <c r="E43" s="22">
        <v>5237580</v>
      </c>
      <c r="F43" s="28">
        <v>2184320</v>
      </c>
      <c r="G43" s="22">
        <v>4040504</v>
      </c>
      <c r="H43" s="28">
        <v>2542591</v>
      </c>
      <c r="I43" s="28">
        <v>2094460</v>
      </c>
      <c r="J43" s="28">
        <v>270925</v>
      </c>
      <c r="K43" s="22">
        <v>4922119</v>
      </c>
      <c r="L43" s="28">
        <v>2533296</v>
      </c>
      <c r="M43" s="28">
        <v>1839027</v>
      </c>
      <c r="N43" s="28">
        <v>710360</v>
      </c>
      <c r="O43" s="22">
        <v>4441520</v>
      </c>
      <c r="P43" s="28">
        <v>3117709</v>
      </c>
      <c r="Q43" s="28">
        <v>2510774</v>
      </c>
      <c r="R43" s="28">
        <v>696345</v>
      </c>
      <c r="S43" s="22">
        <v>7453473</v>
      </c>
    </row>
    <row r="44" spans="1:19" ht="13.5">
      <c r="A44" s="6" t="s">
        <v>6</v>
      </c>
      <c r="B44" s="28">
        <v>-1512714</v>
      </c>
      <c r="C44" s="22">
        <v>-4643383</v>
      </c>
      <c r="D44" s="28">
        <v>-2454048</v>
      </c>
      <c r="E44" s="22">
        <v>-5813440</v>
      </c>
      <c r="F44" s="28">
        <v>-2282880</v>
      </c>
      <c r="G44" s="22">
        <v>-4823828</v>
      </c>
      <c r="H44" s="28">
        <v>-2996791</v>
      </c>
      <c r="I44" s="28">
        <v>-2337248</v>
      </c>
      <c r="J44" s="28">
        <v>-192534</v>
      </c>
      <c r="K44" s="22">
        <v>-4684338</v>
      </c>
      <c r="L44" s="28">
        <v>-2728850</v>
      </c>
      <c r="M44" s="28">
        <v>-2044194</v>
      </c>
      <c r="N44" s="28">
        <v>-743219</v>
      </c>
      <c r="O44" s="22">
        <v>-5451264</v>
      </c>
      <c r="P44" s="28">
        <v>-3317691</v>
      </c>
      <c r="Q44" s="28">
        <v>-2910017</v>
      </c>
      <c r="R44" s="28">
        <v>-659977</v>
      </c>
      <c r="S44" s="22">
        <v>-7726220</v>
      </c>
    </row>
    <row r="45" spans="1:19" ht="13.5">
      <c r="A45" s="6" t="s">
        <v>7</v>
      </c>
      <c r="B45" s="28"/>
      <c r="C45" s="22">
        <v>700000</v>
      </c>
      <c r="D45" s="28">
        <v>100000</v>
      </c>
      <c r="E45" s="22">
        <v>900000</v>
      </c>
      <c r="F45" s="28"/>
      <c r="G45" s="22">
        <v>400000</v>
      </c>
      <c r="H45" s="28">
        <v>50000</v>
      </c>
      <c r="I45" s="28"/>
      <c r="J45" s="28"/>
      <c r="K45" s="22">
        <v>1500000</v>
      </c>
      <c r="L45" s="28">
        <v>100000</v>
      </c>
      <c r="M45" s="28">
        <v>100000</v>
      </c>
      <c r="N45" s="28">
        <v>100000</v>
      </c>
      <c r="O45" s="22">
        <v>1100000</v>
      </c>
      <c r="P45" s="28"/>
      <c r="Q45" s="28"/>
      <c r="R45" s="28"/>
      <c r="S45" s="22">
        <v>450000</v>
      </c>
    </row>
    <row r="46" spans="1:19" ht="13.5">
      <c r="A46" s="6" t="s">
        <v>8</v>
      </c>
      <c r="B46" s="28">
        <v>-348354</v>
      </c>
      <c r="C46" s="22">
        <v>-791332</v>
      </c>
      <c r="D46" s="28">
        <v>-385388</v>
      </c>
      <c r="E46" s="22">
        <v>-1060158</v>
      </c>
      <c r="F46" s="28">
        <v>-290868</v>
      </c>
      <c r="G46" s="22">
        <v>-581159</v>
      </c>
      <c r="H46" s="28">
        <v>-400810</v>
      </c>
      <c r="I46" s="28">
        <v>-292540</v>
      </c>
      <c r="J46" s="28">
        <v>-145270</v>
      </c>
      <c r="K46" s="22">
        <v>-2823080</v>
      </c>
      <c r="L46" s="28">
        <v>-481817</v>
      </c>
      <c r="M46" s="28">
        <v>-380555</v>
      </c>
      <c r="N46" s="28">
        <v>-246261</v>
      </c>
      <c r="O46" s="22">
        <v>-519057</v>
      </c>
      <c r="P46" s="28">
        <v>-357586</v>
      </c>
      <c r="Q46" s="28">
        <v>-281186</v>
      </c>
      <c r="R46" s="28">
        <v>-116856</v>
      </c>
      <c r="S46" s="22">
        <v>-1236555</v>
      </c>
    </row>
    <row r="47" spans="1:19" ht="13.5">
      <c r="A47" s="6" t="s">
        <v>9</v>
      </c>
      <c r="B47" s="28">
        <v>-43</v>
      </c>
      <c r="C47" s="22"/>
      <c r="D47" s="28"/>
      <c r="E47" s="22"/>
      <c r="F47" s="28"/>
      <c r="G47" s="22">
        <v>-33</v>
      </c>
      <c r="H47" s="28">
        <v>-33</v>
      </c>
      <c r="I47" s="28">
        <v>-33</v>
      </c>
      <c r="J47" s="28"/>
      <c r="K47" s="22"/>
      <c r="L47" s="28"/>
      <c r="M47" s="28"/>
      <c r="N47" s="28"/>
      <c r="O47" s="22">
        <v>-16</v>
      </c>
      <c r="P47" s="28">
        <v>-16</v>
      </c>
      <c r="Q47" s="28"/>
      <c r="R47" s="28"/>
      <c r="S47" s="22">
        <v>-1260</v>
      </c>
    </row>
    <row r="48" spans="1:19" ht="13.5">
      <c r="A48" s="6" t="s">
        <v>10</v>
      </c>
      <c r="B48" s="28">
        <v>-130290</v>
      </c>
      <c r="C48" s="22">
        <v>-130290</v>
      </c>
      <c r="D48" s="28">
        <v>-130290</v>
      </c>
      <c r="E48" s="22">
        <v>-130290</v>
      </c>
      <c r="F48" s="28">
        <v>-130290</v>
      </c>
      <c r="G48" s="22">
        <v>-91203</v>
      </c>
      <c r="H48" s="28">
        <v>-91203</v>
      </c>
      <c r="I48" s="28">
        <v>-91203</v>
      </c>
      <c r="J48" s="28">
        <v>-91203</v>
      </c>
      <c r="K48" s="22">
        <v>-130291</v>
      </c>
      <c r="L48" s="28">
        <v>-130291</v>
      </c>
      <c r="M48" s="28">
        <v>-130291</v>
      </c>
      <c r="N48" s="28">
        <v>-130291</v>
      </c>
      <c r="O48" s="22">
        <v>-156349</v>
      </c>
      <c r="P48" s="28">
        <v>-156349</v>
      </c>
      <c r="Q48" s="28">
        <v>-156349</v>
      </c>
      <c r="R48" s="28">
        <v>-156349</v>
      </c>
      <c r="S48" s="22">
        <v>-156120</v>
      </c>
    </row>
    <row r="49" spans="1:19" ht="13.5">
      <c r="A49" s="6" t="s">
        <v>11</v>
      </c>
      <c r="B49" s="28"/>
      <c r="C49" s="22">
        <v>-1500</v>
      </c>
      <c r="D49" s="28"/>
      <c r="E49" s="22">
        <v>-1500</v>
      </c>
      <c r="F49" s="28"/>
      <c r="G49" s="22">
        <v>-1500</v>
      </c>
      <c r="H49" s="28"/>
      <c r="I49" s="28"/>
      <c r="J49" s="28"/>
      <c r="K49" s="22">
        <v>-3000</v>
      </c>
      <c r="L49" s="28"/>
      <c r="M49" s="28"/>
      <c r="N49" s="28"/>
      <c r="O49" s="22"/>
      <c r="P49" s="28"/>
      <c r="Q49" s="28"/>
      <c r="R49" s="28"/>
      <c r="S49" s="22">
        <v>-3000</v>
      </c>
    </row>
    <row r="50" spans="1:19" ht="13.5">
      <c r="A50" s="6" t="s">
        <v>98</v>
      </c>
      <c r="B50" s="28">
        <v>-9117</v>
      </c>
      <c r="C50" s="22"/>
      <c r="D50" s="28">
        <v>-6394</v>
      </c>
      <c r="E50" s="22"/>
      <c r="F50" s="28">
        <v>-5566</v>
      </c>
      <c r="G50" s="22"/>
      <c r="H50" s="28">
        <v>-4890</v>
      </c>
      <c r="I50" s="28">
        <v>-3761</v>
      </c>
      <c r="J50" s="28">
        <v>-2631</v>
      </c>
      <c r="K50" s="22"/>
      <c r="L50" s="28">
        <v>-4208</v>
      </c>
      <c r="M50" s="28">
        <v>-3077</v>
      </c>
      <c r="N50" s="28">
        <v>-3039</v>
      </c>
      <c r="O50" s="22"/>
      <c r="P50" s="28">
        <v>-891</v>
      </c>
      <c r="Q50" s="28">
        <v>-895</v>
      </c>
      <c r="R50" s="28">
        <v>-419</v>
      </c>
      <c r="S50" s="22"/>
    </row>
    <row r="51" spans="1:19" ht="14.25" thickBot="1">
      <c r="A51" s="5" t="s">
        <v>12</v>
      </c>
      <c r="B51" s="29">
        <v>-613285</v>
      </c>
      <c r="C51" s="23">
        <v>-415049</v>
      </c>
      <c r="D51" s="29">
        <v>-378791</v>
      </c>
      <c r="E51" s="23">
        <v>-875956</v>
      </c>
      <c r="F51" s="29">
        <v>-525284</v>
      </c>
      <c r="G51" s="23">
        <v>-1066236</v>
      </c>
      <c r="H51" s="29">
        <v>-901138</v>
      </c>
      <c r="I51" s="29">
        <v>-630327</v>
      </c>
      <c r="J51" s="29">
        <v>-160715</v>
      </c>
      <c r="K51" s="23">
        <v>-1220930</v>
      </c>
      <c r="L51" s="29">
        <v>-711870</v>
      </c>
      <c r="M51" s="29">
        <v>-619091</v>
      </c>
      <c r="N51" s="29">
        <v>-312450</v>
      </c>
      <c r="O51" s="23">
        <v>-586066</v>
      </c>
      <c r="P51" s="29">
        <v>-714826</v>
      </c>
      <c r="Q51" s="29">
        <v>-837674</v>
      </c>
      <c r="R51" s="29">
        <v>-237258</v>
      </c>
      <c r="S51" s="23">
        <v>-1220670</v>
      </c>
    </row>
    <row r="52" spans="1:19" ht="14.25" thickTop="1">
      <c r="A52" s="7" t="s">
        <v>13</v>
      </c>
      <c r="B52" s="28">
        <v>163367</v>
      </c>
      <c r="C52" s="22">
        <v>535919</v>
      </c>
      <c r="D52" s="28">
        <v>-164868</v>
      </c>
      <c r="E52" s="22">
        <v>-43090</v>
      </c>
      <c r="F52" s="28">
        <v>-359912</v>
      </c>
      <c r="G52" s="22">
        <v>-82903</v>
      </c>
      <c r="H52" s="28">
        <v>-264205</v>
      </c>
      <c r="I52" s="28">
        <v>-211222</v>
      </c>
      <c r="J52" s="28">
        <v>-236762</v>
      </c>
      <c r="K52" s="22">
        <v>10174</v>
      </c>
      <c r="L52" s="28">
        <v>-6872</v>
      </c>
      <c r="M52" s="28">
        <v>-91804</v>
      </c>
      <c r="N52" s="28">
        <v>67008</v>
      </c>
      <c r="O52" s="22">
        <v>-260655</v>
      </c>
      <c r="P52" s="28">
        <v>-409359</v>
      </c>
      <c r="Q52" s="28">
        <v>-47209</v>
      </c>
      <c r="R52" s="28">
        <v>95617</v>
      </c>
      <c r="S52" s="22">
        <v>-94050</v>
      </c>
    </row>
    <row r="53" spans="1:19" ht="13.5">
      <c r="A53" s="7" t="s">
        <v>14</v>
      </c>
      <c r="B53" s="28">
        <v>84692</v>
      </c>
      <c r="C53" s="22">
        <v>902950</v>
      </c>
      <c r="D53" s="28">
        <v>-185106</v>
      </c>
      <c r="E53" s="22">
        <v>-1201046</v>
      </c>
      <c r="F53" s="28">
        <v>-1368732</v>
      </c>
      <c r="G53" s="22">
        <v>801939</v>
      </c>
      <c r="H53" s="28">
        <v>-280491</v>
      </c>
      <c r="I53" s="28">
        <v>738187</v>
      </c>
      <c r="J53" s="28">
        <v>-62279</v>
      </c>
      <c r="K53" s="22">
        <v>1335834</v>
      </c>
      <c r="L53" s="28">
        <v>2165889</v>
      </c>
      <c r="M53" s="28">
        <v>463371</v>
      </c>
      <c r="N53" s="28">
        <v>307150</v>
      </c>
      <c r="O53" s="22">
        <v>1386320</v>
      </c>
      <c r="P53" s="28">
        <v>1163155</v>
      </c>
      <c r="Q53" s="28">
        <v>1215431</v>
      </c>
      <c r="R53" s="28">
        <v>307366</v>
      </c>
      <c r="S53" s="22">
        <v>139598</v>
      </c>
    </row>
    <row r="54" spans="1:19" ht="13.5">
      <c r="A54" s="7" t="s">
        <v>15</v>
      </c>
      <c r="B54" s="28">
        <v>6962060</v>
      </c>
      <c r="C54" s="22">
        <v>6059110</v>
      </c>
      <c r="D54" s="28">
        <v>6059110</v>
      </c>
      <c r="E54" s="22">
        <v>7260156</v>
      </c>
      <c r="F54" s="28">
        <v>7260156</v>
      </c>
      <c r="G54" s="22">
        <v>6574088</v>
      </c>
      <c r="H54" s="28">
        <v>6574088</v>
      </c>
      <c r="I54" s="28">
        <v>6574088</v>
      </c>
      <c r="J54" s="28">
        <v>6574088</v>
      </c>
      <c r="K54" s="22">
        <v>5238254</v>
      </c>
      <c r="L54" s="28">
        <v>5238254</v>
      </c>
      <c r="M54" s="28">
        <v>5238254</v>
      </c>
      <c r="N54" s="28">
        <v>5238254</v>
      </c>
      <c r="O54" s="22">
        <v>3853337</v>
      </c>
      <c r="P54" s="28">
        <v>3853337</v>
      </c>
      <c r="Q54" s="28">
        <v>3853337</v>
      </c>
      <c r="R54" s="28">
        <v>3853337</v>
      </c>
      <c r="S54" s="22">
        <v>3713738</v>
      </c>
    </row>
    <row r="55" spans="1:19" ht="13.5">
      <c r="A55" s="7" t="s">
        <v>16</v>
      </c>
      <c r="B55" s="28"/>
      <c r="C55" s="22"/>
      <c r="D55" s="28"/>
      <c r="E55" s="22"/>
      <c r="F55" s="28"/>
      <c r="G55" s="22"/>
      <c r="H55" s="28"/>
      <c r="I55" s="28"/>
      <c r="J55" s="28"/>
      <c r="K55" s="22"/>
      <c r="L55" s="28"/>
      <c r="M55" s="28"/>
      <c r="N55" s="28"/>
      <c r="O55" s="22">
        <v>-1403</v>
      </c>
      <c r="P55" s="28">
        <v>-1403</v>
      </c>
      <c r="Q55" s="28">
        <v>-1403</v>
      </c>
      <c r="R55" s="28">
        <v>-1403</v>
      </c>
      <c r="S55" s="22"/>
    </row>
    <row r="56" spans="1:19" ht="14.25" thickBot="1">
      <c r="A56" s="7" t="s">
        <v>15</v>
      </c>
      <c r="B56" s="28">
        <v>7046753</v>
      </c>
      <c r="C56" s="22">
        <v>6962060</v>
      </c>
      <c r="D56" s="28">
        <v>5874003</v>
      </c>
      <c r="E56" s="22">
        <v>6059110</v>
      </c>
      <c r="F56" s="28">
        <v>5891424</v>
      </c>
      <c r="G56" s="22">
        <v>7260156</v>
      </c>
      <c r="H56" s="28">
        <v>6293597</v>
      </c>
      <c r="I56" s="28">
        <v>7312276</v>
      </c>
      <c r="J56" s="28">
        <v>6511809</v>
      </c>
      <c r="K56" s="22">
        <v>6574088</v>
      </c>
      <c r="L56" s="28">
        <v>7404143</v>
      </c>
      <c r="M56" s="28">
        <v>5701625</v>
      </c>
      <c r="N56" s="28">
        <v>5545404</v>
      </c>
      <c r="O56" s="22">
        <v>5238254</v>
      </c>
      <c r="P56" s="28">
        <v>5015089</v>
      </c>
      <c r="Q56" s="28">
        <v>5067365</v>
      </c>
      <c r="R56" s="28">
        <v>4159300</v>
      </c>
      <c r="S56" s="22">
        <v>3853337</v>
      </c>
    </row>
    <row r="57" spans="1:19" ht="14.25" thickTop="1">
      <c r="A57" s="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9" ht="13.5">
      <c r="A59" s="20" t="s">
        <v>183</v>
      </c>
    </row>
    <row r="60" ht="13.5">
      <c r="A60" s="20" t="s">
        <v>184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8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179</v>
      </c>
      <c r="B2" s="14">
        <v>6637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180</v>
      </c>
      <c r="B3" s="1" t="s">
        <v>181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60</v>
      </c>
      <c r="B4" s="15" t="str">
        <f>HYPERLINK("http://www.kabupro.jp/mark/20140214/S10018LR.htm","四半期報告書")</f>
        <v>四半期報告書</v>
      </c>
      <c r="C4" s="15" t="str">
        <f>HYPERLINK("http://www.kabupro.jp/mark/20131114/S1000IU0.htm","四半期報告書")</f>
        <v>四半期報告書</v>
      </c>
      <c r="D4" s="15" t="str">
        <f>HYPERLINK("http://www.kabupro.jp/mark/20130812/S000EABD.htm","四半期報告書")</f>
        <v>四半期報告書</v>
      </c>
      <c r="E4" s="15" t="str">
        <f>HYPERLINK("http://www.kabupro.jp/mark/20140214/S10018LR.htm","四半期報告書")</f>
        <v>四半期報告書</v>
      </c>
      <c r="F4" s="15" t="str">
        <f>HYPERLINK("http://www.kabupro.jp/mark/20130212/S000CTQG.htm","四半期報告書")</f>
        <v>四半期報告書</v>
      </c>
      <c r="G4" s="15" t="str">
        <f>HYPERLINK("http://www.kabupro.jp/mark/20121112/S000C9LA.htm","四半期報告書")</f>
        <v>四半期報告書</v>
      </c>
      <c r="H4" s="15" t="str">
        <f>HYPERLINK("http://www.kabupro.jp/mark/20120810/S000BQAT.htm","四半期報告書")</f>
        <v>四半期報告書</v>
      </c>
      <c r="I4" s="15" t="str">
        <f>HYPERLINK("http://www.kabupro.jp/mark/20130628/S000DWQ8.htm","有価証券報告書")</f>
        <v>有価証券報告書</v>
      </c>
      <c r="J4" s="15" t="str">
        <f>HYPERLINK("http://www.kabupro.jp/mark/20120213/S000ABX6.htm","四半期報告書")</f>
        <v>四半期報告書</v>
      </c>
      <c r="K4" s="15" t="str">
        <f>HYPERLINK("http://www.kabupro.jp/mark/20111114/S0009RBK.htm","四半期報告書")</f>
        <v>四半期報告書</v>
      </c>
      <c r="L4" s="15" t="str">
        <f>HYPERLINK("http://www.kabupro.jp/mark/20110812/S000965M.htm","四半期報告書")</f>
        <v>四半期報告書</v>
      </c>
      <c r="M4" s="15" t="str">
        <f>HYPERLINK("http://www.kabupro.jp/mark/20120629/S000BCP0.htm","有価証券報告書")</f>
        <v>有価証券報告書</v>
      </c>
      <c r="N4" s="15" t="str">
        <f>HYPERLINK("http://www.kabupro.jp/mark/20110214/S0007TED.htm","四半期報告書")</f>
        <v>四半期報告書</v>
      </c>
      <c r="O4" s="15" t="str">
        <f>HYPERLINK("http://www.kabupro.jp/mark/20101115/S00077A9.htm","四半期報告書")</f>
        <v>四半期報告書</v>
      </c>
      <c r="P4" s="15" t="str">
        <f>HYPERLINK("http://www.kabupro.jp/mark/20100812/S0006JOI.htm","四半期報告書")</f>
        <v>四半期報告書</v>
      </c>
      <c r="Q4" s="15" t="str">
        <f>HYPERLINK("http://www.kabupro.jp/mark/20110630/S0008T69.htm","有価証券報告書")</f>
        <v>有価証券報告書</v>
      </c>
      <c r="R4" s="15" t="str">
        <f>HYPERLINK("http://www.kabupro.jp/mark/20100212/S00057A1.htm","四半期報告書")</f>
        <v>四半期報告書</v>
      </c>
      <c r="S4" s="15" t="str">
        <f>HYPERLINK("http://www.kabupro.jp/mark/20091113/S0004MKD.htm","四半期報告書")</f>
        <v>四半期報告書</v>
      </c>
      <c r="T4" s="15" t="str">
        <f>HYPERLINK("http://www.kabupro.jp/mark/20090812/S0003X9F.htm","四半期報告書")</f>
        <v>四半期報告書</v>
      </c>
      <c r="U4" s="15" t="str">
        <f>HYPERLINK("http://www.kabupro.jp/mark/20100630/S00069A9.htm","有価証券報告書")</f>
        <v>有価証券報告書</v>
      </c>
      <c r="V4" s="15" t="str">
        <f>HYPERLINK("http://www.kabupro.jp/mark/20090213/S0002K8C.htm","四半期報告書")</f>
        <v>四半期報告書</v>
      </c>
      <c r="W4" s="15" t="str">
        <f>HYPERLINK("http://www.kabupro.jp/mark/20081114/S0001W5X.htm","四半期報告書")</f>
        <v>四半期報告書</v>
      </c>
      <c r="X4" s="15" t="str">
        <f>HYPERLINK("http://www.kabupro.jp/mark/20080812/S00014FN.htm","四半期報告書")</f>
        <v>四半期報告書</v>
      </c>
      <c r="Y4" s="15" t="str">
        <f>HYPERLINK("http://www.kabupro.jp/mark/20090629/S0003KKZ.htm","有価証券報告書")</f>
        <v>有価証券報告書</v>
      </c>
    </row>
    <row r="5" spans="1:25" ht="14.25" thickBot="1">
      <c r="A5" s="11" t="s">
        <v>61</v>
      </c>
      <c r="B5" s="1" t="s">
        <v>249</v>
      </c>
      <c r="C5" s="1" t="s">
        <v>252</v>
      </c>
      <c r="D5" s="1" t="s">
        <v>254</v>
      </c>
      <c r="E5" s="1" t="s">
        <v>249</v>
      </c>
      <c r="F5" s="1" t="s">
        <v>256</v>
      </c>
      <c r="G5" s="1" t="s">
        <v>258</v>
      </c>
      <c r="H5" s="1" t="s">
        <v>260</v>
      </c>
      <c r="I5" s="1" t="s">
        <v>67</v>
      </c>
      <c r="J5" s="1" t="s">
        <v>262</v>
      </c>
      <c r="K5" s="1" t="s">
        <v>264</v>
      </c>
      <c r="L5" s="1" t="s">
        <v>266</v>
      </c>
      <c r="M5" s="1" t="s">
        <v>71</v>
      </c>
      <c r="N5" s="1" t="s">
        <v>267</v>
      </c>
      <c r="O5" s="1" t="s">
        <v>269</v>
      </c>
      <c r="P5" s="1" t="s">
        <v>271</v>
      </c>
      <c r="Q5" s="1" t="s">
        <v>73</v>
      </c>
      <c r="R5" s="1" t="s">
        <v>272</v>
      </c>
      <c r="S5" s="1" t="s">
        <v>274</v>
      </c>
      <c r="T5" s="1" t="s">
        <v>276</v>
      </c>
      <c r="U5" s="1" t="s">
        <v>75</v>
      </c>
      <c r="V5" s="1" t="s">
        <v>278</v>
      </c>
      <c r="W5" s="1" t="s">
        <v>280</v>
      </c>
      <c r="X5" s="1" t="s">
        <v>282</v>
      </c>
      <c r="Y5" s="1" t="s">
        <v>77</v>
      </c>
    </row>
    <row r="6" spans="1:25" ht="15" thickBot="1" thickTop="1">
      <c r="A6" s="10" t="s">
        <v>62</v>
      </c>
      <c r="B6" s="18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63</v>
      </c>
      <c r="B7" s="14" t="s">
        <v>250</v>
      </c>
      <c r="C7" s="14" t="s">
        <v>250</v>
      </c>
      <c r="D7" s="14" t="s">
        <v>250</v>
      </c>
      <c r="E7" s="16" t="s">
        <v>68</v>
      </c>
      <c r="F7" s="14" t="s">
        <v>250</v>
      </c>
      <c r="G7" s="14" t="s">
        <v>250</v>
      </c>
      <c r="H7" s="14" t="s">
        <v>250</v>
      </c>
      <c r="I7" s="16" t="s">
        <v>68</v>
      </c>
      <c r="J7" s="14" t="s">
        <v>250</v>
      </c>
      <c r="K7" s="14" t="s">
        <v>250</v>
      </c>
      <c r="L7" s="14" t="s">
        <v>250</v>
      </c>
      <c r="M7" s="16" t="s">
        <v>68</v>
      </c>
      <c r="N7" s="14" t="s">
        <v>250</v>
      </c>
      <c r="O7" s="14" t="s">
        <v>250</v>
      </c>
      <c r="P7" s="14" t="s">
        <v>250</v>
      </c>
      <c r="Q7" s="16" t="s">
        <v>68</v>
      </c>
      <c r="R7" s="14" t="s">
        <v>250</v>
      </c>
      <c r="S7" s="14" t="s">
        <v>250</v>
      </c>
      <c r="T7" s="14" t="s">
        <v>250</v>
      </c>
      <c r="U7" s="16" t="s">
        <v>68</v>
      </c>
      <c r="V7" s="14" t="s">
        <v>250</v>
      </c>
      <c r="W7" s="14" t="s">
        <v>250</v>
      </c>
      <c r="X7" s="14" t="s">
        <v>250</v>
      </c>
      <c r="Y7" s="16" t="s">
        <v>68</v>
      </c>
    </row>
    <row r="8" spans="1:25" ht="13.5">
      <c r="A8" s="13" t="s">
        <v>64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65</v>
      </c>
      <c r="B9" s="1" t="s">
        <v>251</v>
      </c>
      <c r="C9" s="1" t="s">
        <v>253</v>
      </c>
      <c r="D9" s="1" t="s">
        <v>255</v>
      </c>
      <c r="E9" s="17" t="s">
        <v>69</v>
      </c>
      <c r="F9" s="1" t="s">
        <v>257</v>
      </c>
      <c r="G9" s="1" t="s">
        <v>259</v>
      </c>
      <c r="H9" s="1" t="s">
        <v>261</v>
      </c>
      <c r="I9" s="17" t="s">
        <v>70</v>
      </c>
      <c r="J9" s="1" t="s">
        <v>263</v>
      </c>
      <c r="K9" s="1" t="s">
        <v>265</v>
      </c>
      <c r="L9" s="1" t="s">
        <v>73</v>
      </c>
      <c r="M9" s="17" t="s">
        <v>72</v>
      </c>
      <c r="N9" s="1" t="s">
        <v>268</v>
      </c>
      <c r="O9" s="1" t="s">
        <v>270</v>
      </c>
      <c r="P9" s="1" t="s">
        <v>75</v>
      </c>
      <c r="Q9" s="17" t="s">
        <v>74</v>
      </c>
      <c r="R9" s="1" t="s">
        <v>273</v>
      </c>
      <c r="S9" s="1" t="s">
        <v>275</v>
      </c>
      <c r="T9" s="1" t="s">
        <v>277</v>
      </c>
      <c r="U9" s="17" t="s">
        <v>76</v>
      </c>
      <c r="V9" s="1" t="s">
        <v>279</v>
      </c>
      <c r="W9" s="1" t="s">
        <v>281</v>
      </c>
      <c r="X9" s="1" t="s">
        <v>283</v>
      </c>
      <c r="Y9" s="17" t="s">
        <v>78</v>
      </c>
    </row>
    <row r="10" spans="1:25" ht="14.25" thickBot="1">
      <c r="A10" s="13" t="s">
        <v>66</v>
      </c>
      <c r="B10" s="1" t="s">
        <v>80</v>
      </c>
      <c r="C10" s="1" t="s">
        <v>80</v>
      </c>
      <c r="D10" s="1" t="s">
        <v>80</v>
      </c>
      <c r="E10" s="17" t="s">
        <v>80</v>
      </c>
      <c r="F10" s="1" t="s">
        <v>80</v>
      </c>
      <c r="G10" s="1" t="s">
        <v>80</v>
      </c>
      <c r="H10" s="1" t="s">
        <v>80</v>
      </c>
      <c r="I10" s="17" t="s">
        <v>80</v>
      </c>
      <c r="J10" s="1" t="s">
        <v>80</v>
      </c>
      <c r="K10" s="1" t="s">
        <v>80</v>
      </c>
      <c r="L10" s="1" t="s">
        <v>80</v>
      </c>
      <c r="M10" s="17" t="s">
        <v>80</v>
      </c>
      <c r="N10" s="1" t="s">
        <v>80</v>
      </c>
      <c r="O10" s="1" t="s">
        <v>80</v>
      </c>
      <c r="P10" s="1" t="s">
        <v>80</v>
      </c>
      <c r="Q10" s="17" t="s">
        <v>80</v>
      </c>
      <c r="R10" s="1" t="s">
        <v>80</v>
      </c>
      <c r="S10" s="1" t="s">
        <v>80</v>
      </c>
      <c r="T10" s="1" t="s">
        <v>80</v>
      </c>
      <c r="U10" s="17" t="s">
        <v>80</v>
      </c>
      <c r="V10" s="1" t="s">
        <v>80</v>
      </c>
      <c r="W10" s="1" t="s">
        <v>80</v>
      </c>
      <c r="X10" s="1" t="s">
        <v>80</v>
      </c>
      <c r="Y10" s="17" t="s">
        <v>80</v>
      </c>
    </row>
    <row r="11" spans="1:25" ht="14.25" thickTop="1">
      <c r="A11" s="9" t="s">
        <v>79</v>
      </c>
      <c r="B11" s="27">
        <v>7299104</v>
      </c>
      <c r="C11" s="27">
        <v>7029161</v>
      </c>
      <c r="D11" s="27">
        <v>7356967</v>
      </c>
      <c r="E11" s="21">
        <v>6958992</v>
      </c>
      <c r="F11" s="27">
        <v>6048015</v>
      </c>
      <c r="G11" s="27">
        <v>5837037</v>
      </c>
      <c r="H11" s="27">
        <v>5634944</v>
      </c>
      <c r="I11" s="21">
        <v>6025849</v>
      </c>
      <c r="J11" s="27">
        <v>5605867</v>
      </c>
      <c r="K11" s="27">
        <v>5883800</v>
      </c>
      <c r="L11" s="27">
        <v>6653109</v>
      </c>
      <c r="M11" s="21">
        <v>7241048</v>
      </c>
      <c r="N11" s="27">
        <v>6270913</v>
      </c>
      <c r="O11" s="27">
        <v>7292849</v>
      </c>
      <c r="P11" s="27">
        <v>6495875</v>
      </c>
      <c r="Q11" s="21">
        <v>6536519</v>
      </c>
      <c r="R11" s="27">
        <v>7364145</v>
      </c>
      <c r="S11" s="27">
        <v>5696194</v>
      </c>
      <c r="T11" s="27">
        <v>5539754</v>
      </c>
      <c r="U11" s="21">
        <v>5226893</v>
      </c>
      <c r="V11" s="27">
        <v>5001209</v>
      </c>
      <c r="W11" s="27">
        <v>5056469</v>
      </c>
      <c r="X11" s="27">
        <v>4139430</v>
      </c>
      <c r="Y11" s="21">
        <v>3829152</v>
      </c>
    </row>
    <row r="12" spans="1:25" ht="13.5">
      <c r="A12" s="2" t="s">
        <v>284</v>
      </c>
      <c r="B12" s="28">
        <v>12679992</v>
      </c>
      <c r="C12" s="28">
        <v>11791512</v>
      </c>
      <c r="D12" s="28">
        <v>11492566</v>
      </c>
      <c r="E12" s="22">
        <v>11312748</v>
      </c>
      <c r="F12" s="28">
        <v>10886730</v>
      </c>
      <c r="G12" s="28">
        <v>9950332</v>
      </c>
      <c r="H12" s="28">
        <v>10014934</v>
      </c>
      <c r="I12" s="22">
        <v>10904912</v>
      </c>
      <c r="J12" s="28">
        <v>10696643</v>
      </c>
      <c r="K12" s="28">
        <v>10954182</v>
      </c>
      <c r="L12" s="28">
        <v>10593241</v>
      </c>
      <c r="M12" s="22">
        <v>11437185</v>
      </c>
      <c r="N12" s="28">
        <v>11303742</v>
      </c>
      <c r="O12" s="28">
        <v>10929113</v>
      </c>
      <c r="P12" s="28">
        <v>11618177</v>
      </c>
      <c r="Q12" s="22">
        <v>11993858</v>
      </c>
      <c r="R12" s="28">
        <v>10323823</v>
      </c>
      <c r="S12" s="28">
        <v>10682105</v>
      </c>
      <c r="T12" s="28">
        <v>10592488</v>
      </c>
      <c r="U12" s="22">
        <v>11515295</v>
      </c>
      <c r="V12" s="28">
        <v>11796251</v>
      </c>
      <c r="W12" s="28">
        <v>13134358</v>
      </c>
      <c r="X12" s="28">
        <v>14822847</v>
      </c>
      <c r="Y12" s="22">
        <v>14377915</v>
      </c>
    </row>
    <row r="13" spans="1:25" ht="13.5">
      <c r="A13" s="2" t="s">
        <v>83</v>
      </c>
      <c r="B13" s="28">
        <v>5876</v>
      </c>
      <c r="C13" s="28">
        <v>25036</v>
      </c>
      <c r="D13" s="28">
        <v>615</v>
      </c>
      <c r="E13" s="22">
        <v>10619</v>
      </c>
      <c r="F13" s="28">
        <v>22190</v>
      </c>
      <c r="G13" s="28">
        <v>36966</v>
      </c>
      <c r="H13" s="28">
        <v>56867</v>
      </c>
      <c r="I13" s="22">
        <v>163860</v>
      </c>
      <c r="J13" s="28">
        <v>123100</v>
      </c>
      <c r="K13" s="28">
        <v>7623</v>
      </c>
      <c r="L13" s="28">
        <v>14246</v>
      </c>
      <c r="M13" s="22">
        <v>19108</v>
      </c>
      <c r="N13" s="28">
        <v>22684</v>
      </c>
      <c r="O13" s="28">
        <v>19427</v>
      </c>
      <c r="P13" s="28">
        <v>15934</v>
      </c>
      <c r="Q13" s="22">
        <v>37569</v>
      </c>
      <c r="R13" s="28">
        <v>39998</v>
      </c>
      <c r="S13" s="28">
        <v>5430</v>
      </c>
      <c r="T13" s="28">
        <v>5649</v>
      </c>
      <c r="U13" s="22">
        <v>11360</v>
      </c>
      <c r="V13" s="28">
        <v>13879</v>
      </c>
      <c r="W13" s="28">
        <v>10896</v>
      </c>
      <c r="X13" s="28">
        <v>19869</v>
      </c>
      <c r="Y13" s="22">
        <v>24185</v>
      </c>
    </row>
    <row r="14" spans="1:25" ht="13.5">
      <c r="A14" s="2" t="s">
        <v>84</v>
      </c>
      <c r="B14" s="28"/>
      <c r="C14" s="28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/>
      <c r="V14" s="28">
        <v>113582</v>
      </c>
      <c r="W14" s="28">
        <v>115137</v>
      </c>
      <c r="X14" s="28">
        <v>137141</v>
      </c>
      <c r="Y14" s="22"/>
    </row>
    <row r="15" spans="1:25" ht="13.5">
      <c r="A15" s="2" t="s">
        <v>86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  <c r="R15" s="28"/>
      <c r="S15" s="28"/>
      <c r="T15" s="28"/>
      <c r="U15" s="22"/>
      <c r="V15" s="28">
        <v>2018617</v>
      </c>
      <c r="W15" s="28">
        <v>2139143</v>
      </c>
      <c r="X15" s="28">
        <v>2217219</v>
      </c>
      <c r="Y15" s="22"/>
    </row>
    <row r="16" spans="1:25" ht="13.5">
      <c r="A16" s="2" t="s">
        <v>87</v>
      </c>
      <c r="B16" s="28"/>
      <c r="C16" s="28"/>
      <c r="D16" s="28"/>
      <c r="E16" s="22"/>
      <c r="F16" s="28"/>
      <c r="G16" s="28"/>
      <c r="H16" s="28"/>
      <c r="I16" s="22"/>
      <c r="J16" s="28"/>
      <c r="K16" s="28"/>
      <c r="L16" s="28"/>
      <c r="M16" s="22"/>
      <c r="N16" s="28"/>
      <c r="O16" s="28"/>
      <c r="P16" s="28"/>
      <c r="Q16" s="22"/>
      <c r="R16" s="28"/>
      <c r="S16" s="28"/>
      <c r="T16" s="28"/>
      <c r="U16" s="22"/>
      <c r="V16" s="28">
        <v>1307399</v>
      </c>
      <c r="W16" s="28">
        <v>1304551</v>
      </c>
      <c r="X16" s="28">
        <v>1219068</v>
      </c>
      <c r="Y16" s="22"/>
    </row>
    <row r="17" spans="1:25" ht="13.5">
      <c r="A17" s="2" t="s">
        <v>88</v>
      </c>
      <c r="B17" s="28"/>
      <c r="C17" s="28"/>
      <c r="D17" s="28"/>
      <c r="E17" s="22"/>
      <c r="F17" s="28"/>
      <c r="G17" s="28"/>
      <c r="H17" s="28"/>
      <c r="I17" s="22"/>
      <c r="J17" s="28"/>
      <c r="K17" s="28"/>
      <c r="L17" s="28"/>
      <c r="M17" s="22"/>
      <c r="N17" s="28"/>
      <c r="O17" s="28"/>
      <c r="P17" s="28"/>
      <c r="Q17" s="22"/>
      <c r="R17" s="28"/>
      <c r="S17" s="28"/>
      <c r="T17" s="28"/>
      <c r="U17" s="22"/>
      <c r="V17" s="28">
        <v>1828257</v>
      </c>
      <c r="W17" s="28">
        <v>1942836</v>
      </c>
      <c r="X17" s="28">
        <v>1771958</v>
      </c>
      <c r="Y17" s="22"/>
    </row>
    <row r="18" spans="1:25" ht="13.5">
      <c r="A18" s="2" t="s">
        <v>89</v>
      </c>
      <c r="B18" s="28">
        <v>3723601</v>
      </c>
      <c r="C18" s="28">
        <v>3730308</v>
      </c>
      <c r="D18" s="28">
        <v>3856828</v>
      </c>
      <c r="E18" s="22">
        <v>3646664</v>
      </c>
      <c r="F18" s="28">
        <v>3438476</v>
      </c>
      <c r="G18" s="28">
        <v>3222002</v>
      </c>
      <c r="H18" s="28">
        <v>3256657</v>
      </c>
      <c r="I18" s="22">
        <v>3368905</v>
      </c>
      <c r="J18" s="28">
        <v>3243952</v>
      </c>
      <c r="K18" s="28">
        <v>3132925</v>
      </c>
      <c r="L18" s="28">
        <v>3195575</v>
      </c>
      <c r="M18" s="22">
        <v>3146133</v>
      </c>
      <c r="N18" s="28">
        <v>2924511</v>
      </c>
      <c r="O18" s="28">
        <v>2889322</v>
      </c>
      <c r="P18" s="28">
        <v>2754208</v>
      </c>
      <c r="Q18" s="22">
        <v>2752693</v>
      </c>
      <c r="R18" s="28">
        <v>2910670</v>
      </c>
      <c r="S18" s="28">
        <v>2927711</v>
      </c>
      <c r="T18" s="28">
        <v>3098567</v>
      </c>
      <c r="U18" s="22">
        <v>3336631</v>
      </c>
      <c r="V18" s="28"/>
      <c r="W18" s="28"/>
      <c r="X18" s="28"/>
      <c r="Y18" s="22"/>
    </row>
    <row r="19" spans="1:25" ht="13.5">
      <c r="A19" s="2" t="s">
        <v>90</v>
      </c>
      <c r="B19" s="28">
        <v>2546827</v>
      </c>
      <c r="C19" s="28">
        <v>2414462</v>
      </c>
      <c r="D19" s="28">
        <v>2284727</v>
      </c>
      <c r="E19" s="22">
        <v>2215881</v>
      </c>
      <c r="F19" s="28">
        <v>2307262</v>
      </c>
      <c r="G19" s="28">
        <v>2331612</v>
      </c>
      <c r="H19" s="28">
        <v>2431863</v>
      </c>
      <c r="I19" s="22">
        <v>2433107</v>
      </c>
      <c r="J19" s="28">
        <v>2596771</v>
      </c>
      <c r="K19" s="28">
        <v>2262369</v>
      </c>
      <c r="L19" s="28">
        <v>2386440</v>
      </c>
      <c r="M19" s="22">
        <v>1777842</v>
      </c>
      <c r="N19" s="28">
        <v>2430729</v>
      </c>
      <c r="O19" s="28">
        <v>2245691</v>
      </c>
      <c r="P19" s="28">
        <v>2091199</v>
      </c>
      <c r="Q19" s="22">
        <v>2183915</v>
      </c>
      <c r="R19" s="28">
        <v>2813149</v>
      </c>
      <c r="S19" s="28">
        <v>2569525</v>
      </c>
      <c r="T19" s="28">
        <v>2315549</v>
      </c>
      <c r="U19" s="22">
        <v>2196301</v>
      </c>
      <c r="V19" s="28">
        <v>2736711</v>
      </c>
      <c r="W19" s="28">
        <v>2875765</v>
      </c>
      <c r="X19" s="28">
        <v>2534678</v>
      </c>
      <c r="Y19" s="22"/>
    </row>
    <row r="20" spans="1:25" ht="13.5">
      <c r="A20" s="2" t="s">
        <v>92</v>
      </c>
      <c r="B20" s="28"/>
      <c r="C20" s="28"/>
      <c r="D20" s="28"/>
      <c r="E20" s="22"/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/>
      <c r="R20" s="28"/>
      <c r="S20" s="28"/>
      <c r="T20" s="28"/>
      <c r="U20" s="22"/>
      <c r="V20" s="28">
        <v>4994</v>
      </c>
      <c r="W20" s="28">
        <v>5000</v>
      </c>
      <c r="X20" s="28">
        <v>8085</v>
      </c>
      <c r="Y20" s="22"/>
    </row>
    <row r="21" spans="1:25" ht="13.5">
      <c r="A21" s="2" t="s">
        <v>93</v>
      </c>
      <c r="B21" s="28">
        <v>1609372</v>
      </c>
      <c r="C21" s="28">
        <v>1591738</v>
      </c>
      <c r="D21" s="28">
        <v>1678490</v>
      </c>
      <c r="E21" s="22">
        <v>1660357</v>
      </c>
      <c r="F21" s="28">
        <v>1600607</v>
      </c>
      <c r="G21" s="28">
        <v>1492813</v>
      </c>
      <c r="H21" s="28">
        <v>1584541</v>
      </c>
      <c r="I21" s="22">
        <v>1529807</v>
      </c>
      <c r="J21" s="28">
        <v>1598637</v>
      </c>
      <c r="K21" s="28">
        <v>1548448</v>
      </c>
      <c r="L21" s="28">
        <v>1541403</v>
      </c>
      <c r="M21" s="22">
        <v>1476937</v>
      </c>
      <c r="N21" s="28">
        <v>1489777</v>
      </c>
      <c r="O21" s="28">
        <v>1453472</v>
      </c>
      <c r="P21" s="28">
        <v>1396905</v>
      </c>
      <c r="Q21" s="22">
        <v>1455565</v>
      </c>
      <c r="R21" s="28">
        <v>1407097</v>
      </c>
      <c r="S21" s="28">
        <v>1364269</v>
      </c>
      <c r="T21" s="28">
        <v>1455652</v>
      </c>
      <c r="U21" s="22">
        <v>1537487</v>
      </c>
      <c r="V21" s="28"/>
      <c r="W21" s="28"/>
      <c r="X21" s="28"/>
      <c r="Y21" s="22"/>
    </row>
    <row r="22" spans="1:25" ht="13.5">
      <c r="A22" s="2" t="s">
        <v>97</v>
      </c>
      <c r="B22" s="28">
        <v>593736</v>
      </c>
      <c r="C22" s="28">
        <v>757403</v>
      </c>
      <c r="D22" s="28">
        <v>575184</v>
      </c>
      <c r="E22" s="22">
        <v>595629</v>
      </c>
      <c r="F22" s="28">
        <v>419185</v>
      </c>
      <c r="G22" s="28">
        <v>573336</v>
      </c>
      <c r="H22" s="28">
        <v>617862</v>
      </c>
      <c r="I22" s="22">
        <v>642625</v>
      </c>
      <c r="J22" s="28">
        <v>432857</v>
      </c>
      <c r="K22" s="28">
        <v>811910</v>
      </c>
      <c r="L22" s="28">
        <v>669307</v>
      </c>
      <c r="M22" s="22">
        <v>655167</v>
      </c>
      <c r="N22" s="28">
        <v>577918</v>
      </c>
      <c r="O22" s="28">
        <v>611229</v>
      </c>
      <c r="P22" s="28">
        <v>671885</v>
      </c>
      <c r="Q22" s="22">
        <v>622866</v>
      </c>
      <c r="R22" s="28">
        <v>467865</v>
      </c>
      <c r="S22" s="28">
        <v>636423</v>
      </c>
      <c r="T22" s="28">
        <v>620210</v>
      </c>
      <c r="U22" s="22">
        <v>486942</v>
      </c>
      <c r="V22" s="28">
        <v>995189</v>
      </c>
      <c r="W22" s="28">
        <v>726780</v>
      </c>
      <c r="X22" s="28">
        <v>648217</v>
      </c>
      <c r="Y22" s="22">
        <v>827639</v>
      </c>
    </row>
    <row r="23" spans="1:25" ht="13.5">
      <c r="A23" s="2" t="s">
        <v>98</v>
      </c>
      <c r="B23" s="28">
        <v>511544</v>
      </c>
      <c r="C23" s="28">
        <v>403986</v>
      </c>
      <c r="D23" s="28">
        <v>406921</v>
      </c>
      <c r="E23" s="22">
        <v>447962</v>
      </c>
      <c r="F23" s="28">
        <v>446007</v>
      </c>
      <c r="G23" s="28">
        <v>402935</v>
      </c>
      <c r="H23" s="28">
        <v>407270</v>
      </c>
      <c r="I23" s="22">
        <v>558209</v>
      </c>
      <c r="J23" s="28">
        <v>420584</v>
      </c>
      <c r="K23" s="28">
        <v>428608</v>
      </c>
      <c r="L23" s="28">
        <v>324667</v>
      </c>
      <c r="M23" s="22">
        <v>370914</v>
      </c>
      <c r="N23" s="28">
        <v>507706</v>
      </c>
      <c r="O23" s="28">
        <v>371313</v>
      </c>
      <c r="P23" s="28">
        <v>370189</v>
      </c>
      <c r="Q23" s="22">
        <v>352686</v>
      </c>
      <c r="R23" s="28">
        <v>403843</v>
      </c>
      <c r="S23" s="28">
        <v>341202</v>
      </c>
      <c r="T23" s="28">
        <v>336204</v>
      </c>
      <c r="U23" s="22">
        <v>445742</v>
      </c>
      <c r="V23" s="28">
        <v>602473</v>
      </c>
      <c r="W23" s="28">
        <v>592480</v>
      </c>
      <c r="X23" s="28">
        <v>529769</v>
      </c>
      <c r="Y23" s="22">
        <v>636974</v>
      </c>
    </row>
    <row r="24" spans="1:25" ht="13.5">
      <c r="A24" s="2" t="s">
        <v>100</v>
      </c>
      <c r="B24" s="28">
        <v>-66457</v>
      </c>
      <c r="C24" s="28">
        <v>-60756</v>
      </c>
      <c r="D24" s="28">
        <v>-65350</v>
      </c>
      <c r="E24" s="22">
        <v>-85392</v>
      </c>
      <c r="F24" s="28">
        <v>-83978</v>
      </c>
      <c r="G24" s="28">
        <v>-83963</v>
      </c>
      <c r="H24" s="28">
        <v>-87586</v>
      </c>
      <c r="I24" s="22">
        <v>-146560</v>
      </c>
      <c r="J24" s="28">
        <v>-219990</v>
      </c>
      <c r="K24" s="28">
        <v>-155808</v>
      </c>
      <c r="L24" s="28">
        <v>-150837</v>
      </c>
      <c r="M24" s="22">
        <v>-112951</v>
      </c>
      <c r="N24" s="28">
        <v>-356770</v>
      </c>
      <c r="O24" s="28">
        <v>-364931</v>
      </c>
      <c r="P24" s="28">
        <v>-308726</v>
      </c>
      <c r="Q24" s="22">
        <v>-304262</v>
      </c>
      <c r="R24" s="28">
        <v>-240905</v>
      </c>
      <c r="S24" s="28">
        <v>-207316</v>
      </c>
      <c r="T24" s="28">
        <v>-212894</v>
      </c>
      <c r="U24" s="22">
        <v>-219295</v>
      </c>
      <c r="V24" s="28">
        <v>-129929</v>
      </c>
      <c r="W24" s="28">
        <v>-152046</v>
      </c>
      <c r="X24" s="28">
        <v>-169703</v>
      </c>
      <c r="Y24" s="22">
        <v>-169884</v>
      </c>
    </row>
    <row r="25" spans="1:25" ht="13.5">
      <c r="A25" s="2" t="s">
        <v>101</v>
      </c>
      <c r="B25" s="28">
        <v>28903598</v>
      </c>
      <c r="C25" s="28">
        <v>27682854</v>
      </c>
      <c r="D25" s="28">
        <v>27586952</v>
      </c>
      <c r="E25" s="22">
        <v>26763464</v>
      </c>
      <c r="F25" s="28">
        <v>25084496</v>
      </c>
      <c r="G25" s="28">
        <v>23763072</v>
      </c>
      <c r="H25" s="28">
        <v>23917356</v>
      </c>
      <c r="I25" s="22">
        <v>25480715</v>
      </c>
      <c r="J25" s="28">
        <v>24498423</v>
      </c>
      <c r="K25" s="28">
        <v>24874060</v>
      </c>
      <c r="L25" s="28">
        <v>25227155</v>
      </c>
      <c r="M25" s="22">
        <v>26011386</v>
      </c>
      <c r="N25" s="28">
        <v>25171213</v>
      </c>
      <c r="O25" s="28">
        <v>25447488</v>
      </c>
      <c r="P25" s="28">
        <v>25105648</v>
      </c>
      <c r="Q25" s="22">
        <v>25631412</v>
      </c>
      <c r="R25" s="28">
        <v>25489688</v>
      </c>
      <c r="S25" s="28">
        <v>24015547</v>
      </c>
      <c r="T25" s="28">
        <v>23751183</v>
      </c>
      <c r="U25" s="22">
        <v>24537360</v>
      </c>
      <c r="V25" s="28">
        <v>26288636</v>
      </c>
      <c r="W25" s="28">
        <v>27751373</v>
      </c>
      <c r="X25" s="28">
        <v>27878583</v>
      </c>
      <c r="Y25" s="22">
        <v>26878425</v>
      </c>
    </row>
    <row r="26" spans="1:25" ht="13.5">
      <c r="A26" s="3" t="s">
        <v>25</v>
      </c>
      <c r="B26" s="28">
        <v>5161400</v>
      </c>
      <c r="C26" s="28">
        <v>5032748</v>
      </c>
      <c r="D26" s="28">
        <v>5041813</v>
      </c>
      <c r="E26" s="22">
        <v>4994532</v>
      </c>
      <c r="F26" s="28">
        <v>4865588</v>
      </c>
      <c r="G26" s="28">
        <v>4694309</v>
      </c>
      <c r="H26" s="28">
        <v>4667006</v>
      </c>
      <c r="I26" s="22">
        <v>4739777</v>
      </c>
      <c r="J26" s="28">
        <v>4512122</v>
      </c>
      <c r="K26" s="28">
        <v>4494104</v>
      </c>
      <c r="L26" s="28">
        <v>4610549</v>
      </c>
      <c r="M26" s="22">
        <v>4100993</v>
      </c>
      <c r="N26" s="28">
        <v>4058717</v>
      </c>
      <c r="O26" s="28">
        <v>4072208</v>
      </c>
      <c r="P26" s="28">
        <v>4067810</v>
      </c>
      <c r="Q26" s="22">
        <v>4090346</v>
      </c>
      <c r="R26" s="28">
        <v>4464932</v>
      </c>
      <c r="S26" s="28">
        <v>4437191</v>
      </c>
      <c r="T26" s="28">
        <v>4465884</v>
      </c>
      <c r="U26" s="22">
        <v>4431609</v>
      </c>
      <c r="V26" s="28">
        <v>4431363</v>
      </c>
      <c r="W26" s="28">
        <v>4537670</v>
      </c>
      <c r="X26" s="28">
        <v>4744743</v>
      </c>
      <c r="Y26" s="22">
        <v>4620816</v>
      </c>
    </row>
    <row r="27" spans="1:25" ht="13.5">
      <c r="A27" s="4" t="s">
        <v>103</v>
      </c>
      <c r="B27" s="28">
        <v>-3401799</v>
      </c>
      <c r="C27" s="28">
        <v>-3323858</v>
      </c>
      <c r="D27" s="28">
        <v>-3307931</v>
      </c>
      <c r="E27" s="22">
        <v>-3261516</v>
      </c>
      <c r="F27" s="28">
        <v>-3183689</v>
      </c>
      <c r="G27" s="28">
        <v>-3088017</v>
      </c>
      <c r="H27" s="28">
        <v>-3050409</v>
      </c>
      <c r="I27" s="22">
        <v>-3058811</v>
      </c>
      <c r="J27" s="28">
        <v>-2972344</v>
      </c>
      <c r="K27" s="28">
        <v>-2929969</v>
      </c>
      <c r="L27" s="28">
        <v>-2946230</v>
      </c>
      <c r="M27" s="22">
        <v>-2924719</v>
      </c>
      <c r="N27" s="28">
        <v>-2877459</v>
      </c>
      <c r="O27" s="28">
        <v>-2858374</v>
      </c>
      <c r="P27" s="28">
        <v>-2825147</v>
      </c>
      <c r="Q27" s="22">
        <v>-2817833</v>
      </c>
      <c r="R27" s="28">
        <v>-3002268</v>
      </c>
      <c r="S27" s="28">
        <v>-2944643</v>
      </c>
      <c r="T27" s="28">
        <v>-2933706</v>
      </c>
      <c r="U27" s="22">
        <v>-2877361</v>
      </c>
      <c r="V27" s="28">
        <v>-2849049</v>
      </c>
      <c r="W27" s="28">
        <v>-2841550</v>
      </c>
      <c r="X27" s="28">
        <v>-2927742</v>
      </c>
      <c r="Y27" s="22">
        <v>-2844621</v>
      </c>
    </row>
    <row r="28" spans="1:25" ht="13.5">
      <c r="A28" s="4" t="s">
        <v>26</v>
      </c>
      <c r="B28" s="28">
        <v>1759600</v>
      </c>
      <c r="C28" s="28">
        <v>1708890</v>
      </c>
      <c r="D28" s="28">
        <v>1733882</v>
      </c>
      <c r="E28" s="22">
        <v>1733015</v>
      </c>
      <c r="F28" s="28">
        <v>1681898</v>
      </c>
      <c r="G28" s="28">
        <v>1606292</v>
      </c>
      <c r="H28" s="28">
        <v>1616597</v>
      </c>
      <c r="I28" s="22">
        <v>1680965</v>
      </c>
      <c r="J28" s="28">
        <v>1539777</v>
      </c>
      <c r="K28" s="28">
        <v>1564135</v>
      </c>
      <c r="L28" s="28">
        <v>1664318</v>
      </c>
      <c r="M28" s="22">
        <v>1176274</v>
      </c>
      <c r="N28" s="28">
        <v>1181258</v>
      </c>
      <c r="O28" s="28">
        <v>1213833</v>
      </c>
      <c r="P28" s="28">
        <v>1242663</v>
      </c>
      <c r="Q28" s="22">
        <v>1272513</v>
      </c>
      <c r="R28" s="28">
        <v>1462664</v>
      </c>
      <c r="S28" s="28">
        <v>1492548</v>
      </c>
      <c r="T28" s="28">
        <v>1532178</v>
      </c>
      <c r="U28" s="22">
        <v>1554247</v>
      </c>
      <c r="V28" s="28">
        <v>1582313</v>
      </c>
      <c r="W28" s="28">
        <v>1696119</v>
      </c>
      <c r="X28" s="28">
        <v>1817001</v>
      </c>
      <c r="Y28" s="22">
        <v>1776194</v>
      </c>
    </row>
    <row r="29" spans="1:25" ht="13.5">
      <c r="A29" s="3" t="s">
        <v>27</v>
      </c>
      <c r="B29" s="28">
        <v>5282949</v>
      </c>
      <c r="C29" s="28">
        <v>5065567</v>
      </c>
      <c r="D29" s="28">
        <v>5108706</v>
      </c>
      <c r="E29" s="22">
        <v>5037434</v>
      </c>
      <c r="F29" s="28">
        <v>4538885</v>
      </c>
      <c r="G29" s="28">
        <v>4247312</v>
      </c>
      <c r="H29" s="28">
        <v>4134969</v>
      </c>
      <c r="I29" s="22">
        <v>4255636</v>
      </c>
      <c r="J29" s="28">
        <v>4026148</v>
      </c>
      <c r="K29" s="28">
        <v>3979103</v>
      </c>
      <c r="L29" s="28">
        <v>4214044</v>
      </c>
      <c r="M29" s="22">
        <v>4244769</v>
      </c>
      <c r="N29" s="28">
        <v>4710613</v>
      </c>
      <c r="O29" s="28">
        <v>4768036</v>
      </c>
      <c r="P29" s="28">
        <v>4667558</v>
      </c>
      <c r="Q29" s="22">
        <v>4945231</v>
      </c>
      <c r="R29" s="28">
        <v>4919864</v>
      </c>
      <c r="S29" s="28">
        <v>4787208</v>
      </c>
      <c r="T29" s="28">
        <v>4925755</v>
      </c>
      <c r="U29" s="22">
        <v>4809881</v>
      </c>
      <c r="V29" s="28">
        <v>4716447</v>
      </c>
      <c r="W29" s="28">
        <v>5108809</v>
      </c>
      <c r="X29" s="28">
        <v>5308342</v>
      </c>
      <c r="Y29" s="22">
        <v>5090417</v>
      </c>
    </row>
    <row r="30" spans="1:25" ht="13.5">
      <c r="A30" s="4" t="s">
        <v>103</v>
      </c>
      <c r="B30" s="28">
        <v>-4462008</v>
      </c>
      <c r="C30" s="28">
        <v>-4242924</v>
      </c>
      <c r="D30" s="28">
        <v>-4234897</v>
      </c>
      <c r="E30" s="22">
        <v>-4141176</v>
      </c>
      <c r="F30" s="28">
        <v>-3923183</v>
      </c>
      <c r="G30" s="28">
        <v>-3664780</v>
      </c>
      <c r="H30" s="28">
        <v>-3590478</v>
      </c>
      <c r="I30" s="22">
        <v>-3682970</v>
      </c>
      <c r="J30" s="28">
        <v>-3493034</v>
      </c>
      <c r="K30" s="28">
        <v>-3420864</v>
      </c>
      <c r="L30" s="28">
        <v>-3610352</v>
      </c>
      <c r="M30" s="22">
        <v>-3627241</v>
      </c>
      <c r="N30" s="28">
        <v>-4118089</v>
      </c>
      <c r="O30" s="28">
        <v>-4176016</v>
      </c>
      <c r="P30" s="28">
        <v>-4097264</v>
      </c>
      <c r="Q30" s="22">
        <v>-4329807</v>
      </c>
      <c r="R30" s="28">
        <v>-4284063</v>
      </c>
      <c r="S30" s="28">
        <v>-4183942</v>
      </c>
      <c r="T30" s="28">
        <v>-4302262</v>
      </c>
      <c r="U30" s="22">
        <v>-4186829</v>
      </c>
      <c r="V30" s="28">
        <v>-4104962</v>
      </c>
      <c r="W30" s="28">
        <v>-4400727</v>
      </c>
      <c r="X30" s="28">
        <v>-4629532</v>
      </c>
      <c r="Y30" s="22">
        <v>-4432606</v>
      </c>
    </row>
    <row r="31" spans="1:25" ht="13.5">
      <c r="A31" s="4" t="s">
        <v>28</v>
      </c>
      <c r="B31" s="28">
        <v>820941</v>
      </c>
      <c r="C31" s="28">
        <v>822642</v>
      </c>
      <c r="D31" s="28">
        <v>873809</v>
      </c>
      <c r="E31" s="22">
        <v>896258</v>
      </c>
      <c r="F31" s="28">
        <v>615702</v>
      </c>
      <c r="G31" s="28">
        <v>582532</v>
      </c>
      <c r="H31" s="28">
        <v>544490</v>
      </c>
      <c r="I31" s="22">
        <v>572666</v>
      </c>
      <c r="J31" s="28">
        <v>533114</v>
      </c>
      <c r="K31" s="28">
        <v>558239</v>
      </c>
      <c r="L31" s="28">
        <v>603691</v>
      </c>
      <c r="M31" s="22">
        <v>617528</v>
      </c>
      <c r="N31" s="28">
        <v>592523</v>
      </c>
      <c r="O31" s="28">
        <v>592020</v>
      </c>
      <c r="P31" s="28">
        <v>570293</v>
      </c>
      <c r="Q31" s="22">
        <v>615424</v>
      </c>
      <c r="R31" s="28">
        <v>635800</v>
      </c>
      <c r="S31" s="28">
        <v>603265</v>
      </c>
      <c r="T31" s="28">
        <v>623493</v>
      </c>
      <c r="U31" s="22">
        <v>623051</v>
      </c>
      <c r="V31" s="28">
        <v>611484</v>
      </c>
      <c r="W31" s="28">
        <v>708082</v>
      </c>
      <c r="X31" s="28">
        <v>678809</v>
      </c>
      <c r="Y31" s="22">
        <v>657810</v>
      </c>
    </row>
    <row r="32" spans="1:25" ht="13.5">
      <c r="A32" s="3" t="s">
        <v>111</v>
      </c>
      <c r="B32" s="28">
        <v>6657364</v>
      </c>
      <c r="C32" s="28">
        <v>6614561</v>
      </c>
      <c r="D32" s="28">
        <v>6563007</v>
      </c>
      <c r="E32" s="22">
        <v>6489144</v>
      </c>
      <c r="F32" s="28">
        <v>6391474</v>
      </c>
      <c r="G32" s="28">
        <v>6252524</v>
      </c>
      <c r="H32" s="28">
        <v>6202801</v>
      </c>
      <c r="I32" s="22">
        <v>6141897</v>
      </c>
      <c r="J32" s="28">
        <v>6102457</v>
      </c>
      <c r="K32" s="28">
        <v>6070844</v>
      </c>
      <c r="L32" s="28">
        <v>6116719</v>
      </c>
      <c r="M32" s="22">
        <v>6180732</v>
      </c>
      <c r="N32" s="28">
        <v>6469862</v>
      </c>
      <c r="O32" s="28">
        <v>6465464</v>
      </c>
      <c r="P32" s="28">
        <v>6338780</v>
      </c>
      <c r="Q32" s="22">
        <v>6617266</v>
      </c>
      <c r="R32" s="28">
        <v>6530333</v>
      </c>
      <c r="S32" s="28">
        <v>6479744</v>
      </c>
      <c r="T32" s="28">
        <v>6434283</v>
      </c>
      <c r="U32" s="22">
        <v>6342856</v>
      </c>
      <c r="V32" s="28">
        <v>6273287</v>
      </c>
      <c r="W32" s="28">
        <v>6342749</v>
      </c>
      <c r="X32" s="28">
        <v>6298311</v>
      </c>
      <c r="Y32" s="22">
        <v>6059645</v>
      </c>
    </row>
    <row r="33" spans="1:25" ht="13.5">
      <c r="A33" s="4" t="s">
        <v>103</v>
      </c>
      <c r="B33" s="28">
        <v>-6270669</v>
      </c>
      <c r="C33" s="28">
        <v>-6188518</v>
      </c>
      <c r="D33" s="28">
        <v>-6122732</v>
      </c>
      <c r="E33" s="22">
        <v>-6068055</v>
      </c>
      <c r="F33" s="28">
        <v>-5980140</v>
      </c>
      <c r="G33" s="28">
        <v>-5879469</v>
      </c>
      <c r="H33" s="28">
        <v>-5811329</v>
      </c>
      <c r="I33" s="22">
        <v>-5771611</v>
      </c>
      <c r="J33" s="28">
        <v>-5786707</v>
      </c>
      <c r="K33" s="28">
        <v>-5727926</v>
      </c>
      <c r="L33" s="28">
        <v>-5740441</v>
      </c>
      <c r="M33" s="22">
        <v>-5803300</v>
      </c>
      <c r="N33" s="28">
        <v>-5976772</v>
      </c>
      <c r="O33" s="28">
        <v>-5898686</v>
      </c>
      <c r="P33" s="28">
        <v>-5788157</v>
      </c>
      <c r="Q33" s="22">
        <v>-6016926</v>
      </c>
      <c r="R33" s="28">
        <v>-5917605</v>
      </c>
      <c r="S33" s="28">
        <v>-5802016</v>
      </c>
      <c r="T33" s="28">
        <v>-5806551</v>
      </c>
      <c r="U33" s="22">
        <v>-5707773</v>
      </c>
      <c r="V33" s="28">
        <v>-5561936</v>
      </c>
      <c r="W33" s="28">
        <v>-5526660</v>
      </c>
      <c r="X33" s="28">
        <v>-5464913</v>
      </c>
      <c r="Y33" s="22">
        <v>-5320587</v>
      </c>
    </row>
    <row r="34" spans="1:25" ht="13.5">
      <c r="A34" s="4" t="s">
        <v>112</v>
      </c>
      <c r="B34" s="28">
        <v>386695</v>
      </c>
      <c r="C34" s="28">
        <v>426043</v>
      </c>
      <c r="D34" s="28">
        <v>440274</v>
      </c>
      <c r="E34" s="22">
        <v>421088</v>
      </c>
      <c r="F34" s="28">
        <v>411334</v>
      </c>
      <c r="G34" s="28">
        <v>373055</v>
      </c>
      <c r="H34" s="28">
        <v>391471</v>
      </c>
      <c r="I34" s="22">
        <v>370285</v>
      </c>
      <c r="J34" s="28">
        <v>315750</v>
      </c>
      <c r="K34" s="28">
        <v>342917</v>
      </c>
      <c r="L34" s="28">
        <v>376278</v>
      </c>
      <c r="M34" s="22">
        <v>377432</v>
      </c>
      <c r="N34" s="28">
        <v>493090</v>
      </c>
      <c r="O34" s="28">
        <v>566777</v>
      </c>
      <c r="P34" s="28">
        <v>550623</v>
      </c>
      <c r="Q34" s="22">
        <v>600339</v>
      </c>
      <c r="R34" s="28">
        <v>612727</v>
      </c>
      <c r="S34" s="28">
        <v>677727</v>
      </c>
      <c r="T34" s="28">
        <v>627731</v>
      </c>
      <c r="U34" s="22">
        <v>635082</v>
      </c>
      <c r="V34" s="28">
        <v>711351</v>
      </c>
      <c r="W34" s="28">
        <v>816088</v>
      </c>
      <c r="X34" s="28">
        <v>833397</v>
      </c>
      <c r="Y34" s="22">
        <v>739057</v>
      </c>
    </row>
    <row r="35" spans="1:25" ht="13.5">
      <c r="A35" s="3" t="s">
        <v>113</v>
      </c>
      <c r="B35" s="28">
        <v>3142632</v>
      </c>
      <c r="C35" s="28">
        <v>3141783</v>
      </c>
      <c r="D35" s="28">
        <v>3141663</v>
      </c>
      <c r="E35" s="22">
        <v>3141325</v>
      </c>
      <c r="F35" s="28">
        <v>3140868</v>
      </c>
      <c r="G35" s="28">
        <v>3139947</v>
      </c>
      <c r="H35" s="28">
        <v>3139773</v>
      </c>
      <c r="I35" s="22">
        <v>3140360</v>
      </c>
      <c r="J35" s="28">
        <v>3139614</v>
      </c>
      <c r="K35" s="28">
        <v>3139543</v>
      </c>
      <c r="L35" s="28">
        <v>3140290</v>
      </c>
      <c r="M35" s="22">
        <v>3140555</v>
      </c>
      <c r="N35" s="28">
        <v>3141185</v>
      </c>
      <c r="O35" s="28">
        <v>3141549</v>
      </c>
      <c r="P35" s="28">
        <v>3141542</v>
      </c>
      <c r="Q35" s="22">
        <v>3142064</v>
      </c>
      <c r="R35" s="28">
        <v>3147778</v>
      </c>
      <c r="S35" s="28">
        <v>3147505</v>
      </c>
      <c r="T35" s="28">
        <v>3148466</v>
      </c>
      <c r="U35" s="22">
        <v>3147366</v>
      </c>
      <c r="V35" s="28">
        <v>3141326</v>
      </c>
      <c r="W35" s="28">
        <v>3143991</v>
      </c>
      <c r="X35" s="28">
        <v>3150683</v>
      </c>
      <c r="Y35" s="22">
        <v>3044870</v>
      </c>
    </row>
    <row r="36" spans="1:25" ht="13.5">
      <c r="A36" s="3" t="s">
        <v>114</v>
      </c>
      <c r="B36" s="28">
        <v>55583</v>
      </c>
      <c r="C36" s="28">
        <v>53341</v>
      </c>
      <c r="D36" s="28">
        <v>54305</v>
      </c>
      <c r="E36" s="22">
        <v>48701</v>
      </c>
      <c r="F36" s="28">
        <v>41540</v>
      </c>
      <c r="G36" s="28">
        <v>39346</v>
      </c>
      <c r="H36" s="28">
        <v>39089</v>
      </c>
      <c r="I36" s="22">
        <v>35881</v>
      </c>
      <c r="J36" s="28">
        <v>34691</v>
      </c>
      <c r="K36" s="28">
        <v>34423</v>
      </c>
      <c r="L36" s="28">
        <v>35706</v>
      </c>
      <c r="M36" s="22">
        <v>33321</v>
      </c>
      <c r="N36" s="28">
        <v>20852</v>
      </c>
      <c r="O36" s="28">
        <v>20852</v>
      </c>
      <c r="P36" s="28">
        <v>20852</v>
      </c>
      <c r="Q36" s="22">
        <v>20852</v>
      </c>
      <c r="R36" s="28">
        <v>20852</v>
      </c>
      <c r="S36" s="28"/>
      <c r="T36" s="28"/>
      <c r="U36" s="22"/>
      <c r="V36" s="28"/>
      <c r="W36" s="28"/>
      <c r="X36" s="28"/>
      <c r="Y36" s="22"/>
    </row>
    <row r="37" spans="1:25" ht="13.5">
      <c r="A37" s="4" t="s">
        <v>103</v>
      </c>
      <c r="B37" s="28">
        <v>-41599</v>
      </c>
      <c r="C37" s="28">
        <v>-36874</v>
      </c>
      <c r="D37" s="28">
        <v>-33653</v>
      </c>
      <c r="E37" s="22">
        <v>-29755</v>
      </c>
      <c r="F37" s="28">
        <v>-25706</v>
      </c>
      <c r="G37" s="28">
        <v>-21871</v>
      </c>
      <c r="H37" s="28">
        <v>-19182</v>
      </c>
      <c r="I37" s="22">
        <v>-17053</v>
      </c>
      <c r="J37" s="28">
        <v>-14351</v>
      </c>
      <c r="K37" s="28">
        <v>-12089</v>
      </c>
      <c r="L37" s="28">
        <v>-10006</v>
      </c>
      <c r="M37" s="22">
        <v>-7988</v>
      </c>
      <c r="N37" s="28">
        <v>-5560</v>
      </c>
      <c r="O37" s="28">
        <v>-4518</v>
      </c>
      <c r="P37" s="28">
        <v>-3475</v>
      </c>
      <c r="Q37" s="22">
        <v>-2432</v>
      </c>
      <c r="R37" s="28">
        <v>-347</v>
      </c>
      <c r="S37" s="28"/>
      <c r="T37" s="28"/>
      <c r="U37" s="22"/>
      <c r="V37" s="28"/>
      <c r="W37" s="28"/>
      <c r="X37" s="28"/>
      <c r="Y37" s="22"/>
    </row>
    <row r="38" spans="1:25" ht="13.5">
      <c r="A38" s="4" t="s">
        <v>114</v>
      </c>
      <c r="B38" s="28">
        <v>13984</v>
      </c>
      <c r="C38" s="28">
        <v>16466</v>
      </c>
      <c r="D38" s="28">
        <v>20652</v>
      </c>
      <c r="E38" s="22">
        <v>18946</v>
      </c>
      <c r="F38" s="28">
        <v>15833</v>
      </c>
      <c r="G38" s="28">
        <v>17474</v>
      </c>
      <c r="H38" s="28">
        <v>19907</v>
      </c>
      <c r="I38" s="22">
        <v>18827</v>
      </c>
      <c r="J38" s="28">
        <v>20339</v>
      </c>
      <c r="K38" s="28">
        <v>22333</v>
      </c>
      <c r="L38" s="28">
        <v>25699</v>
      </c>
      <c r="M38" s="22">
        <v>25332</v>
      </c>
      <c r="N38" s="28">
        <v>15291</v>
      </c>
      <c r="O38" s="28">
        <v>16334</v>
      </c>
      <c r="P38" s="28">
        <v>17377</v>
      </c>
      <c r="Q38" s="22">
        <v>18419</v>
      </c>
      <c r="R38" s="28">
        <v>20504</v>
      </c>
      <c r="S38" s="28"/>
      <c r="T38" s="28"/>
      <c r="U38" s="22"/>
      <c r="V38" s="28"/>
      <c r="W38" s="28"/>
      <c r="X38" s="28"/>
      <c r="Y38" s="22"/>
    </row>
    <row r="39" spans="1:25" ht="13.5">
      <c r="A39" s="3" t="s">
        <v>115</v>
      </c>
      <c r="B39" s="28">
        <v>101966</v>
      </c>
      <c r="C39" s="28">
        <v>59436</v>
      </c>
      <c r="D39" s="28">
        <v>63289</v>
      </c>
      <c r="E39" s="22">
        <v>87266</v>
      </c>
      <c r="F39" s="28">
        <v>155858</v>
      </c>
      <c r="G39" s="28">
        <v>179102</v>
      </c>
      <c r="H39" s="28">
        <v>160165</v>
      </c>
      <c r="I39" s="22">
        <v>205929</v>
      </c>
      <c r="J39" s="28">
        <v>277445</v>
      </c>
      <c r="K39" s="28">
        <v>115956</v>
      </c>
      <c r="L39" s="28">
        <v>813606</v>
      </c>
      <c r="M39" s="22">
        <v>840552</v>
      </c>
      <c r="N39" s="28">
        <v>737176</v>
      </c>
      <c r="O39" s="28">
        <v>674170</v>
      </c>
      <c r="P39" s="28">
        <v>713316</v>
      </c>
      <c r="Q39" s="22">
        <v>630464</v>
      </c>
      <c r="R39" s="28">
        <v>615432</v>
      </c>
      <c r="S39" s="28">
        <v>555272</v>
      </c>
      <c r="T39" s="28">
        <v>601036</v>
      </c>
      <c r="U39" s="22">
        <v>547900</v>
      </c>
      <c r="V39" s="28">
        <v>540799</v>
      </c>
      <c r="W39" s="28">
        <v>550971</v>
      </c>
      <c r="X39" s="28">
        <v>469631</v>
      </c>
      <c r="Y39" s="22">
        <v>488059</v>
      </c>
    </row>
    <row r="40" spans="1:25" ht="13.5">
      <c r="A40" s="3" t="s">
        <v>98</v>
      </c>
      <c r="B40" s="28"/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>
        <v>20852</v>
      </c>
      <c r="T40" s="28"/>
      <c r="U40" s="22"/>
      <c r="V40" s="28"/>
      <c r="W40" s="28"/>
      <c r="X40" s="28"/>
      <c r="Y40" s="22"/>
    </row>
    <row r="41" spans="1:25" ht="13.5">
      <c r="A41" s="4" t="s">
        <v>103</v>
      </c>
      <c r="B41" s="28"/>
      <c r="C41" s="28"/>
      <c r="D41" s="28"/>
      <c r="E41" s="22"/>
      <c r="F41" s="28"/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>
        <v>-347</v>
      </c>
      <c r="T41" s="28"/>
      <c r="U41" s="22"/>
      <c r="V41" s="28"/>
      <c r="W41" s="28"/>
      <c r="X41" s="28"/>
      <c r="Y41" s="22"/>
    </row>
    <row r="42" spans="1:25" ht="13.5">
      <c r="A42" s="4" t="s">
        <v>117</v>
      </c>
      <c r="B42" s="28"/>
      <c r="C42" s="28"/>
      <c r="D42" s="28"/>
      <c r="E42" s="22"/>
      <c r="F42" s="28"/>
      <c r="G42" s="28"/>
      <c r="H42" s="28"/>
      <c r="I42" s="22"/>
      <c r="J42" s="28"/>
      <c r="K42" s="28"/>
      <c r="L42" s="28"/>
      <c r="M42" s="22"/>
      <c r="N42" s="28"/>
      <c r="O42" s="28"/>
      <c r="P42" s="28"/>
      <c r="Q42" s="22"/>
      <c r="R42" s="28"/>
      <c r="S42" s="28">
        <v>20504</v>
      </c>
      <c r="T42" s="28"/>
      <c r="U42" s="22"/>
      <c r="V42" s="28"/>
      <c r="W42" s="28"/>
      <c r="X42" s="28"/>
      <c r="Y42" s="22"/>
    </row>
    <row r="43" spans="1:25" ht="13.5">
      <c r="A43" s="3" t="s">
        <v>118</v>
      </c>
      <c r="B43" s="28">
        <v>6225820</v>
      </c>
      <c r="C43" s="28">
        <v>6175263</v>
      </c>
      <c r="D43" s="28">
        <v>6273571</v>
      </c>
      <c r="E43" s="22">
        <v>6297900</v>
      </c>
      <c r="F43" s="28">
        <v>6021495</v>
      </c>
      <c r="G43" s="28">
        <v>5898404</v>
      </c>
      <c r="H43" s="28">
        <v>5872405</v>
      </c>
      <c r="I43" s="22">
        <v>5989035</v>
      </c>
      <c r="J43" s="28">
        <v>5826043</v>
      </c>
      <c r="K43" s="28">
        <v>5743126</v>
      </c>
      <c r="L43" s="28">
        <v>6623883</v>
      </c>
      <c r="M43" s="22">
        <v>6177675</v>
      </c>
      <c r="N43" s="28">
        <v>6160526</v>
      </c>
      <c r="O43" s="28">
        <v>6204686</v>
      </c>
      <c r="P43" s="28">
        <v>6235817</v>
      </c>
      <c r="Q43" s="22">
        <v>6279226</v>
      </c>
      <c r="R43" s="28">
        <v>6494909</v>
      </c>
      <c r="S43" s="28">
        <v>6496824</v>
      </c>
      <c r="T43" s="28">
        <v>6532905</v>
      </c>
      <c r="U43" s="22">
        <v>6507648</v>
      </c>
      <c r="V43" s="28">
        <v>6587276</v>
      </c>
      <c r="W43" s="28">
        <v>6915254</v>
      </c>
      <c r="X43" s="28">
        <v>6949523</v>
      </c>
      <c r="Y43" s="22">
        <v>6705993</v>
      </c>
    </row>
    <row r="44" spans="1:25" ht="13.5">
      <c r="A44" s="3" t="s">
        <v>124</v>
      </c>
      <c r="B44" s="28">
        <v>1112211</v>
      </c>
      <c r="C44" s="28">
        <v>1216119</v>
      </c>
      <c r="D44" s="28">
        <v>1316854</v>
      </c>
      <c r="E44" s="22">
        <v>1418207</v>
      </c>
      <c r="F44" s="28">
        <v>1515144</v>
      </c>
      <c r="G44" s="28">
        <v>1606260</v>
      </c>
      <c r="H44" s="28">
        <v>1711563</v>
      </c>
      <c r="I44" s="22">
        <v>1647683</v>
      </c>
      <c r="J44" s="28">
        <v>1605751</v>
      </c>
      <c r="K44" s="28">
        <v>1603321</v>
      </c>
      <c r="L44" s="28">
        <v>879384</v>
      </c>
      <c r="M44" s="22">
        <v>915909</v>
      </c>
      <c r="N44" s="28">
        <v>923930</v>
      </c>
      <c r="O44" s="28">
        <v>935072</v>
      </c>
      <c r="P44" s="28">
        <v>951059</v>
      </c>
      <c r="Q44" s="22">
        <v>973023</v>
      </c>
      <c r="R44" s="28"/>
      <c r="S44" s="28"/>
      <c r="T44" s="28"/>
      <c r="U44" s="22">
        <v>987823</v>
      </c>
      <c r="V44" s="28"/>
      <c r="W44" s="28"/>
      <c r="X44" s="28"/>
      <c r="Y44" s="22">
        <v>930041</v>
      </c>
    </row>
    <row r="45" spans="1:25" ht="13.5">
      <c r="A45" s="3" t="s">
        <v>125</v>
      </c>
      <c r="B45" s="28">
        <v>1112211</v>
      </c>
      <c r="C45" s="28">
        <v>1216119</v>
      </c>
      <c r="D45" s="28">
        <v>1316854</v>
      </c>
      <c r="E45" s="22">
        <v>1418207</v>
      </c>
      <c r="F45" s="28">
        <v>1515144</v>
      </c>
      <c r="G45" s="28">
        <v>1606260</v>
      </c>
      <c r="H45" s="28">
        <v>1711563</v>
      </c>
      <c r="I45" s="22">
        <v>1647683</v>
      </c>
      <c r="J45" s="28">
        <v>1605751</v>
      </c>
      <c r="K45" s="28">
        <v>1603321</v>
      </c>
      <c r="L45" s="28">
        <v>879384</v>
      </c>
      <c r="M45" s="22">
        <v>915909</v>
      </c>
      <c r="N45" s="28">
        <v>923930</v>
      </c>
      <c r="O45" s="28">
        <v>935072</v>
      </c>
      <c r="P45" s="28">
        <v>951059</v>
      </c>
      <c r="Q45" s="22">
        <v>973023</v>
      </c>
      <c r="R45" s="28">
        <v>981664</v>
      </c>
      <c r="S45" s="28">
        <v>998624</v>
      </c>
      <c r="T45" s="28">
        <v>966396</v>
      </c>
      <c r="U45" s="22">
        <v>987823</v>
      </c>
      <c r="V45" s="28">
        <v>923869</v>
      </c>
      <c r="W45" s="28">
        <v>847936</v>
      </c>
      <c r="X45" s="28">
        <v>876202</v>
      </c>
      <c r="Y45" s="22">
        <v>930041</v>
      </c>
    </row>
    <row r="46" spans="1:25" ht="13.5">
      <c r="A46" s="3" t="s">
        <v>127</v>
      </c>
      <c r="B46" s="28">
        <v>787554</v>
      </c>
      <c r="C46" s="28">
        <v>724478</v>
      </c>
      <c r="D46" s="28">
        <v>548910</v>
      </c>
      <c r="E46" s="22">
        <v>447594</v>
      </c>
      <c r="F46" s="28">
        <v>301718</v>
      </c>
      <c r="G46" s="28">
        <v>244537</v>
      </c>
      <c r="H46" s="28">
        <v>268514</v>
      </c>
      <c r="I46" s="22">
        <v>333689</v>
      </c>
      <c r="J46" s="28">
        <v>284789</v>
      </c>
      <c r="K46" s="28">
        <v>277166</v>
      </c>
      <c r="L46" s="28">
        <v>339900</v>
      </c>
      <c r="M46" s="22">
        <v>362797</v>
      </c>
      <c r="N46" s="28">
        <v>346729</v>
      </c>
      <c r="O46" s="28">
        <v>341141</v>
      </c>
      <c r="P46" s="28">
        <v>364655</v>
      </c>
      <c r="Q46" s="22">
        <v>420013</v>
      </c>
      <c r="R46" s="28">
        <v>347267</v>
      </c>
      <c r="S46" s="28">
        <v>393695</v>
      </c>
      <c r="T46" s="28">
        <v>447629</v>
      </c>
      <c r="U46" s="22">
        <v>312229</v>
      </c>
      <c r="V46" s="28">
        <v>338723</v>
      </c>
      <c r="W46" s="28">
        <v>400694</v>
      </c>
      <c r="X46" s="28">
        <v>640290</v>
      </c>
      <c r="Y46" s="22">
        <v>602849</v>
      </c>
    </row>
    <row r="47" spans="1:25" ht="13.5">
      <c r="A47" s="3" t="s">
        <v>131</v>
      </c>
      <c r="B47" s="28"/>
      <c r="C47" s="28"/>
      <c r="D47" s="28"/>
      <c r="E47" s="22"/>
      <c r="F47" s="28"/>
      <c r="G47" s="28"/>
      <c r="H47" s="28"/>
      <c r="I47" s="22"/>
      <c r="J47" s="28"/>
      <c r="K47" s="28"/>
      <c r="L47" s="28"/>
      <c r="M47" s="22"/>
      <c r="N47" s="28"/>
      <c r="O47" s="28"/>
      <c r="P47" s="28"/>
      <c r="Q47" s="22"/>
      <c r="R47" s="28">
        <v>9027</v>
      </c>
      <c r="S47" s="28">
        <v>8953</v>
      </c>
      <c r="T47" s="28">
        <v>9234</v>
      </c>
      <c r="U47" s="22">
        <v>8689</v>
      </c>
      <c r="V47" s="28">
        <v>17917</v>
      </c>
      <c r="W47" s="28">
        <v>20163</v>
      </c>
      <c r="X47" s="28">
        <v>22406</v>
      </c>
      <c r="Y47" s="22">
        <v>22864</v>
      </c>
    </row>
    <row r="48" spans="1:25" ht="13.5">
      <c r="A48" s="3" t="s">
        <v>97</v>
      </c>
      <c r="B48" s="28">
        <v>110822</v>
      </c>
      <c r="C48" s="28">
        <v>160000</v>
      </c>
      <c r="D48" s="28">
        <v>205082</v>
      </c>
      <c r="E48" s="22">
        <v>245495</v>
      </c>
      <c r="F48" s="28">
        <v>238026</v>
      </c>
      <c r="G48" s="28">
        <v>291590</v>
      </c>
      <c r="H48" s="28">
        <v>280853</v>
      </c>
      <c r="I48" s="22">
        <v>276386</v>
      </c>
      <c r="J48" s="28">
        <v>298569</v>
      </c>
      <c r="K48" s="28">
        <v>359682</v>
      </c>
      <c r="L48" s="28">
        <v>340896</v>
      </c>
      <c r="M48" s="22">
        <v>340205</v>
      </c>
      <c r="N48" s="28">
        <v>370981</v>
      </c>
      <c r="O48" s="28">
        <v>332483</v>
      </c>
      <c r="P48" s="28">
        <v>346434</v>
      </c>
      <c r="Q48" s="22">
        <v>351973</v>
      </c>
      <c r="R48" s="28">
        <v>370149</v>
      </c>
      <c r="S48" s="28">
        <v>375352</v>
      </c>
      <c r="T48" s="28">
        <v>659069</v>
      </c>
      <c r="U48" s="22">
        <v>741465</v>
      </c>
      <c r="V48" s="28">
        <v>455529</v>
      </c>
      <c r="W48" s="28">
        <v>431898</v>
      </c>
      <c r="X48" s="28">
        <v>385441</v>
      </c>
      <c r="Y48" s="22">
        <v>471121</v>
      </c>
    </row>
    <row r="49" spans="1:25" ht="13.5">
      <c r="A49" s="3" t="s">
        <v>98</v>
      </c>
      <c r="B49" s="28">
        <v>1304551</v>
      </c>
      <c r="C49" s="28">
        <v>1306681</v>
      </c>
      <c r="D49" s="28">
        <v>1369990</v>
      </c>
      <c r="E49" s="22">
        <v>1429314</v>
      </c>
      <c r="F49" s="28">
        <v>1451651</v>
      </c>
      <c r="G49" s="28">
        <v>1472107</v>
      </c>
      <c r="H49" s="28">
        <v>1540287</v>
      </c>
      <c r="I49" s="22">
        <v>1589414</v>
      </c>
      <c r="J49" s="28">
        <v>1712050</v>
      </c>
      <c r="K49" s="28">
        <v>1708965</v>
      </c>
      <c r="L49" s="28">
        <v>1738308</v>
      </c>
      <c r="M49" s="22">
        <v>1734871</v>
      </c>
      <c r="N49" s="28">
        <v>1625840</v>
      </c>
      <c r="O49" s="28">
        <v>1624679</v>
      </c>
      <c r="P49" s="28">
        <v>1653431</v>
      </c>
      <c r="Q49" s="22">
        <v>1668989</v>
      </c>
      <c r="R49" s="28">
        <v>1727866</v>
      </c>
      <c r="S49" s="28">
        <v>1773275</v>
      </c>
      <c r="T49" s="28">
        <v>1825123</v>
      </c>
      <c r="U49" s="22">
        <v>1843794</v>
      </c>
      <c r="V49" s="28">
        <v>1806060</v>
      </c>
      <c r="W49" s="28">
        <v>1834815</v>
      </c>
      <c r="X49" s="28">
        <v>1810433</v>
      </c>
      <c r="Y49" s="22">
        <v>2416123</v>
      </c>
    </row>
    <row r="50" spans="1:25" ht="13.5">
      <c r="A50" s="3" t="s">
        <v>100</v>
      </c>
      <c r="B50" s="28">
        <v>-140022</v>
      </c>
      <c r="C50" s="28">
        <v>-141073</v>
      </c>
      <c r="D50" s="28">
        <v>-144276</v>
      </c>
      <c r="E50" s="22">
        <v>-149710</v>
      </c>
      <c r="F50" s="28">
        <v>-149800</v>
      </c>
      <c r="G50" s="28">
        <v>-151403</v>
      </c>
      <c r="H50" s="28">
        <v>-158746</v>
      </c>
      <c r="I50" s="22">
        <v>-158749</v>
      </c>
      <c r="J50" s="28">
        <v>-139448</v>
      </c>
      <c r="K50" s="28">
        <v>-139449</v>
      </c>
      <c r="L50" s="28">
        <v>-139450</v>
      </c>
      <c r="M50" s="22">
        <v>-139537</v>
      </c>
      <c r="N50" s="28">
        <v>-128974</v>
      </c>
      <c r="O50" s="28">
        <v>-129315</v>
      </c>
      <c r="P50" s="28">
        <v>-128774</v>
      </c>
      <c r="Q50" s="22">
        <v>-130334</v>
      </c>
      <c r="R50" s="28">
        <v>-130334</v>
      </c>
      <c r="S50" s="28">
        <v>-130335</v>
      </c>
      <c r="T50" s="28">
        <v>-130500</v>
      </c>
      <c r="U50" s="22">
        <v>-130417</v>
      </c>
      <c r="V50" s="28">
        <v>-127744</v>
      </c>
      <c r="W50" s="28">
        <v>-127747</v>
      </c>
      <c r="X50" s="28">
        <v>-127746</v>
      </c>
      <c r="Y50" s="22">
        <v>-714237</v>
      </c>
    </row>
    <row r="51" spans="1:25" ht="13.5">
      <c r="A51" s="3" t="s">
        <v>136</v>
      </c>
      <c r="B51" s="28">
        <v>2062906</v>
      </c>
      <c r="C51" s="28">
        <v>2050087</v>
      </c>
      <c r="D51" s="28">
        <v>1979707</v>
      </c>
      <c r="E51" s="22">
        <v>1972693</v>
      </c>
      <c r="F51" s="28">
        <v>1841596</v>
      </c>
      <c r="G51" s="28">
        <v>1856831</v>
      </c>
      <c r="H51" s="28">
        <v>1930908</v>
      </c>
      <c r="I51" s="22">
        <v>2040740</v>
      </c>
      <c r="J51" s="28">
        <v>2155961</v>
      </c>
      <c r="K51" s="28">
        <v>2206365</v>
      </c>
      <c r="L51" s="28">
        <v>2279654</v>
      </c>
      <c r="M51" s="22">
        <v>2298337</v>
      </c>
      <c r="N51" s="28">
        <v>2214576</v>
      </c>
      <c r="O51" s="28">
        <v>2168988</v>
      </c>
      <c r="P51" s="28">
        <v>2235747</v>
      </c>
      <c r="Q51" s="22">
        <v>2310641</v>
      </c>
      <c r="R51" s="28">
        <v>2323976</v>
      </c>
      <c r="S51" s="28">
        <v>2420941</v>
      </c>
      <c r="T51" s="28">
        <v>2810555</v>
      </c>
      <c r="U51" s="22">
        <v>2775761</v>
      </c>
      <c r="V51" s="28">
        <v>2490486</v>
      </c>
      <c r="W51" s="28">
        <v>2559824</v>
      </c>
      <c r="X51" s="28">
        <v>2730825</v>
      </c>
      <c r="Y51" s="22">
        <v>2798721</v>
      </c>
    </row>
    <row r="52" spans="1:25" ht="13.5">
      <c r="A52" s="2" t="s">
        <v>137</v>
      </c>
      <c r="B52" s="28">
        <v>9400938</v>
      </c>
      <c r="C52" s="28">
        <v>9441469</v>
      </c>
      <c r="D52" s="28">
        <v>9570133</v>
      </c>
      <c r="E52" s="22">
        <v>9688801</v>
      </c>
      <c r="F52" s="28">
        <v>9378236</v>
      </c>
      <c r="G52" s="28">
        <v>9361496</v>
      </c>
      <c r="H52" s="28">
        <v>9514877</v>
      </c>
      <c r="I52" s="22">
        <v>9677459</v>
      </c>
      <c r="J52" s="28">
        <v>9587755</v>
      </c>
      <c r="K52" s="28">
        <v>9552813</v>
      </c>
      <c r="L52" s="28">
        <v>9782922</v>
      </c>
      <c r="M52" s="22">
        <v>9391922</v>
      </c>
      <c r="N52" s="28">
        <v>9299032</v>
      </c>
      <c r="O52" s="28">
        <v>9308747</v>
      </c>
      <c r="P52" s="28">
        <v>9422624</v>
      </c>
      <c r="Q52" s="22">
        <v>9562890</v>
      </c>
      <c r="R52" s="28">
        <v>9800550</v>
      </c>
      <c r="S52" s="28">
        <v>9916390</v>
      </c>
      <c r="T52" s="28">
        <v>10309857</v>
      </c>
      <c r="U52" s="22">
        <v>10271233</v>
      </c>
      <c r="V52" s="28">
        <v>10001632</v>
      </c>
      <c r="W52" s="28">
        <v>10323016</v>
      </c>
      <c r="X52" s="28">
        <v>10556551</v>
      </c>
      <c r="Y52" s="22">
        <v>10434756</v>
      </c>
    </row>
    <row r="53" spans="1:25" ht="14.25" thickBot="1">
      <c r="A53" s="5" t="s">
        <v>138</v>
      </c>
      <c r="B53" s="29">
        <v>38304537</v>
      </c>
      <c r="C53" s="29">
        <v>37124323</v>
      </c>
      <c r="D53" s="29">
        <v>37157085</v>
      </c>
      <c r="E53" s="23">
        <v>36452265</v>
      </c>
      <c r="F53" s="29">
        <v>34462733</v>
      </c>
      <c r="G53" s="29">
        <v>33124569</v>
      </c>
      <c r="H53" s="29">
        <v>33432233</v>
      </c>
      <c r="I53" s="23">
        <v>35158175</v>
      </c>
      <c r="J53" s="29">
        <v>34086179</v>
      </c>
      <c r="K53" s="29">
        <v>34426873</v>
      </c>
      <c r="L53" s="29">
        <v>35010078</v>
      </c>
      <c r="M53" s="23">
        <v>35403308</v>
      </c>
      <c r="N53" s="29">
        <v>34470246</v>
      </c>
      <c r="O53" s="29">
        <v>34756235</v>
      </c>
      <c r="P53" s="29">
        <v>34528272</v>
      </c>
      <c r="Q53" s="23">
        <v>35194303</v>
      </c>
      <c r="R53" s="29">
        <v>35290239</v>
      </c>
      <c r="S53" s="29">
        <v>33931938</v>
      </c>
      <c r="T53" s="29">
        <v>34061041</v>
      </c>
      <c r="U53" s="23">
        <v>34808593</v>
      </c>
      <c r="V53" s="29">
        <v>36290268</v>
      </c>
      <c r="W53" s="29">
        <v>38074389</v>
      </c>
      <c r="X53" s="29">
        <v>38435134</v>
      </c>
      <c r="Y53" s="23">
        <v>37313181</v>
      </c>
    </row>
    <row r="54" spans="1:25" ht="14.25" thickTop="1">
      <c r="A54" s="2" t="s">
        <v>29</v>
      </c>
      <c r="B54" s="28">
        <v>6314670</v>
      </c>
      <c r="C54" s="28">
        <v>6357773</v>
      </c>
      <c r="D54" s="28">
        <v>6713358</v>
      </c>
      <c r="E54" s="22">
        <v>6506086</v>
      </c>
      <c r="F54" s="28">
        <v>6171494</v>
      </c>
      <c r="G54" s="28">
        <v>6122420</v>
      </c>
      <c r="H54" s="28">
        <v>6406401</v>
      </c>
      <c r="I54" s="22">
        <v>6625950</v>
      </c>
      <c r="J54" s="28">
        <v>6585126</v>
      </c>
      <c r="K54" s="28">
        <v>6289242</v>
      </c>
      <c r="L54" s="28">
        <v>6397783</v>
      </c>
      <c r="M54" s="22">
        <v>6429600</v>
      </c>
      <c r="N54" s="28">
        <v>6393332</v>
      </c>
      <c r="O54" s="28">
        <v>6297315</v>
      </c>
      <c r="P54" s="28">
        <v>6342438</v>
      </c>
      <c r="Q54" s="22">
        <v>6015231</v>
      </c>
      <c r="R54" s="28">
        <v>6196914</v>
      </c>
      <c r="S54" s="28">
        <v>5416225</v>
      </c>
      <c r="T54" s="28">
        <v>5430885</v>
      </c>
      <c r="U54" s="22">
        <v>6620490</v>
      </c>
      <c r="V54" s="28">
        <v>8856381</v>
      </c>
      <c r="W54" s="28">
        <v>9289179</v>
      </c>
      <c r="X54" s="28">
        <v>8803430</v>
      </c>
      <c r="Y54" s="22">
        <v>8163838</v>
      </c>
    </row>
    <row r="55" spans="1:25" ht="13.5">
      <c r="A55" s="2" t="s">
        <v>141</v>
      </c>
      <c r="B55" s="28">
        <v>1218537</v>
      </c>
      <c r="C55" s="28">
        <v>1281334</v>
      </c>
      <c r="D55" s="28">
        <v>1468866</v>
      </c>
      <c r="E55" s="22">
        <v>1410315</v>
      </c>
      <c r="F55" s="28">
        <v>1793459</v>
      </c>
      <c r="G55" s="28">
        <v>1529227</v>
      </c>
      <c r="H55" s="28">
        <v>1481364</v>
      </c>
      <c r="I55" s="22">
        <v>1516000</v>
      </c>
      <c r="J55" s="28">
        <v>1694880</v>
      </c>
      <c r="K55" s="28">
        <v>1934760</v>
      </c>
      <c r="L55" s="28">
        <v>2117400</v>
      </c>
      <c r="M55" s="22">
        <v>2107500</v>
      </c>
      <c r="N55" s="28">
        <v>2411741</v>
      </c>
      <c r="O55" s="28">
        <v>2639155</v>
      </c>
      <c r="P55" s="28">
        <v>2962973</v>
      </c>
      <c r="Q55" s="22">
        <v>2925025</v>
      </c>
      <c r="R55" s="28">
        <v>2388659</v>
      </c>
      <c r="S55" s="28">
        <v>2371733</v>
      </c>
      <c r="T55" s="28">
        <v>2679363</v>
      </c>
      <c r="U55" s="22">
        <v>2574912</v>
      </c>
      <c r="V55" s="28">
        <v>3381564</v>
      </c>
      <c r="W55" s="28">
        <v>3345581</v>
      </c>
      <c r="X55" s="28">
        <v>3917285</v>
      </c>
      <c r="Y55" s="22">
        <v>3813221</v>
      </c>
    </row>
    <row r="56" spans="1:25" ht="13.5">
      <c r="A56" s="2" t="s">
        <v>142</v>
      </c>
      <c r="B56" s="28">
        <v>881188</v>
      </c>
      <c r="C56" s="28">
        <v>878084</v>
      </c>
      <c r="D56" s="28">
        <v>969635</v>
      </c>
      <c r="E56" s="22">
        <v>1023776</v>
      </c>
      <c r="F56" s="28">
        <v>615538</v>
      </c>
      <c r="G56" s="28">
        <v>680688</v>
      </c>
      <c r="H56" s="28">
        <v>681888</v>
      </c>
      <c r="I56" s="22">
        <v>776332</v>
      </c>
      <c r="J56" s="28">
        <v>1120656</v>
      </c>
      <c r="K56" s="28">
        <v>1120296</v>
      </c>
      <c r="L56" s="28">
        <v>1153256</v>
      </c>
      <c r="M56" s="22">
        <v>1086216</v>
      </c>
      <c r="N56" s="28">
        <v>558680</v>
      </c>
      <c r="O56" s="28">
        <v>542440</v>
      </c>
      <c r="P56" s="28">
        <v>565000</v>
      </c>
      <c r="Q56" s="22">
        <v>577160</v>
      </c>
      <c r="R56" s="28">
        <v>2649080</v>
      </c>
      <c r="S56" s="28">
        <v>2673080</v>
      </c>
      <c r="T56" s="28">
        <v>2591080</v>
      </c>
      <c r="U56" s="22">
        <v>2823080</v>
      </c>
      <c r="V56" s="28">
        <v>517940</v>
      </c>
      <c r="W56" s="28">
        <v>439232</v>
      </c>
      <c r="X56" s="28">
        <v>558635</v>
      </c>
      <c r="Y56" s="22">
        <v>478382</v>
      </c>
    </row>
    <row r="57" spans="1:25" ht="13.5">
      <c r="A57" s="2" t="s">
        <v>145</v>
      </c>
      <c r="B57" s="28">
        <v>262980</v>
      </c>
      <c r="C57" s="28">
        <v>295946</v>
      </c>
      <c r="D57" s="28">
        <v>189760</v>
      </c>
      <c r="E57" s="22">
        <v>344084</v>
      </c>
      <c r="F57" s="28">
        <v>104328</v>
      </c>
      <c r="G57" s="28">
        <v>177925</v>
      </c>
      <c r="H57" s="28">
        <v>142434</v>
      </c>
      <c r="I57" s="22">
        <v>273549</v>
      </c>
      <c r="J57" s="28">
        <v>145052</v>
      </c>
      <c r="K57" s="28">
        <v>238115</v>
      </c>
      <c r="L57" s="28">
        <v>210399</v>
      </c>
      <c r="M57" s="22">
        <v>467982</v>
      </c>
      <c r="N57" s="28">
        <v>289383</v>
      </c>
      <c r="O57" s="28">
        <v>386190</v>
      </c>
      <c r="P57" s="28">
        <v>297577</v>
      </c>
      <c r="Q57" s="22">
        <v>345009</v>
      </c>
      <c r="R57" s="28">
        <v>312486</v>
      </c>
      <c r="S57" s="28">
        <v>324345</v>
      </c>
      <c r="T57" s="28">
        <v>234996</v>
      </c>
      <c r="U57" s="22">
        <v>388734</v>
      </c>
      <c r="V57" s="28">
        <v>274419</v>
      </c>
      <c r="W57" s="28">
        <v>349248</v>
      </c>
      <c r="X57" s="28">
        <v>308167</v>
      </c>
      <c r="Y57" s="22">
        <v>320111</v>
      </c>
    </row>
    <row r="58" spans="1:25" ht="13.5">
      <c r="A58" s="2" t="s">
        <v>151</v>
      </c>
      <c r="B58" s="28">
        <v>91141</v>
      </c>
      <c r="C58" s="28">
        <v>97019</v>
      </c>
      <c r="D58" s="28">
        <v>117325</v>
      </c>
      <c r="E58" s="22">
        <v>146292</v>
      </c>
      <c r="F58" s="28">
        <v>129365</v>
      </c>
      <c r="G58" s="28">
        <v>121304</v>
      </c>
      <c r="H58" s="28">
        <v>132469</v>
      </c>
      <c r="I58" s="22">
        <v>149953</v>
      </c>
      <c r="J58" s="28">
        <v>153249</v>
      </c>
      <c r="K58" s="28">
        <v>154898</v>
      </c>
      <c r="L58" s="28">
        <v>151039</v>
      </c>
      <c r="M58" s="22">
        <v>160507</v>
      </c>
      <c r="N58" s="28">
        <v>174478</v>
      </c>
      <c r="O58" s="28">
        <v>186536</v>
      </c>
      <c r="P58" s="28">
        <v>204577</v>
      </c>
      <c r="Q58" s="22">
        <v>222494</v>
      </c>
      <c r="R58" s="28">
        <v>188762</v>
      </c>
      <c r="S58" s="28">
        <v>156044</v>
      </c>
      <c r="T58" s="28">
        <v>167226</v>
      </c>
      <c r="U58" s="22">
        <v>171970</v>
      </c>
      <c r="V58" s="28">
        <v>108544</v>
      </c>
      <c r="W58" s="28">
        <v>122683</v>
      </c>
      <c r="X58" s="28">
        <v>130564</v>
      </c>
      <c r="Y58" s="22">
        <v>117510</v>
      </c>
    </row>
    <row r="59" spans="1:25" ht="13.5">
      <c r="A59" s="2" t="s">
        <v>152</v>
      </c>
      <c r="B59" s="28"/>
      <c r="C59" s="28"/>
      <c r="D59" s="28"/>
      <c r="E59" s="22"/>
      <c r="F59" s="28"/>
      <c r="G59" s="28"/>
      <c r="H59" s="28"/>
      <c r="I59" s="22"/>
      <c r="J59" s="28"/>
      <c r="K59" s="28"/>
      <c r="L59" s="28"/>
      <c r="M59" s="22"/>
      <c r="N59" s="28">
        <v>135273</v>
      </c>
      <c r="O59" s="28">
        <v>151104</v>
      </c>
      <c r="P59" s="28">
        <v>253434</v>
      </c>
      <c r="Q59" s="22">
        <v>484452</v>
      </c>
      <c r="R59" s="28"/>
      <c r="S59" s="28"/>
      <c r="T59" s="28"/>
      <c r="U59" s="22"/>
      <c r="V59" s="28"/>
      <c r="W59" s="28"/>
      <c r="X59" s="28"/>
      <c r="Y59" s="22"/>
    </row>
    <row r="60" spans="1:25" ht="13.5">
      <c r="A60" s="2" t="s">
        <v>144</v>
      </c>
      <c r="B60" s="28">
        <v>1934252</v>
      </c>
      <c r="C60" s="28">
        <v>2087330</v>
      </c>
      <c r="D60" s="28">
        <v>1734946</v>
      </c>
      <c r="E60" s="22">
        <v>1831008</v>
      </c>
      <c r="F60" s="28">
        <v>1547735</v>
      </c>
      <c r="G60" s="28">
        <v>1760134</v>
      </c>
      <c r="H60" s="28">
        <v>1438758</v>
      </c>
      <c r="I60" s="22">
        <v>1489236</v>
      </c>
      <c r="J60" s="28">
        <v>1257434</v>
      </c>
      <c r="K60" s="28">
        <v>1638568</v>
      </c>
      <c r="L60" s="28">
        <v>1349712</v>
      </c>
      <c r="M60" s="22">
        <v>1433153</v>
      </c>
      <c r="N60" s="28">
        <v>1291448</v>
      </c>
      <c r="O60" s="28">
        <v>1561001</v>
      </c>
      <c r="P60" s="28">
        <v>1104729</v>
      </c>
      <c r="Q60" s="22">
        <v>1390203</v>
      </c>
      <c r="R60" s="28">
        <v>1478259</v>
      </c>
      <c r="S60" s="28">
        <v>1566225</v>
      </c>
      <c r="T60" s="28">
        <v>1152138</v>
      </c>
      <c r="U60" s="22">
        <v>1011397</v>
      </c>
      <c r="V60" s="28">
        <v>959758</v>
      </c>
      <c r="W60" s="28">
        <v>1273327</v>
      </c>
      <c r="X60" s="28">
        <v>846288</v>
      </c>
      <c r="Y60" s="22">
        <v>1139024</v>
      </c>
    </row>
    <row r="61" spans="1:25" ht="13.5">
      <c r="A61" s="2" t="s">
        <v>124</v>
      </c>
      <c r="B61" s="28">
        <v>2461085</v>
      </c>
      <c r="C61" s="28">
        <v>2120698</v>
      </c>
      <c r="D61" s="28">
        <v>2279266</v>
      </c>
      <c r="E61" s="22">
        <v>2043776</v>
      </c>
      <c r="F61" s="28">
        <v>2231909</v>
      </c>
      <c r="G61" s="28">
        <v>1865730</v>
      </c>
      <c r="H61" s="28">
        <v>2058460</v>
      </c>
      <c r="I61" s="22">
        <v>2256719</v>
      </c>
      <c r="J61" s="28">
        <v>2647704</v>
      </c>
      <c r="K61" s="28">
        <v>2353168</v>
      </c>
      <c r="L61" s="28">
        <v>2615644</v>
      </c>
      <c r="M61" s="22">
        <v>2229651</v>
      </c>
      <c r="N61" s="28">
        <v>2426346</v>
      </c>
      <c r="O61" s="28">
        <v>2151650</v>
      </c>
      <c r="P61" s="28">
        <v>2087273</v>
      </c>
      <c r="Q61" s="22">
        <v>2224796</v>
      </c>
      <c r="R61" s="28">
        <v>1949179</v>
      </c>
      <c r="S61" s="28">
        <v>1826684</v>
      </c>
      <c r="T61" s="28">
        <v>1617017</v>
      </c>
      <c r="U61" s="22">
        <v>1304610</v>
      </c>
      <c r="V61" s="28">
        <v>1456981</v>
      </c>
      <c r="W61" s="28">
        <v>1306918</v>
      </c>
      <c r="X61" s="28">
        <v>1543531</v>
      </c>
      <c r="Y61" s="22">
        <v>1710678</v>
      </c>
    </row>
    <row r="62" spans="1:25" ht="13.5">
      <c r="A62" s="2" t="s">
        <v>155</v>
      </c>
      <c r="B62" s="28">
        <v>13163854</v>
      </c>
      <c r="C62" s="28">
        <v>13118186</v>
      </c>
      <c r="D62" s="28">
        <v>13473158</v>
      </c>
      <c r="E62" s="22">
        <v>13305338</v>
      </c>
      <c r="F62" s="28">
        <v>12593831</v>
      </c>
      <c r="G62" s="28">
        <v>12257429</v>
      </c>
      <c r="H62" s="28">
        <v>12341776</v>
      </c>
      <c r="I62" s="22">
        <v>13087740</v>
      </c>
      <c r="J62" s="28">
        <v>13604104</v>
      </c>
      <c r="K62" s="28">
        <v>13729048</v>
      </c>
      <c r="L62" s="28">
        <v>13995234</v>
      </c>
      <c r="M62" s="22">
        <v>13914611</v>
      </c>
      <c r="N62" s="28">
        <v>13680683</v>
      </c>
      <c r="O62" s="28">
        <v>13915393</v>
      </c>
      <c r="P62" s="28">
        <v>13818006</v>
      </c>
      <c r="Q62" s="22">
        <v>14184374</v>
      </c>
      <c r="R62" s="28">
        <v>15163342</v>
      </c>
      <c r="S62" s="28">
        <v>14334339</v>
      </c>
      <c r="T62" s="28">
        <v>13872708</v>
      </c>
      <c r="U62" s="22">
        <v>14895195</v>
      </c>
      <c r="V62" s="28">
        <v>15555590</v>
      </c>
      <c r="W62" s="28">
        <v>16126171</v>
      </c>
      <c r="X62" s="28">
        <v>16107902</v>
      </c>
      <c r="Y62" s="22">
        <v>15742767</v>
      </c>
    </row>
    <row r="63" spans="1:25" ht="13.5">
      <c r="A63" s="2" t="s">
        <v>157</v>
      </c>
      <c r="B63" s="28">
        <v>1678210</v>
      </c>
      <c r="C63" s="28">
        <v>1731692</v>
      </c>
      <c r="D63" s="28">
        <v>1833023</v>
      </c>
      <c r="E63" s="22">
        <v>1934354</v>
      </c>
      <c r="F63" s="28">
        <v>2003064</v>
      </c>
      <c r="G63" s="28">
        <v>2083386</v>
      </c>
      <c r="H63" s="28">
        <v>2227658</v>
      </c>
      <c r="I63" s="22">
        <v>2273130</v>
      </c>
      <c r="J63" s="28">
        <v>1787050</v>
      </c>
      <c r="K63" s="28">
        <v>1798456</v>
      </c>
      <c r="L63" s="28">
        <v>1910930</v>
      </c>
      <c r="M63" s="22">
        <v>2123404</v>
      </c>
      <c r="N63" s="28">
        <v>2481290</v>
      </c>
      <c r="O63" s="28">
        <v>2555800</v>
      </c>
      <c r="P63" s="28">
        <v>2680510</v>
      </c>
      <c r="Q63" s="22">
        <v>2813620</v>
      </c>
      <c r="R63" s="28">
        <v>1785475</v>
      </c>
      <c r="S63" s="28">
        <v>1859536</v>
      </c>
      <c r="T63" s="28">
        <v>1978372</v>
      </c>
      <c r="U63" s="22">
        <v>1988440</v>
      </c>
      <c r="V63" s="28">
        <v>3353906</v>
      </c>
      <c r="W63" s="28">
        <v>3530818</v>
      </c>
      <c r="X63" s="28">
        <v>3583196</v>
      </c>
      <c r="Y63" s="22">
        <v>3779046</v>
      </c>
    </row>
    <row r="64" spans="1:25" ht="13.5">
      <c r="A64" s="2" t="s">
        <v>159</v>
      </c>
      <c r="B64" s="28">
        <v>2014086</v>
      </c>
      <c r="C64" s="28">
        <v>2126888</v>
      </c>
      <c r="D64" s="28">
        <v>2226350</v>
      </c>
      <c r="E64" s="22">
        <v>2269290</v>
      </c>
      <c r="F64" s="28">
        <v>2256984</v>
      </c>
      <c r="G64" s="28">
        <v>2284163</v>
      </c>
      <c r="H64" s="28">
        <v>2292561</v>
      </c>
      <c r="I64" s="22">
        <v>2321344</v>
      </c>
      <c r="J64" s="28">
        <v>2405913</v>
      </c>
      <c r="K64" s="28">
        <v>2528693</v>
      </c>
      <c r="L64" s="28">
        <v>2561490</v>
      </c>
      <c r="M64" s="22">
        <v>2633598</v>
      </c>
      <c r="N64" s="28">
        <v>2656668</v>
      </c>
      <c r="O64" s="28">
        <v>2627760</v>
      </c>
      <c r="P64" s="28">
        <v>2654721</v>
      </c>
      <c r="Q64" s="22">
        <v>2623155</v>
      </c>
      <c r="R64" s="28">
        <v>2602557</v>
      </c>
      <c r="S64" s="28">
        <v>2529138</v>
      </c>
      <c r="T64" s="28">
        <v>2464759</v>
      </c>
      <c r="U64" s="22">
        <v>2413450</v>
      </c>
      <c r="V64" s="28">
        <v>2452205</v>
      </c>
      <c r="W64" s="28">
        <v>2488633</v>
      </c>
      <c r="X64" s="28">
        <v>2493690</v>
      </c>
      <c r="Y64" s="22">
        <v>2586263</v>
      </c>
    </row>
    <row r="65" spans="1:25" ht="13.5">
      <c r="A65" s="2" t="s">
        <v>161</v>
      </c>
      <c r="B65" s="28">
        <v>201730</v>
      </c>
      <c r="C65" s="28">
        <v>194658</v>
      </c>
      <c r="D65" s="28">
        <v>187585</v>
      </c>
      <c r="E65" s="22">
        <v>194788</v>
      </c>
      <c r="F65" s="28">
        <v>190858</v>
      </c>
      <c r="G65" s="28">
        <v>184048</v>
      </c>
      <c r="H65" s="28">
        <v>177238</v>
      </c>
      <c r="I65" s="22">
        <v>367116</v>
      </c>
      <c r="J65" s="28">
        <v>358301</v>
      </c>
      <c r="K65" s="28">
        <v>352466</v>
      </c>
      <c r="L65" s="28">
        <v>346631</v>
      </c>
      <c r="M65" s="22">
        <v>342796</v>
      </c>
      <c r="N65" s="28">
        <v>336107</v>
      </c>
      <c r="O65" s="28">
        <v>329427</v>
      </c>
      <c r="P65" s="28">
        <v>322747</v>
      </c>
      <c r="Q65" s="22">
        <v>329470</v>
      </c>
      <c r="R65" s="28">
        <v>323673</v>
      </c>
      <c r="S65" s="28">
        <v>317038</v>
      </c>
      <c r="T65" s="28">
        <v>310194</v>
      </c>
      <c r="U65" s="22">
        <v>314550</v>
      </c>
      <c r="V65" s="28">
        <v>305884</v>
      </c>
      <c r="W65" s="28">
        <v>299740</v>
      </c>
      <c r="X65" s="28">
        <v>293595</v>
      </c>
      <c r="Y65" s="22">
        <v>292250</v>
      </c>
    </row>
    <row r="66" spans="1:25" ht="13.5">
      <c r="A66" s="2" t="s">
        <v>124</v>
      </c>
      <c r="B66" s="28">
        <v>102574</v>
      </c>
      <c r="C66" s="28">
        <v>96981</v>
      </c>
      <c r="D66" s="28">
        <v>95653</v>
      </c>
      <c r="E66" s="22">
        <v>90614</v>
      </c>
      <c r="F66" s="28">
        <v>89384</v>
      </c>
      <c r="G66" s="28">
        <v>98218</v>
      </c>
      <c r="H66" s="28">
        <v>106328</v>
      </c>
      <c r="I66" s="22">
        <v>96566</v>
      </c>
      <c r="J66" s="28">
        <v>128214</v>
      </c>
      <c r="K66" s="28">
        <v>131550</v>
      </c>
      <c r="L66" s="28">
        <v>96382</v>
      </c>
      <c r="M66" s="22">
        <v>98196</v>
      </c>
      <c r="N66" s="28">
        <v>102151</v>
      </c>
      <c r="O66" s="28">
        <v>103700</v>
      </c>
      <c r="P66" s="28">
        <v>90974</v>
      </c>
      <c r="Q66" s="22">
        <v>111711</v>
      </c>
      <c r="R66" s="28">
        <v>116063</v>
      </c>
      <c r="S66" s="28">
        <v>117308</v>
      </c>
      <c r="T66" s="28">
        <v>100849</v>
      </c>
      <c r="U66" s="22">
        <v>96457</v>
      </c>
      <c r="V66" s="28">
        <v>95572</v>
      </c>
      <c r="W66" s="28">
        <v>105843</v>
      </c>
      <c r="X66" s="28">
        <v>109016</v>
      </c>
      <c r="Y66" s="22">
        <v>106889</v>
      </c>
    </row>
    <row r="67" spans="1:25" ht="13.5">
      <c r="A67" s="2" t="s">
        <v>162</v>
      </c>
      <c r="B67" s="28">
        <v>3996602</v>
      </c>
      <c r="C67" s="28">
        <v>4150220</v>
      </c>
      <c r="D67" s="28">
        <v>4342612</v>
      </c>
      <c r="E67" s="22">
        <v>4489047</v>
      </c>
      <c r="F67" s="28">
        <v>4540291</v>
      </c>
      <c r="G67" s="28">
        <v>4649816</v>
      </c>
      <c r="H67" s="28">
        <v>4803785</v>
      </c>
      <c r="I67" s="22">
        <v>5058157</v>
      </c>
      <c r="J67" s="28">
        <v>4679478</v>
      </c>
      <c r="K67" s="28">
        <v>4811165</v>
      </c>
      <c r="L67" s="28">
        <v>4915434</v>
      </c>
      <c r="M67" s="22">
        <v>5197994</v>
      </c>
      <c r="N67" s="28">
        <v>5576217</v>
      </c>
      <c r="O67" s="28">
        <v>5616689</v>
      </c>
      <c r="P67" s="28">
        <v>5748953</v>
      </c>
      <c r="Q67" s="22">
        <v>5877957</v>
      </c>
      <c r="R67" s="28">
        <v>4827770</v>
      </c>
      <c r="S67" s="28">
        <v>4823021</v>
      </c>
      <c r="T67" s="28">
        <v>4854177</v>
      </c>
      <c r="U67" s="22">
        <v>4812898</v>
      </c>
      <c r="V67" s="28">
        <v>6207569</v>
      </c>
      <c r="W67" s="28">
        <v>6425035</v>
      </c>
      <c r="X67" s="28">
        <v>6479498</v>
      </c>
      <c r="Y67" s="22">
        <v>6764448</v>
      </c>
    </row>
    <row r="68" spans="1:25" ht="14.25" thickBot="1">
      <c r="A68" s="5" t="s">
        <v>30</v>
      </c>
      <c r="B68" s="29">
        <v>17160456</v>
      </c>
      <c r="C68" s="29">
        <v>17268406</v>
      </c>
      <c r="D68" s="29">
        <v>17815770</v>
      </c>
      <c r="E68" s="23">
        <v>17794386</v>
      </c>
      <c r="F68" s="29">
        <v>17134122</v>
      </c>
      <c r="G68" s="29">
        <v>16907245</v>
      </c>
      <c r="H68" s="29">
        <v>17145562</v>
      </c>
      <c r="I68" s="23">
        <v>18145897</v>
      </c>
      <c r="J68" s="29">
        <v>18283583</v>
      </c>
      <c r="K68" s="29">
        <v>18540214</v>
      </c>
      <c r="L68" s="29">
        <v>18910669</v>
      </c>
      <c r="M68" s="23">
        <v>19112606</v>
      </c>
      <c r="N68" s="29">
        <v>19256901</v>
      </c>
      <c r="O68" s="29">
        <v>19532082</v>
      </c>
      <c r="P68" s="29">
        <v>19566959</v>
      </c>
      <c r="Q68" s="23">
        <v>20062331</v>
      </c>
      <c r="R68" s="29">
        <v>19991112</v>
      </c>
      <c r="S68" s="29">
        <v>19157360</v>
      </c>
      <c r="T68" s="29">
        <v>18726885</v>
      </c>
      <c r="U68" s="23">
        <v>19708094</v>
      </c>
      <c r="V68" s="29">
        <v>21763159</v>
      </c>
      <c r="W68" s="29">
        <v>22551207</v>
      </c>
      <c r="X68" s="29">
        <v>22587401</v>
      </c>
      <c r="Y68" s="23">
        <v>22507215</v>
      </c>
    </row>
    <row r="69" spans="1:25" ht="14.25" thickTop="1">
      <c r="A69" s="2" t="s">
        <v>164</v>
      </c>
      <c r="B69" s="28">
        <v>1236640</v>
      </c>
      <c r="C69" s="28">
        <v>1236640</v>
      </c>
      <c r="D69" s="28">
        <v>1236640</v>
      </c>
      <c r="E69" s="22">
        <v>1236640</v>
      </c>
      <c r="F69" s="28">
        <v>1236640</v>
      </c>
      <c r="G69" s="28">
        <v>1236640</v>
      </c>
      <c r="H69" s="28">
        <v>1236640</v>
      </c>
      <c r="I69" s="22">
        <v>1236640</v>
      </c>
      <c r="J69" s="28">
        <v>1236640</v>
      </c>
      <c r="K69" s="28">
        <v>1236640</v>
      </c>
      <c r="L69" s="28">
        <v>1236640</v>
      </c>
      <c r="M69" s="22">
        <v>1236640</v>
      </c>
      <c r="N69" s="28">
        <v>1236640</v>
      </c>
      <c r="O69" s="28">
        <v>1236640</v>
      </c>
      <c r="P69" s="28">
        <v>1236640</v>
      </c>
      <c r="Q69" s="22">
        <v>1236640</v>
      </c>
      <c r="R69" s="28">
        <v>1236640</v>
      </c>
      <c r="S69" s="28">
        <v>1236640</v>
      </c>
      <c r="T69" s="28">
        <v>1236640</v>
      </c>
      <c r="U69" s="22">
        <v>1236640</v>
      </c>
      <c r="V69" s="28">
        <v>1236640</v>
      </c>
      <c r="W69" s="28">
        <v>1236640</v>
      </c>
      <c r="X69" s="28">
        <v>1236640</v>
      </c>
      <c r="Y69" s="22">
        <v>1236640</v>
      </c>
    </row>
    <row r="70" spans="1:25" ht="13.5">
      <c r="A70" s="2" t="s">
        <v>31</v>
      </c>
      <c r="B70" s="28">
        <v>2244650</v>
      </c>
      <c r="C70" s="28">
        <v>2244650</v>
      </c>
      <c r="D70" s="28">
        <v>2244650</v>
      </c>
      <c r="E70" s="22">
        <v>2244650</v>
      </c>
      <c r="F70" s="28">
        <v>2244650</v>
      </c>
      <c r="G70" s="28">
        <v>2244650</v>
      </c>
      <c r="H70" s="28">
        <v>2244650</v>
      </c>
      <c r="I70" s="22">
        <v>2244650</v>
      </c>
      <c r="J70" s="28">
        <v>2244650</v>
      </c>
      <c r="K70" s="28">
        <v>2244650</v>
      </c>
      <c r="L70" s="28">
        <v>2244650</v>
      </c>
      <c r="M70" s="22">
        <v>2244650</v>
      </c>
      <c r="N70" s="28">
        <v>2244650</v>
      </c>
      <c r="O70" s="28">
        <v>2244650</v>
      </c>
      <c r="P70" s="28">
        <v>2244650</v>
      </c>
      <c r="Q70" s="22">
        <v>2244650</v>
      </c>
      <c r="R70" s="28">
        <v>2244650</v>
      </c>
      <c r="S70" s="28">
        <v>2244650</v>
      </c>
      <c r="T70" s="28">
        <v>2244650</v>
      </c>
      <c r="U70" s="22">
        <v>2244650</v>
      </c>
      <c r="V70" s="28">
        <v>2244650</v>
      </c>
      <c r="W70" s="28">
        <v>2244650</v>
      </c>
      <c r="X70" s="28">
        <v>2244650</v>
      </c>
      <c r="Y70" s="22">
        <v>2244650</v>
      </c>
    </row>
    <row r="71" spans="1:25" ht="13.5">
      <c r="A71" s="2" t="s">
        <v>170</v>
      </c>
      <c r="B71" s="28">
        <v>16699616</v>
      </c>
      <c r="C71" s="28">
        <v>16120308</v>
      </c>
      <c r="D71" s="28">
        <v>15703184</v>
      </c>
      <c r="E71" s="22">
        <v>15354978</v>
      </c>
      <c r="F71" s="28">
        <v>14622074</v>
      </c>
      <c r="G71" s="28">
        <v>14299348</v>
      </c>
      <c r="H71" s="28">
        <v>14421912</v>
      </c>
      <c r="I71" s="22">
        <v>14765489</v>
      </c>
      <c r="J71" s="28">
        <v>14084537</v>
      </c>
      <c r="K71" s="28">
        <v>14256957</v>
      </c>
      <c r="L71" s="28">
        <v>13972469</v>
      </c>
      <c r="M71" s="22">
        <v>14035193</v>
      </c>
      <c r="N71" s="28">
        <v>13136121</v>
      </c>
      <c r="O71" s="28">
        <v>13050683</v>
      </c>
      <c r="P71" s="28">
        <v>12684596</v>
      </c>
      <c r="Q71" s="22">
        <v>12602678</v>
      </c>
      <c r="R71" s="28">
        <v>12938801</v>
      </c>
      <c r="S71" s="28">
        <v>12538030</v>
      </c>
      <c r="T71" s="28">
        <v>12765796</v>
      </c>
      <c r="U71" s="22">
        <v>12780505</v>
      </c>
      <c r="V71" s="28">
        <v>12399026</v>
      </c>
      <c r="W71" s="28">
        <v>12510948</v>
      </c>
      <c r="X71" s="28">
        <v>12236191</v>
      </c>
      <c r="Y71" s="22">
        <v>11588466</v>
      </c>
    </row>
    <row r="72" spans="1:25" ht="13.5">
      <c r="A72" s="2" t="s">
        <v>171</v>
      </c>
      <c r="B72" s="28">
        <v>-1433</v>
      </c>
      <c r="C72" s="28">
        <v>-1433</v>
      </c>
      <c r="D72" s="28">
        <v>-1406</v>
      </c>
      <c r="E72" s="22">
        <v>-1390</v>
      </c>
      <c r="F72" s="28">
        <v>-1390</v>
      </c>
      <c r="G72" s="28">
        <v>-1390</v>
      </c>
      <c r="H72" s="28">
        <v>-1390</v>
      </c>
      <c r="I72" s="22">
        <v>-1390</v>
      </c>
      <c r="J72" s="28">
        <v>-1390</v>
      </c>
      <c r="K72" s="28">
        <v>-1390</v>
      </c>
      <c r="L72" s="28">
        <v>-1390</v>
      </c>
      <c r="M72" s="22">
        <v>-1390</v>
      </c>
      <c r="N72" s="28">
        <v>-1390</v>
      </c>
      <c r="O72" s="28">
        <v>-1390</v>
      </c>
      <c r="P72" s="28">
        <v>-1356</v>
      </c>
      <c r="Q72" s="22">
        <v>-1356</v>
      </c>
      <c r="R72" s="28">
        <v>-1356</v>
      </c>
      <c r="S72" s="28">
        <v>-1356</v>
      </c>
      <c r="T72" s="28">
        <v>-1356</v>
      </c>
      <c r="U72" s="22">
        <v>-1356</v>
      </c>
      <c r="V72" s="28">
        <v>-1356</v>
      </c>
      <c r="W72" s="28">
        <v>-1340</v>
      </c>
      <c r="X72" s="28">
        <v>-1340</v>
      </c>
      <c r="Y72" s="22">
        <v>-1340</v>
      </c>
    </row>
    <row r="73" spans="1:25" ht="13.5">
      <c r="A73" s="2" t="s">
        <v>32</v>
      </c>
      <c r="B73" s="28">
        <v>20179472</v>
      </c>
      <c r="C73" s="28">
        <v>19600165</v>
      </c>
      <c r="D73" s="28">
        <v>19183067</v>
      </c>
      <c r="E73" s="22">
        <v>18834877</v>
      </c>
      <c r="F73" s="28">
        <v>18101973</v>
      </c>
      <c r="G73" s="28">
        <v>17779248</v>
      </c>
      <c r="H73" s="28">
        <v>17901812</v>
      </c>
      <c r="I73" s="22">
        <v>18245389</v>
      </c>
      <c r="J73" s="28">
        <v>17564437</v>
      </c>
      <c r="K73" s="28">
        <v>17736856</v>
      </c>
      <c r="L73" s="28">
        <v>17452368</v>
      </c>
      <c r="M73" s="22">
        <v>17515092</v>
      </c>
      <c r="N73" s="28">
        <v>16616021</v>
      </c>
      <c r="O73" s="28">
        <v>16530583</v>
      </c>
      <c r="P73" s="28">
        <v>16164529</v>
      </c>
      <c r="Q73" s="22">
        <v>16082611</v>
      </c>
      <c r="R73" s="28">
        <v>16418734</v>
      </c>
      <c r="S73" s="28">
        <v>16017963</v>
      </c>
      <c r="T73" s="28">
        <v>16245729</v>
      </c>
      <c r="U73" s="22">
        <v>16260439</v>
      </c>
      <c r="V73" s="28">
        <v>15878960</v>
      </c>
      <c r="W73" s="28">
        <v>15990898</v>
      </c>
      <c r="X73" s="28">
        <v>15716141</v>
      </c>
      <c r="Y73" s="22">
        <v>15068416</v>
      </c>
    </row>
    <row r="74" spans="1:25" ht="13.5">
      <c r="A74" s="2" t="s">
        <v>173</v>
      </c>
      <c r="B74" s="28">
        <v>329813</v>
      </c>
      <c r="C74" s="28">
        <v>288649</v>
      </c>
      <c r="D74" s="28">
        <v>176417</v>
      </c>
      <c r="E74" s="22">
        <v>125724</v>
      </c>
      <c r="F74" s="28">
        <v>56838</v>
      </c>
      <c r="G74" s="28">
        <v>32564</v>
      </c>
      <c r="H74" s="28">
        <v>39546</v>
      </c>
      <c r="I74" s="22">
        <v>53148</v>
      </c>
      <c r="J74" s="28">
        <v>46099</v>
      </c>
      <c r="K74" s="28">
        <v>43034</v>
      </c>
      <c r="L74" s="28">
        <v>51954</v>
      </c>
      <c r="M74" s="22">
        <v>63945</v>
      </c>
      <c r="N74" s="28">
        <v>53144</v>
      </c>
      <c r="O74" s="28">
        <v>49148</v>
      </c>
      <c r="P74" s="28">
        <v>77452</v>
      </c>
      <c r="Q74" s="22">
        <v>99811</v>
      </c>
      <c r="R74" s="28">
        <v>68808</v>
      </c>
      <c r="S74" s="28">
        <v>88291</v>
      </c>
      <c r="T74" s="28">
        <v>121349</v>
      </c>
      <c r="U74" s="22">
        <v>26303</v>
      </c>
      <c r="V74" s="28">
        <v>42412</v>
      </c>
      <c r="W74" s="28">
        <v>102275</v>
      </c>
      <c r="X74" s="28">
        <v>218129</v>
      </c>
      <c r="Y74" s="22">
        <v>198054</v>
      </c>
    </row>
    <row r="75" spans="1:25" ht="13.5">
      <c r="A75" s="2" t="s">
        <v>33</v>
      </c>
      <c r="B75" s="28">
        <v>592232</v>
      </c>
      <c r="C75" s="28">
        <v>-76300</v>
      </c>
      <c r="D75" s="28">
        <v>-60139</v>
      </c>
      <c r="E75" s="22">
        <v>-346044</v>
      </c>
      <c r="F75" s="28">
        <v>-875097</v>
      </c>
      <c r="G75" s="28">
        <v>-1640193</v>
      </c>
      <c r="H75" s="28">
        <v>-1700581</v>
      </c>
      <c r="I75" s="22">
        <v>-1330648</v>
      </c>
      <c r="J75" s="28">
        <v>-1848718</v>
      </c>
      <c r="K75" s="28">
        <v>-1933878</v>
      </c>
      <c r="L75" s="28">
        <v>-1444844</v>
      </c>
      <c r="M75" s="22">
        <v>-1329222</v>
      </c>
      <c r="N75" s="28">
        <v>-1493554</v>
      </c>
      <c r="O75" s="28">
        <v>-1393961</v>
      </c>
      <c r="P75" s="28">
        <v>-1319796</v>
      </c>
      <c r="Q75" s="22">
        <v>-1091977</v>
      </c>
      <c r="R75" s="28">
        <v>-1227155</v>
      </c>
      <c r="S75" s="28">
        <v>-1370857</v>
      </c>
      <c r="T75" s="28">
        <v>-1072596</v>
      </c>
      <c r="U75" s="22">
        <v>-1225427</v>
      </c>
      <c r="V75" s="28">
        <v>-1429405</v>
      </c>
      <c r="W75" s="28">
        <v>-605898</v>
      </c>
      <c r="X75" s="28">
        <v>-120220</v>
      </c>
      <c r="Y75" s="22">
        <v>-492513</v>
      </c>
    </row>
    <row r="76" spans="1:25" ht="13.5">
      <c r="A76" s="2" t="s">
        <v>174</v>
      </c>
      <c r="B76" s="28">
        <v>922045</v>
      </c>
      <c r="C76" s="28">
        <v>212349</v>
      </c>
      <c r="D76" s="28">
        <v>116277</v>
      </c>
      <c r="E76" s="22">
        <v>-220320</v>
      </c>
      <c r="F76" s="28">
        <v>-818259</v>
      </c>
      <c r="G76" s="28">
        <v>-1607629</v>
      </c>
      <c r="H76" s="28">
        <v>-1661035</v>
      </c>
      <c r="I76" s="22">
        <v>-1277500</v>
      </c>
      <c r="J76" s="28">
        <v>-1802618</v>
      </c>
      <c r="K76" s="28">
        <v>-1890843</v>
      </c>
      <c r="L76" s="28">
        <v>-1392890</v>
      </c>
      <c r="M76" s="22">
        <v>-1265276</v>
      </c>
      <c r="N76" s="28">
        <v>-1440409</v>
      </c>
      <c r="O76" s="28">
        <v>-1344813</v>
      </c>
      <c r="P76" s="28">
        <v>-1242343</v>
      </c>
      <c r="Q76" s="22">
        <v>-992165</v>
      </c>
      <c r="R76" s="28">
        <v>-1158347</v>
      </c>
      <c r="S76" s="28">
        <v>-1282566</v>
      </c>
      <c r="T76" s="28">
        <v>-951247</v>
      </c>
      <c r="U76" s="22">
        <v>-1199124</v>
      </c>
      <c r="V76" s="28">
        <v>-1386993</v>
      </c>
      <c r="W76" s="28">
        <v>-503622</v>
      </c>
      <c r="X76" s="28">
        <v>97908</v>
      </c>
      <c r="Y76" s="22">
        <v>-294458</v>
      </c>
    </row>
    <row r="77" spans="1:25" ht="13.5">
      <c r="A77" s="6" t="s">
        <v>34</v>
      </c>
      <c r="B77" s="28">
        <v>42562</v>
      </c>
      <c r="C77" s="28">
        <v>43401</v>
      </c>
      <c r="D77" s="28">
        <v>41970</v>
      </c>
      <c r="E77" s="22">
        <v>43322</v>
      </c>
      <c r="F77" s="28">
        <v>44896</v>
      </c>
      <c r="G77" s="28">
        <v>45704</v>
      </c>
      <c r="H77" s="28">
        <v>45894</v>
      </c>
      <c r="I77" s="22">
        <v>44389</v>
      </c>
      <c r="J77" s="28">
        <v>40778</v>
      </c>
      <c r="K77" s="28">
        <v>40645</v>
      </c>
      <c r="L77" s="28">
        <v>39931</v>
      </c>
      <c r="M77" s="22">
        <v>40885</v>
      </c>
      <c r="N77" s="28">
        <v>37733</v>
      </c>
      <c r="O77" s="28">
        <v>38382</v>
      </c>
      <c r="P77" s="28">
        <v>39126</v>
      </c>
      <c r="Q77" s="22">
        <v>41525</v>
      </c>
      <c r="R77" s="28">
        <v>38738</v>
      </c>
      <c r="S77" s="28">
        <v>39179</v>
      </c>
      <c r="T77" s="28">
        <v>39674</v>
      </c>
      <c r="U77" s="22">
        <v>39184</v>
      </c>
      <c r="V77" s="28">
        <v>35142</v>
      </c>
      <c r="W77" s="28">
        <v>35906</v>
      </c>
      <c r="X77" s="28">
        <v>33683</v>
      </c>
      <c r="Y77" s="22">
        <v>32008</v>
      </c>
    </row>
    <row r="78" spans="1:25" ht="13.5">
      <c r="A78" s="6" t="s">
        <v>176</v>
      </c>
      <c r="B78" s="28">
        <v>21144080</v>
      </c>
      <c r="C78" s="28">
        <v>19855916</v>
      </c>
      <c r="D78" s="28">
        <v>19341315</v>
      </c>
      <c r="E78" s="22">
        <v>18657879</v>
      </c>
      <c r="F78" s="28">
        <v>17328611</v>
      </c>
      <c r="G78" s="28">
        <v>16217323</v>
      </c>
      <c r="H78" s="28">
        <v>16286671</v>
      </c>
      <c r="I78" s="22">
        <v>17012278</v>
      </c>
      <c r="J78" s="28">
        <v>15802596</v>
      </c>
      <c r="K78" s="28">
        <v>15886658</v>
      </c>
      <c r="L78" s="28">
        <v>16099409</v>
      </c>
      <c r="M78" s="22">
        <v>16290702</v>
      </c>
      <c r="N78" s="28">
        <v>15213345</v>
      </c>
      <c r="O78" s="28">
        <v>15224152</v>
      </c>
      <c r="P78" s="28">
        <v>14961312</v>
      </c>
      <c r="Q78" s="22">
        <v>15131972</v>
      </c>
      <c r="R78" s="28">
        <v>15299126</v>
      </c>
      <c r="S78" s="28">
        <v>14774577</v>
      </c>
      <c r="T78" s="28">
        <v>15334156</v>
      </c>
      <c r="U78" s="22">
        <v>15100499</v>
      </c>
      <c r="V78" s="28">
        <v>14527108</v>
      </c>
      <c r="W78" s="28">
        <v>15523182</v>
      </c>
      <c r="X78" s="28">
        <v>15847733</v>
      </c>
      <c r="Y78" s="22">
        <v>14805966</v>
      </c>
    </row>
    <row r="79" spans="1:25" ht="14.25" thickBot="1">
      <c r="A79" s="7" t="s">
        <v>178</v>
      </c>
      <c r="B79" s="28">
        <v>38304537</v>
      </c>
      <c r="C79" s="28">
        <v>37124323</v>
      </c>
      <c r="D79" s="28">
        <v>37157085</v>
      </c>
      <c r="E79" s="22">
        <v>36452265</v>
      </c>
      <c r="F79" s="28">
        <v>34462733</v>
      </c>
      <c r="G79" s="28">
        <v>33124569</v>
      </c>
      <c r="H79" s="28">
        <v>33432233</v>
      </c>
      <c r="I79" s="22">
        <v>35158175</v>
      </c>
      <c r="J79" s="28">
        <v>34086179</v>
      </c>
      <c r="K79" s="28">
        <v>34426873</v>
      </c>
      <c r="L79" s="28">
        <v>35010078</v>
      </c>
      <c r="M79" s="22">
        <v>35403308</v>
      </c>
      <c r="N79" s="28">
        <v>34470246</v>
      </c>
      <c r="O79" s="28">
        <v>34756235</v>
      </c>
      <c r="P79" s="28">
        <v>34528272</v>
      </c>
      <c r="Q79" s="22">
        <v>35194303</v>
      </c>
      <c r="R79" s="28">
        <v>35290239</v>
      </c>
      <c r="S79" s="28">
        <v>33931938</v>
      </c>
      <c r="T79" s="28">
        <v>34061041</v>
      </c>
      <c r="U79" s="22">
        <v>34808593</v>
      </c>
      <c r="V79" s="28">
        <v>36290268</v>
      </c>
      <c r="W79" s="28">
        <v>38074389</v>
      </c>
      <c r="X79" s="28">
        <v>38435134</v>
      </c>
      <c r="Y79" s="22">
        <v>37313181</v>
      </c>
    </row>
    <row r="80" spans="1:25" ht="14.25" thickTop="1">
      <c r="A80" s="8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2" ht="13.5">
      <c r="A82" s="20" t="s">
        <v>183</v>
      </c>
    </row>
    <row r="83" ht="13.5">
      <c r="A83" s="20" t="s">
        <v>184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179</v>
      </c>
      <c r="B2" s="14">
        <v>6637</v>
      </c>
      <c r="C2" s="14"/>
      <c r="D2" s="14"/>
      <c r="E2" s="14"/>
      <c r="F2" s="14"/>
      <c r="G2" s="14"/>
    </row>
    <row r="3" spans="1:7" ht="14.25" thickBot="1">
      <c r="A3" s="11" t="s">
        <v>180</v>
      </c>
      <c r="B3" s="1" t="s">
        <v>181</v>
      </c>
      <c r="C3" s="1"/>
      <c r="D3" s="1"/>
      <c r="E3" s="1"/>
      <c r="F3" s="1"/>
      <c r="G3" s="1"/>
    </row>
    <row r="4" spans="1:7" ht="14.25" thickTop="1">
      <c r="A4" s="10" t="s">
        <v>60</v>
      </c>
      <c r="B4" s="15" t="str">
        <f>HYPERLINK("http://www.kabupro.jp/mark/20130628/S000DWQ8.htm","有価証券報告書")</f>
        <v>有価証券報告書</v>
      </c>
      <c r="C4" s="15" t="str">
        <f>HYPERLINK("http://www.kabupro.jp/mark/20130628/S000DWQ8.htm","有価証券報告書")</f>
        <v>有価証券報告書</v>
      </c>
      <c r="D4" s="15" t="str">
        <f>HYPERLINK("http://www.kabupro.jp/mark/20120629/S000BCP0.htm","有価証券報告書")</f>
        <v>有価証券報告書</v>
      </c>
      <c r="E4" s="15" t="str">
        <f>HYPERLINK("http://www.kabupro.jp/mark/20110630/S0008T69.htm","有価証券報告書")</f>
        <v>有価証券報告書</v>
      </c>
      <c r="F4" s="15" t="str">
        <f>HYPERLINK("http://www.kabupro.jp/mark/20100630/S00069A9.htm","有価証券報告書")</f>
        <v>有価証券報告書</v>
      </c>
      <c r="G4" s="15" t="str">
        <f>HYPERLINK("http://www.kabupro.jp/mark/20090629/S0003KKZ.htm","有価証券報告書")</f>
        <v>有価証券報告書</v>
      </c>
    </row>
    <row r="5" spans="1:7" ht="14.25" thickBot="1">
      <c r="A5" s="11" t="s">
        <v>61</v>
      </c>
      <c r="B5" s="1" t="s">
        <v>67</v>
      </c>
      <c r="C5" s="1" t="s">
        <v>67</v>
      </c>
      <c r="D5" s="1" t="s">
        <v>71</v>
      </c>
      <c r="E5" s="1" t="s">
        <v>73</v>
      </c>
      <c r="F5" s="1" t="s">
        <v>75</v>
      </c>
      <c r="G5" s="1" t="s">
        <v>77</v>
      </c>
    </row>
    <row r="6" spans="1:7" ht="15" thickBot="1" thickTop="1">
      <c r="A6" s="10" t="s">
        <v>62</v>
      </c>
      <c r="B6" s="18" t="s">
        <v>248</v>
      </c>
      <c r="C6" s="19"/>
      <c r="D6" s="19"/>
      <c r="E6" s="19"/>
      <c r="F6" s="19"/>
      <c r="G6" s="19"/>
    </row>
    <row r="7" spans="1:7" ht="14.25" thickTop="1">
      <c r="A7" s="12" t="s">
        <v>63</v>
      </c>
      <c r="B7" s="16" t="s">
        <v>68</v>
      </c>
      <c r="C7" s="16" t="s">
        <v>68</v>
      </c>
      <c r="D7" s="16" t="s">
        <v>68</v>
      </c>
      <c r="E7" s="16" t="s">
        <v>68</v>
      </c>
      <c r="F7" s="16" t="s">
        <v>68</v>
      </c>
      <c r="G7" s="16" t="s">
        <v>68</v>
      </c>
    </row>
    <row r="8" spans="1:7" ht="13.5">
      <c r="A8" s="13" t="s">
        <v>64</v>
      </c>
      <c r="B8" s="17" t="s">
        <v>185</v>
      </c>
      <c r="C8" s="17" t="s">
        <v>186</v>
      </c>
      <c r="D8" s="17" t="s">
        <v>187</v>
      </c>
      <c r="E8" s="17" t="s">
        <v>188</v>
      </c>
      <c r="F8" s="17" t="s">
        <v>189</v>
      </c>
      <c r="G8" s="17" t="s">
        <v>190</v>
      </c>
    </row>
    <row r="9" spans="1:7" ht="13.5">
      <c r="A9" s="13" t="s">
        <v>65</v>
      </c>
      <c r="B9" s="17" t="s">
        <v>69</v>
      </c>
      <c r="C9" s="17" t="s">
        <v>70</v>
      </c>
      <c r="D9" s="17" t="s">
        <v>72</v>
      </c>
      <c r="E9" s="17" t="s">
        <v>74</v>
      </c>
      <c r="F9" s="17" t="s">
        <v>76</v>
      </c>
      <c r="G9" s="17" t="s">
        <v>78</v>
      </c>
    </row>
    <row r="10" spans="1:7" ht="14.25" thickBot="1">
      <c r="A10" s="13" t="s">
        <v>66</v>
      </c>
      <c r="B10" s="17" t="s">
        <v>80</v>
      </c>
      <c r="C10" s="17" t="s">
        <v>80</v>
      </c>
      <c r="D10" s="17" t="s">
        <v>80</v>
      </c>
      <c r="E10" s="17" t="s">
        <v>80</v>
      </c>
      <c r="F10" s="17" t="s">
        <v>80</v>
      </c>
      <c r="G10" s="17" t="s">
        <v>80</v>
      </c>
    </row>
    <row r="11" spans="1:7" ht="14.25" thickTop="1">
      <c r="A11" s="26" t="s">
        <v>191</v>
      </c>
      <c r="B11" s="21">
        <v>23285026</v>
      </c>
      <c r="C11" s="21">
        <v>21581143</v>
      </c>
      <c r="D11" s="21">
        <v>21859539</v>
      </c>
      <c r="E11" s="21">
        <v>20108309</v>
      </c>
      <c r="F11" s="21">
        <v>26647750</v>
      </c>
      <c r="G11" s="21">
        <v>28704050</v>
      </c>
    </row>
    <row r="12" spans="1:7" ht="13.5">
      <c r="A12" s="6" t="s">
        <v>192</v>
      </c>
      <c r="B12" s="22">
        <v>1217943</v>
      </c>
      <c r="C12" s="22">
        <v>1124855</v>
      </c>
      <c r="D12" s="22">
        <v>868093</v>
      </c>
      <c r="E12" s="22">
        <v>854803</v>
      </c>
      <c r="F12" s="22">
        <v>720320</v>
      </c>
      <c r="G12" s="22">
        <v>812023</v>
      </c>
    </row>
    <row r="13" spans="1:7" ht="13.5">
      <c r="A13" s="6" t="s">
        <v>193</v>
      </c>
      <c r="B13" s="22">
        <v>663593</v>
      </c>
      <c r="C13" s="22">
        <v>452917</v>
      </c>
      <c r="D13" s="22">
        <v>476232</v>
      </c>
      <c r="E13" s="22">
        <v>208952</v>
      </c>
      <c r="F13" s="22">
        <v>347995</v>
      </c>
      <c r="G13" s="22">
        <v>372942</v>
      </c>
    </row>
    <row r="14" spans="1:7" ht="13.5">
      <c r="A14" s="6" t="s">
        <v>194</v>
      </c>
      <c r="B14" s="22">
        <v>18257037</v>
      </c>
      <c r="C14" s="22">
        <v>17103389</v>
      </c>
      <c r="D14" s="22">
        <v>17404468</v>
      </c>
      <c r="E14" s="22">
        <v>16388462</v>
      </c>
      <c r="F14" s="22">
        <v>21627041</v>
      </c>
      <c r="G14" s="22">
        <v>22776924</v>
      </c>
    </row>
    <row r="15" spans="1:7" ht="13.5">
      <c r="A15" s="6" t="s">
        <v>195</v>
      </c>
      <c r="B15" s="22">
        <v>20138575</v>
      </c>
      <c r="C15" s="22">
        <v>18681163</v>
      </c>
      <c r="D15" s="22">
        <v>18748794</v>
      </c>
      <c r="E15" s="22">
        <v>17452219</v>
      </c>
      <c r="F15" s="22">
        <v>22695357</v>
      </c>
      <c r="G15" s="22">
        <v>23961890</v>
      </c>
    </row>
    <row r="16" spans="1:7" ht="13.5">
      <c r="A16" s="6" t="s">
        <v>196</v>
      </c>
      <c r="B16" s="22">
        <v>27064</v>
      </c>
      <c r="C16" s="22">
        <v>78942</v>
      </c>
      <c r="D16" s="22">
        <v>32074</v>
      </c>
      <c r="E16" s="22">
        <v>28912</v>
      </c>
      <c r="F16" s="22">
        <v>37443</v>
      </c>
      <c r="G16" s="22">
        <v>57259</v>
      </c>
    </row>
    <row r="17" spans="1:7" ht="13.5">
      <c r="A17" s="6" t="s">
        <v>197</v>
      </c>
      <c r="B17" s="22">
        <v>1367183</v>
      </c>
      <c r="C17" s="22">
        <v>1217943</v>
      </c>
      <c r="D17" s="22">
        <v>1124855</v>
      </c>
      <c r="E17" s="22">
        <v>868093</v>
      </c>
      <c r="F17" s="22">
        <v>854803</v>
      </c>
      <c r="G17" s="22">
        <v>720320</v>
      </c>
    </row>
    <row r="18" spans="1:7" ht="13.5">
      <c r="A18" s="6" t="s">
        <v>198</v>
      </c>
      <c r="B18" s="22">
        <v>18744327</v>
      </c>
      <c r="C18" s="22">
        <v>17384277</v>
      </c>
      <c r="D18" s="22">
        <v>17591864</v>
      </c>
      <c r="E18" s="22">
        <v>16555213</v>
      </c>
      <c r="F18" s="22">
        <v>21803110</v>
      </c>
      <c r="G18" s="22">
        <v>23184310</v>
      </c>
    </row>
    <row r="19" spans="1:7" ht="13.5">
      <c r="A19" s="7" t="s">
        <v>199</v>
      </c>
      <c r="B19" s="22">
        <v>4540698</v>
      </c>
      <c r="C19" s="22">
        <v>4196866</v>
      </c>
      <c r="D19" s="22">
        <v>4267675</v>
      </c>
      <c r="E19" s="22">
        <v>3553096</v>
      </c>
      <c r="F19" s="22">
        <v>4844640</v>
      </c>
      <c r="G19" s="22">
        <v>5519740</v>
      </c>
    </row>
    <row r="20" spans="1:7" ht="13.5">
      <c r="A20" s="6" t="s">
        <v>200</v>
      </c>
      <c r="B20" s="22">
        <v>530769</v>
      </c>
      <c r="C20" s="22">
        <v>493843</v>
      </c>
      <c r="D20" s="22">
        <v>508894</v>
      </c>
      <c r="E20" s="22">
        <v>385860</v>
      </c>
      <c r="F20" s="22">
        <v>544713</v>
      </c>
      <c r="G20" s="22">
        <v>542784</v>
      </c>
    </row>
    <row r="21" spans="1:7" ht="13.5">
      <c r="A21" s="6" t="s">
        <v>201</v>
      </c>
      <c r="B21" s="22">
        <v>1225584</v>
      </c>
      <c r="C21" s="22">
        <v>1194224</v>
      </c>
      <c r="D21" s="22">
        <v>1191764</v>
      </c>
      <c r="E21" s="22">
        <v>1188629</v>
      </c>
      <c r="F21" s="22">
        <v>1205832</v>
      </c>
      <c r="G21" s="22">
        <v>1242448</v>
      </c>
    </row>
    <row r="22" spans="1:7" ht="13.5">
      <c r="A22" s="6" t="s">
        <v>202</v>
      </c>
      <c r="B22" s="22">
        <v>100065</v>
      </c>
      <c r="C22" s="22">
        <v>111960</v>
      </c>
      <c r="D22" s="22">
        <v>88251</v>
      </c>
      <c r="E22" s="22">
        <v>90030</v>
      </c>
      <c r="F22" s="22">
        <v>91845</v>
      </c>
      <c r="G22" s="22">
        <v>91350</v>
      </c>
    </row>
    <row r="23" spans="1:7" ht="13.5">
      <c r="A23" s="6" t="s">
        <v>203</v>
      </c>
      <c r="B23" s="22">
        <v>398767</v>
      </c>
      <c r="C23" s="22">
        <v>374692</v>
      </c>
      <c r="D23" s="22">
        <v>419924</v>
      </c>
      <c r="E23" s="22">
        <v>314361</v>
      </c>
      <c r="F23" s="22">
        <v>336766</v>
      </c>
      <c r="G23" s="22">
        <v>421858</v>
      </c>
    </row>
    <row r="24" spans="1:7" ht="13.5">
      <c r="A24" s="6" t="s">
        <v>204</v>
      </c>
      <c r="B24" s="22">
        <v>107984</v>
      </c>
      <c r="C24" s="22">
        <v>98705</v>
      </c>
      <c r="D24" s="22">
        <v>183578</v>
      </c>
      <c r="E24" s="22">
        <v>235498</v>
      </c>
      <c r="F24" s="22">
        <v>134344</v>
      </c>
      <c r="G24" s="22">
        <v>32423</v>
      </c>
    </row>
    <row r="25" spans="1:7" ht="13.5">
      <c r="A25" s="6" t="s">
        <v>205</v>
      </c>
      <c r="B25" s="22">
        <v>21360</v>
      </c>
      <c r="C25" s="22">
        <v>23320</v>
      </c>
      <c r="D25" s="22">
        <v>21080</v>
      </c>
      <c r="E25" s="22">
        <v>21220</v>
      </c>
      <c r="F25" s="22">
        <v>22200</v>
      </c>
      <c r="G25" s="22">
        <v>22750</v>
      </c>
    </row>
    <row r="26" spans="1:7" ht="13.5">
      <c r="A26" s="6" t="s">
        <v>206</v>
      </c>
      <c r="B26" s="22">
        <v>260731</v>
      </c>
      <c r="C26" s="22">
        <v>251255</v>
      </c>
      <c r="D26" s="22">
        <v>233683</v>
      </c>
      <c r="E26" s="22">
        <v>206595</v>
      </c>
      <c r="F26" s="22">
        <v>229996</v>
      </c>
      <c r="G26" s="22">
        <v>247686</v>
      </c>
    </row>
    <row r="27" spans="1:7" ht="13.5">
      <c r="A27" s="6" t="s">
        <v>207</v>
      </c>
      <c r="B27" s="22">
        <v>190002</v>
      </c>
      <c r="C27" s="22">
        <v>193114</v>
      </c>
      <c r="D27" s="22">
        <v>189254</v>
      </c>
      <c r="E27" s="22">
        <v>187113</v>
      </c>
      <c r="F27" s="22">
        <v>217247</v>
      </c>
      <c r="G27" s="22">
        <v>231163</v>
      </c>
    </row>
    <row r="28" spans="1:7" ht="13.5">
      <c r="A28" s="6" t="s">
        <v>208</v>
      </c>
      <c r="B28" s="22">
        <v>90710</v>
      </c>
      <c r="C28" s="22">
        <v>87769</v>
      </c>
      <c r="D28" s="22">
        <v>92893</v>
      </c>
      <c r="E28" s="22">
        <v>92274</v>
      </c>
      <c r="F28" s="22">
        <v>90216</v>
      </c>
      <c r="G28" s="22">
        <v>91743</v>
      </c>
    </row>
    <row r="29" spans="1:7" ht="13.5">
      <c r="A29" s="6" t="s">
        <v>209</v>
      </c>
      <c r="B29" s="22">
        <v>331863</v>
      </c>
      <c r="C29" s="22">
        <v>309886</v>
      </c>
      <c r="D29" s="22">
        <v>296285</v>
      </c>
      <c r="E29" s="22">
        <v>354021</v>
      </c>
      <c r="F29" s="22">
        <v>384717</v>
      </c>
      <c r="G29" s="22">
        <v>468686</v>
      </c>
    </row>
    <row r="30" spans="1:7" ht="13.5">
      <c r="A30" s="6" t="s">
        <v>212</v>
      </c>
      <c r="B30" s="22">
        <v>300418</v>
      </c>
      <c r="C30" s="22">
        <v>210100</v>
      </c>
      <c r="D30" s="22">
        <v>135627</v>
      </c>
      <c r="E30" s="22">
        <v>142993</v>
      </c>
      <c r="F30" s="22">
        <v>143249</v>
      </c>
      <c r="G30" s="22">
        <v>136201</v>
      </c>
    </row>
    <row r="31" spans="1:7" ht="13.5">
      <c r="A31" s="6" t="s">
        <v>99</v>
      </c>
      <c r="B31" s="22">
        <v>929072</v>
      </c>
      <c r="C31" s="22">
        <v>809533</v>
      </c>
      <c r="D31" s="22">
        <v>862242</v>
      </c>
      <c r="E31" s="22">
        <v>864463</v>
      </c>
      <c r="F31" s="22">
        <v>1143788</v>
      </c>
      <c r="G31" s="22">
        <v>1154771</v>
      </c>
    </row>
    <row r="32" spans="1:7" ht="13.5">
      <c r="A32" s="6" t="s">
        <v>213</v>
      </c>
      <c r="B32" s="22">
        <v>4487329</v>
      </c>
      <c r="C32" s="22">
        <v>4158404</v>
      </c>
      <c r="D32" s="22">
        <v>4223479</v>
      </c>
      <c r="E32" s="22">
        <v>4083063</v>
      </c>
      <c r="F32" s="22">
        <v>4544918</v>
      </c>
      <c r="G32" s="22">
        <v>4683867</v>
      </c>
    </row>
    <row r="33" spans="1:7" ht="14.25" thickBot="1">
      <c r="A33" s="25" t="s">
        <v>214</v>
      </c>
      <c r="B33" s="23">
        <v>53369</v>
      </c>
      <c r="C33" s="23">
        <v>38461</v>
      </c>
      <c r="D33" s="23">
        <v>44195</v>
      </c>
      <c r="E33" s="23">
        <v>-529967</v>
      </c>
      <c r="F33" s="23">
        <v>299721</v>
      </c>
      <c r="G33" s="23">
        <v>835872</v>
      </c>
    </row>
    <row r="34" spans="1:7" ht="14.25" thickTop="1">
      <c r="A34" s="6" t="s">
        <v>215</v>
      </c>
      <c r="B34" s="22">
        <v>4933</v>
      </c>
      <c r="C34" s="22">
        <v>6644</v>
      </c>
      <c r="D34" s="22">
        <v>12748</v>
      </c>
      <c r="E34" s="22">
        <v>10168</v>
      </c>
      <c r="F34" s="22">
        <v>28931</v>
      </c>
      <c r="G34" s="22">
        <v>25568</v>
      </c>
    </row>
    <row r="35" spans="1:7" ht="13.5">
      <c r="A35" s="6" t="s">
        <v>217</v>
      </c>
      <c r="B35" s="22">
        <v>494057</v>
      </c>
      <c r="C35" s="22">
        <v>501550</v>
      </c>
      <c r="D35" s="22">
        <v>346503</v>
      </c>
      <c r="E35" s="22">
        <v>344962</v>
      </c>
      <c r="F35" s="22">
        <v>260541</v>
      </c>
      <c r="G35" s="22">
        <v>221374</v>
      </c>
    </row>
    <row r="36" spans="1:7" ht="13.5">
      <c r="A36" s="6" t="s">
        <v>218</v>
      </c>
      <c r="B36" s="22">
        <v>266050</v>
      </c>
      <c r="C36" s="22">
        <v>18478</v>
      </c>
      <c r="D36" s="22">
        <v>75980</v>
      </c>
      <c r="E36" s="22">
        <v>88346</v>
      </c>
      <c r="F36" s="22"/>
      <c r="G36" s="22"/>
    </row>
    <row r="37" spans="1:7" ht="13.5">
      <c r="A37" s="6" t="s">
        <v>219</v>
      </c>
      <c r="B37" s="22"/>
      <c r="C37" s="22"/>
      <c r="D37" s="22"/>
      <c r="E37" s="22">
        <v>125887</v>
      </c>
      <c r="F37" s="22">
        <v>149867</v>
      </c>
      <c r="G37" s="22"/>
    </row>
    <row r="38" spans="1:7" ht="13.5">
      <c r="A38" s="6" t="s">
        <v>220</v>
      </c>
      <c r="B38" s="22">
        <v>144473</v>
      </c>
      <c r="C38" s="22">
        <v>165472</v>
      </c>
      <c r="D38" s="22">
        <v>153046</v>
      </c>
      <c r="E38" s="22">
        <v>120663</v>
      </c>
      <c r="F38" s="22">
        <v>108067</v>
      </c>
      <c r="G38" s="22">
        <v>70955</v>
      </c>
    </row>
    <row r="39" spans="1:7" ht="13.5">
      <c r="A39" s="6" t="s">
        <v>221</v>
      </c>
      <c r="B39" s="22">
        <v>909514</v>
      </c>
      <c r="C39" s="22">
        <v>692146</v>
      </c>
      <c r="D39" s="22">
        <v>588279</v>
      </c>
      <c r="E39" s="22">
        <v>690028</v>
      </c>
      <c r="F39" s="22">
        <v>547408</v>
      </c>
      <c r="G39" s="22">
        <v>439707</v>
      </c>
    </row>
    <row r="40" spans="1:7" ht="13.5">
      <c r="A40" s="6" t="s">
        <v>222</v>
      </c>
      <c r="B40" s="22">
        <v>56125</v>
      </c>
      <c r="C40" s="22">
        <v>66269</v>
      </c>
      <c r="D40" s="22">
        <v>77673</v>
      </c>
      <c r="E40" s="22">
        <v>99788</v>
      </c>
      <c r="F40" s="22">
        <v>110938</v>
      </c>
      <c r="G40" s="22">
        <v>128394</v>
      </c>
    </row>
    <row r="41" spans="1:7" ht="13.5">
      <c r="A41" s="6" t="s">
        <v>223</v>
      </c>
      <c r="B41" s="22"/>
      <c r="C41" s="22"/>
      <c r="D41" s="22"/>
      <c r="E41" s="22"/>
      <c r="F41" s="22">
        <v>346022</v>
      </c>
      <c r="G41" s="22">
        <v>200293</v>
      </c>
    </row>
    <row r="42" spans="1:7" ht="13.5">
      <c r="A42" s="6" t="s">
        <v>210</v>
      </c>
      <c r="B42" s="22"/>
      <c r="C42" s="22">
        <v>11497</v>
      </c>
      <c r="D42" s="22">
        <v>8384</v>
      </c>
      <c r="E42" s="22"/>
      <c r="F42" s="22"/>
      <c r="G42" s="22"/>
    </row>
    <row r="43" spans="1:7" ht="13.5">
      <c r="A43" s="6" t="s">
        <v>124</v>
      </c>
      <c r="B43" s="22">
        <v>1352</v>
      </c>
      <c r="C43" s="22">
        <v>9400</v>
      </c>
      <c r="D43" s="22">
        <v>1563</v>
      </c>
      <c r="E43" s="22">
        <v>145</v>
      </c>
      <c r="F43" s="22">
        <v>630</v>
      </c>
      <c r="G43" s="22">
        <v>2520</v>
      </c>
    </row>
    <row r="44" spans="1:7" ht="13.5">
      <c r="A44" s="6" t="s">
        <v>224</v>
      </c>
      <c r="B44" s="22">
        <v>57477</v>
      </c>
      <c r="C44" s="22">
        <v>87167</v>
      </c>
      <c r="D44" s="22">
        <v>87620</v>
      </c>
      <c r="E44" s="22">
        <v>99934</v>
      </c>
      <c r="F44" s="22">
        <v>457591</v>
      </c>
      <c r="G44" s="22">
        <v>331208</v>
      </c>
    </row>
    <row r="45" spans="1:7" ht="14.25" thickBot="1">
      <c r="A45" s="25" t="s">
        <v>225</v>
      </c>
      <c r="B45" s="23">
        <v>905406</v>
      </c>
      <c r="C45" s="23">
        <v>643439</v>
      </c>
      <c r="D45" s="23">
        <v>544855</v>
      </c>
      <c r="E45" s="23">
        <v>60126</v>
      </c>
      <c r="F45" s="23">
        <v>389538</v>
      </c>
      <c r="G45" s="23">
        <v>944372</v>
      </c>
    </row>
    <row r="46" spans="1:7" ht="14.25" thickTop="1">
      <c r="A46" s="6" t="s">
        <v>226</v>
      </c>
      <c r="B46" s="22"/>
      <c r="C46" s="22"/>
      <c r="D46" s="22"/>
      <c r="E46" s="22"/>
      <c r="F46" s="22"/>
      <c r="G46" s="22">
        <v>22950</v>
      </c>
    </row>
    <row r="47" spans="1:7" ht="13.5">
      <c r="A47" s="6" t="s">
        <v>227</v>
      </c>
      <c r="B47" s="22"/>
      <c r="C47" s="22"/>
      <c r="D47" s="22"/>
      <c r="E47" s="22"/>
      <c r="F47" s="22">
        <v>12532</v>
      </c>
      <c r="G47" s="22">
        <v>39732</v>
      </c>
    </row>
    <row r="48" spans="1:7" ht="13.5">
      <c r="A48" s="6" t="s">
        <v>228</v>
      </c>
      <c r="B48" s="22"/>
      <c r="C48" s="22"/>
      <c r="D48" s="22">
        <v>596</v>
      </c>
      <c r="E48" s="22">
        <v>27</v>
      </c>
      <c r="F48" s="22">
        <v>41800</v>
      </c>
      <c r="G48" s="22">
        <v>277280</v>
      </c>
    </row>
    <row r="49" spans="1:7" ht="13.5">
      <c r="A49" s="6" t="s">
        <v>229</v>
      </c>
      <c r="B49" s="22">
        <v>2634</v>
      </c>
      <c r="C49" s="22">
        <v>680</v>
      </c>
      <c r="D49" s="22">
        <v>976</v>
      </c>
      <c r="E49" s="22">
        <v>1144</v>
      </c>
      <c r="F49" s="22">
        <v>1022</v>
      </c>
      <c r="G49" s="22"/>
    </row>
    <row r="50" spans="1:7" ht="13.5">
      <c r="A50" s="6" t="s">
        <v>98</v>
      </c>
      <c r="B50" s="22"/>
      <c r="C50" s="22"/>
      <c r="D50" s="22"/>
      <c r="E50" s="22"/>
      <c r="F50" s="22">
        <v>8</v>
      </c>
      <c r="G50" s="22"/>
    </row>
    <row r="51" spans="1:7" ht="13.5">
      <c r="A51" s="6" t="s">
        <v>230</v>
      </c>
      <c r="B51" s="22">
        <v>2634</v>
      </c>
      <c r="C51" s="22">
        <v>680</v>
      </c>
      <c r="D51" s="22">
        <v>1573</v>
      </c>
      <c r="E51" s="22">
        <v>1172</v>
      </c>
      <c r="F51" s="22">
        <v>55363</v>
      </c>
      <c r="G51" s="22">
        <v>339962</v>
      </c>
    </row>
    <row r="52" spans="1:7" ht="13.5">
      <c r="A52" s="6" t="s">
        <v>231</v>
      </c>
      <c r="B52" s="22">
        <v>1844</v>
      </c>
      <c r="C52" s="22">
        <v>952</v>
      </c>
      <c r="D52" s="22">
        <v>2177</v>
      </c>
      <c r="E52" s="22">
        <v>4071</v>
      </c>
      <c r="F52" s="22">
        <v>5768</v>
      </c>
      <c r="G52" s="22">
        <v>6510</v>
      </c>
    </row>
    <row r="53" spans="1:7" ht="13.5">
      <c r="A53" s="6" t="s">
        <v>232</v>
      </c>
      <c r="B53" s="22"/>
      <c r="C53" s="22"/>
      <c r="D53" s="22"/>
      <c r="E53" s="22"/>
      <c r="F53" s="22"/>
      <c r="G53" s="22">
        <v>11091</v>
      </c>
    </row>
    <row r="54" spans="1:7" ht="13.5">
      <c r="A54" s="6" t="s">
        <v>233</v>
      </c>
      <c r="B54" s="22"/>
      <c r="C54" s="22"/>
      <c r="D54" s="22"/>
      <c r="E54" s="22"/>
      <c r="F54" s="22">
        <v>222</v>
      </c>
      <c r="G54" s="22"/>
    </row>
    <row r="55" spans="1:7" ht="13.5">
      <c r="A55" s="6" t="s">
        <v>235</v>
      </c>
      <c r="B55" s="22">
        <v>64613</v>
      </c>
      <c r="C55" s="22"/>
      <c r="D55" s="22"/>
      <c r="E55" s="22"/>
      <c r="F55" s="22"/>
      <c r="G55" s="22"/>
    </row>
    <row r="56" spans="1:7" ht="13.5">
      <c r="A56" s="6" t="s">
        <v>236</v>
      </c>
      <c r="B56" s="22"/>
      <c r="C56" s="22"/>
      <c r="D56" s="22"/>
      <c r="E56" s="22">
        <v>417985</v>
      </c>
      <c r="F56" s="22"/>
      <c r="G56" s="22"/>
    </row>
    <row r="57" spans="1:7" ht="13.5">
      <c r="A57" s="6" t="s">
        <v>237</v>
      </c>
      <c r="B57" s="22">
        <v>40059</v>
      </c>
      <c r="C57" s="22"/>
      <c r="D57" s="22"/>
      <c r="E57" s="22"/>
      <c r="F57" s="22"/>
      <c r="G57" s="22"/>
    </row>
    <row r="58" spans="1:7" ht="13.5">
      <c r="A58" s="6" t="s">
        <v>238</v>
      </c>
      <c r="B58" s="22"/>
      <c r="C58" s="22"/>
      <c r="D58" s="22"/>
      <c r="E58" s="22"/>
      <c r="F58" s="22">
        <v>23993</v>
      </c>
      <c r="G58" s="22"/>
    </row>
    <row r="59" spans="1:7" ht="13.5">
      <c r="A59" s="6" t="s">
        <v>239</v>
      </c>
      <c r="B59" s="22"/>
      <c r="C59" s="22"/>
      <c r="D59" s="22">
        <v>49536</v>
      </c>
      <c r="E59" s="22">
        <v>800249</v>
      </c>
      <c r="F59" s="22"/>
      <c r="G59" s="22"/>
    </row>
    <row r="60" spans="1:7" ht="13.5">
      <c r="A60" s="6" t="s">
        <v>240</v>
      </c>
      <c r="B60" s="22"/>
      <c r="C60" s="22"/>
      <c r="D60" s="22"/>
      <c r="E60" s="22"/>
      <c r="F60" s="22">
        <v>1320</v>
      </c>
      <c r="G60" s="22"/>
    </row>
    <row r="61" spans="1:7" ht="13.5">
      <c r="A61" s="6" t="s">
        <v>241</v>
      </c>
      <c r="B61" s="22">
        <v>106517</v>
      </c>
      <c r="C61" s="22">
        <v>952</v>
      </c>
      <c r="D61" s="22">
        <v>51714</v>
      </c>
      <c r="E61" s="22">
        <v>1222307</v>
      </c>
      <c r="F61" s="22">
        <v>31304</v>
      </c>
      <c r="G61" s="22">
        <v>17602</v>
      </c>
    </row>
    <row r="62" spans="1:7" ht="13.5">
      <c r="A62" s="7" t="s">
        <v>242</v>
      </c>
      <c r="B62" s="22">
        <v>801523</v>
      </c>
      <c r="C62" s="22">
        <v>643167</v>
      </c>
      <c r="D62" s="22">
        <v>494714</v>
      </c>
      <c r="E62" s="22">
        <v>-1161007</v>
      </c>
      <c r="F62" s="22">
        <v>413597</v>
      </c>
      <c r="G62" s="22">
        <v>1266732</v>
      </c>
    </row>
    <row r="63" spans="1:7" ht="13.5">
      <c r="A63" s="7" t="s">
        <v>243</v>
      </c>
      <c r="B63" s="22">
        <v>189163</v>
      </c>
      <c r="C63" s="22">
        <v>12802</v>
      </c>
      <c r="D63" s="22">
        <v>44171</v>
      </c>
      <c r="E63" s="22">
        <v>14158</v>
      </c>
      <c r="F63" s="22">
        <v>19032</v>
      </c>
      <c r="G63" s="22">
        <v>12686</v>
      </c>
    </row>
    <row r="64" spans="1:7" ht="13.5">
      <c r="A64" s="7" t="s">
        <v>244</v>
      </c>
      <c r="B64" s="22"/>
      <c r="C64" s="22"/>
      <c r="D64" s="22"/>
      <c r="E64" s="22"/>
      <c r="F64" s="22">
        <v>-14165</v>
      </c>
      <c r="G64" s="22">
        <v>-11260</v>
      </c>
    </row>
    <row r="65" spans="1:7" ht="13.5">
      <c r="A65" s="7" t="s">
        <v>245</v>
      </c>
      <c r="B65" s="22">
        <v>48524</v>
      </c>
      <c r="C65" s="22">
        <v>32734</v>
      </c>
      <c r="D65" s="22">
        <v>-9233</v>
      </c>
      <c r="E65" s="22">
        <v>141366</v>
      </c>
      <c r="F65" s="22">
        <v>141084</v>
      </c>
      <c r="G65" s="22">
        <v>573305</v>
      </c>
    </row>
    <row r="66" spans="1:7" ht="13.5">
      <c r="A66" s="7" t="s">
        <v>246</v>
      </c>
      <c r="B66" s="22">
        <v>237687</v>
      </c>
      <c r="C66" s="22">
        <v>45536</v>
      </c>
      <c r="D66" s="22">
        <v>34938</v>
      </c>
      <c r="E66" s="22">
        <v>155525</v>
      </c>
      <c r="F66" s="22">
        <v>145951</v>
      </c>
      <c r="G66" s="22">
        <v>574730</v>
      </c>
    </row>
    <row r="67" spans="1:7" ht="14.25" thickBot="1">
      <c r="A67" s="7" t="s">
        <v>247</v>
      </c>
      <c r="B67" s="22">
        <v>563835</v>
      </c>
      <c r="C67" s="22">
        <v>597631</v>
      </c>
      <c r="D67" s="22">
        <v>459776</v>
      </c>
      <c r="E67" s="22">
        <v>-1316532</v>
      </c>
      <c r="F67" s="22">
        <v>267645</v>
      </c>
      <c r="G67" s="22">
        <v>692002</v>
      </c>
    </row>
    <row r="68" spans="1:7" ht="14.25" thickTop="1">
      <c r="A68" s="8"/>
      <c r="B68" s="24"/>
      <c r="C68" s="24"/>
      <c r="D68" s="24"/>
      <c r="E68" s="24"/>
      <c r="F68" s="24"/>
      <c r="G68" s="24"/>
    </row>
    <row r="70" ht="13.5">
      <c r="A70" s="20" t="s">
        <v>183</v>
      </c>
    </row>
    <row r="71" ht="13.5">
      <c r="A71" s="20" t="s">
        <v>184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179</v>
      </c>
      <c r="B2" s="14">
        <v>6637</v>
      </c>
      <c r="C2" s="14"/>
      <c r="D2" s="14"/>
      <c r="E2" s="14"/>
      <c r="F2" s="14"/>
      <c r="G2" s="14"/>
    </row>
    <row r="3" spans="1:7" ht="14.25" thickBot="1">
      <c r="A3" s="11" t="s">
        <v>180</v>
      </c>
      <c r="B3" s="1" t="s">
        <v>181</v>
      </c>
      <c r="C3" s="1"/>
      <c r="D3" s="1"/>
      <c r="E3" s="1"/>
      <c r="F3" s="1"/>
      <c r="G3" s="1"/>
    </row>
    <row r="4" spans="1:7" ht="14.25" thickTop="1">
      <c r="A4" s="10" t="s">
        <v>60</v>
      </c>
      <c r="B4" s="15" t="str">
        <f>HYPERLINK("http://www.kabupro.jp/mark/20130628/S000DWQ8.htm","有価証券報告書")</f>
        <v>有価証券報告書</v>
      </c>
      <c r="C4" s="15" t="str">
        <f>HYPERLINK("http://www.kabupro.jp/mark/20130628/S000DWQ8.htm","有価証券報告書")</f>
        <v>有価証券報告書</v>
      </c>
      <c r="D4" s="15" t="str">
        <f>HYPERLINK("http://www.kabupro.jp/mark/20120629/S000BCP0.htm","有価証券報告書")</f>
        <v>有価証券報告書</v>
      </c>
      <c r="E4" s="15" t="str">
        <f>HYPERLINK("http://www.kabupro.jp/mark/20110630/S0008T69.htm","有価証券報告書")</f>
        <v>有価証券報告書</v>
      </c>
      <c r="F4" s="15" t="str">
        <f>HYPERLINK("http://www.kabupro.jp/mark/20100630/S00069A9.htm","有価証券報告書")</f>
        <v>有価証券報告書</v>
      </c>
      <c r="G4" s="15" t="str">
        <f>HYPERLINK("http://www.kabupro.jp/mark/20090629/S0003KKZ.htm","有価証券報告書")</f>
        <v>有価証券報告書</v>
      </c>
    </row>
    <row r="5" spans="1:7" ht="14.25" thickBot="1">
      <c r="A5" s="11" t="s">
        <v>61</v>
      </c>
      <c r="B5" s="1" t="s">
        <v>67</v>
      </c>
      <c r="C5" s="1" t="s">
        <v>67</v>
      </c>
      <c r="D5" s="1" t="s">
        <v>71</v>
      </c>
      <c r="E5" s="1" t="s">
        <v>73</v>
      </c>
      <c r="F5" s="1" t="s">
        <v>75</v>
      </c>
      <c r="G5" s="1" t="s">
        <v>77</v>
      </c>
    </row>
    <row r="6" spans="1:7" ht="15" thickBot="1" thickTop="1">
      <c r="A6" s="10" t="s">
        <v>62</v>
      </c>
      <c r="B6" s="18" t="s">
        <v>182</v>
      </c>
      <c r="C6" s="19"/>
      <c r="D6" s="19"/>
      <c r="E6" s="19"/>
      <c r="F6" s="19"/>
      <c r="G6" s="19"/>
    </row>
    <row r="7" spans="1:7" ht="14.25" thickTop="1">
      <c r="A7" s="12" t="s">
        <v>63</v>
      </c>
      <c r="B7" s="16" t="s">
        <v>68</v>
      </c>
      <c r="C7" s="16" t="s">
        <v>68</v>
      </c>
      <c r="D7" s="16" t="s">
        <v>68</v>
      </c>
      <c r="E7" s="16" t="s">
        <v>68</v>
      </c>
      <c r="F7" s="16" t="s">
        <v>68</v>
      </c>
      <c r="G7" s="16" t="s">
        <v>68</v>
      </c>
    </row>
    <row r="8" spans="1:7" ht="13.5">
      <c r="A8" s="13" t="s">
        <v>64</v>
      </c>
      <c r="B8" s="17"/>
      <c r="C8" s="17"/>
      <c r="D8" s="17"/>
      <c r="E8" s="17"/>
      <c r="F8" s="17"/>
      <c r="G8" s="17"/>
    </row>
    <row r="9" spans="1:7" ht="13.5">
      <c r="A9" s="13" t="s">
        <v>65</v>
      </c>
      <c r="B9" s="17" t="s">
        <v>69</v>
      </c>
      <c r="C9" s="17" t="s">
        <v>70</v>
      </c>
      <c r="D9" s="17" t="s">
        <v>72</v>
      </c>
      <c r="E9" s="17" t="s">
        <v>74</v>
      </c>
      <c r="F9" s="17" t="s">
        <v>76</v>
      </c>
      <c r="G9" s="17" t="s">
        <v>78</v>
      </c>
    </row>
    <row r="10" spans="1:7" ht="14.25" thickBot="1">
      <c r="A10" s="13" t="s">
        <v>66</v>
      </c>
      <c r="B10" s="17" t="s">
        <v>80</v>
      </c>
      <c r="C10" s="17" t="s">
        <v>80</v>
      </c>
      <c r="D10" s="17" t="s">
        <v>80</v>
      </c>
      <c r="E10" s="17" t="s">
        <v>80</v>
      </c>
      <c r="F10" s="17" t="s">
        <v>80</v>
      </c>
      <c r="G10" s="17" t="s">
        <v>80</v>
      </c>
    </row>
    <row r="11" spans="1:7" ht="14.25" thickTop="1">
      <c r="A11" s="9" t="s">
        <v>79</v>
      </c>
      <c r="B11" s="21">
        <v>1812993</v>
      </c>
      <c r="C11" s="21">
        <v>1104475</v>
      </c>
      <c r="D11" s="21">
        <v>1549793</v>
      </c>
      <c r="E11" s="21">
        <v>1790059</v>
      </c>
      <c r="F11" s="21">
        <v>1684285</v>
      </c>
      <c r="G11" s="21">
        <v>1797825</v>
      </c>
    </row>
    <row r="12" spans="1:7" ht="13.5">
      <c r="A12" s="2" t="s">
        <v>81</v>
      </c>
      <c r="B12" s="22">
        <v>2048492</v>
      </c>
      <c r="C12" s="22">
        <v>2290772</v>
      </c>
      <c r="D12" s="22">
        <v>1844428</v>
      </c>
      <c r="E12" s="22">
        <v>2194915</v>
      </c>
      <c r="F12" s="22">
        <v>2240844</v>
      </c>
      <c r="G12" s="22">
        <v>2956210</v>
      </c>
    </row>
    <row r="13" spans="1:7" ht="13.5">
      <c r="A13" s="2" t="s">
        <v>82</v>
      </c>
      <c r="B13" s="22">
        <v>6763246</v>
      </c>
      <c r="C13" s="22">
        <v>6200813</v>
      </c>
      <c r="D13" s="22">
        <v>6911950</v>
      </c>
      <c r="E13" s="22">
        <v>6488245</v>
      </c>
      <c r="F13" s="22">
        <v>6771093</v>
      </c>
      <c r="G13" s="22">
        <v>8517588</v>
      </c>
    </row>
    <row r="14" spans="1:7" ht="13.5">
      <c r="A14" s="2" t="s">
        <v>85</v>
      </c>
      <c r="B14" s="22">
        <v>248366</v>
      </c>
      <c r="C14" s="22">
        <v>178154</v>
      </c>
      <c r="D14" s="22">
        <v>192072</v>
      </c>
      <c r="E14" s="22">
        <v>49779</v>
      </c>
      <c r="F14" s="22">
        <v>73316</v>
      </c>
      <c r="G14" s="22">
        <v>75003</v>
      </c>
    </row>
    <row r="15" spans="1:7" ht="13.5">
      <c r="A15" s="2" t="s">
        <v>86</v>
      </c>
      <c r="B15" s="22">
        <v>1118817</v>
      </c>
      <c r="C15" s="22">
        <v>1039789</v>
      </c>
      <c r="D15" s="22">
        <v>932782</v>
      </c>
      <c r="E15" s="22">
        <v>818313</v>
      </c>
      <c r="F15" s="22">
        <v>781487</v>
      </c>
      <c r="G15" s="22">
        <v>645316</v>
      </c>
    </row>
    <row r="16" spans="1:7" ht="13.5">
      <c r="A16" s="2" t="s">
        <v>87</v>
      </c>
      <c r="B16" s="22">
        <v>531733</v>
      </c>
      <c r="C16" s="22">
        <v>613793</v>
      </c>
      <c r="D16" s="22">
        <v>626606</v>
      </c>
      <c r="E16" s="22">
        <v>562664</v>
      </c>
      <c r="F16" s="22">
        <v>708329</v>
      </c>
      <c r="G16" s="22">
        <v>720536</v>
      </c>
    </row>
    <row r="17" spans="1:7" ht="13.5">
      <c r="A17" s="2" t="s">
        <v>88</v>
      </c>
      <c r="B17" s="22">
        <v>515336</v>
      </c>
      <c r="C17" s="22">
        <v>573841</v>
      </c>
      <c r="D17" s="22">
        <v>487035</v>
      </c>
      <c r="E17" s="22">
        <v>478844</v>
      </c>
      <c r="F17" s="22">
        <v>529656</v>
      </c>
      <c r="G17" s="22">
        <v>510634</v>
      </c>
    </row>
    <row r="18" spans="1:7" ht="13.5">
      <c r="A18" s="2" t="s">
        <v>91</v>
      </c>
      <c r="B18" s="22">
        <v>904924</v>
      </c>
      <c r="C18" s="22">
        <v>1173901</v>
      </c>
      <c r="D18" s="22">
        <v>724547</v>
      </c>
      <c r="E18" s="22">
        <v>976677</v>
      </c>
      <c r="F18" s="22">
        <v>950077</v>
      </c>
      <c r="G18" s="22">
        <v>1477453</v>
      </c>
    </row>
    <row r="19" spans="1:7" ht="13.5">
      <c r="A19" s="2" t="s">
        <v>92</v>
      </c>
      <c r="B19" s="22">
        <v>2370</v>
      </c>
      <c r="C19" s="22">
        <v>2810</v>
      </c>
      <c r="D19" s="22">
        <v>3914</v>
      </c>
      <c r="E19" s="22">
        <v>4591</v>
      </c>
      <c r="F19" s="22">
        <v>4240</v>
      </c>
      <c r="G19" s="22">
        <v>5762</v>
      </c>
    </row>
    <row r="20" spans="1:7" ht="13.5">
      <c r="A20" s="2" t="s">
        <v>94</v>
      </c>
      <c r="B20" s="22">
        <v>11439</v>
      </c>
      <c r="C20" s="22">
        <v>3966</v>
      </c>
      <c r="D20" s="22">
        <v>14531</v>
      </c>
      <c r="E20" s="22"/>
      <c r="F20" s="22"/>
      <c r="G20" s="22"/>
    </row>
    <row r="21" spans="1:7" ht="13.5">
      <c r="A21" s="2" t="s">
        <v>95</v>
      </c>
      <c r="B21" s="22">
        <v>15206</v>
      </c>
      <c r="C21" s="22">
        <v>20265</v>
      </c>
      <c r="D21" s="22">
        <v>21733</v>
      </c>
      <c r="E21" s="22">
        <v>25366</v>
      </c>
      <c r="F21" s="22">
        <v>29839</v>
      </c>
      <c r="G21" s="22">
        <v>35040</v>
      </c>
    </row>
    <row r="22" spans="1:7" ht="13.5">
      <c r="A22" s="2" t="s">
        <v>96</v>
      </c>
      <c r="B22" s="22">
        <v>20000</v>
      </c>
      <c r="C22" s="22">
        <v>5000</v>
      </c>
      <c r="D22" s="22">
        <v>5000</v>
      </c>
      <c r="E22" s="22">
        <v>45000</v>
      </c>
      <c r="F22" s="22"/>
      <c r="G22" s="22"/>
    </row>
    <row r="23" spans="1:7" ht="13.5">
      <c r="A23" s="2" t="s">
        <v>97</v>
      </c>
      <c r="B23" s="22">
        <v>428801</v>
      </c>
      <c r="C23" s="22">
        <v>487960</v>
      </c>
      <c r="D23" s="22">
        <v>480472</v>
      </c>
      <c r="E23" s="22">
        <v>489359</v>
      </c>
      <c r="F23" s="22">
        <v>287743</v>
      </c>
      <c r="G23" s="22">
        <v>634478</v>
      </c>
    </row>
    <row r="24" spans="1:7" ht="13.5">
      <c r="A24" s="2" t="s">
        <v>99</v>
      </c>
      <c r="B24" s="22">
        <v>165010</v>
      </c>
      <c r="C24" s="22">
        <v>273236</v>
      </c>
      <c r="D24" s="22">
        <v>168869</v>
      </c>
      <c r="E24" s="22">
        <v>288124</v>
      </c>
      <c r="F24" s="22">
        <v>431882</v>
      </c>
      <c r="G24" s="22">
        <v>509658</v>
      </c>
    </row>
    <row r="25" spans="1:7" ht="13.5">
      <c r="A25" s="2" t="s">
        <v>100</v>
      </c>
      <c r="B25" s="22">
        <v>-5368</v>
      </c>
      <c r="C25" s="22">
        <v>-5161</v>
      </c>
      <c r="D25" s="22">
        <v>-882</v>
      </c>
      <c r="E25" s="22">
        <v>-889</v>
      </c>
      <c r="F25" s="22">
        <v>-923</v>
      </c>
      <c r="G25" s="22">
        <v>-1161</v>
      </c>
    </row>
    <row r="26" spans="1:7" ht="13.5">
      <c r="A26" s="2" t="s">
        <v>101</v>
      </c>
      <c r="B26" s="22">
        <v>14581370</v>
      </c>
      <c r="C26" s="22">
        <v>13963620</v>
      </c>
      <c r="D26" s="22">
        <v>13962857</v>
      </c>
      <c r="E26" s="22">
        <v>14211053</v>
      </c>
      <c r="F26" s="22">
        <v>14491873</v>
      </c>
      <c r="G26" s="22">
        <v>17884348</v>
      </c>
    </row>
    <row r="27" spans="1:7" ht="13.5">
      <c r="A27" s="3" t="s">
        <v>102</v>
      </c>
      <c r="B27" s="22">
        <v>2656610</v>
      </c>
      <c r="C27" s="22">
        <v>2639037</v>
      </c>
      <c r="D27" s="22">
        <v>2621522</v>
      </c>
      <c r="E27" s="22">
        <v>2612675</v>
      </c>
      <c r="F27" s="22">
        <v>2609033</v>
      </c>
      <c r="G27" s="22">
        <v>2605012</v>
      </c>
    </row>
    <row r="28" spans="1:7" ht="13.5">
      <c r="A28" s="4" t="s">
        <v>103</v>
      </c>
      <c r="B28" s="22">
        <v>-2022291</v>
      </c>
      <c r="C28" s="22">
        <v>-1963907</v>
      </c>
      <c r="D28" s="22">
        <v>-1899101</v>
      </c>
      <c r="E28" s="22">
        <v>-1835637</v>
      </c>
      <c r="F28" s="22">
        <v>-1764072</v>
      </c>
      <c r="G28" s="22">
        <v>-1689680</v>
      </c>
    </row>
    <row r="29" spans="1:7" ht="13.5">
      <c r="A29" s="4" t="s">
        <v>104</v>
      </c>
      <c r="B29" s="22">
        <v>634318</v>
      </c>
      <c r="C29" s="22">
        <v>675129</v>
      </c>
      <c r="D29" s="22">
        <v>722420</v>
      </c>
      <c r="E29" s="22">
        <v>777037</v>
      </c>
      <c r="F29" s="22">
        <v>844960</v>
      </c>
      <c r="G29" s="22">
        <v>915332</v>
      </c>
    </row>
    <row r="30" spans="1:7" ht="13.5">
      <c r="A30" s="3" t="s">
        <v>105</v>
      </c>
      <c r="B30" s="22">
        <v>129733</v>
      </c>
      <c r="C30" s="22">
        <v>129733</v>
      </c>
      <c r="D30" s="22">
        <v>129733</v>
      </c>
      <c r="E30" s="22">
        <v>129733</v>
      </c>
      <c r="F30" s="22">
        <v>129733</v>
      </c>
      <c r="G30" s="22">
        <v>127185</v>
      </c>
    </row>
    <row r="31" spans="1:7" ht="13.5">
      <c r="A31" s="4" t="s">
        <v>103</v>
      </c>
      <c r="B31" s="22">
        <v>-115536</v>
      </c>
      <c r="C31" s="22">
        <v>-113351</v>
      </c>
      <c r="D31" s="22">
        <v>-110397</v>
      </c>
      <c r="E31" s="22">
        <v>-106976</v>
      </c>
      <c r="F31" s="22">
        <v>-102984</v>
      </c>
      <c r="G31" s="22">
        <v>-98593</v>
      </c>
    </row>
    <row r="32" spans="1:7" ht="13.5">
      <c r="A32" s="4" t="s">
        <v>106</v>
      </c>
      <c r="B32" s="22">
        <v>14197</v>
      </c>
      <c r="C32" s="22">
        <v>16382</v>
      </c>
      <c r="D32" s="22">
        <v>19336</v>
      </c>
      <c r="E32" s="22">
        <v>22757</v>
      </c>
      <c r="F32" s="22">
        <v>26749</v>
      </c>
      <c r="G32" s="22">
        <v>28592</v>
      </c>
    </row>
    <row r="33" spans="1:7" ht="13.5">
      <c r="A33" s="3" t="s">
        <v>107</v>
      </c>
      <c r="B33" s="22">
        <v>2000608</v>
      </c>
      <c r="C33" s="22">
        <v>1694076</v>
      </c>
      <c r="D33" s="22">
        <v>1718820</v>
      </c>
      <c r="E33" s="22">
        <v>1732143</v>
      </c>
      <c r="F33" s="22">
        <v>1765225</v>
      </c>
      <c r="G33" s="22">
        <v>1733304</v>
      </c>
    </row>
    <row r="34" spans="1:7" ht="13.5">
      <c r="A34" s="4" t="s">
        <v>103</v>
      </c>
      <c r="B34" s="22">
        <v>-1616853</v>
      </c>
      <c r="C34" s="22">
        <v>-1564067</v>
      </c>
      <c r="D34" s="22">
        <v>-1559047</v>
      </c>
      <c r="E34" s="22">
        <v>-1537689</v>
      </c>
      <c r="F34" s="22">
        <v>-1528107</v>
      </c>
      <c r="G34" s="22">
        <v>-1495019</v>
      </c>
    </row>
    <row r="35" spans="1:7" ht="13.5">
      <c r="A35" s="4" t="s">
        <v>108</v>
      </c>
      <c r="B35" s="22">
        <v>383754</v>
      </c>
      <c r="C35" s="22">
        <v>130008</v>
      </c>
      <c r="D35" s="22">
        <v>159773</v>
      </c>
      <c r="E35" s="22">
        <v>194454</v>
      </c>
      <c r="F35" s="22">
        <v>237117</v>
      </c>
      <c r="G35" s="22">
        <v>238284</v>
      </c>
    </row>
    <row r="36" spans="1:7" ht="13.5">
      <c r="A36" s="3" t="s">
        <v>109</v>
      </c>
      <c r="B36" s="22">
        <v>65772</v>
      </c>
      <c r="C36" s="22">
        <v>64802</v>
      </c>
      <c r="D36" s="22">
        <v>64867</v>
      </c>
      <c r="E36" s="22">
        <v>60984</v>
      </c>
      <c r="F36" s="22">
        <v>61900</v>
      </c>
      <c r="G36" s="22">
        <v>61692</v>
      </c>
    </row>
    <row r="37" spans="1:7" ht="13.5">
      <c r="A37" s="4" t="s">
        <v>103</v>
      </c>
      <c r="B37" s="22">
        <v>-62759</v>
      </c>
      <c r="C37" s="22">
        <v>-61568</v>
      </c>
      <c r="D37" s="22">
        <v>-58918</v>
      </c>
      <c r="E37" s="22">
        <v>-57050</v>
      </c>
      <c r="F37" s="22">
        <v>-56566</v>
      </c>
      <c r="G37" s="22">
        <v>-55091</v>
      </c>
    </row>
    <row r="38" spans="1:7" ht="13.5">
      <c r="A38" s="4" t="s">
        <v>110</v>
      </c>
      <c r="B38" s="22">
        <v>3013</v>
      </c>
      <c r="C38" s="22">
        <v>3234</v>
      </c>
      <c r="D38" s="22">
        <v>5949</v>
      </c>
      <c r="E38" s="22">
        <v>3933</v>
      </c>
      <c r="F38" s="22">
        <v>5333</v>
      </c>
      <c r="G38" s="22">
        <v>6601</v>
      </c>
    </row>
    <row r="39" spans="1:7" ht="13.5">
      <c r="A39" s="3" t="s">
        <v>111</v>
      </c>
      <c r="B39" s="22">
        <v>4416797</v>
      </c>
      <c r="C39" s="22">
        <v>4299270</v>
      </c>
      <c r="D39" s="22">
        <v>4289085</v>
      </c>
      <c r="E39" s="22">
        <v>4271493</v>
      </c>
      <c r="F39" s="22">
        <v>3988786</v>
      </c>
      <c r="G39" s="22">
        <v>3761416</v>
      </c>
    </row>
    <row r="40" spans="1:7" ht="13.5">
      <c r="A40" s="4" t="s">
        <v>103</v>
      </c>
      <c r="B40" s="22">
        <v>-4216290</v>
      </c>
      <c r="C40" s="22">
        <v>-4089950</v>
      </c>
      <c r="D40" s="22">
        <v>-4050787</v>
      </c>
      <c r="E40" s="22">
        <v>-3900303</v>
      </c>
      <c r="F40" s="22">
        <v>-3629132</v>
      </c>
      <c r="G40" s="22">
        <v>-3329703</v>
      </c>
    </row>
    <row r="41" spans="1:7" ht="13.5">
      <c r="A41" s="4" t="s">
        <v>112</v>
      </c>
      <c r="B41" s="22">
        <v>200507</v>
      </c>
      <c r="C41" s="22">
        <v>209319</v>
      </c>
      <c r="D41" s="22">
        <v>238297</v>
      </c>
      <c r="E41" s="22">
        <v>371189</v>
      </c>
      <c r="F41" s="22">
        <v>359654</v>
      </c>
      <c r="G41" s="22">
        <v>431712</v>
      </c>
    </row>
    <row r="42" spans="1:7" ht="13.5">
      <c r="A42" s="3" t="s">
        <v>113</v>
      </c>
      <c r="B42" s="22">
        <v>2886033</v>
      </c>
      <c r="C42" s="22">
        <v>2886033</v>
      </c>
      <c r="D42" s="22">
        <v>2886033</v>
      </c>
      <c r="E42" s="22">
        <v>2886033</v>
      </c>
      <c r="F42" s="22">
        <v>2886033</v>
      </c>
      <c r="G42" s="22">
        <v>2886033</v>
      </c>
    </row>
    <row r="43" spans="1:7" ht="13.5">
      <c r="A43" s="3" t="s">
        <v>116</v>
      </c>
      <c r="B43" s="22">
        <v>79079</v>
      </c>
      <c r="C43" s="22">
        <v>195157</v>
      </c>
      <c r="D43" s="22">
        <v>756548</v>
      </c>
      <c r="E43" s="22">
        <v>625853</v>
      </c>
      <c r="F43" s="22">
        <v>543850</v>
      </c>
      <c r="G43" s="22">
        <v>483238</v>
      </c>
    </row>
    <row r="44" spans="1:7" ht="13.5">
      <c r="A44" s="3" t="s">
        <v>119</v>
      </c>
      <c r="B44" s="22">
        <v>4200904</v>
      </c>
      <c r="C44" s="22">
        <v>4115265</v>
      </c>
      <c r="D44" s="22">
        <v>4788360</v>
      </c>
      <c r="E44" s="22">
        <v>4881258</v>
      </c>
      <c r="F44" s="22">
        <v>4903700</v>
      </c>
      <c r="G44" s="22">
        <v>4989795</v>
      </c>
    </row>
    <row r="45" spans="1:7" ht="13.5">
      <c r="A45" s="3" t="s">
        <v>120</v>
      </c>
      <c r="B45" s="22">
        <v>720000</v>
      </c>
      <c r="C45" s="22">
        <v>720000</v>
      </c>
      <c r="D45" s="22">
        <v>720000</v>
      </c>
      <c r="E45" s="22">
        <v>720000</v>
      </c>
      <c r="F45" s="22">
        <v>720000</v>
      </c>
      <c r="G45" s="22">
        <v>720000</v>
      </c>
    </row>
    <row r="46" spans="1:7" ht="13.5">
      <c r="A46" s="3" t="s">
        <v>121</v>
      </c>
      <c r="B46" s="22">
        <v>9474</v>
      </c>
      <c r="C46" s="22">
        <v>9474</v>
      </c>
      <c r="D46" s="22">
        <v>9474</v>
      </c>
      <c r="E46" s="22">
        <v>9474</v>
      </c>
      <c r="F46" s="22">
        <v>9474</v>
      </c>
      <c r="G46" s="22">
        <v>9474</v>
      </c>
    </row>
    <row r="47" spans="1:7" ht="13.5">
      <c r="A47" s="3" t="s">
        <v>122</v>
      </c>
      <c r="B47" s="22">
        <v>660290</v>
      </c>
      <c r="C47" s="22">
        <v>624549</v>
      </c>
      <c r="D47" s="22">
        <v>157958</v>
      </c>
      <c r="E47" s="22">
        <v>227367</v>
      </c>
      <c r="F47" s="22">
        <v>239974</v>
      </c>
      <c r="G47" s="22">
        <v>148116</v>
      </c>
    </row>
    <row r="48" spans="1:7" ht="13.5">
      <c r="A48" s="3" t="s">
        <v>123</v>
      </c>
      <c r="B48" s="22"/>
      <c r="C48" s="22">
        <v>265450</v>
      </c>
      <c r="D48" s="22"/>
      <c r="E48" s="22"/>
      <c r="F48" s="22"/>
      <c r="G48" s="22"/>
    </row>
    <row r="49" spans="1:7" ht="13.5">
      <c r="A49" s="3" t="s">
        <v>126</v>
      </c>
      <c r="B49" s="22">
        <v>1389764</v>
      </c>
      <c r="C49" s="22">
        <v>1619474</v>
      </c>
      <c r="D49" s="22">
        <v>887433</v>
      </c>
      <c r="E49" s="22">
        <v>956842</v>
      </c>
      <c r="F49" s="22">
        <v>969449</v>
      </c>
      <c r="G49" s="22">
        <v>877591</v>
      </c>
    </row>
    <row r="50" spans="1:7" ht="13.5">
      <c r="A50" s="3" t="s">
        <v>127</v>
      </c>
      <c r="B50" s="22">
        <v>426462</v>
      </c>
      <c r="C50" s="22">
        <v>312909</v>
      </c>
      <c r="D50" s="22">
        <v>341909</v>
      </c>
      <c r="E50" s="22">
        <v>398983</v>
      </c>
      <c r="F50" s="22">
        <v>275383</v>
      </c>
      <c r="G50" s="22">
        <v>562928</v>
      </c>
    </row>
    <row r="51" spans="1:7" ht="13.5">
      <c r="A51" s="3" t="s">
        <v>128</v>
      </c>
      <c r="B51" s="22">
        <v>1772062</v>
      </c>
      <c r="C51" s="22">
        <v>1772062</v>
      </c>
      <c r="D51" s="22">
        <v>1772062</v>
      </c>
      <c r="E51" s="22">
        <v>1772062</v>
      </c>
      <c r="F51" s="22">
        <v>2190048</v>
      </c>
      <c r="G51" s="22">
        <v>1792455</v>
      </c>
    </row>
    <row r="52" spans="1:7" ht="13.5">
      <c r="A52" s="3" t="s">
        <v>129</v>
      </c>
      <c r="B52" s="22">
        <v>500</v>
      </c>
      <c r="C52" s="22">
        <v>500</v>
      </c>
      <c r="D52" s="22">
        <v>500</v>
      </c>
      <c r="E52" s="22">
        <v>500</v>
      </c>
      <c r="F52" s="22">
        <v>500</v>
      </c>
      <c r="G52" s="22">
        <v>500</v>
      </c>
    </row>
    <row r="53" spans="1:7" ht="13.5">
      <c r="A53" s="3" t="s">
        <v>130</v>
      </c>
      <c r="B53" s="22">
        <v>0</v>
      </c>
      <c r="C53" s="22">
        <v>64613</v>
      </c>
      <c r="D53" s="22">
        <v>64613</v>
      </c>
      <c r="E53" s="22">
        <v>64613</v>
      </c>
      <c r="F53" s="22">
        <v>64613</v>
      </c>
      <c r="G53" s="22">
        <v>64613</v>
      </c>
    </row>
    <row r="54" spans="1:7" ht="13.5">
      <c r="A54" s="3" t="s">
        <v>132</v>
      </c>
      <c r="B54" s="22">
        <v>253750</v>
      </c>
      <c r="C54" s="22">
        <v>288750</v>
      </c>
      <c r="D54" s="22">
        <v>331033</v>
      </c>
      <c r="E54" s="22">
        <v>952100</v>
      </c>
      <c r="F54" s="22">
        <v>200000</v>
      </c>
      <c r="G54" s="22">
        <v>625000</v>
      </c>
    </row>
    <row r="55" spans="1:7" ht="13.5">
      <c r="A55" s="3" t="s">
        <v>133</v>
      </c>
      <c r="B55" s="22">
        <v>777</v>
      </c>
      <c r="C55" s="22">
        <v>2060</v>
      </c>
      <c r="D55" s="22">
        <v>4884</v>
      </c>
      <c r="E55" s="22">
        <v>5271</v>
      </c>
      <c r="F55" s="22">
        <v>7486</v>
      </c>
      <c r="G55" s="22">
        <v>3536</v>
      </c>
    </row>
    <row r="56" spans="1:7" ht="13.5">
      <c r="A56" s="3" t="s">
        <v>134</v>
      </c>
      <c r="B56" s="22">
        <v>145983</v>
      </c>
      <c r="C56" s="22">
        <v>145983</v>
      </c>
      <c r="D56" s="22">
        <v>128721</v>
      </c>
      <c r="E56" s="22">
        <v>128008</v>
      </c>
      <c r="F56" s="22">
        <v>129820</v>
      </c>
      <c r="G56" s="22">
        <v>767634</v>
      </c>
    </row>
    <row r="57" spans="1:7" ht="13.5">
      <c r="A57" s="3" t="s">
        <v>97</v>
      </c>
      <c r="B57" s="22">
        <v>124838</v>
      </c>
      <c r="C57" s="22">
        <v>155061</v>
      </c>
      <c r="D57" s="22">
        <v>176525</v>
      </c>
      <c r="E57" s="22">
        <v>135470</v>
      </c>
      <c r="F57" s="22">
        <v>527782</v>
      </c>
      <c r="G57" s="22">
        <v>206275</v>
      </c>
    </row>
    <row r="58" spans="1:7" ht="13.5">
      <c r="A58" s="3" t="s">
        <v>135</v>
      </c>
      <c r="B58" s="22">
        <v>1034822</v>
      </c>
      <c r="C58" s="22">
        <v>1250026</v>
      </c>
      <c r="D58" s="22">
        <v>1221396</v>
      </c>
      <c r="E58" s="22">
        <v>1269963</v>
      </c>
      <c r="F58" s="22">
        <v>1472420</v>
      </c>
      <c r="G58" s="22">
        <v>1394513</v>
      </c>
    </row>
    <row r="59" spans="1:7" ht="13.5">
      <c r="A59" s="3" t="s">
        <v>98</v>
      </c>
      <c r="B59" s="22">
        <v>52473</v>
      </c>
      <c r="C59" s="22">
        <v>52427</v>
      </c>
      <c r="D59" s="22">
        <v>53355</v>
      </c>
      <c r="E59" s="22">
        <v>54675</v>
      </c>
      <c r="F59" s="22">
        <v>53027</v>
      </c>
      <c r="G59" s="22">
        <v>55451</v>
      </c>
    </row>
    <row r="60" spans="1:7" ht="13.5">
      <c r="A60" s="3" t="s">
        <v>100</v>
      </c>
      <c r="B60" s="22">
        <v>-183579</v>
      </c>
      <c r="C60" s="22">
        <v>-143618</v>
      </c>
      <c r="D60" s="22">
        <v>-129455</v>
      </c>
      <c r="E60" s="22">
        <v>-815834</v>
      </c>
      <c r="F60" s="22">
        <v>-128817</v>
      </c>
      <c r="G60" s="22">
        <v>-712637</v>
      </c>
    </row>
    <row r="61" spans="1:7" ht="13.5">
      <c r="A61" s="3" t="s">
        <v>136</v>
      </c>
      <c r="B61" s="22">
        <v>3628090</v>
      </c>
      <c r="C61" s="22">
        <v>3900777</v>
      </c>
      <c r="D61" s="22">
        <v>3965548</v>
      </c>
      <c r="E61" s="22">
        <v>3965813</v>
      </c>
      <c r="F61" s="22">
        <v>4792265</v>
      </c>
      <c r="G61" s="22">
        <v>4760271</v>
      </c>
    </row>
    <row r="62" spans="1:7" ht="13.5">
      <c r="A62" s="2" t="s">
        <v>137</v>
      </c>
      <c r="B62" s="22">
        <v>9218759</v>
      </c>
      <c r="C62" s="22">
        <v>9635518</v>
      </c>
      <c r="D62" s="22">
        <v>9641342</v>
      </c>
      <c r="E62" s="22">
        <v>9803915</v>
      </c>
      <c r="F62" s="22">
        <v>10665416</v>
      </c>
      <c r="G62" s="22">
        <v>10627659</v>
      </c>
    </row>
    <row r="63" spans="1:7" ht="14.25" thickBot="1">
      <c r="A63" s="5" t="s">
        <v>138</v>
      </c>
      <c r="B63" s="23">
        <v>23800130</v>
      </c>
      <c r="C63" s="23">
        <v>23599138</v>
      </c>
      <c r="D63" s="23">
        <v>23604199</v>
      </c>
      <c r="E63" s="23">
        <v>24014968</v>
      </c>
      <c r="F63" s="23">
        <v>25157290</v>
      </c>
      <c r="G63" s="23">
        <v>28512007</v>
      </c>
    </row>
    <row r="64" spans="1:7" ht="14.25" thickTop="1">
      <c r="A64" s="2" t="s">
        <v>139</v>
      </c>
      <c r="B64" s="22">
        <v>2563680</v>
      </c>
      <c r="C64" s="22">
        <v>2974967</v>
      </c>
      <c r="D64" s="22">
        <v>2749389</v>
      </c>
      <c r="E64" s="22">
        <v>2858118</v>
      </c>
      <c r="F64" s="22">
        <v>3335843</v>
      </c>
      <c r="G64" s="22">
        <v>4162612</v>
      </c>
    </row>
    <row r="65" spans="1:7" ht="13.5">
      <c r="A65" s="2" t="s">
        <v>140</v>
      </c>
      <c r="B65" s="22">
        <v>2523256</v>
      </c>
      <c r="C65" s="22">
        <v>2255936</v>
      </c>
      <c r="D65" s="22">
        <v>2319291</v>
      </c>
      <c r="E65" s="22">
        <v>2359608</v>
      </c>
      <c r="F65" s="22">
        <v>2103710</v>
      </c>
      <c r="G65" s="22">
        <v>2883357</v>
      </c>
    </row>
    <row r="66" spans="1:7" ht="13.5">
      <c r="A66" s="2" t="s">
        <v>141</v>
      </c>
      <c r="B66" s="22">
        <v>650000</v>
      </c>
      <c r="C66" s="22">
        <v>850000</v>
      </c>
      <c r="D66" s="22">
        <v>1400000</v>
      </c>
      <c r="E66" s="22">
        <v>2125000</v>
      </c>
      <c r="F66" s="22">
        <v>1050000</v>
      </c>
      <c r="G66" s="22">
        <v>2450000</v>
      </c>
    </row>
    <row r="67" spans="1:7" ht="13.5">
      <c r="A67" s="2" t="s">
        <v>142</v>
      </c>
      <c r="B67" s="22">
        <v>1023776</v>
      </c>
      <c r="C67" s="22">
        <v>776332</v>
      </c>
      <c r="D67" s="22">
        <v>1086216</v>
      </c>
      <c r="E67" s="22">
        <v>577160</v>
      </c>
      <c r="F67" s="22">
        <v>2823080</v>
      </c>
      <c r="G67" s="22">
        <v>454840</v>
      </c>
    </row>
    <row r="68" spans="1:7" ht="13.5">
      <c r="A68" s="2" t="s">
        <v>143</v>
      </c>
      <c r="B68" s="22">
        <v>500232</v>
      </c>
      <c r="C68" s="22">
        <v>256497</v>
      </c>
      <c r="D68" s="22">
        <v>246941</v>
      </c>
      <c r="E68" s="22">
        <v>269690</v>
      </c>
      <c r="F68" s="22">
        <v>299516</v>
      </c>
      <c r="G68" s="22">
        <v>414516</v>
      </c>
    </row>
    <row r="69" spans="1:7" ht="13.5">
      <c r="A69" s="2" t="s">
        <v>144</v>
      </c>
      <c r="B69" s="22">
        <v>417878</v>
      </c>
      <c r="C69" s="22">
        <v>393530</v>
      </c>
      <c r="D69" s="22">
        <v>353383</v>
      </c>
      <c r="E69" s="22">
        <v>366892</v>
      </c>
      <c r="F69" s="22">
        <v>350411</v>
      </c>
      <c r="G69" s="22">
        <v>422094</v>
      </c>
    </row>
    <row r="70" spans="1:7" ht="13.5">
      <c r="A70" s="2" t="s">
        <v>145</v>
      </c>
      <c r="B70" s="22">
        <v>129592</v>
      </c>
      <c r="C70" s="22">
        <v>12564</v>
      </c>
      <c r="D70" s="22">
        <v>28369</v>
      </c>
      <c r="E70" s="22">
        <v>18643</v>
      </c>
      <c r="F70" s="22">
        <v>34887</v>
      </c>
      <c r="G70" s="22">
        <v>14781</v>
      </c>
    </row>
    <row r="71" spans="1:7" ht="13.5">
      <c r="A71" s="2" t="s">
        <v>146</v>
      </c>
      <c r="B71" s="22">
        <v>21317</v>
      </c>
      <c r="C71" s="22">
        <v>21589</v>
      </c>
      <c r="D71" s="22">
        <v>21338</v>
      </c>
      <c r="E71" s="22">
        <v>20782</v>
      </c>
      <c r="F71" s="22">
        <v>21679</v>
      </c>
      <c r="G71" s="22">
        <v>22352</v>
      </c>
    </row>
    <row r="72" spans="1:7" ht="13.5">
      <c r="A72" s="2" t="s">
        <v>147</v>
      </c>
      <c r="B72" s="22">
        <v>633</v>
      </c>
      <c r="C72" s="22">
        <v>505</v>
      </c>
      <c r="D72" s="22">
        <v>447</v>
      </c>
      <c r="E72" s="22">
        <v>508</v>
      </c>
      <c r="F72" s="22">
        <v>302</v>
      </c>
      <c r="G72" s="22">
        <v>238</v>
      </c>
    </row>
    <row r="73" spans="1:7" ht="13.5">
      <c r="A73" s="2" t="s">
        <v>148</v>
      </c>
      <c r="B73" s="22">
        <v>477437</v>
      </c>
      <c r="C73" s="22">
        <v>518619</v>
      </c>
      <c r="D73" s="22">
        <v>148188</v>
      </c>
      <c r="E73" s="22">
        <v>358089</v>
      </c>
      <c r="F73" s="22">
        <v>83225</v>
      </c>
      <c r="G73" s="22">
        <v>486271</v>
      </c>
    </row>
    <row r="74" spans="1:7" ht="13.5">
      <c r="A74" s="2" t="s">
        <v>149</v>
      </c>
      <c r="B74" s="22">
        <v>328771</v>
      </c>
      <c r="C74" s="22">
        <v>343176</v>
      </c>
      <c r="D74" s="22">
        <v>400417</v>
      </c>
      <c r="E74" s="22">
        <v>369462</v>
      </c>
      <c r="F74" s="22">
        <v>212150</v>
      </c>
      <c r="G74" s="22">
        <v>337777</v>
      </c>
    </row>
    <row r="75" spans="1:7" ht="13.5">
      <c r="A75" s="2" t="s">
        <v>150</v>
      </c>
      <c r="B75" s="22">
        <v>17500</v>
      </c>
      <c r="C75" s="22">
        <v>20500</v>
      </c>
      <c r="D75" s="22">
        <v>27500</v>
      </c>
      <c r="E75" s="22"/>
      <c r="F75" s="22">
        <v>22500</v>
      </c>
      <c r="G75" s="22">
        <v>29000</v>
      </c>
    </row>
    <row r="76" spans="1:7" ht="13.5">
      <c r="A76" s="2" t="s">
        <v>151</v>
      </c>
      <c r="B76" s="22">
        <v>22967</v>
      </c>
      <c r="C76" s="22">
        <v>21447</v>
      </c>
      <c r="D76" s="22">
        <v>25889</v>
      </c>
      <c r="E76" s="22">
        <v>25369</v>
      </c>
      <c r="F76" s="22">
        <v>26222</v>
      </c>
      <c r="G76" s="22">
        <v>24448</v>
      </c>
    </row>
    <row r="77" spans="1:7" ht="13.5">
      <c r="A77" s="2" t="s">
        <v>153</v>
      </c>
      <c r="B77" s="22"/>
      <c r="C77" s="22"/>
      <c r="D77" s="22"/>
      <c r="E77" s="22">
        <v>113149</v>
      </c>
      <c r="F77" s="22"/>
      <c r="G77" s="22"/>
    </row>
    <row r="78" spans="1:7" ht="13.5">
      <c r="A78" s="2" t="s">
        <v>154</v>
      </c>
      <c r="B78" s="22">
        <v>84375</v>
      </c>
      <c r="C78" s="22">
        <v>54440</v>
      </c>
      <c r="D78" s="22">
        <v>25685</v>
      </c>
      <c r="E78" s="22">
        <v>22191</v>
      </c>
      <c r="F78" s="22">
        <v>31314</v>
      </c>
      <c r="G78" s="22">
        <v>69479</v>
      </c>
    </row>
    <row r="79" spans="1:7" ht="13.5">
      <c r="A79" s="2" t="s">
        <v>156</v>
      </c>
      <c r="B79" s="22">
        <v>8761418</v>
      </c>
      <c r="C79" s="22">
        <v>8500106</v>
      </c>
      <c r="D79" s="22">
        <v>8833056</v>
      </c>
      <c r="E79" s="22">
        <v>9484665</v>
      </c>
      <c r="F79" s="22">
        <v>10394844</v>
      </c>
      <c r="G79" s="22">
        <v>11771769</v>
      </c>
    </row>
    <row r="80" spans="1:7" ht="13.5">
      <c r="A80" s="2" t="s">
        <v>157</v>
      </c>
      <c r="B80" s="22">
        <v>1934354</v>
      </c>
      <c r="C80" s="22">
        <v>2273130</v>
      </c>
      <c r="D80" s="22">
        <v>2123404</v>
      </c>
      <c r="E80" s="22">
        <v>3013620</v>
      </c>
      <c r="F80" s="22">
        <v>2090780</v>
      </c>
      <c r="G80" s="22">
        <v>3813860</v>
      </c>
    </row>
    <row r="81" spans="1:7" ht="13.5">
      <c r="A81" s="2" t="s">
        <v>158</v>
      </c>
      <c r="B81" s="22">
        <v>778780</v>
      </c>
      <c r="C81" s="22">
        <v>778780</v>
      </c>
      <c r="D81" s="22">
        <v>778780</v>
      </c>
      <c r="E81" s="22"/>
      <c r="F81" s="22"/>
      <c r="G81" s="22"/>
    </row>
    <row r="82" spans="1:7" ht="13.5">
      <c r="A82" s="2" t="s">
        <v>160</v>
      </c>
      <c r="B82" s="22">
        <v>1749322</v>
      </c>
      <c r="C82" s="22">
        <v>1802182</v>
      </c>
      <c r="D82" s="22">
        <v>2100929</v>
      </c>
      <c r="E82" s="22">
        <v>2103301</v>
      </c>
      <c r="F82" s="22">
        <v>1894906</v>
      </c>
      <c r="G82" s="22">
        <v>2105923</v>
      </c>
    </row>
    <row r="83" spans="1:7" ht="13.5">
      <c r="A83" s="2" t="s">
        <v>161</v>
      </c>
      <c r="B83" s="22">
        <v>150510</v>
      </c>
      <c r="C83" s="22">
        <v>325838</v>
      </c>
      <c r="D83" s="22">
        <v>304518</v>
      </c>
      <c r="E83" s="22">
        <v>283438</v>
      </c>
      <c r="F83" s="22">
        <v>273418</v>
      </c>
      <c r="G83" s="22">
        <v>256018</v>
      </c>
    </row>
    <row r="84" spans="1:7" ht="13.5">
      <c r="A84" s="2" t="s">
        <v>124</v>
      </c>
      <c r="B84" s="22">
        <v>38045</v>
      </c>
      <c r="C84" s="22">
        <v>37299</v>
      </c>
      <c r="D84" s="22">
        <v>38400</v>
      </c>
      <c r="E84" s="22">
        <v>37647</v>
      </c>
      <c r="F84" s="22">
        <v>36833</v>
      </c>
      <c r="G84" s="22">
        <v>36061</v>
      </c>
    </row>
    <row r="85" spans="1:7" ht="13.5">
      <c r="A85" s="2" t="s">
        <v>162</v>
      </c>
      <c r="B85" s="22">
        <v>4651011</v>
      </c>
      <c r="C85" s="22">
        <v>5217229</v>
      </c>
      <c r="D85" s="22">
        <v>5346032</v>
      </c>
      <c r="E85" s="22">
        <v>5438007</v>
      </c>
      <c r="F85" s="22">
        <v>4295937</v>
      </c>
      <c r="G85" s="22">
        <v>6211862</v>
      </c>
    </row>
    <row r="86" spans="1:7" ht="14.25" thickBot="1">
      <c r="A86" s="5" t="s">
        <v>163</v>
      </c>
      <c r="B86" s="23">
        <v>13412430</v>
      </c>
      <c r="C86" s="23">
        <v>13717336</v>
      </c>
      <c r="D86" s="23">
        <v>14179089</v>
      </c>
      <c r="E86" s="23">
        <v>14922672</v>
      </c>
      <c r="F86" s="23">
        <v>14690782</v>
      </c>
      <c r="G86" s="23">
        <v>17983632</v>
      </c>
    </row>
    <row r="87" spans="1:7" ht="14.25" thickTop="1">
      <c r="A87" s="2" t="s">
        <v>164</v>
      </c>
      <c r="B87" s="22">
        <v>1236640</v>
      </c>
      <c r="C87" s="22">
        <v>1236640</v>
      </c>
      <c r="D87" s="22">
        <v>1236640</v>
      </c>
      <c r="E87" s="22">
        <v>1236640</v>
      </c>
      <c r="F87" s="22">
        <v>1236640</v>
      </c>
      <c r="G87" s="22">
        <v>1236640</v>
      </c>
    </row>
    <row r="88" spans="1:7" ht="13.5">
      <c r="A88" s="3" t="s">
        <v>165</v>
      </c>
      <c r="B88" s="22">
        <v>2244650</v>
      </c>
      <c r="C88" s="22">
        <v>2244650</v>
      </c>
      <c r="D88" s="22">
        <v>2244650</v>
      </c>
      <c r="E88" s="22">
        <v>2244650</v>
      </c>
      <c r="F88" s="22">
        <v>2244650</v>
      </c>
      <c r="G88" s="22">
        <v>2244650</v>
      </c>
    </row>
    <row r="89" spans="1:7" ht="13.5">
      <c r="A89" s="3" t="s">
        <v>166</v>
      </c>
      <c r="B89" s="22">
        <v>2244650</v>
      </c>
      <c r="C89" s="22">
        <v>2244650</v>
      </c>
      <c r="D89" s="22">
        <v>2244650</v>
      </c>
      <c r="E89" s="22">
        <v>2244650</v>
      </c>
      <c r="F89" s="22">
        <v>2244650</v>
      </c>
      <c r="G89" s="22">
        <v>2244650</v>
      </c>
    </row>
    <row r="90" spans="1:7" ht="13.5">
      <c r="A90" s="3" t="s">
        <v>167</v>
      </c>
      <c r="B90" s="22">
        <v>150387</v>
      </c>
      <c r="C90" s="22">
        <v>150387</v>
      </c>
      <c r="D90" s="22">
        <v>150387</v>
      </c>
      <c r="E90" s="22">
        <v>150387</v>
      </c>
      <c r="F90" s="22">
        <v>150387</v>
      </c>
      <c r="G90" s="22">
        <v>150387</v>
      </c>
    </row>
    <row r="91" spans="1:7" ht="13.5">
      <c r="A91" s="4" t="s">
        <v>168</v>
      </c>
      <c r="B91" s="22">
        <v>4900168</v>
      </c>
      <c r="C91" s="22">
        <v>4900168</v>
      </c>
      <c r="D91" s="22">
        <v>4900168</v>
      </c>
      <c r="E91" s="22">
        <v>4900168</v>
      </c>
      <c r="F91" s="22">
        <v>4900168</v>
      </c>
      <c r="G91" s="22">
        <v>4900168</v>
      </c>
    </row>
    <row r="92" spans="1:7" ht="13.5">
      <c r="A92" s="4" t="s">
        <v>169</v>
      </c>
      <c r="B92" s="22">
        <v>1731810</v>
      </c>
      <c r="C92" s="22">
        <v>1298265</v>
      </c>
      <c r="D92" s="22">
        <v>830924</v>
      </c>
      <c r="E92" s="22">
        <v>462352</v>
      </c>
      <c r="F92" s="22">
        <v>1909176</v>
      </c>
      <c r="G92" s="22">
        <v>1797880</v>
      </c>
    </row>
    <row r="93" spans="1:7" ht="13.5">
      <c r="A93" s="3" t="s">
        <v>170</v>
      </c>
      <c r="B93" s="22">
        <v>6782366</v>
      </c>
      <c r="C93" s="22">
        <v>6348821</v>
      </c>
      <c r="D93" s="22">
        <v>5881481</v>
      </c>
      <c r="E93" s="22">
        <v>5512908</v>
      </c>
      <c r="F93" s="22">
        <v>6959732</v>
      </c>
      <c r="G93" s="22">
        <v>6848436</v>
      </c>
    </row>
    <row r="94" spans="1:7" ht="13.5">
      <c r="A94" s="2" t="s">
        <v>171</v>
      </c>
      <c r="B94" s="22">
        <v>-1390</v>
      </c>
      <c r="C94" s="22">
        <v>-1390</v>
      </c>
      <c r="D94" s="22">
        <v>-1390</v>
      </c>
      <c r="E94" s="22">
        <v>-1356</v>
      </c>
      <c r="F94" s="22">
        <v>-1356</v>
      </c>
      <c r="G94" s="22">
        <v>-1340</v>
      </c>
    </row>
    <row r="95" spans="1:7" ht="13.5">
      <c r="A95" s="2" t="s">
        <v>172</v>
      </c>
      <c r="B95" s="22">
        <v>10262266</v>
      </c>
      <c r="C95" s="22">
        <v>9828721</v>
      </c>
      <c r="D95" s="22">
        <v>9361380</v>
      </c>
      <c r="E95" s="22">
        <v>8992842</v>
      </c>
      <c r="F95" s="22">
        <v>10439666</v>
      </c>
      <c r="G95" s="22">
        <v>10328386</v>
      </c>
    </row>
    <row r="96" spans="1:7" ht="13.5">
      <c r="A96" s="2" t="s">
        <v>173</v>
      </c>
      <c r="B96" s="22">
        <v>125433</v>
      </c>
      <c r="C96" s="22">
        <v>53080</v>
      </c>
      <c r="D96" s="22">
        <v>63729</v>
      </c>
      <c r="E96" s="22">
        <v>99453</v>
      </c>
      <c r="F96" s="22">
        <v>26841</v>
      </c>
      <c r="G96" s="22">
        <v>199988</v>
      </c>
    </row>
    <row r="97" spans="1:7" ht="13.5">
      <c r="A97" s="2" t="s">
        <v>175</v>
      </c>
      <c r="B97" s="22">
        <v>125433</v>
      </c>
      <c r="C97" s="22">
        <v>53080</v>
      </c>
      <c r="D97" s="22">
        <v>63729</v>
      </c>
      <c r="E97" s="22">
        <v>99453</v>
      </c>
      <c r="F97" s="22">
        <v>26841</v>
      </c>
      <c r="G97" s="22">
        <v>199988</v>
      </c>
    </row>
    <row r="98" spans="1:7" ht="13.5">
      <c r="A98" s="6" t="s">
        <v>177</v>
      </c>
      <c r="B98" s="22">
        <v>10387699</v>
      </c>
      <c r="C98" s="22">
        <v>9881801</v>
      </c>
      <c r="D98" s="22">
        <v>9425110</v>
      </c>
      <c r="E98" s="22">
        <v>9092295</v>
      </c>
      <c r="F98" s="22">
        <v>10466507</v>
      </c>
      <c r="G98" s="22">
        <v>10528375</v>
      </c>
    </row>
    <row r="99" spans="1:7" ht="14.25" thickBot="1">
      <c r="A99" s="7" t="s">
        <v>178</v>
      </c>
      <c r="B99" s="22">
        <v>23800130</v>
      </c>
      <c r="C99" s="22">
        <v>23599138</v>
      </c>
      <c r="D99" s="22">
        <v>23604199</v>
      </c>
      <c r="E99" s="22">
        <v>24014968</v>
      </c>
      <c r="F99" s="22">
        <v>25157290</v>
      </c>
      <c r="G99" s="22">
        <v>28512007</v>
      </c>
    </row>
    <row r="100" spans="1:7" ht="14.25" thickTop="1">
      <c r="A100" s="8"/>
      <c r="B100" s="24"/>
      <c r="C100" s="24"/>
      <c r="D100" s="24"/>
      <c r="E100" s="24"/>
      <c r="F100" s="24"/>
      <c r="G100" s="24"/>
    </row>
    <row r="102" ht="13.5">
      <c r="A102" s="20" t="s">
        <v>183</v>
      </c>
    </row>
    <row r="103" ht="13.5">
      <c r="A103" s="20" t="s">
        <v>184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2014-02-14T14:18:46Z</dcterms:created>
  <dcterms:modified xsi:type="dcterms:W3CDTF">2014-02-14T14:18:55Z</dcterms:modified>
  <cp:category/>
  <cp:version/>
  <cp:contentType/>
  <cp:contentStatus/>
</cp:coreProperties>
</file>