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<sst xmlns="http://schemas.openxmlformats.org/spreadsheetml/2006/main" count="736" uniqueCount="257">
  <si>
    <t>連結・貸借対照表</t>
  </si>
  <si>
    <t>累積四半期</t>
  </si>
  <si>
    <t>2013/04/01</t>
  </si>
  <si>
    <t>株式報酬費用</t>
  </si>
  <si>
    <t>貸倒引当金の増減額（△は減少）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</si>
  <si>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</si>
  <si>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</si>
  <si>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</si>
  <si>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為替差損益（△は益）</t>
  </si>
  <si>
    <t>投資有価証券売却損益（△は益）</t>
  </si>
  <si>
    <t>持分法による投資損益（△は益）</t>
  </si>
  <si>
    <t>固定資産除却損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</si>
  <si>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</si>
  <si>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</si>
  <si>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</si>
  <si>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</si>
  <si>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長期未払金の増減額（△は減少）</t>
  </si>
  <si>
    <t>小計</t>
  </si>
  <si>
    <t>利息及び配当金の受取額</t>
  </si>
  <si>
    <t>利息の支払額</t>
  </si>
  <si>
    <t>本社移転費用の支払額</t>
  </si>
  <si>
    <t>法人税等の支払額又は還付額（△は支払）</t>
  </si>
  <si>
    <t>営業活動によるキャッシュ・フロー</t>
  </si>
  <si>
    <t>定期預金の預入による支出</t>
  </si>
  <si>
    <t>有形固定資産の取得による支出</t>
  </si>
  <si>
    <t>有形固定資産の売却による収入</t>
  </si>
  <si>
    <t>無形固定資産の取得による支出</t>
  </si>
  <si>
    <t>投資有価証券の売却による収入</t>
  </si>
  <si>
    <t>差入敷金保証金の支払による支出</t>
  </si>
  <si>
    <t>差入敷金保証金の戻入による収入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</si>
  <si>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</si>
  <si>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</si>
  <si>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</si>
  <si>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</si>
  <si>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</si>
  <si>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株式の発行による収入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</si>
  <si>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</si>
  <si>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</si>
  <si>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</si>
  <si>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</si>
  <si>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</si>
  <si>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</si>
  <si>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（うち退職給付費用）</t>
  </si>
  <si>
    <t>（うち役員退職慰労引当金繰入額）</t>
  </si>
  <si>
    <t>付加価値税還付金</t>
  </si>
  <si>
    <t>貸倒引当金戻入額</t>
  </si>
  <si>
    <t>持分法による投資損失</t>
  </si>
  <si>
    <t>特別利益</t>
  </si>
  <si>
    <t>リース会計基準適用に伴う影響額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</si>
  <si>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</si>
  <si>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</si>
  <si>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</si>
  <si>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</si>
  <si>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</si>
  <si>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</si>
  <si>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</si>
  <si>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</si>
  <si>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</si>
  <si>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</si>
  <si>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</si>
  <si>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</si>
  <si>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</si>
  <si>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</si>
  <si>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2012/06/21</t>
  </si>
  <si>
    <t>2011/03/31</t>
  </si>
  <si>
    <t>2011/06/24</t>
  </si>
  <si>
    <t>2010/03/31</t>
  </si>
  <si>
    <t>2010/06/24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</si>
  <si>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</si>
  <si>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</si>
  <si>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</si>
  <si>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</si>
  <si>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</si>
  <si>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</si>
  <si>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</si>
  <si>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製品</t>
  </si>
  <si>
    <t>商品及び製品</t>
  </si>
  <si>
    <t>原材料</t>
  </si>
  <si>
    <t>貯蔵品</t>
  </si>
  <si>
    <t>原材料及び貯蔵品</t>
  </si>
  <si>
    <t>前渡金</t>
  </si>
  <si>
    <t>前払費用</t>
  </si>
  <si>
    <t>繰延税金資産</t>
  </si>
  <si>
    <t>未収入金</t>
  </si>
  <si>
    <t>未収消費税等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</si>
  <si>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</si>
  <si>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</si>
  <si>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</si>
  <si>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</si>
  <si>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</si>
  <si>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</si>
  <si>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</si>
  <si>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機械及び装置</t>
  </si>
  <si>
    <t>機械及び装置（純額）</t>
  </si>
  <si>
    <t>工具、器具及び備品</t>
  </si>
  <si>
    <t>工具、器具及び備品（純額）</t>
  </si>
  <si>
    <t>リース資産</t>
  </si>
  <si>
    <t>有形固定資産</t>
  </si>
  <si>
    <t>ソフトウエア</t>
  </si>
  <si>
    <t>無形固定資産</t>
  </si>
  <si>
    <t>投資有価証券</t>
  </si>
  <si>
    <t>関係会社株式</t>
  </si>
  <si>
    <t>関係会社長期未収入金</t>
  </si>
  <si>
    <t>長期前払費用</t>
  </si>
  <si>
    <t>敷金及び保証金</t>
  </si>
  <si>
    <t>その他</t>
  </si>
  <si>
    <t>投資その他の資産</t>
  </si>
  <si>
    <t>固定資産</t>
  </si>
  <si>
    <t>資産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</si>
  <si>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</si>
  <si>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</si>
  <si>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</si>
  <si>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</si>
  <si>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</si>
  <si>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</si>
  <si>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未払法人税等</t>
  </si>
  <si>
    <t>預り金</t>
  </si>
  <si>
    <t>前受収益</t>
  </si>
  <si>
    <t>流動負債</t>
  </si>
  <si>
    <t>社債</t>
  </si>
  <si>
    <t>長期借入金</t>
  </si>
  <si>
    <t>長期前受収益</t>
  </si>
  <si>
    <t>長期未払金</t>
  </si>
  <si>
    <t>繰延税金負債</t>
  </si>
  <si>
    <t>資産除去債務</t>
  </si>
  <si>
    <t>固定負債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</si>
  <si>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</si>
  <si>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</si>
  <si>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</si>
  <si>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</si>
  <si>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</si>
  <si>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</si>
  <si>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</si>
  <si>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</si>
  <si>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</si>
  <si>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</si>
  <si>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</si>
  <si>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</si>
  <si>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</si>
  <si>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</si>
  <si>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</si>
  <si>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株式会社メディアグローバルリンクス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</si>
  <si>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</si>
  <si>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</si>
  <si>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</si>
  <si>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</si>
  <si>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</si>
  <si>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</si>
  <si>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</si>
  <si>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</si>
  <si>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</si>
  <si>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</si>
  <si>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</si>
  <si>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保守売上高</t>
  </si>
  <si>
    <t>売上高</t>
  </si>
  <si>
    <t>製品期首たな卸高</t>
  </si>
  <si>
    <t>当期製品製造原価</t>
  </si>
  <si>
    <t>他勘定受入高</t>
  </si>
  <si>
    <t>ロイヤリティ</t>
  </si>
  <si>
    <t>合計</t>
  </si>
  <si>
    <t>製品期末たな卸高</t>
  </si>
  <si>
    <t>他勘定振替高</t>
  </si>
  <si>
    <t>製品売上原価</t>
  </si>
  <si>
    <t>商品期首たな卸高</t>
  </si>
  <si>
    <t>当期商品仕入高</t>
  </si>
  <si>
    <t>商品期末たな卸高</t>
  </si>
  <si>
    <t>商品売上原価合計</t>
  </si>
  <si>
    <t>保守売上原価</t>
  </si>
  <si>
    <t>売上原価</t>
  </si>
  <si>
    <t>売上総利益</t>
  </si>
  <si>
    <t>役員報酬</t>
  </si>
  <si>
    <t>給料及び手当</t>
  </si>
  <si>
    <t>販売手数料</t>
  </si>
  <si>
    <t>支払報酬</t>
  </si>
  <si>
    <t>減価償却費</t>
  </si>
  <si>
    <t>研究開発費</t>
  </si>
  <si>
    <t>販売費・一般管理費</t>
  </si>
  <si>
    <t>営業利益</t>
  </si>
  <si>
    <t>受取利息</t>
  </si>
  <si>
    <t>受取配当金</t>
  </si>
  <si>
    <t>為替差益</t>
  </si>
  <si>
    <t>経営指導料</t>
  </si>
  <si>
    <t>貸倒引当金戻入額</t>
  </si>
  <si>
    <t>業務受託手数料</t>
  </si>
  <si>
    <t>営業外収益</t>
  </si>
  <si>
    <t>支払利息</t>
  </si>
  <si>
    <t>社債利息</t>
  </si>
  <si>
    <t>社債発行費</t>
  </si>
  <si>
    <t>為替差損</t>
  </si>
  <si>
    <t>支払手数料</t>
  </si>
  <si>
    <t>営業外費用</t>
  </si>
  <si>
    <t>経常利益</t>
  </si>
  <si>
    <t>投資有価証券売却益</t>
  </si>
  <si>
    <t>抱合せ株式消滅差益</t>
  </si>
  <si>
    <t>役員退職慰労引当金戻入額</t>
  </si>
  <si>
    <t>新株予約権戻入益</t>
  </si>
  <si>
    <t>特別利益</t>
  </si>
  <si>
    <t>固定資産除却損</t>
  </si>
  <si>
    <t>投資有価証券評価損</t>
  </si>
  <si>
    <t>本社移転費用</t>
  </si>
  <si>
    <t>関係会社株式評価損</t>
  </si>
  <si>
    <t>原状回復費用</t>
  </si>
  <si>
    <t>減損損失</t>
  </si>
  <si>
    <t>その他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</si>
  <si>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</si>
  <si>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</si>
  <si>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</si>
  <si>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</si>
  <si>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</si>
  <si>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</si>
  <si>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</si>
  <si>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2014/02/05</t>
  </si>
  <si>
    <t>四半期</t>
  </si>
  <si>
    <t>2013/12/31</t>
  </si>
  <si>
    <t>2013/11/05</t>
  </si>
  <si>
    <t>2013/09/30</t>
  </si>
  <si>
    <t>2013/08/05</t>
  </si>
  <si>
    <t>2013/06/30</t>
  </si>
  <si>
    <t>2013/02/04</t>
  </si>
  <si>
    <t>2012/12/31</t>
  </si>
  <si>
    <t>2012/11/07</t>
  </si>
  <si>
    <t>2012/09/30</t>
  </si>
  <si>
    <t>2012/08/07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</si>
  <si>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</si>
  <si>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</si>
  <si>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</si>
  <si>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</si>
  <si>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</si>
  <si>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</si>
  <si>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</si>
  <si>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</si>
  <si>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</si>
  <si>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</si>
  <si>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</si>
  <si>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</si>
  <si>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</si>
  <si>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</si>
  <si>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</si>
  <si>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</si>
  <si>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</si>
  <si>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</si>
  <si>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</si>
  <si>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</si>
  <si>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</si>
  <si>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</si>
  <si>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</si>
  <si>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2008/08/13</t>
  </si>
  <si>
    <t>2008/06/30</t>
  </si>
  <si>
    <t>受取手形及び営業未収入金</t>
  </si>
  <si>
    <t>仕掛品</t>
  </si>
  <si>
    <t>建物及び構築物（純額）</t>
  </si>
  <si>
    <t>機械装置及び運搬具（純額）</t>
  </si>
  <si>
    <t>前受金</t>
  </si>
  <si>
    <t>退職給付引当金</t>
  </si>
  <si>
    <t>役員退職慰労引当金</t>
  </si>
  <si>
    <t>為替換算調整勘定</t>
  </si>
  <si>
    <t>少数株主持分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</si>
</sst>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5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5" width="17.83203125" style="0" customWidth="1"/>
  </cols>
  <sheetData>
    <row r="1" ht="12" thickBot="1"/>
    <row r="2" spans="1:25" ht="12" thickTop="1">
      <c r="A2" s="10" t="s">
        <v>139</v>
      </c>
      <c r="B2" s="14">
        <v>6659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thickTop="1">
      <c r="A4" s="10" t="s">
        <v>52</v>
      </c>
      <c r="B4" s="15" t="str">
        <f>HYPERLINK("http://www.kabupro.jp/mark/20140205/S10011K1.htm","四半期報告書")</f>
        <v>四半期報告書</v>
      </c>
      <c r="C4" s="15" t="str">
        <f>HYPERLINK("http://www.kabupro.jp/mark/20131105/S1000B7Y.htm","四半期報告書")</f>
        <v>四半期報告書</v>
      </c>
      <c r="D4" s="15" t="str">
        <f>HYPERLINK("http://www.kabupro.jp/mark/20130805/S000E4OO.htm","四半期報告書")</f>
        <v>四半期報告書</v>
      </c>
      <c r="E4" s="15" t="str">
        <f>HYPERLINK("http://www.kabupro.jp/mark/20130621/S000DMUZ.htm","有価証券報告書")</f>
        <v>有価証券報告書</v>
      </c>
      <c r="F4" s="15" t="str">
        <f>HYPERLINK("http://www.kabupro.jp/mark/20140205/S10011K1.htm","四半期報告書")</f>
        <v>四半期報告書</v>
      </c>
      <c r="G4" s="15" t="str">
        <f>HYPERLINK("http://www.kabupro.jp/mark/20131105/S1000B7Y.htm","四半期報告書")</f>
        <v>四半期報告書</v>
      </c>
      <c r="H4" s="15" t="str">
        <f>HYPERLINK("http://www.kabupro.jp/mark/20130805/S000E4OO.htm","四半期報告書")</f>
        <v>四半期報告書</v>
      </c>
      <c r="I4" s="15" t="str">
        <f>HYPERLINK("http://www.kabupro.jp/mark/20130621/S000DMUZ.htm","有価証券報告書")</f>
        <v>有価証券報告書</v>
      </c>
      <c r="J4" s="15" t="str">
        <f>HYPERLINK("http://www.kabupro.jp/mark/20130204/S000CPOL.htm","四半期報告書")</f>
        <v>四半期報告書</v>
      </c>
      <c r="K4" s="15" t="str">
        <f>HYPERLINK("http://www.kabupro.jp/mark/20121107/S000C67K.htm","四半期報告書")</f>
        <v>四半期報告書</v>
      </c>
      <c r="L4" s="15" t="str">
        <f>HYPERLINK("http://www.kabupro.jp/mark/20120807/S000BLHS.htm","四半期報告書")</f>
        <v>四半期報告書</v>
      </c>
      <c r="M4" s="15" t="str">
        <f>HYPERLINK("http://www.kabupro.jp/mark/20120621/S000B30O.htm","有価証券報告書")</f>
        <v>有価証券報告書</v>
      </c>
      <c r="N4" s="15" t="str">
        <f>HYPERLINK("http://www.kabupro.jp/mark/20120214/S000AC7W.htm","四半期報告書")</f>
        <v>四半期報告書</v>
      </c>
      <c r="O4" s="15" t="str">
        <f>HYPERLINK("http://www.kabupro.jp/mark/20111114/S0009QWF.htm","四半期報告書")</f>
        <v>四半期報告書</v>
      </c>
      <c r="P4" s="15" t="str">
        <f>HYPERLINK("http://www.kabupro.jp/mark/20110812/S00096FR.htm","四半期報告書")</f>
        <v>四半期報告書</v>
      </c>
      <c r="Q4" s="15" t="str">
        <f>HYPERLINK("http://www.kabupro.jp/mark/20110624/S0008L1F.htm","有価証券報告書")</f>
        <v>有価証券報告書</v>
      </c>
      <c r="R4" s="15" t="str">
        <f>HYPERLINK("http://www.kabupro.jp/mark/20110214/S0007S5Y.htm","四半期報告書")</f>
        <v>四半期報告書</v>
      </c>
      <c r="S4" s="15" t="str">
        <f>HYPERLINK("http://www.kabupro.jp/mark/20101112/S00075EF.htm","四半期報告書")</f>
        <v>四半期報告書</v>
      </c>
      <c r="T4" s="15" t="str">
        <f>HYPERLINK("http://www.kabupro.jp/mark/20100813/S0006MVX.htm","四半期報告書")</f>
        <v>四半期報告書</v>
      </c>
      <c r="U4" s="15" t="str">
        <f>HYPERLINK("http://www.kabupro.jp/mark/20100624/S00060CU.htm","有価証券報告書")</f>
        <v>有価証券報告書</v>
      </c>
      <c r="V4" s="15" t="str">
        <f>HYPERLINK("http://www.kabupro.jp/mark/20100212/S00057GU.htm","四半期報告書")</f>
        <v>四半期報告書</v>
      </c>
      <c r="W4" s="15" t="str">
        <f>HYPERLINK("http://www.kabupro.jp/mark/20091113/S0004MIO.htm","四半期報告書")</f>
        <v>四半期報告書</v>
      </c>
      <c r="X4" s="15" t="str">
        <f>HYPERLINK("http://www.kabupro.jp/mark/20090812/S0003Y2G.htm","四半期報告書")</f>
        <v>四半期報告書</v>
      </c>
      <c r="Y4" s="15" t="str">
        <f>HYPERLINK("http://www.kabupro.jp/mark/20090629/S0003KSE.htm","有価証券報告書")</f>
        <v>有価証券報告書</v>
      </c>
    </row>
    <row r="5" spans="1:25" ht="12" thickBot="1">
      <c r="A5" s="11" t="s">
        <v>53</v>
      </c>
      <c r="B5" s="1" t="s">
        <v>211</v>
      </c>
      <c r="C5" s="1" t="s">
        <v>214</v>
      </c>
      <c r="D5" s="1" t="s">
        <v>216</v>
      </c>
      <c r="E5" s="1" t="s">
        <v>59</v>
      </c>
      <c r="F5" s="1" t="s">
        <v>211</v>
      </c>
      <c r="G5" s="1" t="s">
        <v>214</v>
      </c>
      <c r="H5" s="1" t="s">
        <v>216</v>
      </c>
      <c r="I5" s="1" t="s">
        <v>59</v>
      </c>
      <c r="J5" s="1" t="s">
        <v>218</v>
      </c>
      <c r="K5" s="1" t="s">
        <v>220</v>
      </c>
      <c r="L5" s="1" t="s">
        <v>222</v>
      </c>
      <c r="M5" s="1" t="s">
        <v>63</v>
      </c>
      <c r="N5" s="1" t="s">
        <v>224</v>
      </c>
      <c r="O5" s="1" t="s">
        <v>226</v>
      </c>
      <c r="P5" s="1" t="s">
        <v>228</v>
      </c>
      <c r="Q5" s="1" t="s">
        <v>65</v>
      </c>
      <c r="R5" s="1" t="s">
        <v>230</v>
      </c>
      <c r="S5" s="1" t="s">
        <v>232</v>
      </c>
      <c r="T5" s="1" t="s">
        <v>234</v>
      </c>
      <c r="U5" s="1" t="s">
        <v>67</v>
      </c>
      <c r="V5" s="1" t="s">
        <v>236</v>
      </c>
      <c r="W5" s="1" t="s">
        <v>238</v>
      </c>
      <c r="X5" s="1" t="s">
        <v>240</v>
      </c>
      <c r="Y5" s="1" t="s">
        <v>69</v>
      </c>
    </row>
    <row r="6" spans="1:25" ht="12.75" thickBot="1" thickTop="1">
      <c r="A6" s="10" t="s">
        <v>54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thickTop="1">
      <c r="A7" s="12" t="s">
        <v>55</v>
      </c>
      <c r="B7" s="14" t="s">
        <v>1</v>
      </c>
      <c r="C7" s="14" t="s">
        <v>1</v>
      </c>
      <c r="D7" s="14" t="s">
        <v>1</v>
      </c>
      <c r="E7" s="16" t="s">
        <v>60</v>
      </c>
      <c r="F7" s="14" t="s">
        <v>1</v>
      </c>
      <c r="G7" s="14" t="s">
        <v>1</v>
      </c>
      <c r="H7" s="14" t="s">
        <v>1</v>
      </c>
      <c r="I7" s="16" t="s">
        <v>60</v>
      </c>
      <c r="J7" s="14" t="s">
        <v>1</v>
      </c>
      <c r="K7" s="14" t="s">
        <v>1</v>
      </c>
      <c r="L7" s="14" t="s">
        <v>1</v>
      </c>
      <c r="M7" s="16" t="s">
        <v>60</v>
      </c>
      <c r="N7" s="14" t="s">
        <v>1</v>
      </c>
      <c r="O7" s="14" t="s">
        <v>1</v>
      </c>
      <c r="P7" s="14" t="s">
        <v>1</v>
      </c>
      <c r="Q7" s="16" t="s">
        <v>60</v>
      </c>
      <c r="R7" s="14" t="s">
        <v>1</v>
      </c>
      <c r="S7" s="14" t="s">
        <v>1</v>
      </c>
      <c r="T7" s="14" t="s">
        <v>1</v>
      </c>
      <c r="U7" s="16" t="s">
        <v>60</v>
      </c>
      <c r="V7" s="14" t="s">
        <v>1</v>
      </c>
      <c r="W7" s="14" t="s">
        <v>1</v>
      </c>
      <c r="X7" s="14" t="s">
        <v>1</v>
      </c>
      <c r="Y7" s="16" t="s">
        <v>60</v>
      </c>
    </row>
    <row r="8" spans="1:25" ht="11.25">
      <c r="A8" s="13" t="s">
        <v>56</v>
      </c>
      <c r="B8" s="1" t="s">
        <v>2</v>
      </c>
      <c r="C8" s="1" t="s">
        <v>2</v>
      </c>
      <c r="D8" s="1" t="s">
        <v>2</v>
      </c>
      <c r="E8" s="17" t="s">
        <v>145</v>
      </c>
      <c r="F8" s="1" t="s">
        <v>145</v>
      </c>
      <c r="G8" s="1" t="s">
        <v>145</v>
      </c>
      <c r="H8" s="1" t="s">
        <v>145</v>
      </c>
      <c r="I8" s="17" t="s">
        <v>146</v>
      </c>
      <c r="J8" s="1" t="s">
        <v>146</v>
      </c>
      <c r="K8" s="1" t="s">
        <v>146</v>
      </c>
      <c r="L8" s="1" t="s">
        <v>146</v>
      </c>
      <c r="M8" s="17" t="s">
        <v>147</v>
      </c>
      <c r="N8" s="1" t="s">
        <v>147</v>
      </c>
      <c r="O8" s="1" t="s">
        <v>147</v>
      </c>
      <c r="P8" s="1" t="s">
        <v>147</v>
      </c>
      <c r="Q8" s="17" t="s">
        <v>148</v>
      </c>
      <c r="R8" s="1" t="s">
        <v>148</v>
      </c>
      <c r="S8" s="1" t="s">
        <v>148</v>
      </c>
      <c r="T8" s="1" t="s">
        <v>148</v>
      </c>
      <c r="U8" s="17" t="s">
        <v>149</v>
      </c>
      <c r="V8" s="1" t="s">
        <v>149</v>
      </c>
      <c r="W8" s="1" t="s">
        <v>149</v>
      </c>
      <c r="X8" s="1" t="s">
        <v>149</v>
      </c>
      <c r="Y8" s="17" t="s">
        <v>150</v>
      </c>
    </row>
    <row r="9" spans="1:25" ht="11.25">
      <c r="A9" s="13" t="s">
        <v>57</v>
      </c>
      <c r="B9" s="1" t="s">
        <v>213</v>
      </c>
      <c r="C9" s="1" t="s">
        <v>215</v>
      </c>
      <c r="D9" s="1" t="s">
        <v>217</v>
      </c>
      <c r="E9" s="17" t="s">
        <v>61</v>
      </c>
      <c r="F9" s="1" t="s">
        <v>219</v>
      </c>
      <c r="G9" s="1" t="s">
        <v>221</v>
      </c>
      <c r="H9" s="1" t="s">
        <v>223</v>
      </c>
      <c r="I9" s="17" t="s">
        <v>62</v>
      </c>
      <c r="J9" s="1" t="s">
        <v>225</v>
      </c>
      <c r="K9" s="1" t="s">
        <v>227</v>
      </c>
      <c r="L9" s="1" t="s">
        <v>229</v>
      </c>
      <c r="M9" s="17" t="s">
        <v>64</v>
      </c>
      <c r="N9" s="1" t="s">
        <v>231</v>
      </c>
      <c r="O9" s="1" t="s">
        <v>233</v>
      </c>
      <c r="P9" s="1" t="s">
        <v>235</v>
      </c>
      <c r="Q9" s="17" t="s">
        <v>66</v>
      </c>
      <c r="R9" s="1" t="s">
        <v>237</v>
      </c>
      <c r="S9" s="1" t="s">
        <v>239</v>
      </c>
      <c r="T9" s="1" t="s">
        <v>241</v>
      </c>
      <c r="U9" s="17" t="s">
        <v>68</v>
      </c>
      <c r="V9" s="1" t="s">
        <v>243</v>
      </c>
      <c r="W9" s="1" t="s">
        <v>245</v>
      </c>
      <c r="X9" s="1" t="s">
        <v>247</v>
      </c>
      <c r="Y9" s="17" t="s">
        <v>70</v>
      </c>
    </row>
    <row r="10" spans="1:25" ht="12" thickBot="1">
      <c r="A10" s="13" t="s">
        <v>58</v>
      </c>
      <c r="B10" s="1" t="s">
        <v>72</v>
      </c>
      <c r="C10" s="1" t="s">
        <v>72</v>
      </c>
      <c r="D10" s="1" t="s">
        <v>72</v>
      </c>
      <c r="E10" s="17" t="s">
        <v>72</v>
      </c>
      <c r="F10" s="1" t="s">
        <v>72</v>
      </c>
      <c r="G10" s="1" t="s">
        <v>72</v>
      </c>
      <c r="H10" s="1" t="s">
        <v>72</v>
      </c>
      <c r="I10" s="17" t="s">
        <v>72</v>
      </c>
      <c r="J10" s="1" t="s">
        <v>72</v>
      </c>
      <c r="K10" s="1" t="s">
        <v>72</v>
      </c>
      <c r="L10" s="1" t="s">
        <v>72</v>
      </c>
      <c r="M10" s="17" t="s">
        <v>72</v>
      </c>
      <c r="N10" s="1" t="s">
        <v>72</v>
      </c>
      <c r="O10" s="1" t="s">
        <v>72</v>
      </c>
      <c r="P10" s="1" t="s">
        <v>72</v>
      </c>
      <c r="Q10" s="17" t="s">
        <v>72</v>
      </c>
      <c r="R10" s="1" t="s">
        <v>72</v>
      </c>
      <c r="S10" s="1" t="s">
        <v>72</v>
      </c>
      <c r="T10" s="1" t="s">
        <v>72</v>
      </c>
      <c r="U10" s="17" t="s">
        <v>72</v>
      </c>
      <c r="V10" s="1" t="s">
        <v>72</v>
      </c>
      <c r="W10" s="1" t="s">
        <v>72</v>
      </c>
      <c r="X10" s="1" t="s">
        <v>72</v>
      </c>
      <c r="Y10" s="17" t="s">
        <v>72</v>
      </c>
    </row>
    <row r="11" spans="1:25" ht="12" thickTop="1">
      <c r="A11" s="30" t="s">
        <v>154</v>
      </c>
      <c r="B11" s="27">
        <v>2877895</v>
      </c>
      <c r="C11" s="27">
        <v>1955970</v>
      </c>
      <c r="D11" s="27">
        <v>1013659</v>
      </c>
      <c r="E11" s="21">
        <v>4871995</v>
      </c>
      <c r="F11" s="27">
        <v>3194578</v>
      </c>
      <c r="G11" s="27">
        <v>2519284</v>
      </c>
      <c r="H11" s="27">
        <v>570271</v>
      </c>
      <c r="I11" s="21">
        <v>3093033</v>
      </c>
      <c r="J11" s="27">
        <v>1323944</v>
      </c>
      <c r="K11" s="27">
        <v>811808</v>
      </c>
      <c r="L11" s="27">
        <v>263810</v>
      </c>
      <c r="M11" s="21">
        <v>2852147</v>
      </c>
      <c r="N11" s="27">
        <v>1247418</v>
      </c>
      <c r="O11" s="27">
        <v>758901</v>
      </c>
      <c r="P11" s="27">
        <v>379722</v>
      </c>
      <c r="Q11" s="21">
        <v>2889519</v>
      </c>
      <c r="R11" s="27">
        <v>1303152</v>
      </c>
      <c r="S11" s="27">
        <v>741797</v>
      </c>
      <c r="T11" s="27">
        <v>188896</v>
      </c>
      <c r="U11" s="21">
        <v>3302855</v>
      </c>
      <c r="V11" s="27">
        <v>2826679</v>
      </c>
      <c r="W11" s="27">
        <v>1068600</v>
      </c>
      <c r="X11" s="27">
        <v>315186</v>
      </c>
      <c r="Y11" s="21">
        <v>1641557</v>
      </c>
    </row>
    <row r="12" spans="1:25" ht="11.25">
      <c r="A12" s="7" t="s">
        <v>168</v>
      </c>
      <c r="B12" s="28">
        <v>1370478</v>
      </c>
      <c r="C12" s="28">
        <v>847004</v>
      </c>
      <c r="D12" s="28">
        <v>386179</v>
      </c>
      <c r="E12" s="22">
        <v>2224766</v>
      </c>
      <c r="F12" s="28">
        <v>1375109</v>
      </c>
      <c r="G12" s="28">
        <v>1012622</v>
      </c>
      <c r="H12" s="28">
        <v>245780</v>
      </c>
      <c r="I12" s="22">
        <v>1323625</v>
      </c>
      <c r="J12" s="28">
        <v>619280</v>
      </c>
      <c r="K12" s="28">
        <v>409814</v>
      </c>
      <c r="L12" s="28">
        <v>148041</v>
      </c>
      <c r="M12" s="22">
        <v>1302160</v>
      </c>
      <c r="N12" s="28">
        <v>580839</v>
      </c>
      <c r="O12" s="28">
        <v>355680</v>
      </c>
      <c r="P12" s="28">
        <v>192669</v>
      </c>
      <c r="Q12" s="22">
        <v>1406747</v>
      </c>
      <c r="R12" s="28">
        <v>653391</v>
      </c>
      <c r="S12" s="28">
        <v>366675</v>
      </c>
      <c r="T12" s="28">
        <v>119149</v>
      </c>
      <c r="U12" s="22">
        <v>2324564</v>
      </c>
      <c r="V12" s="28">
        <v>2070238</v>
      </c>
      <c r="W12" s="28">
        <v>556080</v>
      </c>
      <c r="X12" s="28">
        <v>200957</v>
      </c>
      <c r="Y12" s="22">
        <v>776318</v>
      </c>
    </row>
    <row r="13" spans="1:25" ht="11.25">
      <c r="A13" s="7" t="s">
        <v>169</v>
      </c>
      <c r="B13" s="28">
        <v>1507416</v>
      </c>
      <c r="C13" s="28">
        <v>1108965</v>
      </c>
      <c r="D13" s="28">
        <v>627479</v>
      </c>
      <c r="E13" s="22">
        <v>2647228</v>
      </c>
      <c r="F13" s="28">
        <v>1819469</v>
      </c>
      <c r="G13" s="28">
        <v>1506662</v>
      </c>
      <c r="H13" s="28">
        <v>324491</v>
      </c>
      <c r="I13" s="22">
        <v>1769408</v>
      </c>
      <c r="J13" s="28">
        <v>704663</v>
      </c>
      <c r="K13" s="28">
        <v>401994</v>
      </c>
      <c r="L13" s="28">
        <v>115769</v>
      </c>
      <c r="M13" s="22">
        <v>1549986</v>
      </c>
      <c r="N13" s="28">
        <v>666579</v>
      </c>
      <c r="O13" s="28">
        <v>403221</v>
      </c>
      <c r="P13" s="28">
        <v>187052</v>
      </c>
      <c r="Q13" s="22">
        <v>1482771</v>
      </c>
      <c r="R13" s="28">
        <v>649760</v>
      </c>
      <c r="S13" s="28">
        <v>375122</v>
      </c>
      <c r="T13" s="28">
        <v>69747</v>
      </c>
      <c r="U13" s="22">
        <v>978291</v>
      </c>
      <c r="V13" s="28">
        <v>756441</v>
      </c>
      <c r="W13" s="28">
        <v>512520</v>
      </c>
      <c r="X13" s="28">
        <v>114228</v>
      </c>
      <c r="Y13" s="22">
        <v>865239</v>
      </c>
    </row>
    <row r="14" spans="1:25" ht="11.25">
      <c r="A14" s="6" t="s">
        <v>170</v>
      </c>
      <c r="B14" s="28">
        <v>168144</v>
      </c>
      <c r="C14" s="28">
        <v>113865</v>
      </c>
      <c r="D14" s="28">
        <v>57091</v>
      </c>
      <c r="E14" s="22">
        <v>222253</v>
      </c>
      <c r="F14" s="28">
        <v>165728</v>
      </c>
      <c r="G14" s="28">
        <v>112226</v>
      </c>
      <c r="H14" s="28">
        <v>57096</v>
      </c>
      <c r="I14" s="22">
        <v>221136</v>
      </c>
      <c r="J14" s="28">
        <v>164724</v>
      </c>
      <c r="K14" s="28">
        <v>109819</v>
      </c>
      <c r="L14" s="28">
        <v>54800</v>
      </c>
      <c r="M14" s="22">
        <v>219200</v>
      </c>
      <c r="N14" s="28">
        <v>164400</v>
      </c>
      <c r="O14" s="28">
        <v>109600</v>
      </c>
      <c r="P14" s="28">
        <v>54800</v>
      </c>
      <c r="Q14" s="22">
        <v>135033</v>
      </c>
      <c r="R14" s="28">
        <v>88650</v>
      </c>
      <c r="S14" s="28">
        <v>59100</v>
      </c>
      <c r="T14" s="28">
        <v>29550</v>
      </c>
      <c r="U14" s="22">
        <v>165033</v>
      </c>
      <c r="V14" s="28">
        <v>135483</v>
      </c>
      <c r="W14" s="28">
        <v>105933</v>
      </c>
      <c r="X14" s="28">
        <v>51133</v>
      </c>
      <c r="Y14" s="22">
        <v>178867</v>
      </c>
    </row>
    <row r="15" spans="1:25" ht="11.25">
      <c r="A15" s="6" t="s">
        <v>171</v>
      </c>
      <c r="B15" s="28">
        <v>395551</v>
      </c>
      <c r="C15" s="28">
        <v>267948</v>
      </c>
      <c r="D15" s="28">
        <v>130550</v>
      </c>
      <c r="E15" s="22">
        <v>474967</v>
      </c>
      <c r="F15" s="28">
        <v>331581</v>
      </c>
      <c r="G15" s="28">
        <v>229361</v>
      </c>
      <c r="H15" s="28">
        <v>108015</v>
      </c>
      <c r="I15" s="22">
        <v>361143</v>
      </c>
      <c r="J15" s="28">
        <v>258325</v>
      </c>
      <c r="K15" s="28">
        <v>178783</v>
      </c>
      <c r="L15" s="28">
        <v>96951</v>
      </c>
      <c r="M15" s="22">
        <v>306746</v>
      </c>
      <c r="N15" s="28">
        <v>224229</v>
      </c>
      <c r="O15" s="28">
        <v>150511</v>
      </c>
      <c r="P15" s="28">
        <v>75880</v>
      </c>
      <c r="Q15" s="22">
        <v>251227</v>
      </c>
      <c r="R15" s="28">
        <v>187808</v>
      </c>
      <c r="S15" s="28">
        <v>127517</v>
      </c>
      <c r="T15" s="28">
        <v>65238</v>
      </c>
      <c r="U15" s="22">
        <v>349956</v>
      </c>
      <c r="V15" s="28">
        <v>271112</v>
      </c>
      <c r="W15" s="28">
        <v>181977</v>
      </c>
      <c r="X15" s="28">
        <v>88155</v>
      </c>
      <c r="Y15" s="22">
        <v>338321</v>
      </c>
    </row>
    <row r="16" spans="1:25" ht="11.25">
      <c r="A16" s="6" t="s">
        <v>42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>
        <v>801</v>
      </c>
      <c r="V16" s="28">
        <v>801</v>
      </c>
      <c r="W16" s="28">
        <v>487</v>
      </c>
      <c r="X16" s="28">
        <v>199</v>
      </c>
      <c r="Y16" s="22">
        <v>582</v>
      </c>
    </row>
    <row r="17" spans="1:25" ht="11.25">
      <c r="A17" s="6" t="s">
        <v>175</v>
      </c>
      <c r="B17" s="28">
        <v>333174</v>
      </c>
      <c r="C17" s="28">
        <v>217979</v>
      </c>
      <c r="D17" s="28">
        <v>96206</v>
      </c>
      <c r="E17" s="22">
        <v>397178</v>
      </c>
      <c r="F17" s="28">
        <v>260639</v>
      </c>
      <c r="G17" s="28">
        <v>146311</v>
      </c>
      <c r="H17" s="28">
        <v>90821</v>
      </c>
      <c r="I17" s="22">
        <v>464623</v>
      </c>
      <c r="J17" s="28">
        <v>301863</v>
      </c>
      <c r="K17" s="28">
        <v>185446</v>
      </c>
      <c r="L17" s="28">
        <v>63846</v>
      </c>
      <c r="M17" s="22">
        <v>445514</v>
      </c>
      <c r="N17" s="28">
        <v>326397</v>
      </c>
      <c r="O17" s="28">
        <v>198505</v>
      </c>
      <c r="P17" s="28">
        <v>99433</v>
      </c>
      <c r="Q17" s="22">
        <v>496766</v>
      </c>
      <c r="R17" s="28">
        <v>382354</v>
      </c>
      <c r="S17" s="28">
        <v>254972</v>
      </c>
      <c r="T17" s="28">
        <v>111251</v>
      </c>
      <c r="U17" s="22">
        <v>941471</v>
      </c>
      <c r="V17" s="28">
        <v>658370</v>
      </c>
      <c r="W17" s="28">
        <v>446966</v>
      </c>
      <c r="X17" s="28">
        <v>241656</v>
      </c>
      <c r="Y17" s="22">
        <v>847165</v>
      </c>
    </row>
    <row r="18" spans="1:25" ht="11.25">
      <c r="A18" s="6" t="s">
        <v>43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>
        <v>22020</v>
      </c>
      <c r="O18" s="28">
        <v>14700</v>
      </c>
      <c r="P18" s="28">
        <v>7340</v>
      </c>
      <c r="Q18" s="22">
        <v>17770</v>
      </c>
      <c r="R18" s="28">
        <v>11600</v>
      </c>
      <c r="S18" s="28">
        <v>7750</v>
      </c>
      <c r="T18" s="28">
        <v>3850</v>
      </c>
      <c r="U18" s="22">
        <v>23668</v>
      </c>
      <c r="V18" s="28">
        <v>19802</v>
      </c>
      <c r="W18" s="28">
        <v>15579</v>
      </c>
      <c r="X18" s="28">
        <v>8970</v>
      </c>
      <c r="Y18" s="22">
        <v>25190</v>
      </c>
    </row>
    <row r="19" spans="1:25" ht="11.25">
      <c r="A19" s="6" t="s">
        <v>86</v>
      </c>
      <c r="B19" s="28">
        <v>543769</v>
      </c>
      <c r="C19" s="28">
        <v>374628</v>
      </c>
      <c r="D19" s="28">
        <v>214905</v>
      </c>
      <c r="E19" s="22">
        <v>716534</v>
      </c>
      <c r="F19" s="28">
        <v>541369</v>
      </c>
      <c r="G19" s="28">
        <v>430452</v>
      </c>
      <c r="H19" s="28">
        <v>134238</v>
      </c>
      <c r="I19" s="22">
        <v>561602</v>
      </c>
      <c r="J19" s="28">
        <v>399730</v>
      </c>
      <c r="K19" s="28">
        <v>258618</v>
      </c>
      <c r="L19" s="28">
        <v>121832</v>
      </c>
      <c r="M19" s="22">
        <v>428315</v>
      </c>
      <c r="N19" s="28">
        <v>312403</v>
      </c>
      <c r="O19" s="28">
        <v>212016</v>
      </c>
      <c r="P19" s="28">
        <v>117360</v>
      </c>
      <c r="Q19" s="22">
        <v>390401</v>
      </c>
      <c r="R19" s="28">
        <v>284797</v>
      </c>
      <c r="S19" s="28">
        <v>196577</v>
      </c>
      <c r="T19" s="28">
        <v>109279</v>
      </c>
      <c r="U19" s="22">
        <v>572595</v>
      </c>
      <c r="V19" s="28">
        <v>451667</v>
      </c>
      <c r="W19" s="28">
        <v>309254</v>
      </c>
      <c r="X19" s="28">
        <v>151551</v>
      </c>
      <c r="Y19" s="22">
        <v>616116</v>
      </c>
    </row>
    <row r="20" spans="1:25" ht="11.25">
      <c r="A20" s="6" t="s">
        <v>176</v>
      </c>
      <c r="B20" s="28">
        <v>1440640</v>
      </c>
      <c r="C20" s="28">
        <v>974421</v>
      </c>
      <c r="D20" s="28">
        <v>498754</v>
      </c>
      <c r="E20" s="22">
        <v>1810934</v>
      </c>
      <c r="F20" s="28">
        <v>1299319</v>
      </c>
      <c r="G20" s="28">
        <v>918351</v>
      </c>
      <c r="H20" s="28">
        <v>390171</v>
      </c>
      <c r="I20" s="22">
        <v>1608505</v>
      </c>
      <c r="J20" s="28">
        <v>1124644</v>
      </c>
      <c r="K20" s="28">
        <v>732668</v>
      </c>
      <c r="L20" s="28">
        <v>337429</v>
      </c>
      <c r="M20" s="22">
        <v>1404620</v>
      </c>
      <c r="N20" s="28">
        <v>1049450</v>
      </c>
      <c r="O20" s="28">
        <v>685333</v>
      </c>
      <c r="P20" s="28">
        <v>354815</v>
      </c>
      <c r="Q20" s="22">
        <v>1295448</v>
      </c>
      <c r="R20" s="28">
        <v>955811</v>
      </c>
      <c r="S20" s="28">
        <v>645917</v>
      </c>
      <c r="T20" s="28">
        <v>319169</v>
      </c>
      <c r="U20" s="22">
        <v>2053525</v>
      </c>
      <c r="V20" s="28">
        <v>1539115</v>
      </c>
      <c r="W20" s="28">
        <v>1060198</v>
      </c>
      <c r="X20" s="28">
        <v>541665</v>
      </c>
      <c r="Y20" s="22">
        <v>2006843</v>
      </c>
    </row>
    <row r="21" spans="1:25" ht="12" thickBot="1">
      <c r="A21" s="25" t="s">
        <v>177</v>
      </c>
      <c r="B21" s="29">
        <v>66775</v>
      </c>
      <c r="C21" s="29">
        <v>134544</v>
      </c>
      <c r="D21" s="29">
        <v>128725</v>
      </c>
      <c r="E21" s="23">
        <v>836294</v>
      </c>
      <c r="F21" s="29">
        <v>520150</v>
      </c>
      <c r="G21" s="29">
        <v>588310</v>
      </c>
      <c r="H21" s="29">
        <v>-65679</v>
      </c>
      <c r="I21" s="23">
        <v>160902</v>
      </c>
      <c r="J21" s="29">
        <v>-419981</v>
      </c>
      <c r="K21" s="29">
        <v>-330673</v>
      </c>
      <c r="L21" s="29">
        <v>-221660</v>
      </c>
      <c r="M21" s="23">
        <v>145365</v>
      </c>
      <c r="N21" s="29">
        <v>-382870</v>
      </c>
      <c r="O21" s="29">
        <v>-282112</v>
      </c>
      <c r="P21" s="29">
        <v>-167762</v>
      </c>
      <c r="Q21" s="23">
        <v>187323</v>
      </c>
      <c r="R21" s="29">
        <v>-306050</v>
      </c>
      <c r="S21" s="29">
        <v>-270794</v>
      </c>
      <c r="T21" s="29">
        <v>-249422</v>
      </c>
      <c r="U21" s="23">
        <v>-1075234</v>
      </c>
      <c r="V21" s="29">
        <v>-782674</v>
      </c>
      <c r="W21" s="29">
        <v>-547678</v>
      </c>
      <c r="X21" s="29">
        <v>-427436</v>
      </c>
      <c r="Y21" s="23">
        <v>-1141603</v>
      </c>
    </row>
    <row r="22" spans="1:25" ht="12" thickTop="1">
      <c r="A22" s="6" t="s">
        <v>178</v>
      </c>
      <c r="B22" s="28">
        <v>4432</v>
      </c>
      <c r="C22" s="28">
        <v>2557</v>
      </c>
      <c r="D22" s="28">
        <v>965</v>
      </c>
      <c r="E22" s="22">
        <v>1674</v>
      </c>
      <c r="F22" s="28">
        <v>997</v>
      </c>
      <c r="G22" s="28">
        <v>441</v>
      </c>
      <c r="H22" s="28">
        <v>92</v>
      </c>
      <c r="I22" s="22">
        <v>315</v>
      </c>
      <c r="J22" s="28">
        <v>146</v>
      </c>
      <c r="K22" s="28">
        <v>138</v>
      </c>
      <c r="L22" s="28">
        <v>20</v>
      </c>
      <c r="M22" s="22">
        <v>498</v>
      </c>
      <c r="N22" s="28">
        <v>449</v>
      </c>
      <c r="O22" s="28">
        <v>348</v>
      </c>
      <c r="P22" s="28">
        <v>113</v>
      </c>
      <c r="Q22" s="22">
        <v>609</v>
      </c>
      <c r="R22" s="28">
        <v>439</v>
      </c>
      <c r="S22" s="28">
        <v>425</v>
      </c>
      <c r="T22" s="28">
        <v>132</v>
      </c>
      <c r="U22" s="22">
        <v>5074</v>
      </c>
      <c r="V22" s="28">
        <v>3990</v>
      </c>
      <c r="W22" s="28">
        <v>3756</v>
      </c>
      <c r="X22" s="28">
        <v>1538</v>
      </c>
      <c r="Y22" s="22">
        <v>13965</v>
      </c>
    </row>
    <row r="23" spans="1:25" ht="11.25">
      <c r="A23" s="6" t="s">
        <v>179</v>
      </c>
      <c r="B23" s="28">
        <v>321</v>
      </c>
      <c r="C23" s="28">
        <v>321</v>
      </c>
      <c r="D23" s="28"/>
      <c r="E23" s="22">
        <v>308</v>
      </c>
      <c r="F23" s="28">
        <v>308</v>
      </c>
      <c r="G23" s="28">
        <v>308</v>
      </c>
      <c r="H23" s="28"/>
      <c r="I23" s="22">
        <v>282</v>
      </c>
      <c r="J23" s="28">
        <v>282</v>
      </c>
      <c r="K23" s="28">
        <v>282</v>
      </c>
      <c r="L23" s="28"/>
      <c r="M23" s="22">
        <v>290</v>
      </c>
      <c r="N23" s="28">
        <v>290</v>
      </c>
      <c r="O23" s="28">
        <v>290</v>
      </c>
      <c r="P23" s="28"/>
      <c r="Q23" s="22">
        <v>283</v>
      </c>
      <c r="R23" s="28">
        <v>283</v>
      </c>
      <c r="S23" s="28">
        <v>283</v>
      </c>
      <c r="T23" s="28"/>
      <c r="U23" s="22">
        <v>226</v>
      </c>
      <c r="V23" s="28">
        <v>226</v>
      </c>
      <c r="W23" s="28">
        <v>226</v>
      </c>
      <c r="X23" s="28"/>
      <c r="Y23" s="22">
        <v>185</v>
      </c>
    </row>
    <row r="24" spans="1:25" ht="11.25">
      <c r="A24" s="6" t="s">
        <v>180</v>
      </c>
      <c r="B24" s="28">
        <v>92767</v>
      </c>
      <c r="C24" s="28">
        <v>43556</v>
      </c>
      <c r="D24" s="28">
        <v>21950</v>
      </c>
      <c r="E24" s="22">
        <v>87140</v>
      </c>
      <c r="F24" s="28">
        <v>41408</v>
      </c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>
        <v>27992</v>
      </c>
      <c r="V24" s="28"/>
      <c r="W24" s="28">
        <v>1865</v>
      </c>
      <c r="X24" s="28">
        <v>38766</v>
      </c>
      <c r="Y24" s="22"/>
    </row>
    <row r="25" spans="1:25" ht="11.25">
      <c r="A25" s="6" t="s">
        <v>44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>
        <v>1459</v>
      </c>
      <c r="R25" s="28">
        <v>1459</v>
      </c>
      <c r="S25" s="28">
        <v>1459</v>
      </c>
      <c r="T25" s="28">
        <v>1459</v>
      </c>
      <c r="U25" s="22"/>
      <c r="V25" s="28"/>
      <c r="W25" s="28"/>
      <c r="X25" s="28"/>
      <c r="Y25" s="22"/>
    </row>
    <row r="26" spans="1:25" ht="11.25">
      <c r="A26" s="6" t="s">
        <v>45</v>
      </c>
      <c r="B26" s="28"/>
      <c r="C26" s="28"/>
      <c r="D26" s="28">
        <v>1499</v>
      </c>
      <c r="E26" s="22">
        <v>5210</v>
      </c>
      <c r="F26" s="28">
        <v>6768</v>
      </c>
      <c r="G26" s="28">
        <v>6378</v>
      </c>
      <c r="H26" s="28">
        <v>6660</v>
      </c>
      <c r="I26" s="22">
        <v>4584</v>
      </c>
      <c r="J26" s="28">
        <v>10465</v>
      </c>
      <c r="K26" s="28">
        <v>9734</v>
      </c>
      <c r="L26" s="28">
        <v>9096</v>
      </c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1.25">
      <c r="A27" s="6" t="s">
        <v>86</v>
      </c>
      <c r="B27" s="28">
        <v>1325</v>
      </c>
      <c r="C27" s="28">
        <v>1294</v>
      </c>
      <c r="D27" s="28">
        <v>45</v>
      </c>
      <c r="E27" s="22">
        <v>2152</v>
      </c>
      <c r="F27" s="28">
        <v>537</v>
      </c>
      <c r="G27" s="28">
        <v>122</v>
      </c>
      <c r="H27" s="28">
        <v>120</v>
      </c>
      <c r="I27" s="22">
        <v>433</v>
      </c>
      <c r="J27" s="28">
        <v>422</v>
      </c>
      <c r="K27" s="28">
        <v>17</v>
      </c>
      <c r="L27" s="28">
        <v>0</v>
      </c>
      <c r="M27" s="22">
        <v>1530</v>
      </c>
      <c r="N27" s="28">
        <v>1019</v>
      </c>
      <c r="O27" s="28">
        <v>503</v>
      </c>
      <c r="P27" s="28">
        <v>18</v>
      </c>
      <c r="Q27" s="22">
        <v>249</v>
      </c>
      <c r="R27" s="28">
        <v>184</v>
      </c>
      <c r="S27" s="28">
        <v>178</v>
      </c>
      <c r="T27" s="28">
        <v>126</v>
      </c>
      <c r="U27" s="22">
        <v>526</v>
      </c>
      <c r="V27" s="28">
        <v>537</v>
      </c>
      <c r="W27" s="28">
        <v>368</v>
      </c>
      <c r="X27" s="28">
        <v>231</v>
      </c>
      <c r="Y27" s="22">
        <v>594</v>
      </c>
    </row>
    <row r="28" spans="1:25" ht="11.25">
      <c r="A28" s="6" t="s">
        <v>184</v>
      </c>
      <c r="B28" s="28">
        <v>98846</v>
      </c>
      <c r="C28" s="28">
        <v>47729</v>
      </c>
      <c r="D28" s="28">
        <v>24460</v>
      </c>
      <c r="E28" s="22">
        <v>96485</v>
      </c>
      <c r="F28" s="28">
        <v>50020</v>
      </c>
      <c r="G28" s="28">
        <v>7250</v>
      </c>
      <c r="H28" s="28">
        <v>6873</v>
      </c>
      <c r="I28" s="22">
        <v>5616</v>
      </c>
      <c r="J28" s="28">
        <v>11317</v>
      </c>
      <c r="K28" s="28">
        <v>10173</v>
      </c>
      <c r="L28" s="28">
        <v>9116</v>
      </c>
      <c r="M28" s="22">
        <v>20328</v>
      </c>
      <c r="N28" s="28">
        <v>4960</v>
      </c>
      <c r="O28" s="28">
        <v>4343</v>
      </c>
      <c r="P28" s="28">
        <v>131</v>
      </c>
      <c r="Q28" s="22">
        <v>2602</v>
      </c>
      <c r="R28" s="28">
        <v>2367</v>
      </c>
      <c r="S28" s="28">
        <v>2347</v>
      </c>
      <c r="T28" s="28">
        <v>1718</v>
      </c>
      <c r="U28" s="22">
        <v>42245</v>
      </c>
      <c r="V28" s="28">
        <v>13179</v>
      </c>
      <c r="W28" s="28">
        <v>6216</v>
      </c>
      <c r="X28" s="28">
        <v>40536</v>
      </c>
      <c r="Y28" s="22">
        <v>18914</v>
      </c>
    </row>
    <row r="29" spans="1:25" ht="11.25">
      <c r="A29" s="6" t="s">
        <v>185</v>
      </c>
      <c r="B29" s="28">
        <v>11836</v>
      </c>
      <c r="C29" s="28">
        <v>8297</v>
      </c>
      <c r="D29" s="28">
        <v>4558</v>
      </c>
      <c r="E29" s="22">
        <v>18762</v>
      </c>
      <c r="F29" s="28">
        <v>14770</v>
      </c>
      <c r="G29" s="28">
        <v>10356</v>
      </c>
      <c r="H29" s="28">
        <v>6053</v>
      </c>
      <c r="I29" s="22">
        <v>15812</v>
      </c>
      <c r="J29" s="28">
        <v>11171</v>
      </c>
      <c r="K29" s="28">
        <v>7381</v>
      </c>
      <c r="L29" s="28">
        <v>3802</v>
      </c>
      <c r="M29" s="22">
        <v>15162</v>
      </c>
      <c r="N29" s="28">
        <v>11738</v>
      </c>
      <c r="O29" s="28">
        <v>8372</v>
      </c>
      <c r="P29" s="28">
        <v>4817</v>
      </c>
      <c r="Q29" s="22">
        <v>16513</v>
      </c>
      <c r="R29" s="28">
        <v>10934</v>
      </c>
      <c r="S29" s="28">
        <v>6506</v>
      </c>
      <c r="T29" s="28">
        <v>3075</v>
      </c>
      <c r="U29" s="22">
        <v>21631</v>
      </c>
      <c r="V29" s="28">
        <v>17524</v>
      </c>
      <c r="W29" s="28">
        <v>11961</v>
      </c>
      <c r="X29" s="28">
        <v>5313</v>
      </c>
      <c r="Y29" s="22">
        <v>12221</v>
      </c>
    </row>
    <row r="30" spans="1:25" ht="11.25">
      <c r="A30" s="6" t="s">
        <v>186</v>
      </c>
      <c r="B30" s="28">
        <v>916</v>
      </c>
      <c r="C30" s="28">
        <v>633</v>
      </c>
      <c r="D30" s="28">
        <v>316</v>
      </c>
      <c r="E30" s="22">
        <v>1472</v>
      </c>
      <c r="F30" s="28">
        <v>1087</v>
      </c>
      <c r="G30" s="28">
        <v>770</v>
      </c>
      <c r="H30" s="28">
        <v>385</v>
      </c>
      <c r="I30" s="22">
        <v>1745</v>
      </c>
      <c r="J30" s="28">
        <v>1326</v>
      </c>
      <c r="K30" s="28">
        <v>906</v>
      </c>
      <c r="L30" s="28">
        <v>453</v>
      </c>
      <c r="M30" s="22">
        <v>975</v>
      </c>
      <c r="N30" s="28">
        <v>487</v>
      </c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1.25">
      <c r="A31" s="6" t="s">
        <v>46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>
        <v>31541</v>
      </c>
      <c r="V31" s="28">
        <v>31541</v>
      </c>
      <c r="W31" s="28">
        <v>31541</v>
      </c>
      <c r="X31" s="28">
        <v>31541</v>
      </c>
      <c r="Y31" s="22">
        <v>60495</v>
      </c>
    </row>
    <row r="32" spans="1:25" ht="11.25">
      <c r="A32" s="6" t="s">
        <v>188</v>
      </c>
      <c r="B32" s="28"/>
      <c r="C32" s="28"/>
      <c r="D32" s="28"/>
      <c r="E32" s="22"/>
      <c r="F32" s="28"/>
      <c r="G32" s="28">
        <v>7891</v>
      </c>
      <c r="H32" s="28">
        <v>4273</v>
      </c>
      <c r="I32" s="22">
        <v>3385</v>
      </c>
      <c r="J32" s="28">
        <v>24231</v>
      </c>
      <c r="K32" s="28">
        <v>32782</v>
      </c>
      <c r="L32" s="28">
        <v>7992</v>
      </c>
      <c r="M32" s="22">
        <v>40760</v>
      </c>
      <c r="N32" s="28">
        <v>50115</v>
      </c>
      <c r="O32" s="28">
        <v>38140</v>
      </c>
      <c r="P32" s="28">
        <v>16342</v>
      </c>
      <c r="Q32" s="22">
        <v>39841</v>
      </c>
      <c r="R32" s="28">
        <v>40460</v>
      </c>
      <c r="S32" s="28">
        <v>60828</v>
      </c>
      <c r="T32" s="28">
        <v>30951</v>
      </c>
      <c r="U32" s="22"/>
      <c r="V32" s="28">
        <v>43573</v>
      </c>
      <c r="W32" s="28"/>
      <c r="X32" s="28"/>
      <c r="Y32" s="22">
        <v>14957</v>
      </c>
    </row>
    <row r="33" spans="1:25" ht="11.25">
      <c r="A33" s="6" t="s">
        <v>86</v>
      </c>
      <c r="B33" s="28">
        <v>892</v>
      </c>
      <c r="C33" s="28">
        <v>557</v>
      </c>
      <c r="D33" s="28">
        <v>269</v>
      </c>
      <c r="E33" s="22">
        <v>1310</v>
      </c>
      <c r="F33" s="28">
        <v>993</v>
      </c>
      <c r="G33" s="28">
        <v>628</v>
      </c>
      <c r="H33" s="28">
        <v>275</v>
      </c>
      <c r="I33" s="22">
        <v>2774</v>
      </c>
      <c r="J33" s="28">
        <v>2412</v>
      </c>
      <c r="K33" s="28">
        <v>1865</v>
      </c>
      <c r="L33" s="28">
        <v>1543</v>
      </c>
      <c r="M33" s="22">
        <v>1343</v>
      </c>
      <c r="N33" s="28">
        <v>880</v>
      </c>
      <c r="O33" s="28">
        <v>592</v>
      </c>
      <c r="P33" s="28">
        <v>592</v>
      </c>
      <c r="Q33" s="22">
        <v>224</v>
      </c>
      <c r="R33" s="28"/>
      <c r="S33" s="28"/>
      <c r="T33" s="28"/>
      <c r="U33" s="22">
        <v>601</v>
      </c>
      <c r="V33" s="28">
        <v>478</v>
      </c>
      <c r="W33" s="28">
        <v>478</v>
      </c>
      <c r="X33" s="28">
        <v>345</v>
      </c>
      <c r="Y33" s="22">
        <v>1054</v>
      </c>
    </row>
    <row r="34" spans="1:25" ht="11.25">
      <c r="A34" s="6" t="s">
        <v>190</v>
      </c>
      <c r="B34" s="28">
        <v>13645</v>
      </c>
      <c r="C34" s="28">
        <v>9488</v>
      </c>
      <c r="D34" s="28">
        <v>5144</v>
      </c>
      <c r="E34" s="22">
        <v>21545</v>
      </c>
      <c r="F34" s="28">
        <v>16851</v>
      </c>
      <c r="G34" s="28">
        <v>19646</v>
      </c>
      <c r="H34" s="28">
        <v>10988</v>
      </c>
      <c r="I34" s="22">
        <v>23717</v>
      </c>
      <c r="J34" s="28">
        <v>39141</v>
      </c>
      <c r="K34" s="28">
        <v>42935</v>
      </c>
      <c r="L34" s="28">
        <v>13792</v>
      </c>
      <c r="M34" s="22">
        <v>65261</v>
      </c>
      <c r="N34" s="28">
        <v>70242</v>
      </c>
      <c r="O34" s="28">
        <v>54126</v>
      </c>
      <c r="P34" s="28">
        <v>21753</v>
      </c>
      <c r="Q34" s="22">
        <v>56579</v>
      </c>
      <c r="R34" s="28">
        <v>51395</v>
      </c>
      <c r="S34" s="28">
        <v>67334</v>
      </c>
      <c r="T34" s="28">
        <v>34027</v>
      </c>
      <c r="U34" s="22">
        <v>53774</v>
      </c>
      <c r="V34" s="28">
        <v>93117</v>
      </c>
      <c r="W34" s="28">
        <v>43980</v>
      </c>
      <c r="X34" s="28">
        <v>37200</v>
      </c>
      <c r="Y34" s="22">
        <v>88730</v>
      </c>
    </row>
    <row r="35" spans="1:25" ht="12" thickBot="1">
      <c r="A35" s="25" t="s">
        <v>191</v>
      </c>
      <c r="B35" s="29">
        <v>151976</v>
      </c>
      <c r="C35" s="29">
        <v>172785</v>
      </c>
      <c r="D35" s="29">
        <v>148040</v>
      </c>
      <c r="E35" s="23">
        <v>911234</v>
      </c>
      <c r="F35" s="29">
        <v>553319</v>
      </c>
      <c r="G35" s="29">
        <v>575915</v>
      </c>
      <c r="H35" s="29">
        <v>-69794</v>
      </c>
      <c r="I35" s="23">
        <v>142801</v>
      </c>
      <c r="J35" s="29">
        <v>-447805</v>
      </c>
      <c r="K35" s="29">
        <v>-363436</v>
      </c>
      <c r="L35" s="29">
        <v>-226336</v>
      </c>
      <c r="M35" s="23">
        <v>100432</v>
      </c>
      <c r="N35" s="29">
        <v>-448153</v>
      </c>
      <c r="O35" s="29">
        <v>-331895</v>
      </c>
      <c r="P35" s="29">
        <v>-189383</v>
      </c>
      <c r="Q35" s="23">
        <v>133345</v>
      </c>
      <c r="R35" s="29">
        <v>-355078</v>
      </c>
      <c r="S35" s="29">
        <v>-335782</v>
      </c>
      <c r="T35" s="29">
        <v>-281731</v>
      </c>
      <c r="U35" s="23">
        <v>-1086763</v>
      </c>
      <c r="V35" s="29">
        <v>-862612</v>
      </c>
      <c r="W35" s="29">
        <v>-585442</v>
      </c>
      <c r="X35" s="29">
        <v>-424101</v>
      </c>
      <c r="Y35" s="23">
        <v>-1211419</v>
      </c>
    </row>
    <row r="36" spans="1:25" ht="12" thickTop="1">
      <c r="A36" s="6" t="s">
        <v>192</v>
      </c>
      <c r="B36" s="28"/>
      <c r="C36" s="28"/>
      <c r="D36" s="28"/>
      <c r="E36" s="22">
        <v>449</v>
      </c>
      <c r="F36" s="28">
        <v>449</v>
      </c>
      <c r="G36" s="28">
        <v>449</v>
      </c>
      <c r="H36" s="28">
        <v>449</v>
      </c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1.25">
      <c r="A37" s="6" t="s">
        <v>182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>
        <v>4950</v>
      </c>
      <c r="O37" s="28">
        <v>4650</v>
      </c>
      <c r="P37" s="28">
        <v>4950</v>
      </c>
      <c r="Q37" s="22"/>
      <c r="R37" s="28"/>
      <c r="S37" s="28">
        <v>650</v>
      </c>
      <c r="T37" s="28">
        <v>2500</v>
      </c>
      <c r="U37" s="22">
        <v>2979</v>
      </c>
      <c r="V37" s="28"/>
      <c r="W37" s="28">
        <v>3566</v>
      </c>
      <c r="X37" s="28">
        <v>4135</v>
      </c>
      <c r="Y37" s="22"/>
    </row>
    <row r="38" spans="1:25" ht="11.25">
      <c r="A38" s="6" t="s">
        <v>194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>
        <v>870</v>
      </c>
      <c r="V38" s="28">
        <v>870</v>
      </c>
      <c r="W38" s="28">
        <v>870</v>
      </c>
      <c r="X38" s="28">
        <v>870</v>
      </c>
      <c r="Y38" s="22"/>
    </row>
    <row r="39" spans="1:25" ht="11.25">
      <c r="A39" s="6" t="s">
        <v>86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>
        <v>13</v>
      </c>
      <c r="T39" s="28">
        <v>14</v>
      </c>
      <c r="U39" s="22">
        <v>28</v>
      </c>
      <c r="V39" s="28"/>
      <c r="W39" s="28"/>
      <c r="X39" s="28"/>
      <c r="Y39" s="22"/>
    </row>
    <row r="40" spans="1:25" ht="11.25">
      <c r="A40" s="6" t="s">
        <v>47</v>
      </c>
      <c r="B40" s="28"/>
      <c r="C40" s="28"/>
      <c r="D40" s="28"/>
      <c r="E40" s="22">
        <v>449</v>
      </c>
      <c r="F40" s="28">
        <v>449</v>
      </c>
      <c r="G40" s="28">
        <v>449</v>
      </c>
      <c r="H40" s="28">
        <v>449</v>
      </c>
      <c r="I40" s="22"/>
      <c r="J40" s="28"/>
      <c r="K40" s="28"/>
      <c r="L40" s="28"/>
      <c r="M40" s="22"/>
      <c r="N40" s="28">
        <v>4950</v>
      </c>
      <c r="O40" s="28">
        <v>4650</v>
      </c>
      <c r="P40" s="28">
        <v>4950</v>
      </c>
      <c r="Q40" s="22">
        <v>13</v>
      </c>
      <c r="R40" s="28">
        <v>13</v>
      </c>
      <c r="S40" s="28">
        <v>663</v>
      </c>
      <c r="T40" s="28">
        <v>2514</v>
      </c>
      <c r="U40" s="22">
        <v>3877</v>
      </c>
      <c r="V40" s="28">
        <v>870</v>
      </c>
      <c r="W40" s="28">
        <v>4436</v>
      </c>
      <c r="X40" s="28">
        <v>5005</v>
      </c>
      <c r="Y40" s="22">
        <v>941</v>
      </c>
    </row>
    <row r="41" spans="1:25" ht="11.25">
      <c r="A41" s="6" t="s">
        <v>197</v>
      </c>
      <c r="B41" s="28"/>
      <c r="C41" s="28"/>
      <c r="D41" s="28"/>
      <c r="E41" s="22">
        <v>701</v>
      </c>
      <c r="F41" s="28">
        <v>4</v>
      </c>
      <c r="G41" s="28">
        <v>4</v>
      </c>
      <c r="H41" s="28"/>
      <c r="I41" s="22"/>
      <c r="J41" s="28"/>
      <c r="K41" s="28"/>
      <c r="L41" s="28"/>
      <c r="M41" s="22">
        <v>49</v>
      </c>
      <c r="N41" s="28">
        <v>49</v>
      </c>
      <c r="O41" s="28">
        <v>49</v>
      </c>
      <c r="P41" s="28"/>
      <c r="Q41" s="22">
        <v>491</v>
      </c>
      <c r="R41" s="28"/>
      <c r="S41" s="28"/>
      <c r="T41" s="28"/>
      <c r="U41" s="22">
        <v>20289</v>
      </c>
      <c r="V41" s="28"/>
      <c r="W41" s="28"/>
      <c r="X41" s="28"/>
      <c r="Y41" s="22">
        <v>80100</v>
      </c>
    </row>
    <row r="42" spans="1:25" ht="11.25">
      <c r="A42" s="6" t="s">
        <v>199</v>
      </c>
      <c r="B42" s="28"/>
      <c r="C42" s="28"/>
      <c r="D42" s="28"/>
      <c r="E42" s="22">
        <v>20711</v>
      </c>
      <c r="F42" s="28">
        <v>20711</v>
      </c>
      <c r="G42" s="28">
        <v>20711</v>
      </c>
      <c r="H42" s="28">
        <v>8820</v>
      </c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1.25">
      <c r="A43" s="6" t="s">
        <v>48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>
        <v>187</v>
      </c>
      <c r="Y43" s="22"/>
    </row>
    <row r="44" spans="1:25" ht="11.25">
      <c r="A44" s="6" t="s">
        <v>201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>
        <v>23606</v>
      </c>
      <c r="V44" s="28">
        <v>6982</v>
      </c>
      <c r="W44" s="28"/>
      <c r="X44" s="28"/>
      <c r="Y44" s="22"/>
    </row>
    <row r="45" spans="1:25" ht="11.25">
      <c r="A45" s="6" t="s">
        <v>198</v>
      </c>
      <c r="B45" s="28"/>
      <c r="C45" s="28"/>
      <c r="D45" s="28"/>
      <c r="E45" s="22">
        <v>90</v>
      </c>
      <c r="F45" s="28"/>
      <c r="G45" s="28"/>
      <c r="H45" s="28"/>
      <c r="I45" s="22">
        <v>409</v>
      </c>
      <c r="J45" s="28"/>
      <c r="K45" s="28"/>
      <c r="L45" s="28"/>
      <c r="M45" s="22">
        <v>599</v>
      </c>
      <c r="N45" s="28">
        <v>599</v>
      </c>
      <c r="O45" s="28">
        <v>599</v>
      </c>
      <c r="P45" s="28">
        <v>599</v>
      </c>
      <c r="Q45" s="22">
        <v>2175</v>
      </c>
      <c r="R45" s="28">
        <v>1237</v>
      </c>
      <c r="S45" s="28"/>
      <c r="T45" s="28"/>
      <c r="U45" s="22">
        <v>18412</v>
      </c>
      <c r="V45" s="28">
        <v>14737</v>
      </c>
      <c r="W45" s="28"/>
      <c r="X45" s="28"/>
      <c r="Y45" s="22">
        <v>265527</v>
      </c>
    </row>
    <row r="46" spans="1:25" ht="11.25">
      <c r="A46" s="6" t="s">
        <v>202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>
        <v>296705</v>
      </c>
      <c r="V46" s="28">
        <v>11782</v>
      </c>
      <c r="W46" s="28">
        <v>8141</v>
      </c>
      <c r="X46" s="28"/>
      <c r="Y46" s="22"/>
    </row>
    <row r="47" spans="1:25" ht="11.25">
      <c r="A47" s="6" t="s">
        <v>204</v>
      </c>
      <c r="B47" s="28"/>
      <c r="C47" s="28"/>
      <c r="D47" s="28"/>
      <c r="E47" s="22">
        <v>21502</v>
      </c>
      <c r="F47" s="28">
        <v>20715</v>
      </c>
      <c r="G47" s="28">
        <v>20715</v>
      </c>
      <c r="H47" s="28">
        <v>8820</v>
      </c>
      <c r="I47" s="22">
        <v>409</v>
      </c>
      <c r="J47" s="28"/>
      <c r="K47" s="28"/>
      <c r="L47" s="28"/>
      <c r="M47" s="22">
        <v>7989</v>
      </c>
      <c r="N47" s="28">
        <v>5185</v>
      </c>
      <c r="O47" s="28">
        <v>5185</v>
      </c>
      <c r="P47" s="28">
        <v>5136</v>
      </c>
      <c r="Q47" s="22">
        <v>8201</v>
      </c>
      <c r="R47" s="28">
        <v>1237</v>
      </c>
      <c r="S47" s="28"/>
      <c r="T47" s="28"/>
      <c r="U47" s="22">
        <v>359200</v>
      </c>
      <c r="V47" s="28">
        <v>43900</v>
      </c>
      <c r="W47" s="28">
        <v>17228</v>
      </c>
      <c r="X47" s="28">
        <v>187</v>
      </c>
      <c r="Y47" s="22">
        <v>345628</v>
      </c>
    </row>
    <row r="48" spans="1:25" ht="11.25">
      <c r="A48" s="7" t="s">
        <v>205</v>
      </c>
      <c r="B48" s="28">
        <v>151976</v>
      </c>
      <c r="C48" s="28">
        <v>172785</v>
      </c>
      <c r="D48" s="28">
        <v>148040</v>
      </c>
      <c r="E48" s="22">
        <v>890181</v>
      </c>
      <c r="F48" s="28">
        <v>533054</v>
      </c>
      <c r="G48" s="28">
        <v>555649</v>
      </c>
      <c r="H48" s="28">
        <v>-78164</v>
      </c>
      <c r="I48" s="22">
        <v>142391</v>
      </c>
      <c r="J48" s="28">
        <v>-447805</v>
      </c>
      <c r="K48" s="28">
        <v>-363436</v>
      </c>
      <c r="L48" s="28">
        <v>-226336</v>
      </c>
      <c r="M48" s="22">
        <v>92442</v>
      </c>
      <c r="N48" s="28">
        <v>-448388</v>
      </c>
      <c r="O48" s="28">
        <v>-332431</v>
      </c>
      <c r="P48" s="28">
        <v>-189570</v>
      </c>
      <c r="Q48" s="22">
        <v>125158</v>
      </c>
      <c r="R48" s="28">
        <v>-356302</v>
      </c>
      <c r="S48" s="28">
        <v>-335118</v>
      </c>
      <c r="T48" s="28">
        <v>-279216</v>
      </c>
      <c r="U48" s="22">
        <v>-1442087</v>
      </c>
      <c r="V48" s="28">
        <v>-905642</v>
      </c>
      <c r="W48" s="28">
        <v>-598234</v>
      </c>
      <c r="X48" s="28">
        <v>-419283</v>
      </c>
      <c r="Y48" s="22">
        <v>-1556106</v>
      </c>
    </row>
    <row r="49" spans="1:25" ht="11.25">
      <c r="A49" s="7" t="s">
        <v>206</v>
      </c>
      <c r="B49" s="28">
        <v>15976</v>
      </c>
      <c r="C49" s="28">
        <v>26102</v>
      </c>
      <c r="D49" s="28">
        <v>21264</v>
      </c>
      <c r="E49" s="22">
        <v>156708</v>
      </c>
      <c r="F49" s="28">
        <v>127978</v>
      </c>
      <c r="G49" s="28">
        <v>121831</v>
      </c>
      <c r="H49" s="28">
        <v>21006</v>
      </c>
      <c r="I49" s="22">
        <v>30829</v>
      </c>
      <c r="J49" s="28">
        <v>13783</v>
      </c>
      <c r="K49" s="28">
        <v>1150</v>
      </c>
      <c r="L49" s="28">
        <v>600</v>
      </c>
      <c r="M49" s="22">
        <v>2576</v>
      </c>
      <c r="N49" s="28">
        <v>1740</v>
      </c>
      <c r="O49" s="28">
        <v>1140</v>
      </c>
      <c r="P49" s="28">
        <v>600</v>
      </c>
      <c r="Q49" s="22">
        <v>2358</v>
      </c>
      <c r="R49" s="28">
        <v>1750</v>
      </c>
      <c r="S49" s="28">
        <v>1200</v>
      </c>
      <c r="T49" s="28">
        <v>600</v>
      </c>
      <c r="U49" s="22">
        <v>2620</v>
      </c>
      <c r="V49" s="28">
        <v>2329</v>
      </c>
      <c r="W49" s="28">
        <v>1827</v>
      </c>
      <c r="X49" s="28">
        <v>621</v>
      </c>
      <c r="Y49" s="22">
        <v>3117</v>
      </c>
    </row>
    <row r="50" spans="1:25" ht="11.25">
      <c r="A50" s="7" t="s">
        <v>207</v>
      </c>
      <c r="B50" s="28">
        <v>20576</v>
      </c>
      <c r="C50" s="28">
        <v>21324</v>
      </c>
      <c r="D50" s="28">
        <v>18580</v>
      </c>
      <c r="E50" s="22">
        <v>1865</v>
      </c>
      <c r="F50" s="28">
        <v>-5915</v>
      </c>
      <c r="G50" s="28">
        <v>2375</v>
      </c>
      <c r="H50" s="28">
        <v>-1343</v>
      </c>
      <c r="I50" s="22">
        <v>-28534</v>
      </c>
      <c r="J50" s="28">
        <v>-1284</v>
      </c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>
        <v>48</v>
      </c>
      <c r="V50" s="28">
        <v>12</v>
      </c>
      <c r="W50" s="28">
        <v>8</v>
      </c>
      <c r="X50" s="28">
        <v>6</v>
      </c>
      <c r="Y50" s="22">
        <v>7393</v>
      </c>
    </row>
    <row r="51" spans="1:25" ht="11.25">
      <c r="A51" s="7" t="s">
        <v>208</v>
      </c>
      <c r="B51" s="28">
        <v>36552</v>
      </c>
      <c r="C51" s="28">
        <v>47426</v>
      </c>
      <c r="D51" s="28">
        <v>39845</v>
      </c>
      <c r="E51" s="22">
        <v>158574</v>
      </c>
      <c r="F51" s="28">
        <v>122063</v>
      </c>
      <c r="G51" s="28">
        <v>124206</v>
      </c>
      <c r="H51" s="28">
        <v>19662</v>
      </c>
      <c r="I51" s="22">
        <v>2295</v>
      </c>
      <c r="J51" s="28">
        <v>12498</v>
      </c>
      <c r="K51" s="28">
        <v>1150</v>
      </c>
      <c r="L51" s="28">
        <v>600</v>
      </c>
      <c r="M51" s="22">
        <v>2576</v>
      </c>
      <c r="N51" s="28">
        <v>1740</v>
      </c>
      <c r="O51" s="28">
        <v>1140</v>
      </c>
      <c r="P51" s="28">
        <v>600</v>
      </c>
      <c r="Q51" s="22">
        <v>2358</v>
      </c>
      <c r="R51" s="28">
        <v>1750</v>
      </c>
      <c r="S51" s="28">
        <v>1200</v>
      </c>
      <c r="T51" s="28">
        <v>600</v>
      </c>
      <c r="U51" s="22">
        <v>2668</v>
      </c>
      <c r="V51" s="28">
        <v>2342</v>
      </c>
      <c r="W51" s="28">
        <v>1836</v>
      </c>
      <c r="X51" s="28">
        <v>627</v>
      </c>
      <c r="Y51" s="22">
        <v>10510</v>
      </c>
    </row>
    <row r="52" spans="1:25" ht="11.25">
      <c r="A52" s="7" t="s">
        <v>49</v>
      </c>
      <c r="B52" s="28">
        <v>115424</v>
      </c>
      <c r="C52" s="28">
        <v>125359</v>
      </c>
      <c r="D52" s="28">
        <v>108195</v>
      </c>
      <c r="E52" s="22">
        <v>731607</v>
      </c>
      <c r="F52" s="28">
        <v>410991</v>
      </c>
      <c r="G52" s="28">
        <v>431442</v>
      </c>
      <c r="H52" s="28">
        <v>-97827</v>
      </c>
      <c r="I52" s="22">
        <v>140095</v>
      </c>
      <c r="J52" s="28">
        <v>-460303</v>
      </c>
      <c r="K52" s="28">
        <v>-364586</v>
      </c>
      <c r="L52" s="28">
        <v>-226936</v>
      </c>
      <c r="M52" s="22">
        <v>89866</v>
      </c>
      <c r="N52" s="28">
        <v>-450128</v>
      </c>
      <c r="O52" s="28">
        <v>-333571</v>
      </c>
      <c r="P52" s="28">
        <v>-190170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1.25">
      <c r="A53" s="7" t="s">
        <v>50</v>
      </c>
      <c r="B53" s="28">
        <v>-8370</v>
      </c>
      <c r="C53" s="28">
        <v>-8370</v>
      </c>
      <c r="D53" s="28">
        <v>-8299</v>
      </c>
      <c r="E53" s="22"/>
      <c r="F53" s="28"/>
      <c r="G53" s="28"/>
      <c r="H53" s="28"/>
      <c r="I53" s="22"/>
      <c r="J53" s="28"/>
      <c r="K53" s="28"/>
      <c r="L53" s="28"/>
      <c r="M53" s="22"/>
      <c r="N53" s="28"/>
      <c r="O53" s="28"/>
      <c r="P53" s="28"/>
      <c r="Q53" s="22"/>
      <c r="R53" s="28"/>
      <c r="S53" s="28"/>
      <c r="T53" s="28"/>
      <c r="U53" s="22"/>
      <c r="V53" s="28"/>
      <c r="W53" s="28"/>
      <c r="X53" s="28"/>
      <c r="Y53" s="22"/>
    </row>
    <row r="54" spans="1:25" ht="12" thickBot="1">
      <c r="A54" s="7" t="s">
        <v>209</v>
      </c>
      <c r="B54" s="28">
        <v>123795</v>
      </c>
      <c r="C54" s="28">
        <v>133729</v>
      </c>
      <c r="D54" s="28">
        <v>116495</v>
      </c>
      <c r="E54" s="22">
        <v>731607</v>
      </c>
      <c r="F54" s="28">
        <v>410991</v>
      </c>
      <c r="G54" s="28">
        <v>431442</v>
      </c>
      <c r="H54" s="28">
        <v>-97827</v>
      </c>
      <c r="I54" s="22">
        <v>140095</v>
      </c>
      <c r="J54" s="28">
        <v>-460303</v>
      </c>
      <c r="K54" s="28">
        <v>-364586</v>
      </c>
      <c r="L54" s="28">
        <v>-226936</v>
      </c>
      <c r="M54" s="22">
        <v>89866</v>
      </c>
      <c r="N54" s="28">
        <v>-450128</v>
      </c>
      <c r="O54" s="28">
        <v>-333571</v>
      </c>
      <c r="P54" s="28">
        <v>-190170</v>
      </c>
      <c r="Q54" s="22">
        <v>122799</v>
      </c>
      <c r="R54" s="28">
        <v>-358052</v>
      </c>
      <c r="S54" s="28">
        <v>-336318</v>
      </c>
      <c r="T54" s="28">
        <v>-279816</v>
      </c>
      <c r="U54" s="22">
        <v>-1444755</v>
      </c>
      <c r="V54" s="28">
        <v>-907984</v>
      </c>
      <c r="W54" s="28">
        <v>-600071</v>
      </c>
      <c r="X54" s="28">
        <v>-419911</v>
      </c>
      <c r="Y54" s="22">
        <v>-1566617</v>
      </c>
    </row>
    <row r="55" spans="1:25" ht="12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1.25">
      <c r="A57" s="20" t="s">
        <v>143</v>
      </c>
    </row>
    <row r="58" ht="11.25">
      <c r="A58" s="20" t="s">
        <v>144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Y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5" width="17.83203125" style="0" customWidth="1"/>
  </cols>
  <sheetData>
    <row r="1" ht="12" thickBot="1"/>
    <row r="2" spans="1:25" ht="12" thickTop="1">
      <c r="A2" s="10" t="s">
        <v>139</v>
      </c>
      <c r="B2" s="14">
        <v>6659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thickTop="1">
      <c r="A4" s="10" t="s">
        <v>52</v>
      </c>
      <c r="B4" s="15" t="str">
        <f>HYPERLINK("http://www.kabupro.jp/mark/20140205/S10011K1.htm","四半期報告書")</f>
        <v>四半期報告書</v>
      </c>
      <c r="C4" s="15" t="str">
        <f>HYPERLINK("http://www.kabupro.jp/mark/20131105/S1000B7Y.htm","四半期報告書")</f>
        <v>四半期報告書</v>
      </c>
      <c r="D4" s="15" t="str">
        <f>HYPERLINK("http://www.kabupro.jp/mark/20130805/S000E4OO.htm","四半期報告書")</f>
        <v>四半期報告書</v>
      </c>
      <c r="E4" s="15" t="str">
        <f>HYPERLINK("http://www.kabupro.jp/mark/20130621/S000DMUZ.htm","有価証券報告書")</f>
        <v>有価証券報告書</v>
      </c>
      <c r="F4" s="15" t="str">
        <f>HYPERLINK("http://www.kabupro.jp/mark/20140205/S10011K1.htm","四半期報告書")</f>
        <v>四半期報告書</v>
      </c>
      <c r="G4" s="15" t="str">
        <f>HYPERLINK("http://www.kabupro.jp/mark/20131105/S1000B7Y.htm","四半期報告書")</f>
        <v>四半期報告書</v>
      </c>
      <c r="H4" s="15" t="str">
        <f>HYPERLINK("http://www.kabupro.jp/mark/20130805/S000E4OO.htm","四半期報告書")</f>
        <v>四半期報告書</v>
      </c>
      <c r="I4" s="15" t="str">
        <f>HYPERLINK("http://www.kabupro.jp/mark/20130621/S000DMUZ.htm","有価証券報告書")</f>
        <v>有価証券報告書</v>
      </c>
      <c r="J4" s="15" t="str">
        <f>HYPERLINK("http://www.kabupro.jp/mark/20130204/S000CPOL.htm","四半期報告書")</f>
        <v>四半期報告書</v>
      </c>
      <c r="K4" s="15" t="str">
        <f>HYPERLINK("http://www.kabupro.jp/mark/20121107/S000C67K.htm","四半期報告書")</f>
        <v>四半期報告書</v>
      </c>
      <c r="L4" s="15" t="str">
        <f>HYPERLINK("http://www.kabupro.jp/mark/20120807/S000BLHS.htm","四半期報告書")</f>
        <v>四半期報告書</v>
      </c>
      <c r="M4" s="15" t="str">
        <f>HYPERLINK("http://www.kabupro.jp/mark/20120621/S000B30O.htm","有価証券報告書")</f>
        <v>有価証券報告書</v>
      </c>
      <c r="N4" s="15" t="str">
        <f>HYPERLINK("http://www.kabupro.jp/mark/20120214/S000AC7W.htm","四半期報告書")</f>
        <v>四半期報告書</v>
      </c>
      <c r="O4" s="15" t="str">
        <f>HYPERLINK("http://www.kabupro.jp/mark/20111114/S0009QWF.htm","四半期報告書")</f>
        <v>四半期報告書</v>
      </c>
      <c r="P4" s="15" t="str">
        <f>HYPERLINK("http://www.kabupro.jp/mark/20110812/S00096FR.htm","四半期報告書")</f>
        <v>四半期報告書</v>
      </c>
      <c r="Q4" s="15" t="str">
        <f>HYPERLINK("http://www.kabupro.jp/mark/20110624/S0008L1F.htm","有価証券報告書")</f>
        <v>有価証券報告書</v>
      </c>
      <c r="R4" s="15" t="str">
        <f>HYPERLINK("http://www.kabupro.jp/mark/20110214/S0007S5Y.htm","四半期報告書")</f>
        <v>四半期報告書</v>
      </c>
      <c r="S4" s="15" t="str">
        <f>HYPERLINK("http://www.kabupro.jp/mark/20101112/S00075EF.htm","四半期報告書")</f>
        <v>四半期報告書</v>
      </c>
      <c r="T4" s="15" t="str">
        <f>HYPERLINK("http://www.kabupro.jp/mark/20100813/S0006MVX.htm","四半期報告書")</f>
        <v>四半期報告書</v>
      </c>
      <c r="U4" s="15" t="str">
        <f>HYPERLINK("http://www.kabupro.jp/mark/20100624/S00060CU.htm","有価証券報告書")</f>
        <v>有価証券報告書</v>
      </c>
      <c r="V4" s="15" t="str">
        <f>HYPERLINK("http://www.kabupro.jp/mark/20100212/S00057GU.htm","四半期報告書")</f>
        <v>四半期報告書</v>
      </c>
      <c r="W4" s="15" t="str">
        <f>HYPERLINK("http://www.kabupro.jp/mark/20091113/S0004MIO.htm","四半期報告書")</f>
        <v>四半期報告書</v>
      </c>
      <c r="X4" s="15" t="str">
        <f>HYPERLINK("http://www.kabupro.jp/mark/20090812/S0003Y2G.htm","四半期報告書")</f>
        <v>四半期報告書</v>
      </c>
      <c r="Y4" s="15" t="str">
        <f>HYPERLINK("http://www.kabupro.jp/mark/20090629/S0003KSE.htm","有価証券報告書")</f>
        <v>有価証券報告書</v>
      </c>
    </row>
    <row r="5" spans="1:25" ht="12" thickBot="1">
      <c r="A5" s="11" t="s">
        <v>53</v>
      </c>
      <c r="B5" s="1" t="s">
        <v>211</v>
      </c>
      <c r="C5" s="1" t="s">
        <v>214</v>
      </c>
      <c r="D5" s="1" t="s">
        <v>216</v>
      </c>
      <c r="E5" s="1" t="s">
        <v>59</v>
      </c>
      <c r="F5" s="1" t="s">
        <v>211</v>
      </c>
      <c r="G5" s="1" t="s">
        <v>214</v>
      </c>
      <c r="H5" s="1" t="s">
        <v>216</v>
      </c>
      <c r="I5" s="1" t="s">
        <v>59</v>
      </c>
      <c r="J5" s="1" t="s">
        <v>218</v>
      </c>
      <c r="K5" s="1" t="s">
        <v>220</v>
      </c>
      <c r="L5" s="1" t="s">
        <v>222</v>
      </c>
      <c r="M5" s="1" t="s">
        <v>63</v>
      </c>
      <c r="N5" s="1" t="s">
        <v>224</v>
      </c>
      <c r="O5" s="1" t="s">
        <v>226</v>
      </c>
      <c r="P5" s="1" t="s">
        <v>228</v>
      </c>
      <c r="Q5" s="1" t="s">
        <v>65</v>
      </c>
      <c r="R5" s="1" t="s">
        <v>230</v>
      </c>
      <c r="S5" s="1" t="s">
        <v>232</v>
      </c>
      <c r="T5" s="1" t="s">
        <v>234</v>
      </c>
      <c r="U5" s="1" t="s">
        <v>67</v>
      </c>
      <c r="V5" s="1" t="s">
        <v>236</v>
      </c>
      <c r="W5" s="1" t="s">
        <v>238</v>
      </c>
      <c r="X5" s="1" t="s">
        <v>240</v>
      </c>
      <c r="Y5" s="1" t="s">
        <v>69</v>
      </c>
    </row>
    <row r="6" spans="1:25" ht="12.75" thickBot="1" thickTop="1">
      <c r="A6" s="10" t="s">
        <v>54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thickTop="1">
      <c r="A7" s="12" t="s">
        <v>55</v>
      </c>
      <c r="B7" s="14" t="s">
        <v>1</v>
      </c>
      <c r="C7" s="14" t="s">
        <v>1</v>
      </c>
      <c r="D7" s="14" t="s">
        <v>1</v>
      </c>
      <c r="E7" s="16" t="s">
        <v>60</v>
      </c>
      <c r="F7" s="14" t="s">
        <v>1</v>
      </c>
      <c r="G7" s="14" t="s">
        <v>1</v>
      </c>
      <c r="H7" s="14" t="s">
        <v>1</v>
      </c>
      <c r="I7" s="16" t="s">
        <v>60</v>
      </c>
      <c r="J7" s="14" t="s">
        <v>1</v>
      </c>
      <c r="K7" s="14" t="s">
        <v>1</v>
      </c>
      <c r="L7" s="14" t="s">
        <v>1</v>
      </c>
      <c r="M7" s="16" t="s">
        <v>60</v>
      </c>
      <c r="N7" s="14" t="s">
        <v>1</v>
      </c>
      <c r="O7" s="14" t="s">
        <v>1</v>
      </c>
      <c r="P7" s="14" t="s">
        <v>1</v>
      </c>
      <c r="Q7" s="16" t="s">
        <v>60</v>
      </c>
      <c r="R7" s="14" t="s">
        <v>1</v>
      </c>
      <c r="S7" s="14" t="s">
        <v>1</v>
      </c>
      <c r="T7" s="14" t="s">
        <v>1</v>
      </c>
      <c r="U7" s="16" t="s">
        <v>60</v>
      </c>
      <c r="V7" s="14" t="s">
        <v>1</v>
      </c>
      <c r="W7" s="14" t="s">
        <v>1</v>
      </c>
      <c r="X7" s="14" t="s">
        <v>1</v>
      </c>
      <c r="Y7" s="16" t="s">
        <v>60</v>
      </c>
    </row>
    <row r="8" spans="1:25" ht="11.25">
      <c r="A8" s="13" t="s">
        <v>56</v>
      </c>
      <c r="B8" s="1" t="s">
        <v>2</v>
      </c>
      <c r="C8" s="1" t="s">
        <v>2</v>
      </c>
      <c r="D8" s="1" t="s">
        <v>2</v>
      </c>
      <c r="E8" s="17" t="s">
        <v>145</v>
      </c>
      <c r="F8" s="1" t="s">
        <v>145</v>
      </c>
      <c r="G8" s="1" t="s">
        <v>145</v>
      </c>
      <c r="H8" s="1" t="s">
        <v>145</v>
      </c>
      <c r="I8" s="17" t="s">
        <v>146</v>
      </c>
      <c r="J8" s="1" t="s">
        <v>146</v>
      </c>
      <c r="K8" s="1" t="s">
        <v>146</v>
      </c>
      <c r="L8" s="1" t="s">
        <v>146</v>
      </c>
      <c r="M8" s="17" t="s">
        <v>147</v>
      </c>
      <c r="N8" s="1" t="s">
        <v>147</v>
      </c>
      <c r="O8" s="1" t="s">
        <v>147</v>
      </c>
      <c r="P8" s="1" t="s">
        <v>147</v>
      </c>
      <c r="Q8" s="17" t="s">
        <v>148</v>
      </c>
      <c r="R8" s="1" t="s">
        <v>148</v>
      </c>
      <c r="S8" s="1" t="s">
        <v>148</v>
      </c>
      <c r="T8" s="1" t="s">
        <v>148</v>
      </c>
      <c r="U8" s="17" t="s">
        <v>149</v>
      </c>
      <c r="V8" s="1" t="s">
        <v>149</v>
      </c>
      <c r="W8" s="1" t="s">
        <v>149</v>
      </c>
      <c r="X8" s="1" t="s">
        <v>149</v>
      </c>
      <c r="Y8" s="17" t="s">
        <v>150</v>
      </c>
    </row>
    <row r="9" spans="1:25" ht="11.25">
      <c r="A9" s="13" t="s">
        <v>57</v>
      </c>
      <c r="B9" s="1" t="s">
        <v>213</v>
      </c>
      <c r="C9" s="1" t="s">
        <v>215</v>
      </c>
      <c r="D9" s="1" t="s">
        <v>217</v>
      </c>
      <c r="E9" s="17" t="s">
        <v>61</v>
      </c>
      <c r="F9" s="1" t="s">
        <v>219</v>
      </c>
      <c r="G9" s="1" t="s">
        <v>221</v>
      </c>
      <c r="H9" s="1" t="s">
        <v>223</v>
      </c>
      <c r="I9" s="17" t="s">
        <v>62</v>
      </c>
      <c r="J9" s="1" t="s">
        <v>225</v>
      </c>
      <c r="K9" s="1" t="s">
        <v>227</v>
      </c>
      <c r="L9" s="1" t="s">
        <v>229</v>
      </c>
      <c r="M9" s="17" t="s">
        <v>64</v>
      </c>
      <c r="N9" s="1" t="s">
        <v>231</v>
      </c>
      <c r="O9" s="1" t="s">
        <v>233</v>
      </c>
      <c r="P9" s="1" t="s">
        <v>235</v>
      </c>
      <c r="Q9" s="17" t="s">
        <v>66</v>
      </c>
      <c r="R9" s="1" t="s">
        <v>237</v>
      </c>
      <c r="S9" s="1" t="s">
        <v>239</v>
      </c>
      <c r="T9" s="1" t="s">
        <v>241</v>
      </c>
      <c r="U9" s="17" t="s">
        <v>68</v>
      </c>
      <c r="V9" s="1" t="s">
        <v>243</v>
      </c>
      <c r="W9" s="1" t="s">
        <v>245</v>
      </c>
      <c r="X9" s="1" t="s">
        <v>247</v>
      </c>
      <c r="Y9" s="17" t="s">
        <v>70</v>
      </c>
    </row>
    <row r="10" spans="1:25" ht="12" thickBot="1">
      <c r="A10" s="13" t="s">
        <v>58</v>
      </c>
      <c r="B10" s="1" t="s">
        <v>72</v>
      </c>
      <c r="C10" s="1" t="s">
        <v>72</v>
      </c>
      <c r="D10" s="1" t="s">
        <v>72</v>
      </c>
      <c r="E10" s="17" t="s">
        <v>72</v>
      </c>
      <c r="F10" s="1" t="s">
        <v>72</v>
      </c>
      <c r="G10" s="1" t="s">
        <v>72</v>
      </c>
      <c r="H10" s="1" t="s">
        <v>72</v>
      </c>
      <c r="I10" s="17" t="s">
        <v>72</v>
      </c>
      <c r="J10" s="1" t="s">
        <v>72</v>
      </c>
      <c r="K10" s="1" t="s">
        <v>72</v>
      </c>
      <c r="L10" s="1" t="s">
        <v>72</v>
      </c>
      <c r="M10" s="17" t="s">
        <v>72</v>
      </c>
      <c r="N10" s="1" t="s">
        <v>72</v>
      </c>
      <c r="O10" s="1" t="s">
        <v>72</v>
      </c>
      <c r="P10" s="1" t="s">
        <v>72</v>
      </c>
      <c r="Q10" s="17" t="s">
        <v>72</v>
      </c>
      <c r="R10" s="1" t="s">
        <v>72</v>
      </c>
      <c r="S10" s="1" t="s">
        <v>72</v>
      </c>
      <c r="T10" s="1" t="s">
        <v>72</v>
      </c>
      <c r="U10" s="17" t="s">
        <v>72</v>
      </c>
      <c r="V10" s="1" t="s">
        <v>72</v>
      </c>
      <c r="W10" s="1" t="s">
        <v>72</v>
      </c>
      <c r="X10" s="1" t="s">
        <v>72</v>
      </c>
      <c r="Y10" s="17" t="s">
        <v>72</v>
      </c>
    </row>
    <row r="11" spans="1:25" ht="12" thickTop="1">
      <c r="A11" s="26" t="s">
        <v>205</v>
      </c>
      <c r="B11" s="27">
        <v>151976</v>
      </c>
      <c r="C11" s="27">
        <v>172785</v>
      </c>
      <c r="D11" s="27">
        <v>148040</v>
      </c>
      <c r="E11" s="21">
        <v>890181</v>
      </c>
      <c r="F11" s="27">
        <v>533054</v>
      </c>
      <c r="G11" s="27">
        <v>555649</v>
      </c>
      <c r="H11" s="27">
        <v>-78164</v>
      </c>
      <c r="I11" s="21">
        <v>142391</v>
      </c>
      <c r="J11" s="27">
        <v>-447805</v>
      </c>
      <c r="K11" s="27">
        <v>-363436</v>
      </c>
      <c r="L11" s="27">
        <v>-226336</v>
      </c>
      <c r="M11" s="21">
        <v>92442</v>
      </c>
      <c r="N11" s="27">
        <v>-448388</v>
      </c>
      <c r="O11" s="27">
        <v>-332431</v>
      </c>
      <c r="P11" s="27">
        <v>-189570</v>
      </c>
      <c r="Q11" s="21">
        <v>125158</v>
      </c>
      <c r="R11" s="27">
        <v>-356302</v>
      </c>
      <c r="S11" s="27">
        <v>-335118</v>
      </c>
      <c r="T11" s="27">
        <v>-279216</v>
      </c>
      <c r="U11" s="21">
        <v>-1442087</v>
      </c>
      <c r="V11" s="27">
        <v>-905642</v>
      </c>
      <c r="W11" s="27">
        <v>-598234</v>
      </c>
      <c r="X11" s="27">
        <v>-419283</v>
      </c>
      <c r="Y11" s="21">
        <v>-1556106</v>
      </c>
    </row>
    <row r="12" spans="1:25" ht="11.25">
      <c r="A12" s="6" t="s">
        <v>174</v>
      </c>
      <c r="B12" s="28">
        <v>53353</v>
      </c>
      <c r="C12" s="28">
        <v>34487</v>
      </c>
      <c r="D12" s="28">
        <v>17115</v>
      </c>
      <c r="E12" s="22">
        <v>72206</v>
      </c>
      <c r="F12" s="28">
        <v>51951</v>
      </c>
      <c r="G12" s="28">
        <v>32790</v>
      </c>
      <c r="H12" s="28">
        <v>15487</v>
      </c>
      <c r="I12" s="22">
        <v>77922</v>
      </c>
      <c r="J12" s="28">
        <v>56081</v>
      </c>
      <c r="K12" s="28">
        <v>36342</v>
      </c>
      <c r="L12" s="28">
        <v>17429</v>
      </c>
      <c r="M12" s="22">
        <v>81001</v>
      </c>
      <c r="N12" s="28">
        <v>59104</v>
      </c>
      <c r="O12" s="28">
        <v>38521</v>
      </c>
      <c r="P12" s="28">
        <v>18432</v>
      </c>
      <c r="Q12" s="22">
        <v>100410</v>
      </c>
      <c r="R12" s="28">
        <v>74037</v>
      </c>
      <c r="S12" s="28">
        <v>48385</v>
      </c>
      <c r="T12" s="28">
        <v>23938</v>
      </c>
      <c r="U12" s="22">
        <v>201549</v>
      </c>
      <c r="V12" s="28">
        <v>148767</v>
      </c>
      <c r="W12" s="28">
        <v>93010</v>
      </c>
      <c r="X12" s="28">
        <v>44113</v>
      </c>
      <c r="Y12" s="22">
        <v>159793</v>
      </c>
    </row>
    <row r="13" spans="1:25" ht="11.25">
      <c r="A13" s="6" t="s">
        <v>3</v>
      </c>
      <c r="B13" s="28">
        <v>26084</v>
      </c>
      <c r="C13" s="28">
        <v>26084</v>
      </c>
      <c r="D13" s="28"/>
      <c r="E13" s="22">
        <v>27737</v>
      </c>
      <c r="F13" s="28">
        <v>27737</v>
      </c>
      <c r="G13" s="28">
        <v>27737</v>
      </c>
      <c r="H13" s="28"/>
      <c r="I13" s="22">
        <v>9967</v>
      </c>
      <c r="J13" s="28">
        <v>9967</v>
      </c>
      <c r="K13" s="28">
        <v>9967</v>
      </c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1.25">
      <c r="A14" s="6" t="s">
        <v>4</v>
      </c>
      <c r="B14" s="28">
        <v>411</v>
      </c>
      <c r="C14" s="28">
        <v>92</v>
      </c>
      <c r="D14" s="28">
        <v>-536</v>
      </c>
      <c r="E14" s="22">
        <v>-5210</v>
      </c>
      <c r="F14" s="28">
        <v>-6768</v>
      </c>
      <c r="G14" s="28">
        <v>-6378</v>
      </c>
      <c r="H14" s="28">
        <v>-6660</v>
      </c>
      <c r="I14" s="22">
        <v>-4584</v>
      </c>
      <c r="J14" s="28">
        <v>-10465</v>
      </c>
      <c r="K14" s="28">
        <v>-9734</v>
      </c>
      <c r="L14" s="28">
        <v>-9096</v>
      </c>
      <c r="M14" s="22">
        <v>4844</v>
      </c>
      <c r="N14" s="28">
        <v>-4950</v>
      </c>
      <c r="O14" s="28">
        <v>-4650</v>
      </c>
      <c r="P14" s="28">
        <v>-4950</v>
      </c>
      <c r="Q14" s="22">
        <v>4250</v>
      </c>
      <c r="R14" s="28">
        <v>600</v>
      </c>
      <c r="S14" s="28">
        <v>-650</v>
      </c>
      <c r="T14" s="28">
        <v>-2500</v>
      </c>
      <c r="U14" s="22">
        <v>-2979</v>
      </c>
      <c r="V14" s="28">
        <v>1876</v>
      </c>
      <c r="W14" s="28">
        <v>-3566</v>
      </c>
      <c r="X14" s="28">
        <v>-4135</v>
      </c>
      <c r="Y14" s="22">
        <v>598</v>
      </c>
    </row>
    <row r="15" spans="1:25" ht="11.25">
      <c r="A15" s="6" t="s">
        <v>5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>
        <v>-2517</v>
      </c>
      <c r="V15" s="28">
        <v>-2517</v>
      </c>
      <c r="W15" s="28">
        <v>487</v>
      </c>
      <c r="X15" s="28">
        <v>199</v>
      </c>
      <c r="Y15" s="22">
        <v>582</v>
      </c>
    </row>
    <row r="16" spans="1:25" ht="11.25">
      <c r="A16" s="6" t="s">
        <v>6</v>
      </c>
      <c r="B16" s="28"/>
      <c r="C16" s="28"/>
      <c r="D16" s="28"/>
      <c r="E16" s="22"/>
      <c r="F16" s="28"/>
      <c r="G16" s="28"/>
      <c r="H16" s="28"/>
      <c r="I16" s="22">
        <v>-205110</v>
      </c>
      <c r="J16" s="28">
        <v>-205110</v>
      </c>
      <c r="K16" s="28">
        <v>-205110</v>
      </c>
      <c r="L16" s="28">
        <v>-205110</v>
      </c>
      <c r="M16" s="22"/>
      <c r="N16" s="28">
        <v>22020</v>
      </c>
      <c r="O16" s="28">
        <v>14700</v>
      </c>
      <c r="P16" s="28">
        <v>7340</v>
      </c>
      <c r="Q16" s="22">
        <v>17770</v>
      </c>
      <c r="R16" s="28">
        <v>11600</v>
      </c>
      <c r="S16" s="28">
        <v>7750</v>
      </c>
      <c r="T16" s="28">
        <v>3850</v>
      </c>
      <c r="U16" s="22">
        <v>22798</v>
      </c>
      <c r="V16" s="28">
        <v>18932</v>
      </c>
      <c r="W16" s="28">
        <v>14709</v>
      </c>
      <c r="X16" s="28">
        <v>8100</v>
      </c>
      <c r="Y16" s="22">
        <v>25190</v>
      </c>
    </row>
    <row r="17" spans="1:25" ht="11.25">
      <c r="A17" s="6" t="s">
        <v>7</v>
      </c>
      <c r="B17" s="28">
        <v>-4753</v>
      </c>
      <c r="C17" s="28">
        <v>-2878</v>
      </c>
      <c r="D17" s="28">
        <v>-965</v>
      </c>
      <c r="E17" s="22">
        <v>-1982</v>
      </c>
      <c r="F17" s="28">
        <v>-1305</v>
      </c>
      <c r="G17" s="28">
        <v>-749</v>
      </c>
      <c r="H17" s="28">
        <v>-92</v>
      </c>
      <c r="I17" s="22">
        <v>-598</v>
      </c>
      <c r="J17" s="28">
        <v>-429</v>
      </c>
      <c r="K17" s="28">
        <v>-421</v>
      </c>
      <c r="L17" s="28">
        <v>-20</v>
      </c>
      <c r="M17" s="22">
        <v>-789</v>
      </c>
      <c r="N17" s="28">
        <v>-740</v>
      </c>
      <c r="O17" s="28">
        <v>-639</v>
      </c>
      <c r="P17" s="28">
        <v>-113</v>
      </c>
      <c r="Q17" s="22">
        <v>-892</v>
      </c>
      <c r="R17" s="28">
        <v>-723</v>
      </c>
      <c r="S17" s="28">
        <v>-708</v>
      </c>
      <c r="T17" s="28">
        <v>-132</v>
      </c>
      <c r="U17" s="22">
        <v>-5300</v>
      </c>
      <c r="V17" s="28">
        <v>-4216</v>
      </c>
      <c r="W17" s="28">
        <v>-3982</v>
      </c>
      <c r="X17" s="28">
        <v>-1538</v>
      </c>
      <c r="Y17" s="22">
        <v>-14151</v>
      </c>
    </row>
    <row r="18" spans="1:25" ht="11.25">
      <c r="A18" s="6" t="s">
        <v>185</v>
      </c>
      <c r="B18" s="28">
        <v>11836</v>
      </c>
      <c r="C18" s="28">
        <v>8297</v>
      </c>
      <c r="D18" s="28">
        <v>4558</v>
      </c>
      <c r="E18" s="22">
        <v>18762</v>
      </c>
      <c r="F18" s="28">
        <v>14770</v>
      </c>
      <c r="G18" s="28">
        <v>10356</v>
      </c>
      <c r="H18" s="28">
        <v>6053</v>
      </c>
      <c r="I18" s="22">
        <v>15812</v>
      </c>
      <c r="J18" s="28">
        <v>11171</v>
      </c>
      <c r="K18" s="28">
        <v>7381</v>
      </c>
      <c r="L18" s="28">
        <v>3802</v>
      </c>
      <c r="M18" s="22">
        <v>15162</v>
      </c>
      <c r="N18" s="28">
        <v>11738</v>
      </c>
      <c r="O18" s="28">
        <v>8372</v>
      </c>
      <c r="P18" s="28">
        <v>4817</v>
      </c>
      <c r="Q18" s="22">
        <v>16513</v>
      </c>
      <c r="R18" s="28">
        <v>10934</v>
      </c>
      <c r="S18" s="28">
        <v>6506</v>
      </c>
      <c r="T18" s="28">
        <v>3075</v>
      </c>
      <c r="U18" s="22">
        <v>21631</v>
      </c>
      <c r="V18" s="28">
        <v>17524</v>
      </c>
      <c r="W18" s="28">
        <v>11961</v>
      </c>
      <c r="X18" s="28">
        <v>5313</v>
      </c>
      <c r="Y18" s="22">
        <v>12221</v>
      </c>
    </row>
    <row r="19" spans="1:25" ht="11.25">
      <c r="A19" s="6" t="s">
        <v>186</v>
      </c>
      <c r="B19" s="28">
        <v>916</v>
      </c>
      <c r="C19" s="28">
        <v>633</v>
      </c>
      <c r="D19" s="28">
        <v>316</v>
      </c>
      <c r="E19" s="22">
        <v>1472</v>
      </c>
      <c r="F19" s="28">
        <v>1087</v>
      </c>
      <c r="G19" s="28">
        <v>770</v>
      </c>
      <c r="H19" s="28">
        <v>385</v>
      </c>
      <c r="I19" s="22">
        <v>1745</v>
      </c>
      <c r="J19" s="28">
        <v>1326</v>
      </c>
      <c r="K19" s="28">
        <v>906</v>
      </c>
      <c r="L19" s="28">
        <v>453</v>
      </c>
      <c r="M19" s="22">
        <v>975</v>
      </c>
      <c r="N19" s="28">
        <v>487</v>
      </c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1.25">
      <c r="A20" s="6" t="s">
        <v>8</v>
      </c>
      <c r="B20" s="28">
        <v>25242</v>
      </c>
      <c r="C20" s="28">
        <v>18221</v>
      </c>
      <c r="D20" s="28">
        <v>7602</v>
      </c>
      <c r="E20" s="22">
        <v>-15356</v>
      </c>
      <c r="F20" s="28">
        <v>-11814</v>
      </c>
      <c r="G20" s="28">
        <v>14997</v>
      </c>
      <c r="H20" s="28">
        <v>3160</v>
      </c>
      <c r="I20" s="22">
        <v>453</v>
      </c>
      <c r="J20" s="28">
        <v>6941</v>
      </c>
      <c r="K20" s="28">
        <v>34532</v>
      </c>
      <c r="L20" s="28">
        <v>9003</v>
      </c>
      <c r="M20" s="22">
        <v>20489</v>
      </c>
      <c r="N20" s="28">
        <v>31582</v>
      </c>
      <c r="O20" s="28">
        <v>19691</v>
      </c>
      <c r="P20" s="28">
        <v>9680</v>
      </c>
      <c r="Q20" s="22">
        <v>15568</v>
      </c>
      <c r="R20" s="28">
        <v>18523</v>
      </c>
      <c r="S20" s="28">
        <v>23854</v>
      </c>
      <c r="T20" s="28">
        <v>5937</v>
      </c>
      <c r="U20" s="22">
        <v>7930</v>
      </c>
      <c r="V20" s="28">
        <v>29568</v>
      </c>
      <c r="W20" s="28">
        <v>-2432</v>
      </c>
      <c r="X20" s="28">
        <v>-5647</v>
      </c>
      <c r="Y20" s="22">
        <v>-1019</v>
      </c>
    </row>
    <row r="21" spans="1:25" ht="11.25">
      <c r="A21" s="6" t="s">
        <v>9</v>
      </c>
      <c r="B21" s="28"/>
      <c r="C21" s="28"/>
      <c r="D21" s="28"/>
      <c r="E21" s="22">
        <v>-449</v>
      </c>
      <c r="F21" s="28">
        <v>-449</v>
      </c>
      <c r="G21" s="28"/>
      <c r="H21" s="28">
        <v>-449</v>
      </c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1.25">
      <c r="A22" s="6" t="s">
        <v>10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>
        <v>31541</v>
      </c>
      <c r="V22" s="28">
        <v>31541</v>
      </c>
      <c r="W22" s="28">
        <v>31541</v>
      </c>
      <c r="X22" s="28">
        <v>31541</v>
      </c>
      <c r="Y22" s="22">
        <v>60495</v>
      </c>
    </row>
    <row r="23" spans="1:25" ht="11.25">
      <c r="A23" s="6" t="s">
        <v>11</v>
      </c>
      <c r="B23" s="28"/>
      <c r="C23" s="28"/>
      <c r="D23" s="28"/>
      <c r="E23" s="22">
        <v>701</v>
      </c>
      <c r="F23" s="28">
        <v>4</v>
      </c>
      <c r="G23" s="28">
        <v>4</v>
      </c>
      <c r="H23" s="28"/>
      <c r="I23" s="22"/>
      <c r="J23" s="28"/>
      <c r="K23" s="28"/>
      <c r="L23" s="28"/>
      <c r="M23" s="22">
        <v>49</v>
      </c>
      <c r="N23" s="28">
        <v>49</v>
      </c>
      <c r="O23" s="28">
        <v>49</v>
      </c>
      <c r="P23" s="28"/>
      <c r="Q23" s="22">
        <v>491</v>
      </c>
      <c r="R23" s="28"/>
      <c r="S23" s="28"/>
      <c r="T23" s="28"/>
      <c r="U23" s="22">
        <v>20289</v>
      </c>
      <c r="V23" s="28">
        <v>235</v>
      </c>
      <c r="W23" s="28"/>
      <c r="X23" s="28"/>
      <c r="Y23" s="22">
        <v>80100</v>
      </c>
    </row>
    <row r="24" spans="1:25" ht="11.25">
      <c r="A24" s="6" t="s">
        <v>199</v>
      </c>
      <c r="B24" s="28"/>
      <c r="C24" s="28"/>
      <c r="D24" s="28"/>
      <c r="E24" s="22">
        <v>20711</v>
      </c>
      <c r="F24" s="28">
        <v>20711</v>
      </c>
      <c r="G24" s="28">
        <v>20711</v>
      </c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1.25">
      <c r="A25" s="6" t="s">
        <v>12</v>
      </c>
      <c r="B25" s="28">
        <v>361621</v>
      </c>
      <c r="C25" s="28">
        <v>386605</v>
      </c>
      <c r="D25" s="28">
        <v>128703</v>
      </c>
      <c r="E25" s="22">
        <v>219371</v>
      </c>
      <c r="F25" s="28">
        <v>859636</v>
      </c>
      <c r="G25" s="28">
        <v>118732</v>
      </c>
      <c r="H25" s="28">
        <v>641569</v>
      </c>
      <c r="I25" s="22">
        <v>-127564</v>
      </c>
      <c r="J25" s="28">
        <v>1021067</v>
      </c>
      <c r="K25" s="28">
        <v>771810</v>
      </c>
      <c r="L25" s="28">
        <v>826305</v>
      </c>
      <c r="M25" s="22">
        <v>-484015</v>
      </c>
      <c r="N25" s="28">
        <v>422902</v>
      </c>
      <c r="O25" s="28">
        <v>467655</v>
      </c>
      <c r="P25" s="28">
        <v>516462</v>
      </c>
      <c r="Q25" s="22">
        <v>-389377</v>
      </c>
      <c r="R25" s="28">
        <v>-70103</v>
      </c>
      <c r="S25" s="28">
        <v>46549</v>
      </c>
      <c r="T25" s="28">
        <v>299154</v>
      </c>
      <c r="U25" s="22">
        <v>214424</v>
      </c>
      <c r="V25" s="28">
        <v>-179660</v>
      </c>
      <c r="W25" s="28">
        <v>-26595</v>
      </c>
      <c r="X25" s="28">
        <v>356807</v>
      </c>
      <c r="Y25" s="22">
        <v>-142140</v>
      </c>
    </row>
    <row r="26" spans="1:25" ht="11.25">
      <c r="A26" s="6" t="s">
        <v>13</v>
      </c>
      <c r="B26" s="28">
        <v>23816</v>
      </c>
      <c r="C26" s="28">
        <v>-35976</v>
      </c>
      <c r="D26" s="28">
        <v>24719</v>
      </c>
      <c r="E26" s="22">
        <v>-84502</v>
      </c>
      <c r="F26" s="28">
        <v>-306040</v>
      </c>
      <c r="G26" s="28">
        <v>-175811</v>
      </c>
      <c r="H26" s="28">
        <v>-346268</v>
      </c>
      <c r="I26" s="22">
        <v>-267172</v>
      </c>
      <c r="J26" s="28">
        <v>-289693</v>
      </c>
      <c r="K26" s="28">
        <v>-119496</v>
      </c>
      <c r="L26" s="28">
        <v>-78202</v>
      </c>
      <c r="M26" s="22">
        <v>-97214</v>
      </c>
      <c r="N26" s="28">
        <v>-345415</v>
      </c>
      <c r="O26" s="28">
        <v>-98258</v>
      </c>
      <c r="P26" s="28">
        <v>-79184</v>
      </c>
      <c r="Q26" s="22">
        <v>-76050</v>
      </c>
      <c r="R26" s="28">
        <v>-239558</v>
      </c>
      <c r="S26" s="28">
        <v>-79885</v>
      </c>
      <c r="T26" s="28">
        <v>-95744</v>
      </c>
      <c r="U26" s="22">
        <v>795619</v>
      </c>
      <c r="V26" s="28">
        <v>804867</v>
      </c>
      <c r="W26" s="28">
        <v>-398936</v>
      </c>
      <c r="X26" s="28">
        <v>-390586</v>
      </c>
      <c r="Y26" s="22">
        <v>-563605</v>
      </c>
    </row>
    <row r="27" spans="1:25" ht="11.25">
      <c r="A27" s="6" t="s">
        <v>14</v>
      </c>
      <c r="B27" s="28">
        <v>12609</v>
      </c>
      <c r="C27" s="28">
        <v>-17475</v>
      </c>
      <c r="D27" s="28">
        <v>-54976</v>
      </c>
      <c r="E27" s="22">
        <v>-199270</v>
      </c>
      <c r="F27" s="28">
        <v>-184748</v>
      </c>
      <c r="G27" s="28">
        <v>-41278</v>
      </c>
      <c r="H27" s="28">
        <v>-135150</v>
      </c>
      <c r="I27" s="22">
        <v>127190</v>
      </c>
      <c r="J27" s="28">
        <v>-58798</v>
      </c>
      <c r="K27" s="28">
        <v>-107901</v>
      </c>
      <c r="L27" s="28">
        <v>-120938</v>
      </c>
      <c r="M27" s="22">
        <v>11341</v>
      </c>
      <c r="N27" s="28">
        <v>45205</v>
      </c>
      <c r="O27" s="28">
        <v>-86894</v>
      </c>
      <c r="P27" s="28">
        <v>-88637</v>
      </c>
      <c r="Q27" s="22">
        <v>-24904</v>
      </c>
      <c r="R27" s="28">
        <v>-32751</v>
      </c>
      <c r="S27" s="28">
        <v>-96435</v>
      </c>
      <c r="T27" s="28">
        <v>-165219</v>
      </c>
      <c r="U27" s="22">
        <v>-114282</v>
      </c>
      <c r="V27" s="28">
        <v>-209427</v>
      </c>
      <c r="W27" s="28">
        <v>-179910</v>
      </c>
      <c r="X27" s="28">
        <v>-167228</v>
      </c>
      <c r="Y27" s="22">
        <v>172192</v>
      </c>
    </row>
    <row r="28" spans="1:25" ht="11.25">
      <c r="A28" s="6" t="s">
        <v>15</v>
      </c>
      <c r="B28" s="28">
        <v>1263</v>
      </c>
      <c r="C28" s="28">
        <v>-1551</v>
      </c>
      <c r="D28" s="28">
        <v>-560</v>
      </c>
      <c r="E28" s="22">
        <v>273</v>
      </c>
      <c r="F28" s="28">
        <v>1224</v>
      </c>
      <c r="G28" s="28">
        <v>-1630</v>
      </c>
      <c r="H28" s="28">
        <v>-678</v>
      </c>
      <c r="I28" s="22">
        <v>-322</v>
      </c>
      <c r="J28" s="28">
        <v>-2017</v>
      </c>
      <c r="K28" s="28">
        <v>-2227</v>
      </c>
      <c r="L28" s="28">
        <v>-1284</v>
      </c>
      <c r="M28" s="22">
        <v>2561</v>
      </c>
      <c r="N28" s="28">
        <v>4266</v>
      </c>
      <c r="O28" s="28"/>
      <c r="P28" s="28"/>
      <c r="Q28" s="22">
        <v>-454</v>
      </c>
      <c r="R28" s="28">
        <v>46795</v>
      </c>
      <c r="S28" s="28"/>
      <c r="T28" s="28"/>
      <c r="U28" s="22">
        <v>-437168</v>
      </c>
      <c r="V28" s="28">
        <v>-437623</v>
      </c>
      <c r="W28" s="28"/>
      <c r="X28" s="28"/>
      <c r="Y28" s="22">
        <v>437623</v>
      </c>
    </row>
    <row r="29" spans="1:25" ht="11.25">
      <c r="A29" s="6" t="s">
        <v>16</v>
      </c>
      <c r="B29" s="28"/>
      <c r="C29" s="28"/>
      <c r="D29" s="28"/>
      <c r="E29" s="22"/>
      <c r="F29" s="28"/>
      <c r="G29" s="28"/>
      <c r="H29" s="28"/>
      <c r="I29" s="22">
        <v>205110</v>
      </c>
      <c r="J29" s="28">
        <v>205110</v>
      </c>
      <c r="K29" s="28">
        <v>205110</v>
      </c>
      <c r="L29" s="28">
        <v>205110</v>
      </c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1.25">
      <c r="A30" s="6" t="s">
        <v>86</v>
      </c>
      <c r="B30" s="28">
        <v>-65013</v>
      </c>
      <c r="C30" s="28">
        <v>-96777</v>
      </c>
      <c r="D30" s="28">
        <v>81070</v>
      </c>
      <c r="E30" s="22">
        <v>-150100</v>
      </c>
      <c r="F30" s="28">
        <v>-289836</v>
      </c>
      <c r="G30" s="28">
        <v>-96910</v>
      </c>
      <c r="H30" s="28">
        <v>-24283</v>
      </c>
      <c r="I30" s="22">
        <v>223471</v>
      </c>
      <c r="J30" s="28">
        <v>117884</v>
      </c>
      <c r="K30" s="28">
        <v>47915</v>
      </c>
      <c r="L30" s="28">
        <v>76104</v>
      </c>
      <c r="M30" s="22">
        <v>-5806</v>
      </c>
      <c r="N30" s="28">
        <v>26784</v>
      </c>
      <c r="O30" s="28">
        <v>34205</v>
      </c>
      <c r="P30" s="28">
        <v>52635</v>
      </c>
      <c r="Q30" s="22">
        <v>-161807</v>
      </c>
      <c r="R30" s="28">
        <v>-129668</v>
      </c>
      <c r="S30" s="28">
        <v>-106902</v>
      </c>
      <c r="T30" s="28">
        <v>-78365</v>
      </c>
      <c r="U30" s="22">
        <v>107751</v>
      </c>
      <c r="V30" s="28">
        <v>46151</v>
      </c>
      <c r="W30" s="28">
        <v>-45431</v>
      </c>
      <c r="X30" s="28">
        <v>64131</v>
      </c>
      <c r="Y30" s="22">
        <v>121406</v>
      </c>
    </row>
    <row r="31" spans="1:25" ht="11.25">
      <c r="A31" s="6" t="s">
        <v>17</v>
      </c>
      <c r="B31" s="28">
        <v>599367</v>
      </c>
      <c r="C31" s="28">
        <v>492549</v>
      </c>
      <c r="D31" s="28">
        <v>355088</v>
      </c>
      <c r="E31" s="22">
        <v>794635</v>
      </c>
      <c r="F31" s="28">
        <v>709212</v>
      </c>
      <c r="G31" s="28">
        <v>458540</v>
      </c>
      <c r="H31" s="28">
        <v>74907</v>
      </c>
      <c r="I31" s="22">
        <v>199122</v>
      </c>
      <c r="J31" s="28">
        <v>415230</v>
      </c>
      <c r="K31" s="28">
        <v>305638</v>
      </c>
      <c r="L31" s="28">
        <v>497222</v>
      </c>
      <c r="M31" s="22">
        <v>-346800</v>
      </c>
      <c r="N31" s="28">
        <v>-163197</v>
      </c>
      <c r="O31" s="28">
        <v>72477</v>
      </c>
      <c r="P31" s="28">
        <v>247512</v>
      </c>
      <c r="Q31" s="22">
        <v>-371150</v>
      </c>
      <c r="R31" s="28">
        <v>-665378</v>
      </c>
      <c r="S31" s="28">
        <v>-486653</v>
      </c>
      <c r="T31" s="28">
        <v>-285221</v>
      </c>
      <c r="U31" s="22">
        <v>-250500</v>
      </c>
      <c r="V31" s="28">
        <v>-611551</v>
      </c>
      <c r="W31" s="28">
        <v>-1090338</v>
      </c>
      <c r="X31" s="28">
        <v>-478211</v>
      </c>
      <c r="Y31" s="22">
        <v>-941290</v>
      </c>
    </row>
    <row r="32" spans="1:25" ht="11.25">
      <c r="A32" s="6" t="s">
        <v>18</v>
      </c>
      <c r="B32" s="28">
        <v>4626</v>
      </c>
      <c r="C32" s="28">
        <v>2319</v>
      </c>
      <c r="D32" s="28">
        <v>846</v>
      </c>
      <c r="E32" s="22">
        <v>1644</v>
      </c>
      <c r="F32" s="28">
        <v>948</v>
      </c>
      <c r="G32" s="28">
        <v>749</v>
      </c>
      <c r="H32" s="28">
        <v>92</v>
      </c>
      <c r="I32" s="22">
        <v>598</v>
      </c>
      <c r="J32" s="28">
        <v>429</v>
      </c>
      <c r="K32" s="28">
        <v>421</v>
      </c>
      <c r="L32" s="28">
        <v>20</v>
      </c>
      <c r="M32" s="22">
        <v>789</v>
      </c>
      <c r="N32" s="28">
        <v>740</v>
      </c>
      <c r="O32" s="28">
        <v>454</v>
      </c>
      <c r="P32" s="28">
        <v>113</v>
      </c>
      <c r="Q32" s="22">
        <v>892</v>
      </c>
      <c r="R32" s="28">
        <v>723</v>
      </c>
      <c r="S32" s="28">
        <v>708</v>
      </c>
      <c r="T32" s="28">
        <v>132</v>
      </c>
      <c r="U32" s="22">
        <v>5503</v>
      </c>
      <c r="V32" s="28">
        <v>4393</v>
      </c>
      <c r="W32" s="28">
        <v>4182</v>
      </c>
      <c r="X32" s="28">
        <v>1732</v>
      </c>
      <c r="Y32" s="22">
        <v>13948</v>
      </c>
    </row>
    <row r="33" spans="1:25" ht="11.25">
      <c r="A33" s="6" t="s">
        <v>19</v>
      </c>
      <c r="B33" s="28">
        <v>-12365</v>
      </c>
      <c r="C33" s="28">
        <v>-9183</v>
      </c>
      <c r="D33" s="28">
        <v>-4264</v>
      </c>
      <c r="E33" s="22">
        <v>-18596</v>
      </c>
      <c r="F33" s="28">
        <v>-13778</v>
      </c>
      <c r="G33" s="28">
        <v>-9659</v>
      </c>
      <c r="H33" s="28">
        <v>-4210</v>
      </c>
      <c r="I33" s="22">
        <v>-19166</v>
      </c>
      <c r="J33" s="28">
        <v>-12987</v>
      </c>
      <c r="K33" s="28">
        <v>-8492</v>
      </c>
      <c r="L33" s="28">
        <v>-4417</v>
      </c>
      <c r="M33" s="22">
        <v>-15114</v>
      </c>
      <c r="N33" s="28">
        <v>-11163</v>
      </c>
      <c r="O33" s="28">
        <v>-7603</v>
      </c>
      <c r="P33" s="28">
        <v>-4028</v>
      </c>
      <c r="Q33" s="22">
        <v>-17909</v>
      </c>
      <c r="R33" s="28">
        <v>-11176</v>
      </c>
      <c r="S33" s="28">
        <v>-7061</v>
      </c>
      <c r="T33" s="28">
        <v>-3609</v>
      </c>
      <c r="U33" s="22">
        <v>-21053</v>
      </c>
      <c r="V33" s="28">
        <v>-17070</v>
      </c>
      <c r="W33" s="28">
        <v>-11808</v>
      </c>
      <c r="X33" s="28">
        <v>-5424</v>
      </c>
      <c r="Y33" s="22">
        <v>-13643</v>
      </c>
    </row>
    <row r="34" spans="1:25" ht="11.25">
      <c r="A34" s="6" t="s">
        <v>20</v>
      </c>
      <c r="B34" s="28"/>
      <c r="C34" s="28"/>
      <c r="D34" s="28"/>
      <c r="E34" s="22">
        <v>-13387</v>
      </c>
      <c r="F34" s="28">
        <v>-13387</v>
      </c>
      <c r="G34" s="28">
        <v>-9429</v>
      </c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1.25">
      <c r="A35" s="6" t="s">
        <v>21</v>
      </c>
      <c r="B35" s="28">
        <v>-164281</v>
      </c>
      <c r="C35" s="28">
        <v>-164261</v>
      </c>
      <c r="D35" s="28">
        <v>-30105</v>
      </c>
      <c r="E35" s="22">
        <v>-33039</v>
      </c>
      <c r="F35" s="28">
        <v>-31623</v>
      </c>
      <c r="G35" s="28">
        <v>-31024</v>
      </c>
      <c r="H35" s="28">
        <v>-2334</v>
      </c>
      <c r="I35" s="22">
        <v>-2412</v>
      </c>
      <c r="J35" s="28">
        <v>-2412</v>
      </c>
      <c r="K35" s="28">
        <v>-2421</v>
      </c>
      <c r="L35" s="28">
        <v>-2424</v>
      </c>
      <c r="M35" s="22">
        <v>-2448</v>
      </c>
      <c r="N35" s="28">
        <v>-2290</v>
      </c>
      <c r="O35" s="28">
        <v>-2290</v>
      </c>
      <c r="P35" s="28">
        <v>-2290</v>
      </c>
      <c r="Q35" s="22">
        <v>-2994</v>
      </c>
      <c r="R35" s="28">
        <v>-2935</v>
      </c>
      <c r="S35" s="28">
        <v>-1437</v>
      </c>
      <c r="T35" s="28">
        <v>-2337</v>
      </c>
      <c r="U35" s="22">
        <v>-2426</v>
      </c>
      <c r="V35" s="28">
        <v>-2790</v>
      </c>
      <c r="W35" s="28">
        <v>-2293</v>
      </c>
      <c r="X35" s="28">
        <v>-2194</v>
      </c>
      <c r="Y35" s="22">
        <v>-3520</v>
      </c>
    </row>
    <row r="36" spans="1:25" ht="12" thickBot="1">
      <c r="A36" s="5" t="s">
        <v>22</v>
      </c>
      <c r="B36" s="29">
        <v>427346</v>
      </c>
      <c r="C36" s="29">
        <v>321424</v>
      </c>
      <c r="D36" s="29">
        <v>321565</v>
      </c>
      <c r="E36" s="23">
        <v>731255</v>
      </c>
      <c r="F36" s="29">
        <v>651371</v>
      </c>
      <c r="G36" s="29">
        <v>409175</v>
      </c>
      <c r="H36" s="29">
        <v>68455</v>
      </c>
      <c r="I36" s="23">
        <v>178141</v>
      </c>
      <c r="J36" s="29">
        <v>400260</v>
      </c>
      <c r="K36" s="29">
        <v>295146</v>
      </c>
      <c r="L36" s="29">
        <v>490400</v>
      </c>
      <c r="M36" s="23">
        <v>-363575</v>
      </c>
      <c r="N36" s="29">
        <v>-175911</v>
      </c>
      <c r="O36" s="29">
        <v>63039</v>
      </c>
      <c r="P36" s="29">
        <v>241307</v>
      </c>
      <c r="Q36" s="23">
        <v>-391160</v>
      </c>
      <c r="R36" s="29">
        <v>-678767</v>
      </c>
      <c r="S36" s="29">
        <v>-494444</v>
      </c>
      <c r="T36" s="29">
        <v>-291036</v>
      </c>
      <c r="U36" s="23">
        <v>-244182</v>
      </c>
      <c r="V36" s="29">
        <v>-602724</v>
      </c>
      <c r="W36" s="29">
        <v>-1100257</v>
      </c>
      <c r="X36" s="29">
        <v>-484098</v>
      </c>
      <c r="Y36" s="23">
        <v>-944505</v>
      </c>
    </row>
    <row r="37" spans="1:25" ht="12" thickTop="1">
      <c r="A37" s="6" t="s">
        <v>23</v>
      </c>
      <c r="B37" s="28">
        <v>-24326</v>
      </c>
      <c r="C37" s="28">
        <v>-18018</v>
      </c>
      <c r="D37" s="28">
        <v>-8110</v>
      </c>
      <c r="E37" s="22">
        <v>-26031</v>
      </c>
      <c r="F37" s="28">
        <v>-17969</v>
      </c>
      <c r="G37" s="28">
        <v>-11463</v>
      </c>
      <c r="H37" s="28">
        <v>-5710</v>
      </c>
      <c r="I37" s="22">
        <v>-22680</v>
      </c>
      <c r="J37" s="28">
        <v>-15331</v>
      </c>
      <c r="K37" s="28">
        <v>-11425</v>
      </c>
      <c r="L37" s="28">
        <v>-5715</v>
      </c>
      <c r="M37" s="22">
        <v>-22877</v>
      </c>
      <c r="N37" s="28">
        <v>-15368</v>
      </c>
      <c r="O37" s="28">
        <v>-11460</v>
      </c>
      <c r="P37" s="28">
        <v>-5742</v>
      </c>
      <c r="Q37" s="22">
        <v>-196509</v>
      </c>
      <c r="R37" s="28">
        <v>-187037</v>
      </c>
      <c r="S37" s="28">
        <v>-33521</v>
      </c>
      <c r="T37" s="28">
        <v>-10285</v>
      </c>
      <c r="U37" s="22">
        <v>-43554</v>
      </c>
      <c r="V37" s="28">
        <v>-32483</v>
      </c>
      <c r="W37" s="28">
        <v>-25519</v>
      </c>
      <c r="X37" s="28">
        <v>-16766</v>
      </c>
      <c r="Y37" s="22">
        <v>-48725</v>
      </c>
    </row>
    <row r="38" spans="1:25" ht="11.25">
      <c r="A38" s="6" t="s">
        <v>24</v>
      </c>
      <c r="B38" s="28">
        <v>-12143</v>
      </c>
      <c r="C38" s="28">
        <v>-10181</v>
      </c>
      <c r="D38" s="28">
        <v>-2349</v>
      </c>
      <c r="E38" s="22">
        <v>-44327</v>
      </c>
      <c r="F38" s="28">
        <v>-39194</v>
      </c>
      <c r="G38" s="28">
        <v>-23747</v>
      </c>
      <c r="H38" s="28">
        <v>-7227</v>
      </c>
      <c r="I38" s="22">
        <v>-32652</v>
      </c>
      <c r="J38" s="28">
        <v>-14044</v>
      </c>
      <c r="K38" s="28">
        <v>-8486</v>
      </c>
      <c r="L38" s="28"/>
      <c r="M38" s="22">
        <v>-21577</v>
      </c>
      <c r="N38" s="28">
        <v>-19317</v>
      </c>
      <c r="O38" s="28">
        <v>-15244</v>
      </c>
      <c r="P38" s="28">
        <v>-5896</v>
      </c>
      <c r="Q38" s="22">
        <v>-29784</v>
      </c>
      <c r="R38" s="28">
        <v>-22295</v>
      </c>
      <c r="S38" s="28">
        <v>-16169</v>
      </c>
      <c r="T38" s="28">
        <v>-3333</v>
      </c>
      <c r="U38" s="22">
        <v>-138811</v>
      </c>
      <c r="V38" s="28">
        <v>-134852</v>
      </c>
      <c r="W38" s="28">
        <v>-134531</v>
      </c>
      <c r="X38" s="28">
        <v>-43311</v>
      </c>
      <c r="Y38" s="22">
        <v>-236629</v>
      </c>
    </row>
    <row r="39" spans="1:25" ht="11.25">
      <c r="A39" s="6" t="s">
        <v>25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>
        <v>107</v>
      </c>
      <c r="R39" s="28">
        <v>94</v>
      </c>
      <c r="S39" s="28">
        <v>96</v>
      </c>
      <c r="T39" s="28">
        <v>98</v>
      </c>
      <c r="U39" s="22">
        <v>67508</v>
      </c>
      <c r="V39" s="28">
        <v>67480</v>
      </c>
      <c r="W39" s="28">
        <v>67480</v>
      </c>
      <c r="X39" s="28"/>
      <c r="Y39" s="22"/>
    </row>
    <row r="40" spans="1:25" ht="11.25">
      <c r="A40" s="6" t="s">
        <v>26</v>
      </c>
      <c r="B40" s="28">
        <v>-40412</v>
      </c>
      <c r="C40" s="28">
        <v>-6822</v>
      </c>
      <c r="D40" s="28">
        <v>-5625</v>
      </c>
      <c r="E40" s="22">
        <v>-9535</v>
      </c>
      <c r="F40" s="28">
        <v>-7908</v>
      </c>
      <c r="G40" s="28">
        <v>-7742</v>
      </c>
      <c r="H40" s="28">
        <v>-1252</v>
      </c>
      <c r="I40" s="22">
        <v>-2366</v>
      </c>
      <c r="J40" s="28">
        <v>-2309</v>
      </c>
      <c r="K40" s="28">
        <v>-1095</v>
      </c>
      <c r="L40" s="28">
        <v>-626</v>
      </c>
      <c r="M40" s="22">
        <v>-6411</v>
      </c>
      <c r="N40" s="28">
        <v>-2562</v>
      </c>
      <c r="O40" s="28">
        <v>-1262</v>
      </c>
      <c r="P40" s="28">
        <v>-982</v>
      </c>
      <c r="Q40" s="22">
        <v>-50700</v>
      </c>
      <c r="R40" s="28">
        <v>-50700</v>
      </c>
      <c r="S40" s="28">
        <v>-50000</v>
      </c>
      <c r="T40" s="28">
        <v>-50000</v>
      </c>
      <c r="U40" s="22">
        <v>-84711</v>
      </c>
      <c r="V40" s="28">
        <v>-81870</v>
      </c>
      <c r="W40" s="28">
        <v>-37174</v>
      </c>
      <c r="X40" s="28">
        <v>-3712</v>
      </c>
      <c r="Y40" s="22">
        <v>-125306</v>
      </c>
    </row>
    <row r="41" spans="1:25" ht="11.25">
      <c r="A41" s="6" t="s">
        <v>27</v>
      </c>
      <c r="B41" s="28"/>
      <c r="C41" s="28"/>
      <c r="D41" s="28"/>
      <c r="E41" s="22">
        <v>450</v>
      </c>
      <c r="F41" s="28">
        <v>450</v>
      </c>
      <c r="G41" s="28">
        <v>450</v>
      </c>
      <c r="H41" s="28">
        <v>450</v>
      </c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1.25">
      <c r="A42" s="6" t="s">
        <v>28</v>
      </c>
      <c r="B42" s="28">
        <v>-60</v>
      </c>
      <c r="C42" s="28">
        <v>-60</v>
      </c>
      <c r="D42" s="28">
        <v>-60</v>
      </c>
      <c r="E42" s="22">
        <v>-23036</v>
      </c>
      <c r="F42" s="28">
        <v>-22574</v>
      </c>
      <c r="G42" s="28">
        <v>-22506</v>
      </c>
      <c r="H42" s="28">
        <v>-21617</v>
      </c>
      <c r="I42" s="22">
        <v>-348</v>
      </c>
      <c r="J42" s="28">
        <v>-222</v>
      </c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1.25">
      <c r="A43" s="6" t="s">
        <v>29</v>
      </c>
      <c r="B43" s="28">
        <v>291</v>
      </c>
      <c r="C43" s="28">
        <v>220</v>
      </c>
      <c r="D43" s="28">
        <v>72</v>
      </c>
      <c r="E43" s="22">
        <v>29595</v>
      </c>
      <c r="F43" s="28">
        <v>29315</v>
      </c>
      <c r="G43" s="28">
        <v>150</v>
      </c>
      <c r="H43" s="28">
        <v>72</v>
      </c>
      <c r="I43" s="22">
        <v>452</v>
      </c>
      <c r="J43" s="28">
        <v>452</v>
      </c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1.25">
      <c r="A44" s="6"/>
      <c r="B44" s="28"/>
      <c r="C44" s="28"/>
      <c r="D44" s="28"/>
      <c r="E44" s="22">
        <v>-10216</v>
      </c>
      <c r="F44" s="28">
        <v>-10216</v>
      </c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1.25">
      <c r="A45" s="6" t="s">
        <v>86</v>
      </c>
      <c r="B45" s="28"/>
      <c r="C45" s="28"/>
      <c r="D45" s="28"/>
      <c r="E45" s="22"/>
      <c r="F45" s="28"/>
      <c r="G45" s="28"/>
      <c r="H45" s="28"/>
      <c r="I45" s="22"/>
      <c r="J45" s="28"/>
      <c r="K45" s="28">
        <v>130</v>
      </c>
      <c r="L45" s="28">
        <v>129</v>
      </c>
      <c r="M45" s="22">
        <v>28381</v>
      </c>
      <c r="N45" s="28">
        <v>-3762</v>
      </c>
      <c r="O45" s="28">
        <v>-2056</v>
      </c>
      <c r="P45" s="28">
        <v>-2014</v>
      </c>
      <c r="Q45" s="22">
        <v>11362</v>
      </c>
      <c r="R45" s="28">
        <v>13452</v>
      </c>
      <c r="S45" s="28">
        <v>15337</v>
      </c>
      <c r="T45" s="28">
        <v>17092</v>
      </c>
      <c r="U45" s="22">
        <v>8772</v>
      </c>
      <c r="V45" s="28">
        <v>-6982</v>
      </c>
      <c r="W45" s="28">
        <v>-5002</v>
      </c>
      <c r="X45" s="28">
        <v>-2467</v>
      </c>
      <c r="Y45" s="22">
        <v>-29544</v>
      </c>
    </row>
    <row r="46" spans="1:25" ht="12" thickBot="1">
      <c r="A46" s="5" t="s">
        <v>30</v>
      </c>
      <c r="B46" s="29">
        <v>-76651</v>
      </c>
      <c r="C46" s="29">
        <v>-34862</v>
      </c>
      <c r="D46" s="29">
        <v>-16073</v>
      </c>
      <c r="E46" s="23">
        <v>-53268</v>
      </c>
      <c r="F46" s="29">
        <v>-68097</v>
      </c>
      <c r="G46" s="29">
        <v>-64859</v>
      </c>
      <c r="H46" s="29">
        <v>-35285</v>
      </c>
      <c r="I46" s="23">
        <v>-57597</v>
      </c>
      <c r="J46" s="29">
        <v>-31455</v>
      </c>
      <c r="K46" s="29">
        <v>-20877</v>
      </c>
      <c r="L46" s="29">
        <v>-6212</v>
      </c>
      <c r="M46" s="23">
        <v>117076</v>
      </c>
      <c r="N46" s="29">
        <v>98549</v>
      </c>
      <c r="O46" s="29">
        <v>109535</v>
      </c>
      <c r="P46" s="29">
        <v>124923</v>
      </c>
      <c r="Q46" s="23">
        <v>-161215</v>
      </c>
      <c r="R46" s="29">
        <v>-167176</v>
      </c>
      <c r="S46" s="29">
        <v>24695</v>
      </c>
      <c r="T46" s="29">
        <v>-46427</v>
      </c>
      <c r="U46" s="23">
        <v>-184795</v>
      </c>
      <c r="V46" s="29">
        <v>-182709</v>
      </c>
      <c r="W46" s="29">
        <v>-128749</v>
      </c>
      <c r="X46" s="29">
        <v>-60258</v>
      </c>
      <c r="Y46" s="23">
        <v>-440206</v>
      </c>
    </row>
    <row r="47" spans="1:25" ht="12" thickTop="1">
      <c r="A47" s="6" t="s">
        <v>31</v>
      </c>
      <c r="B47" s="28">
        <v>-102000</v>
      </c>
      <c r="C47" s="28">
        <v>-56000</v>
      </c>
      <c r="D47" s="28">
        <v>72000</v>
      </c>
      <c r="E47" s="22">
        <v>-310000</v>
      </c>
      <c r="F47" s="28">
        <v>-296000</v>
      </c>
      <c r="G47" s="28">
        <v>-205000</v>
      </c>
      <c r="H47" s="28">
        <v>-16000</v>
      </c>
      <c r="I47" s="22">
        <v>643000</v>
      </c>
      <c r="J47" s="28">
        <v>217000</v>
      </c>
      <c r="K47" s="28">
        <v>20000</v>
      </c>
      <c r="L47" s="28">
        <v>47000</v>
      </c>
      <c r="M47" s="22">
        <v>-343978</v>
      </c>
      <c r="N47" s="28">
        <v>-266978</v>
      </c>
      <c r="O47" s="28">
        <v>-298978</v>
      </c>
      <c r="P47" s="28">
        <v>-324431</v>
      </c>
      <c r="Q47" s="22">
        <v>382978</v>
      </c>
      <c r="R47" s="28">
        <v>248900</v>
      </c>
      <c r="S47" s="28">
        <v>-20700</v>
      </c>
      <c r="T47" s="28">
        <v>-12000</v>
      </c>
      <c r="U47" s="22">
        <v>-234000</v>
      </c>
      <c r="V47" s="28">
        <v>310089</v>
      </c>
      <c r="W47" s="28">
        <v>213114</v>
      </c>
      <c r="X47" s="28">
        <v>67020</v>
      </c>
      <c r="Y47" s="22">
        <v>480000</v>
      </c>
    </row>
    <row r="48" spans="1:25" ht="11.25">
      <c r="A48" s="6" t="s">
        <v>32</v>
      </c>
      <c r="B48" s="28">
        <v>200000</v>
      </c>
      <c r="C48" s="28"/>
      <c r="D48" s="28"/>
      <c r="E48" s="22">
        <v>300000</v>
      </c>
      <c r="F48" s="28">
        <v>200000</v>
      </c>
      <c r="G48" s="28">
        <v>200000</v>
      </c>
      <c r="H48" s="28"/>
      <c r="I48" s="22">
        <v>100000</v>
      </c>
      <c r="J48" s="28">
        <v>100000</v>
      </c>
      <c r="K48" s="28">
        <v>100000</v>
      </c>
      <c r="L48" s="28">
        <v>100000</v>
      </c>
      <c r="M48" s="22">
        <v>100000</v>
      </c>
      <c r="N48" s="28">
        <v>100000</v>
      </c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>
        <v>400000</v>
      </c>
    </row>
    <row r="49" spans="1:25" ht="11.25">
      <c r="A49" s="6" t="s">
        <v>33</v>
      </c>
      <c r="B49" s="28">
        <v>-145005</v>
      </c>
      <c r="C49" s="28">
        <v>-121628</v>
      </c>
      <c r="D49" s="28">
        <v>-83465</v>
      </c>
      <c r="E49" s="22">
        <v>-104284</v>
      </c>
      <c r="F49" s="28">
        <v>-77483</v>
      </c>
      <c r="G49" s="28">
        <v>-60682</v>
      </c>
      <c r="H49" s="28">
        <v>-33741</v>
      </c>
      <c r="I49" s="22">
        <v>-129410</v>
      </c>
      <c r="J49" s="28">
        <v>-95669</v>
      </c>
      <c r="K49" s="28">
        <v>-61928</v>
      </c>
      <c r="L49" s="28">
        <v>-28187</v>
      </c>
      <c r="M49" s="22">
        <v>-84740</v>
      </c>
      <c r="N49" s="28">
        <v>-61020</v>
      </c>
      <c r="O49" s="28">
        <v>-40680</v>
      </c>
      <c r="P49" s="28">
        <v>-20340</v>
      </c>
      <c r="Q49" s="22">
        <v>-81360</v>
      </c>
      <c r="R49" s="28">
        <v>-61020</v>
      </c>
      <c r="S49" s="28">
        <v>-40680</v>
      </c>
      <c r="T49" s="28">
        <v>-20340</v>
      </c>
      <c r="U49" s="22">
        <v>-82760</v>
      </c>
      <c r="V49" s="28">
        <v>-62420</v>
      </c>
      <c r="W49" s="28">
        <v>-42080</v>
      </c>
      <c r="X49" s="28">
        <v>-21740</v>
      </c>
      <c r="Y49" s="22">
        <v>-79450</v>
      </c>
    </row>
    <row r="50" spans="1:25" ht="11.25">
      <c r="A50" s="6" t="s">
        <v>34</v>
      </c>
      <c r="B50" s="28">
        <v>-17500</v>
      </c>
      <c r="C50" s="28">
        <v>-17500</v>
      </c>
      <c r="D50" s="28"/>
      <c r="E50" s="22">
        <v>-35000</v>
      </c>
      <c r="F50" s="28">
        <v>-17500</v>
      </c>
      <c r="G50" s="28">
        <v>-17500</v>
      </c>
      <c r="H50" s="28"/>
      <c r="I50" s="22">
        <v>-35000</v>
      </c>
      <c r="J50" s="28">
        <v>-17500</v>
      </c>
      <c r="K50" s="28">
        <v>-17500</v>
      </c>
      <c r="L50" s="28"/>
      <c r="M50" s="22">
        <v>-17500</v>
      </c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1.25">
      <c r="A51" s="6" t="s">
        <v>35</v>
      </c>
      <c r="B51" s="28">
        <v>34570</v>
      </c>
      <c r="C51" s="28">
        <v>1950</v>
      </c>
      <c r="D51" s="28">
        <v>1300</v>
      </c>
      <c r="E51" s="22">
        <v>29581</v>
      </c>
      <c r="F51" s="28">
        <v>27267</v>
      </c>
      <c r="G51" s="28">
        <v>1238</v>
      </c>
      <c r="H51" s="28">
        <v>420</v>
      </c>
      <c r="I51" s="22"/>
      <c r="J51" s="28"/>
      <c r="K51" s="28"/>
      <c r="L51" s="28"/>
      <c r="M51" s="22">
        <v>583</v>
      </c>
      <c r="N51" s="28"/>
      <c r="O51" s="28"/>
      <c r="P51" s="28"/>
      <c r="Q51" s="22"/>
      <c r="R51" s="28"/>
      <c r="S51" s="28"/>
      <c r="T51" s="28"/>
      <c r="U51" s="22">
        <v>1300</v>
      </c>
      <c r="V51" s="28">
        <v>1300</v>
      </c>
      <c r="W51" s="28">
        <v>1300</v>
      </c>
      <c r="X51" s="28">
        <v>1300</v>
      </c>
      <c r="Y51" s="22">
        <v>2600</v>
      </c>
    </row>
    <row r="52" spans="1:25" ht="11.25">
      <c r="A52" s="6" t="s">
        <v>36</v>
      </c>
      <c r="B52" s="28">
        <v>-21434</v>
      </c>
      <c r="C52" s="28">
        <v>-14228</v>
      </c>
      <c r="D52" s="28">
        <v>-7083</v>
      </c>
      <c r="E52" s="22">
        <v>-27731</v>
      </c>
      <c r="F52" s="28">
        <v>-20707</v>
      </c>
      <c r="G52" s="28">
        <v>-13742</v>
      </c>
      <c r="H52" s="28">
        <v>-6842</v>
      </c>
      <c r="I52" s="22">
        <v>-26793</v>
      </c>
      <c r="J52" s="28">
        <v>-20009</v>
      </c>
      <c r="K52" s="28">
        <v>-13283</v>
      </c>
      <c r="L52" s="28">
        <v>-6613</v>
      </c>
      <c r="M52" s="22">
        <v>-11399</v>
      </c>
      <c r="N52" s="28">
        <v>-8489</v>
      </c>
      <c r="O52" s="28">
        <v>-5620</v>
      </c>
      <c r="P52" s="28">
        <v>-2790</v>
      </c>
      <c r="Q52" s="22">
        <v>-10786</v>
      </c>
      <c r="R52" s="28">
        <v>-8033</v>
      </c>
      <c r="S52" s="28">
        <v>-5318</v>
      </c>
      <c r="T52" s="28">
        <v>-2640</v>
      </c>
      <c r="U52" s="22">
        <v>-10019</v>
      </c>
      <c r="V52" s="28">
        <v>-7414</v>
      </c>
      <c r="W52" s="28">
        <v>-4845</v>
      </c>
      <c r="X52" s="28">
        <v>-2311</v>
      </c>
      <c r="Y52" s="22"/>
    </row>
    <row r="53" spans="1:25" ht="12" thickBot="1">
      <c r="A53" s="5" t="s">
        <v>37</v>
      </c>
      <c r="B53" s="29">
        <v>-51369</v>
      </c>
      <c r="C53" s="29">
        <v>-207406</v>
      </c>
      <c r="D53" s="29">
        <v>-17248</v>
      </c>
      <c r="E53" s="23">
        <v>-147433</v>
      </c>
      <c r="F53" s="29">
        <v>-184423</v>
      </c>
      <c r="G53" s="29">
        <v>-95686</v>
      </c>
      <c r="H53" s="29">
        <v>-56163</v>
      </c>
      <c r="I53" s="23">
        <v>551796</v>
      </c>
      <c r="J53" s="29">
        <v>183821</v>
      </c>
      <c r="K53" s="29">
        <v>27288</v>
      </c>
      <c r="L53" s="29">
        <v>112199</v>
      </c>
      <c r="M53" s="23">
        <v>-121596</v>
      </c>
      <c r="N53" s="29">
        <v>-1050</v>
      </c>
      <c r="O53" s="29">
        <v>-109841</v>
      </c>
      <c r="P53" s="29">
        <v>-347562</v>
      </c>
      <c r="Q53" s="23">
        <v>290832</v>
      </c>
      <c r="R53" s="29">
        <v>179846</v>
      </c>
      <c r="S53" s="29">
        <v>-66698</v>
      </c>
      <c r="T53" s="29">
        <v>-34980</v>
      </c>
      <c r="U53" s="23">
        <v>-325479</v>
      </c>
      <c r="V53" s="29">
        <v>241555</v>
      </c>
      <c r="W53" s="29">
        <v>167489</v>
      </c>
      <c r="X53" s="29">
        <v>44269</v>
      </c>
      <c r="Y53" s="23">
        <v>803150</v>
      </c>
    </row>
    <row r="54" spans="1:25" ht="12" thickTop="1">
      <c r="A54" s="7" t="s">
        <v>38</v>
      </c>
      <c r="B54" s="28">
        <v>-39923</v>
      </c>
      <c r="C54" s="28">
        <v>-58246</v>
      </c>
      <c r="D54" s="28">
        <v>-41526</v>
      </c>
      <c r="E54" s="22">
        <v>109592</v>
      </c>
      <c r="F54" s="28">
        <v>11845</v>
      </c>
      <c r="G54" s="28">
        <v>7063</v>
      </c>
      <c r="H54" s="28">
        <v>5153</v>
      </c>
      <c r="I54" s="22">
        <v>3661</v>
      </c>
      <c r="J54" s="28">
        <v>5590</v>
      </c>
      <c r="K54" s="28">
        <v>-14240</v>
      </c>
      <c r="L54" s="28">
        <v>-2772</v>
      </c>
      <c r="M54" s="22">
        <v>-4518</v>
      </c>
      <c r="N54" s="28">
        <v>-5742</v>
      </c>
      <c r="O54" s="28">
        <v>-2712</v>
      </c>
      <c r="P54" s="28">
        <v>-2303</v>
      </c>
      <c r="Q54" s="22">
        <v>-3882</v>
      </c>
      <c r="R54" s="28">
        <v>-5599</v>
      </c>
      <c r="S54" s="28">
        <v>-3313</v>
      </c>
      <c r="T54" s="28">
        <v>30415</v>
      </c>
      <c r="U54" s="22">
        <v>-68676</v>
      </c>
      <c r="V54" s="28">
        <v>-38667</v>
      </c>
      <c r="W54" s="28">
        <v>-15380</v>
      </c>
      <c r="X54" s="28">
        <v>-44437</v>
      </c>
      <c r="Y54" s="22">
        <v>-29732</v>
      </c>
    </row>
    <row r="55" spans="1:25" ht="11.25">
      <c r="A55" s="7" t="s">
        <v>39</v>
      </c>
      <c r="B55" s="28">
        <v>259401</v>
      </c>
      <c r="C55" s="28">
        <v>20908</v>
      </c>
      <c r="D55" s="28">
        <v>246716</v>
      </c>
      <c r="E55" s="22">
        <v>640146</v>
      </c>
      <c r="F55" s="28">
        <v>410695</v>
      </c>
      <c r="G55" s="28">
        <v>255693</v>
      </c>
      <c r="H55" s="28">
        <v>-17840</v>
      </c>
      <c r="I55" s="22">
        <v>676002</v>
      </c>
      <c r="J55" s="28">
        <v>558217</v>
      </c>
      <c r="K55" s="28">
        <v>287316</v>
      </c>
      <c r="L55" s="28">
        <v>593615</v>
      </c>
      <c r="M55" s="22">
        <v>-372614</v>
      </c>
      <c r="N55" s="28">
        <v>-84155</v>
      </c>
      <c r="O55" s="28">
        <v>60021</v>
      </c>
      <c r="P55" s="28">
        <v>16365</v>
      </c>
      <c r="Q55" s="22">
        <v>-265426</v>
      </c>
      <c r="R55" s="28">
        <v>-671698</v>
      </c>
      <c r="S55" s="28">
        <v>-539761</v>
      </c>
      <c r="T55" s="28">
        <v>-342029</v>
      </c>
      <c r="U55" s="22">
        <v>-823134</v>
      </c>
      <c r="V55" s="28">
        <v>-582547</v>
      </c>
      <c r="W55" s="28">
        <v>-1076898</v>
      </c>
      <c r="X55" s="28">
        <v>-544524</v>
      </c>
      <c r="Y55" s="22">
        <v>-611294</v>
      </c>
    </row>
    <row r="56" spans="1:25" ht="11.25">
      <c r="A56" s="7" t="s">
        <v>40</v>
      </c>
      <c r="B56" s="28">
        <v>2036865</v>
      </c>
      <c r="C56" s="28">
        <v>2036865</v>
      </c>
      <c r="D56" s="28">
        <v>2036865</v>
      </c>
      <c r="E56" s="22">
        <v>1396719</v>
      </c>
      <c r="F56" s="28">
        <v>1396719</v>
      </c>
      <c r="G56" s="28">
        <v>1396719</v>
      </c>
      <c r="H56" s="28">
        <v>1396719</v>
      </c>
      <c r="I56" s="22">
        <v>720717</v>
      </c>
      <c r="J56" s="28">
        <v>720717</v>
      </c>
      <c r="K56" s="28">
        <v>720717</v>
      </c>
      <c r="L56" s="28">
        <v>720717</v>
      </c>
      <c r="M56" s="22">
        <v>1133569</v>
      </c>
      <c r="N56" s="28">
        <v>1133569</v>
      </c>
      <c r="O56" s="28">
        <v>1133569</v>
      </c>
      <c r="P56" s="28">
        <v>1133569</v>
      </c>
      <c r="Q56" s="22">
        <v>1398995</v>
      </c>
      <c r="R56" s="28">
        <v>1398995</v>
      </c>
      <c r="S56" s="28">
        <v>1398995</v>
      </c>
      <c r="T56" s="28">
        <v>1398995</v>
      </c>
      <c r="U56" s="22">
        <v>2222130</v>
      </c>
      <c r="V56" s="28">
        <v>2222130</v>
      </c>
      <c r="W56" s="28">
        <v>2222130</v>
      </c>
      <c r="X56" s="28">
        <v>2222130</v>
      </c>
      <c r="Y56" s="22">
        <v>2833424</v>
      </c>
    </row>
    <row r="57" spans="1:25" ht="12" thickBot="1">
      <c r="A57" s="7" t="s">
        <v>40</v>
      </c>
      <c r="B57" s="28">
        <v>2296266</v>
      </c>
      <c r="C57" s="28">
        <v>2057773</v>
      </c>
      <c r="D57" s="28">
        <v>2283581</v>
      </c>
      <c r="E57" s="22">
        <v>2036865</v>
      </c>
      <c r="F57" s="28">
        <v>1807415</v>
      </c>
      <c r="G57" s="28">
        <v>1652412</v>
      </c>
      <c r="H57" s="28">
        <v>1378878</v>
      </c>
      <c r="I57" s="22">
        <v>1396719</v>
      </c>
      <c r="J57" s="28">
        <v>1278934</v>
      </c>
      <c r="K57" s="28">
        <v>1008033</v>
      </c>
      <c r="L57" s="28">
        <v>1314332</v>
      </c>
      <c r="M57" s="22">
        <v>720717</v>
      </c>
      <c r="N57" s="28">
        <v>1049413</v>
      </c>
      <c r="O57" s="28">
        <v>1193590</v>
      </c>
      <c r="P57" s="28">
        <v>1149934</v>
      </c>
      <c r="Q57" s="22">
        <v>1133569</v>
      </c>
      <c r="R57" s="28">
        <v>727297</v>
      </c>
      <c r="S57" s="28">
        <v>859234</v>
      </c>
      <c r="T57" s="28">
        <v>1056965</v>
      </c>
      <c r="U57" s="22">
        <v>1398995</v>
      </c>
      <c r="V57" s="28">
        <v>1639582</v>
      </c>
      <c r="W57" s="28">
        <v>1145232</v>
      </c>
      <c r="X57" s="28">
        <v>1677605</v>
      </c>
      <c r="Y57" s="22">
        <v>2222130</v>
      </c>
    </row>
    <row r="58" spans="1:25" ht="12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60" ht="11.25">
      <c r="A60" s="20" t="s">
        <v>143</v>
      </c>
    </row>
    <row r="61" ht="11.25">
      <c r="A61" s="20" t="s">
        <v>144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6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5" width="17.83203125" style="0" customWidth="1"/>
  </cols>
  <sheetData>
    <row r="1" ht="12" thickBot="1"/>
    <row r="2" spans="1:25" ht="12" thickTop="1">
      <c r="A2" s="10" t="s">
        <v>139</v>
      </c>
      <c r="B2" s="14">
        <v>6659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thickTop="1">
      <c r="A4" s="10" t="s">
        <v>52</v>
      </c>
      <c r="B4" s="15" t="str">
        <f>HYPERLINK("http://www.kabupro.jp/mark/20140205/S10011K1.htm","四半期報告書")</f>
        <v>四半期報告書</v>
      </c>
      <c r="C4" s="15" t="str">
        <f>HYPERLINK("http://www.kabupro.jp/mark/20131105/S1000B7Y.htm","四半期報告書")</f>
        <v>四半期報告書</v>
      </c>
      <c r="D4" s="15" t="str">
        <f>HYPERLINK("http://www.kabupro.jp/mark/20130805/S000E4OO.htm","四半期報告書")</f>
        <v>四半期報告書</v>
      </c>
      <c r="E4" s="15" t="str">
        <f>HYPERLINK("http://www.kabupro.jp/mark/20140205/S10011K1.htm","四半期報告書")</f>
        <v>四半期報告書</v>
      </c>
      <c r="F4" s="15" t="str">
        <f>HYPERLINK("http://www.kabupro.jp/mark/20130204/S000CPOL.htm","四半期報告書")</f>
        <v>四半期報告書</v>
      </c>
      <c r="G4" s="15" t="str">
        <f>HYPERLINK("http://www.kabupro.jp/mark/20121107/S000C67K.htm","四半期報告書")</f>
        <v>四半期報告書</v>
      </c>
      <c r="H4" s="15" t="str">
        <f>HYPERLINK("http://www.kabupro.jp/mark/20120807/S000BLHS.htm","四半期報告書")</f>
        <v>四半期報告書</v>
      </c>
      <c r="I4" s="15" t="str">
        <f>HYPERLINK("http://www.kabupro.jp/mark/20130621/S000DMUZ.htm","有価証券報告書")</f>
        <v>有価証券報告書</v>
      </c>
      <c r="J4" s="15" t="str">
        <f>HYPERLINK("http://www.kabupro.jp/mark/20120214/S000AC7W.htm","四半期報告書")</f>
        <v>四半期報告書</v>
      </c>
      <c r="K4" s="15" t="str">
        <f>HYPERLINK("http://www.kabupro.jp/mark/20111114/S0009QWF.htm","四半期報告書")</f>
        <v>四半期報告書</v>
      </c>
      <c r="L4" s="15" t="str">
        <f>HYPERLINK("http://www.kabupro.jp/mark/20110812/S00096FR.htm","四半期報告書")</f>
        <v>四半期報告書</v>
      </c>
      <c r="M4" s="15" t="str">
        <f>HYPERLINK("http://www.kabupro.jp/mark/20120621/S000B30O.htm","有価証券報告書")</f>
        <v>有価証券報告書</v>
      </c>
      <c r="N4" s="15" t="str">
        <f>HYPERLINK("http://www.kabupro.jp/mark/20110214/S0007S5Y.htm","四半期報告書")</f>
        <v>四半期報告書</v>
      </c>
      <c r="O4" s="15" t="str">
        <f>HYPERLINK("http://www.kabupro.jp/mark/20101112/S00075EF.htm","四半期報告書")</f>
        <v>四半期報告書</v>
      </c>
      <c r="P4" s="15" t="str">
        <f>HYPERLINK("http://www.kabupro.jp/mark/20100813/S0006MVX.htm","四半期報告書")</f>
        <v>四半期報告書</v>
      </c>
      <c r="Q4" s="15" t="str">
        <f>HYPERLINK("http://www.kabupro.jp/mark/20110624/S0008L1F.htm","有価証券報告書")</f>
        <v>有価証券報告書</v>
      </c>
      <c r="R4" s="15" t="str">
        <f>HYPERLINK("http://www.kabupro.jp/mark/20100212/S00057GU.htm","四半期報告書")</f>
        <v>四半期報告書</v>
      </c>
      <c r="S4" s="15" t="str">
        <f>HYPERLINK("http://www.kabupro.jp/mark/20091113/S0004MIO.htm","四半期報告書")</f>
        <v>四半期報告書</v>
      </c>
      <c r="T4" s="15" t="str">
        <f>HYPERLINK("http://www.kabupro.jp/mark/20090812/S0003Y2G.htm","四半期報告書")</f>
        <v>四半期報告書</v>
      </c>
      <c r="U4" s="15" t="str">
        <f>HYPERLINK("http://www.kabupro.jp/mark/20100624/S00060CU.htm","有価証券報告書")</f>
        <v>有価証券報告書</v>
      </c>
      <c r="V4" s="15" t="str">
        <f>HYPERLINK("http://www.kabupro.jp/mark/20090213/S0002JJ3.htm","四半期報告書")</f>
        <v>四半期報告書</v>
      </c>
      <c r="W4" s="15" t="str">
        <f>HYPERLINK("http://www.kabupro.jp/mark/20081114/S0001W1S.htm","四半期報告書")</f>
        <v>四半期報告書</v>
      </c>
      <c r="X4" s="15" t="str">
        <f>HYPERLINK("http://www.kabupro.jp/mark/20080813/S000169T.htm","四半期報告書")</f>
        <v>四半期報告書</v>
      </c>
      <c r="Y4" s="15" t="str">
        <f>HYPERLINK("http://www.kabupro.jp/mark/20090629/S0003KSE.htm","有価証券報告書")</f>
        <v>有価証券報告書</v>
      </c>
    </row>
    <row r="5" spans="1:25" ht="12" thickBot="1">
      <c r="A5" s="11" t="s">
        <v>53</v>
      </c>
      <c r="B5" s="1" t="s">
        <v>211</v>
      </c>
      <c r="C5" s="1" t="s">
        <v>214</v>
      </c>
      <c r="D5" s="1" t="s">
        <v>216</v>
      </c>
      <c r="E5" s="1" t="s">
        <v>211</v>
      </c>
      <c r="F5" s="1" t="s">
        <v>218</v>
      </c>
      <c r="G5" s="1" t="s">
        <v>220</v>
      </c>
      <c r="H5" s="1" t="s">
        <v>222</v>
      </c>
      <c r="I5" s="1" t="s">
        <v>59</v>
      </c>
      <c r="J5" s="1" t="s">
        <v>224</v>
      </c>
      <c r="K5" s="1" t="s">
        <v>226</v>
      </c>
      <c r="L5" s="1" t="s">
        <v>228</v>
      </c>
      <c r="M5" s="1" t="s">
        <v>63</v>
      </c>
      <c r="N5" s="1" t="s">
        <v>230</v>
      </c>
      <c r="O5" s="1" t="s">
        <v>232</v>
      </c>
      <c r="P5" s="1" t="s">
        <v>234</v>
      </c>
      <c r="Q5" s="1" t="s">
        <v>65</v>
      </c>
      <c r="R5" s="1" t="s">
        <v>236</v>
      </c>
      <c r="S5" s="1" t="s">
        <v>238</v>
      </c>
      <c r="T5" s="1" t="s">
        <v>240</v>
      </c>
      <c r="U5" s="1" t="s">
        <v>67</v>
      </c>
      <c r="V5" s="1" t="s">
        <v>242</v>
      </c>
      <c r="W5" s="1" t="s">
        <v>244</v>
      </c>
      <c r="X5" s="1" t="s">
        <v>246</v>
      </c>
      <c r="Y5" s="1" t="s">
        <v>69</v>
      </c>
    </row>
    <row r="6" spans="1:25" ht="12.75" thickBot="1" thickTop="1">
      <c r="A6" s="10" t="s">
        <v>54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thickTop="1">
      <c r="A7" s="12" t="s">
        <v>55</v>
      </c>
      <c r="B7" s="14" t="s">
        <v>212</v>
      </c>
      <c r="C7" s="14" t="s">
        <v>212</v>
      </c>
      <c r="D7" s="14" t="s">
        <v>212</v>
      </c>
      <c r="E7" s="16" t="s">
        <v>60</v>
      </c>
      <c r="F7" s="14" t="s">
        <v>212</v>
      </c>
      <c r="G7" s="14" t="s">
        <v>212</v>
      </c>
      <c r="H7" s="14" t="s">
        <v>212</v>
      </c>
      <c r="I7" s="16" t="s">
        <v>60</v>
      </c>
      <c r="J7" s="14" t="s">
        <v>212</v>
      </c>
      <c r="K7" s="14" t="s">
        <v>212</v>
      </c>
      <c r="L7" s="14" t="s">
        <v>212</v>
      </c>
      <c r="M7" s="16" t="s">
        <v>60</v>
      </c>
      <c r="N7" s="14" t="s">
        <v>212</v>
      </c>
      <c r="O7" s="14" t="s">
        <v>212</v>
      </c>
      <c r="P7" s="14" t="s">
        <v>212</v>
      </c>
      <c r="Q7" s="16" t="s">
        <v>60</v>
      </c>
      <c r="R7" s="14" t="s">
        <v>212</v>
      </c>
      <c r="S7" s="14" t="s">
        <v>212</v>
      </c>
      <c r="T7" s="14" t="s">
        <v>212</v>
      </c>
      <c r="U7" s="16" t="s">
        <v>60</v>
      </c>
      <c r="V7" s="14" t="s">
        <v>212</v>
      </c>
      <c r="W7" s="14" t="s">
        <v>212</v>
      </c>
      <c r="X7" s="14" t="s">
        <v>212</v>
      </c>
      <c r="Y7" s="16" t="s">
        <v>60</v>
      </c>
    </row>
    <row r="8" spans="1:25" ht="11.25">
      <c r="A8" s="13" t="s">
        <v>56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1.25">
      <c r="A9" s="13" t="s">
        <v>57</v>
      </c>
      <c r="B9" s="1" t="s">
        <v>213</v>
      </c>
      <c r="C9" s="1" t="s">
        <v>215</v>
      </c>
      <c r="D9" s="1" t="s">
        <v>217</v>
      </c>
      <c r="E9" s="17" t="s">
        <v>61</v>
      </c>
      <c r="F9" s="1" t="s">
        <v>219</v>
      </c>
      <c r="G9" s="1" t="s">
        <v>221</v>
      </c>
      <c r="H9" s="1" t="s">
        <v>223</v>
      </c>
      <c r="I9" s="17" t="s">
        <v>62</v>
      </c>
      <c r="J9" s="1" t="s">
        <v>225</v>
      </c>
      <c r="K9" s="1" t="s">
        <v>227</v>
      </c>
      <c r="L9" s="1" t="s">
        <v>229</v>
      </c>
      <c r="M9" s="17" t="s">
        <v>64</v>
      </c>
      <c r="N9" s="1" t="s">
        <v>231</v>
      </c>
      <c r="O9" s="1" t="s">
        <v>233</v>
      </c>
      <c r="P9" s="1" t="s">
        <v>235</v>
      </c>
      <c r="Q9" s="17" t="s">
        <v>66</v>
      </c>
      <c r="R9" s="1" t="s">
        <v>237</v>
      </c>
      <c r="S9" s="1" t="s">
        <v>239</v>
      </c>
      <c r="T9" s="1" t="s">
        <v>241</v>
      </c>
      <c r="U9" s="17" t="s">
        <v>68</v>
      </c>
      <c r="V9" s="1" t="s">
        <v>243</v>
      </c>
      <c r="W9" s="1" t="s">
        <v>245</v>
      </c>
      <c r="X9" s="1" t="s">
        <v>247</v>
      </c>
      <c r="Y9" s="17" t="s">
        <v>70</v>
      </c>
    </row>
    <row r="10" spans="1:25" ht="12" thickBot="1">
      <c r="A10" s="13" t="s">
        <v>58</v>
      </c>
      <c r="B10" s="1" t="s">
        <v>72</v>
      </c>
      <c r="C10" s="1" t="s">
        <v>72</v>
      </c>
      <c r="D10" s="1" t="s">
        <v>72</v>
      </c>
      <c r="E10" s="17" t="s">
        <v>72</v>
      </c>
      <c r="F10" s="1" t="s">
        <v>72</v>
      </c>
      <c r="G10" s="1" t="s">
        <v>72</v>
      </c>
      <c r="H10" s="1" t="s">
        <v>72</v>
      </c>
      <c r="I10" s="17" t="s">
        <v>72</v>
      </c>
      <c r="J10" s="1" t="s">
        <v>72</v>
      </c>
      <c r="K10" s="1" t="s">
        <v>72</v>
      </c>
      <c r="L10" s="1" t="s">
        <v>72</v>
      </c>
      <c r="M10" s="17" t="s">
        <v>72</v>
      </c>
      <c r="N10" s="1" t="s">
        <v>72</v>
      </c>
      <c r="O10" s="1" t="s">
        <v>72</v>
      </c>
      <c r="P10" s="1" t="s">
        <v>72</v>
      </c>
      <c r="Q10" s="17" t="s">
        <v>72</v>
      </c>
      <c r="R10" s="1" t="s">
        <v>72</v>
      </c>
      <c r="S10" s="1" t="s">
        <v>72</v>
      </c>
      <c r="T10" s="1" t="s">
        <v>72</v>
      </c>
      <c r="U10" s="17" t="s">
        <v>72</v>
      </c>
      <c r="V10" s="1" t="s">
        <v>72</v>
      </c>
      <c r="W10" s="1" t="s">
        <v>72</v>
      </c>
      <c r="X10" s="1" t="s">
        <v>72</v>
      </c>
      <c r="Y10" s="17" t="s">
        <v>72</v>
      </c>
    </row>
    <row r="11" spans="1:25" ht="12" thickTop="1">
      <c r="A11" s="9" t="s">
        <v>71</v>
      </c>
      <c r="B11" s="27">
        <v>2499452</v>
      </c>
      <c r="C11" s="27">
        <v>2254604</v>
      </c>
      <c r="D11" s="27">
        <v>2470508</v>
      </c>
      <c r="E11" s="21">
        <v>2215815</v>
      </c>
      <c r="F11" s="27">
        <v>1977906</v>
      </c>
      <c r="G11" s="27">
        <v>1816219</v>
      </c>
      <c r="H11" s="27">
        <v>1536903</v>
      </c>
      <c r="I11" s="21">
        <v>1549148</v>
      </c>
      <c r="J11" s="27">
        <v>1423949</v>
      </c>
      <c r="K11" s="27">
        <v>1149143</v>
      </c>
      <c r="L11" s="27">
        <v>1449732</v>
      </c>
      <c r="M11" s="21">
        <v>850400</v>
      </c>
      <c r="N11" s="27">
        <v>1171589</v>
      </c>
      <c r="O11" s="27">
        <v>1311858</v>
      </c>
      <c r="P11" s="27">
        <v>1262484</v>
      </c>
      <c r="Q11" s="21">
        <v>1379935</v>
      </c>
      <c r="R11" s="27">
        <v>989192</v>
      </c>
      <c r="S11" s="27">
        <v>967613</v>
      </c>
      <c r="T11" s="27">
        <v>1252284</v>
      </c>
      <c r="U11" s="21">
        <v>1584028</v>
      </c>
      <c r="V11" s="27">
        <v>1813544</v>
      </c>
      <c r="W11" s="27">
        <v>1312230</v>
      </c>
      <c r="X11" s="27">
        <v>1835850</v>
      </c>
      <c r="Y11" s="21">
        <v>2369608</v>
      </c>
    </row>
    <row r="12" spans="1:25" ht="11.25">
      <c r="A12" s="2" t="s">
        <v>248</v>
      </c>
      <c r="B12" s="28">
        <v>988401</v>
      </c>
      <c r="C12" s="28">
        <v>953142</v>
      </c>
      <c r="D12" s="28">
        <v>1182768</v>
      </c>
      <c r="E12" s="22">
        <v>1343832</v>
      </c>
      <c r="F12" s="28">
        <v>627687</v>
      </c>
      <c r="G12" s="28">
        <v>1337801</v>
      </c>
      <c r="H12" s="28">
        <v>811546</v>
      </c>
      <c r="I12" s="22">
        <v>1483097</v>
      </c>
      <c r="J12" s="28">
        <v>314711</v>
      </c>
      <c r="K12" s="28">
        <v>558597</v>
      </c>
      <c r="L12" s="28">
        <v>512630</v>
      </c>
      <c r="M12" s="22">
        <v>1341540</v>
      </c>
      <c r="N12" s="28">
        <v>435242</v>
      </c>
      <c r="O12" s="28">
        <v>394831</v>
      </c>
      <c r="P12" s="28">
        <v>350218</v>
      </c>
      <c r="Q12" s="22">
        <v>865783</v>
      </c>
      <c r="R12" s="28">
        <v>545911</v>
      </c>
      <c r="S12" s="28">
        <v>431125</v>
      </c>
      <c r="T12" s="28">
        <v>179240</v>
      </c>
      <c r="U12" s="22">
        <v>476065</v>
      </c>
      <c r="V12" s="28">
        <v>876716</v>
      </c>
      <c r="W12" s="28">
        <v>725103</v>
      </c>
      <c r="X12" s="28">
        <v>338463</v>
      </c>
      <c r="Y12" s="22">
        <v>702529</v>
      </c>
    </row>
    <row r="13" spans="1:25" ht="11.25">
      <c r="A13" s="2" t="s">
        <v>76</v>
      </c>
      <c r="B13" s="28">
        <v>603823</v>
      </c>
      <c r="C13" s="28">
        <v>701778</v>
      </c>
      <c r="D13" s="28">
        <v>667305</v>
      </c>
      <c r="E13" s="22">
        <v>710800</v>
      </c>
      <c r="F13" s="28">
        <v>915224</v>
      </c>
      <c r="G13" s="28">
        <v>741161</v>
      </c>
      <c r="H13" s="28">
        <v>922864</v>
      </c>
      <c r="I13" s="22">
        <v>603309</v>
      </c>
      <c r="J13" s="28">
        <v>637873</v>
      </c>
      <c r="K13" s="28">
        <v>468951</v>
      </c>
      <c r="L13" s="28">
        <v>434012</v>
      </c>
      <c r="M13" s="22">
        <v>359591</v>
      </c>
      <c r="N13" s="28">
        <v>597500</v>
      </c>
      <c r="O13" s="28">
        <v>316986</v>
      </c>
      <c r="P13" s="28">
        <v>299790</v>
      </c>
      <c r="Q13" s="22">
        <v>266750</v>
      </c>
      <c r="R13" s="28">
        <v>381074</v>
      </c>
      <c r="S13" s="28">
        <v>229590</v>
      </c>
      <c r="T13" s="28">
        <v>250906</v>
      </c>
      <c r="U13" s="22">
        <v>168097</v>
      </c>
      <c r="V13" s="28">
        <v>185007</v>
      </c>
      <c r="W13" s="28">
        <v>159014</v>
      </c>
      <c r="X13" s="28">
        <v>377054</v>
      </c>
      <c r="Y13" s="22"/>
    </row>
    <row r="14" spans="1:25" ht="11.25">
      <c r="A14" s="2" t="s">
        <v>249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>
        <v>647</v>
      </c>
      <c r="Q14" s="22">
        <v>4450</v>
      </c>
      <c r="R14" s="28">
        <v>39599</v>
      </c>
      <c r="S14" s="28">
        <v>30689</v>
      </c>
      <c r="T14" s="28">
        <v>20390</v>
      </c>
      <c r="U14" s="22">
        <v>19249</v>
      </c>
      <c r="V14" s="28">
        <v>4986</v>
      </c>
      <c r="W14" s="28">
        <v>1199543</v>
      </c>
      <c r="X14" s="28">
        <v>922159</v>
      </c>
      <c r="Y14" s="22"/>
    </row>
    <row r="15" spans="1:25" ht="11.25">
      <c r="A15" s="2" t="s">
        <v>79</v>
      </c>
      <c r="B15" s="28">
        <v>154117</v>
      </c>
      <c r="C15" s="28">
        <v>97548</v>
      </c>
      <c r="D15" s="28">
        <v>73890</v>
      </c>
      <c r="E15" s="22">
        <v>44003</v>
      </c>
      <c r="F15" s="28">
        <v>48855</v>
      </c>
      <c r="G15" s="28">
        <v>48125</v>
      </c>
      <c r="H15" s="28">
        <v>56122</v>
      </c>
      <c r="I15" s="22">
        <v>42292</v>
      </c>
      <c r="J15" s="28">
        <v>47130</v>
      </c>
      <c r="K15" s="28">
        <v>44853</v>
      </c>
      <c r="L15" s="28">
        <v>42159</v>
      </c>
      <c r="M15" s="22">
        <v>40303</v>
      </c>
      <c r="N15" s="28">
        <v>50660</v>
      </c>
      <c r="O15" s="28">
        <v>84630</v>
      </c>
      <c r="P15" s="28">
        <v>82341</v>
      </c>
      <c r="Q15" s="22">
        <v>32342</v>
      </c>
      <c r="R15" s="28">
        <v>45172</v>
      </c>
      <c r="S15" s="28">
        <v>49179</v>
      </c>
      <c r="T15" s="28">
        <v>54941</v>
      </c>
      <c r="U15" s="22">
        <v>37996</v>
      </c>
      <c r="V15" s="28">
        <v>36467</v>
      </c>
      <c r="W15" s="28">
        <v>73998</v>
      </c>
      <c r="X15" s="28">
        <v>119883</v>
      </c>
      <c r="Y15" s="22"/>
    </row>
    <row r="16" spans="1:25" ht="11.25">
      <c r="A16" s="2" t="s">
        <v>82</v>
      </c>
      <c r="B16" s="28">
        <v>21664</v>
      </c>
      <c r="C16" s="28">
        <v>21664</v>
      </c>
      <c r="D16" s="28">
        <v>21664</v>
      </c>
      <c r="E16" s="22">
        <v>34056</v>
      </c>
      <c r="F16" s="28">
        <v>41347</v>
      </c>
      <c r="G16" s="28">
        <v>32332</v>
      </c>
      <c r="H16" s="28">
        <v>29867</v>
      </c>
      <c r="I16" s="22">
        <v>28663</v>
      </c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1.25">
      <c r="A17" s="2" t="s">
        <v>86</v>
      </c>
      <c r="B17" s="28">
        <v>174100</v>
      </c>
      <c r="C17" s="28">
        <v>157783</v>
      </c>
      <c r="D17" s="28">
        <v>102870</v>
      </c>
      <c r="E17" s="22">
        <v>106740</v>
      </c>
      <c r="F17" s="28">
        <v>204973</v>
      </c>
      <c r="G17" s="28">
        <v>196800</v>
      </c>
      <c r="H17" s="28">
        <v>85924</v>
      </c>
      <c r="I17" s="22">
        <v>58734</v>
      </c>
      <c r="J17" s="28">
        <v>107516</v>
      </c>
      <c r="K17" s="28">
        <v>62011</v>
      </c>
      <c r="L17" s="28">
        <v>49310</v>
      </c>
      <c r="M17" s="22">
        <v>110971</v>
      </c>
      <c r="N17" s="28">
        <v>89746</v>
      </c>
      <c r="O17" s="28">
        <v>66549</v>
      </c>
      <c r="P17" s="28">
        <v>108151</v>
      </c>
      <c r="Q17" s="22">
        <v>122915</v>
      </c>
      <c r="R17" s="28">
        <v>80112</v>
      </c>
      <c r="S17" s="28">
        <v>45808</v>
      </c>
      <c r="T17" s="28">
        <v>53821</v>
      </c>
      <c r="U17" s="22">
        <v>33878</v>
      </c>
      <c r="V17" s="28">
        <v>73427</v>
      </c>
      <c r="W17" s="28">
        <v>124852</v>
      </c>
      <c r="X17" s="28">
        <v>104060</v>
      </c>
      <c r="Y17" s="22">
        <v>149755</v>
      </c>
    </row>
    <row r="18" spans="1:25" ht="11.25">
      <c r="A18" s="2" t="s">
        <v>87</v>
      </c>
      <c r="B18" s="28">
        <v>-3276</v>
      </c>
      <c r="C18" s="28">
        <v>-2894</v>
      </c>
      <c r="D18" s="28">
        <v>-2268</v>
      </c>
      <c r="E18" s="22">
        <v>-2810</v>
      </c>
      <c r="F18" s="28">
        <v>-1111</v>
      </c>
      <c r="G18" s="28">
        <v>-1501</v>
      </c>
      <c r="H18" s="28">
        <v>-1220</v>
      </c>
      <c r="I18" s="22">
        <v>-7880</v>
      </c>
      <c r="J18" s="28">
        <v>-1990</v>
      </c>
      <c r="K18" s="28">
        <v>-2740</v>
      </c>
      <c r="L18" s="28">
        <v>-3440</v>
      </c>
      <c r="M18" s="22">
        <v>-12594</v>
      </c>
      <c r="N18" s="28">
        <v>-2800</v>
      </c>
      <c r="O18" s="28">
        <v>-3100</v>
      </c>
      <c r="P18" s="28">
        <v>-2800</v>
      </c>
      <c r="Q18" s="22">
        <v>-7750</v>
      </c>
      <c r="R18" s="28">
        <v>-4100</v>
      </c>
      <c r="S18" s="28">
        <v>-2850</v>
      </c>
      <c r="T18" s="28">
        <v>-1000</v>
      </c>
      <c r="U18" s="22">
        <v>-3500</v>
      </c>
      <c r="V18" s="28">
        <v>-8355</v>
      </c>
      <c r="W18" s="28">
        <v>-2912</v>
      </c>
      <c r="X18" s="28">
        <v>-2344</v>
      </c>
      <c r="Y18" s="22">
        <v>-6479</v>
      </c>
    </row>
    <row r="19" spans="1:25" ht="11.25">
      <c r="A19" s="2" t="s">
        <v>88</v>
      </c>
      <c r="B19" s="28">
        <v>4438283</v>
      </c>
      <c r="C19" s="28">
        <v>4183627</v>
      </c>
      <c r="D19" s="28">
        <v>4516739</v>
      </c>
      <c r="E19" s="22">
        <v>4452439</v>
      </c>
      <c r="F19" s="28">
        <v>3814884</v>
      </c>
      <c r="G19" s="28">
        <v>4170940</v>
      </c>
      <c r="H19" s="28">
        <v>3442008</v>
      </c>
      <c r="I19" s="22">
        <v>3757366</v>
      </c>
      <c r="J19" s="28">
        <v>2529191</v>
      </c>
      <c r="K19" s="28">
        <v>2280816</v>
      </c>
      <c r="L19" s="28">
        <v>2484405</v>
      </c>
      <c r="M19" s="22">
        <v>2690213</v>
      </c>
      <c r="N19" s="28">
        <v>2341939</v>
      </c>
      <c r="O19" s="28">
        <v>2171755</v>
      </c>
      <c r="P19" s="28">
        <v>2100832</v>
      </c>
      <c r="Q19" s="22">
        <v>2664428</v>
      </c>
      <c r="R19" s="28">
        <v>2076962</v>
      </c>
      <c r="S19" s="28">
        <v>1751155</v>
      </c>
      <c r="T19" s="28">
        <v>1810584</v>
      </c>
      <c r="U19" s="22">
        <v>2315816</v>
      </c>
      <c r="V19" s="28">
        <v>2981793</v>
      </c>
      <c r="W19" s="28">
        <v>3591829</v>
      </c>
      <c r="X19" s="28">
        <v>3695127</v>
      </c>
      <c r="Y19" s="22">
        <v>4255384</v>
      </c>
    </row>
    <row r="20" spans="1:25" ht="11.25">
      <c r="A20" s="3" t="s">
        <v>250</v>
      </c>
      <c r="B20" s="28">
        <v>40094</v>
      </c>
      <c r="C20" s="28">
        <v>41642</v>
      </c>
      <c r="D20" s="28">
        <v>40344</v>
      </c>
      <c r="E20" s="22">
        <v>41938</v>
      </c>
      <c r="F20" s="28">
        <v>38943</v>
      </c>
      <c r="G20" s="28">
        <v>40104</v>
      </c>
      <c r="H20" s="28">
        <v>4538</v>
      </c>
      <c r="I20" s="22">
        <v>4164</v>
      </c>
      <c r="J20" s="28">
        <v>3505</v>
      </c>
      <c r="K20" s="28">
        <v>3632</v>
      </c>
      <c r="L20" s="28">
        <v>3758</v>
      </c>
      <c r="M20" s="22">
        <v>3885</v>
      </c>
      <c r="N20" s="28">
        <v>3019</v>
      </c>
      <c r="O20" s="28">
        <v>3103</v>
      </c>
      <c r="P20" s="28">
        <v>3187</v>
      </c>
      <c r="Q20" s="22">
        <v>3270</v>
      </c>
      <c r="R20" s="28">
        <v>3369</v>
      </c>
      <c r="S20" s="28">
        <v>3468</v>
      </c>
      <c r="T20" s="28">
        <v>1467</v>
      </c>
      <c r="U20" s="22">
        <v>1531</v>
      </c>
      <c r="V20" s="28">
        <v>1805</v>
      </c>
      <c r="W20" s="28">
        <v>6117</v>
      </c>
      <c r="X20" s="28">
        <v>14929</v>
      </c>
      <c r="Y20" s="22">
        <v>15600</v>
      </c>
    </row>
    <row r="21" spans="1:25" ht="11.25">
      <c r="A21" s="3" t="s">
        <v>251</v>
      </c>
      <c r="B21" s="28">
        <v>106</v>
      </c>
      <c r="C21" s="28">
        <v>114</v>
      </c>
      <c r="D21" s="28">
        <v>123</v>
      </c>
      <c r="E21" s="22">
        <v>131</v>
      </c>
      <c r="F21" s="28">
        <v>142</v>
      </c>
      <c r="G21" s="28">
        <v>153</v>
      </c>
      <c r="H21" s="28">
        <v>164</v>
      </c>
      <c r="I21" s="22">
        <v>175</v>
      </c>
      <c r="J21" s="28">
        <v>189</v>
      </c>
      <c r="K21" s="28">
        <v>204</v>
      </c>
      <c r="L21" s="28">
        <v>218</v>
      </c>
      <c r="M21" s="22">
        <v>233</v>
      </c>
      <c r="N21" s="28">
        <v>252</v>
      </c>
      <c r="O21" s="28">
        <v>272</v>
      </c>
      <c r="P21" s="28">
        <v>291</v>
      </c>
      <c r="Q21" s="22">
        <v>311</v>
      </c>
      <c r="R21" s="28">
        <v>337</v>
      </c>
      <c r="S21" s="28">
        <v>363</v>
      </c>
      <c r="T21" s="28">
        <v>389</v>
      </c>
      <c r="U21" s="22">
        <v>415</v>
      </c>
      <c r="V21" s="28">
        <v>449</v>
      </c>
      <c r="W21" s="28">
        <v>484</v>
      </c>
      <c r="X21" s="28">
        <v>518</v>
      </c>
      <c r="Y21" s="22">
        <v>553</v>
      </c>
    </row>
    <row r="22" spans="1:25" ht="11.25">
      <c r="A22" s="3" t="s">
        <v>95</v>
      </c>
      <c r="B22" s="28">
        <v>93759</v>
      </c>
      <c r="C22" s="28">
        <v>90489</v>
      </c>
      <c r="D22" s="28">
        <v>96725</v>
      </c>
      <c r="E22" s="22">
        <v>96491</v>
      </c>
      <c r="F22" s="28">
        <v>96252</v>
      </c>
      <c r="G22" s="28">
        <v>88216</v>
      </c>
      <c r="H22" s="28">
        <v>78898</v>
      </c>
      <c r="I22" s="22">
        <v>73814</v>
      </c>
      <c r="J22" s="28">
        <v>53443</v>
      </c>
      <c r="K22" s="28">
        <v>48402</v>
      </c>
      <c r="L22" s="28">
        <v>51275</v>
      </c>
      <c r="M22" s="22">
        <v>57646</v>
      </c>
      <c r="N22" s="28">
        <v>70562</v>
      </c>
      <c r="O22" s="28">
        <v>79984</v>
      </c>
      <c r="P22" s="28">
        <v>86324</v>
      </c>
      <c r="Q22" s="22">
        <v>87451</v>
      </c>
      <c r="R22" s="28">
        <v>96459</v>
      </c>
      <c r="S22" s="28">
        <v>106207</v>
      </c>
      <c r="T22" s="28">
        <v>110367</v>
      </c>
      <c r="U22" s="22">
        <v>120332</v>
      </c>
      <c r="V22" s="28">
        <v>277607</v>
      </c>
      <c r="W22" s="28">
        <v>311496</v>
      </c>
      <c r="X22" s="28">
        <v>249695</v>
      </c>
      <c r="Y22" s="22">
        <v>241433</v>
      </c>
    </row>
    <row r="23" spans="1:25" ht="11.25">
      <c r="A23" s="3" t="s">
        <v>96</v>
      </c>
      <c r="B23" s="28">
        <v>9173</v>
      </c>
      <c r="C23" s="28">
        <v>11199</v>
      </c>
      <c r="D23" s="28">
        <v>13224</v>
      </c>
      <c r="E23" s="22">
        <v>15250</v>
      </c>
      <c r="F23" s="28">
        <v>17275</v>
      </c>
      <c r="G23" s="28">
        <v>19301</v>
      </c>
      <c r="H23" s="28">
        <v>15476</v>
      </c>
      <c r="I23" s="22">
        <v>17473</v>
      </c>
      <c r="J23" s="28">
        <v>19470</v>
      </c>
      <c r="K23" s="28">
        <v>21467</v>
      </c>
      <c r="L23" s="28">
        <v>23464</v>
      </c>
      <c r="M23" s="22">
        <v>18874</v>
      </c>
      <c r="N23" s="28">
        <v>20542</v>
      </c>
      <c r="O23" s="28">
        <v>22209</v>
      </c>
      <c r="P23" s="28">
        <v>23876</v>
      </c>
      <c r="Q23" s="22">
        <v>25544</v>
      </c>
      <c r="R23" s="28">
        <v>27211</v>
      </c>
      <c r="S23" s="28">
        <v>28879</v>
      </c>
      <c r="T23" s="28">
        <v>30546</v>
      </c>
      <c r="U23" s="22">
        <v>32214</v>
      </c>
      <c r="V23" s="28">
        <v>59892</v>
      </c>
      <c r="W23" s="28">
        <v>62818</v>
      </c>
      <c r="X23" s="28">
        <v>65744</v>
      </c>
      <c r="Y23" s="22"/>
    </row>
    <row r="24" spans="1:25" ht="11.25">
      <c r="A24" s="3" t="s">
        <v>97</v>
      </c>
      <c r="B24" s="28">
        <v>143133</v>
      </c>
      <c r="C24" s="28">
        <v>143445</v>
      </c>
      <c r="D24" s="28">
        <v>150417</v>
      </c>
      <c r="E24" s="22">
        <v>153812</v>
      </c>
      <c r="F24" s="28">
        <v>152614</v>
      </c>
      <c r="G24" s="28">
        <v>147775</v>
      </c>
      <c r="H24" s="28">
        <v>99078</v>
      </c>
      <c r="I24" s="22">
        <v>95627</v>
      </c>
      <c r="J24" s="28">
        <v>76609</v>
      </c>
      <c r="K24" s="28">
        <v>73706</v>
      </c>
      <c r="L24" s="28">
        <v>78717</v>
      </c>
      <c r="M24" s="22">
        <v>80640</v>
      </c>
      <c r="N24" s="28">
        <v>94377</v>
      </c>
      <c r="O24" s="28">
        <v>105569</v>
      </c>
      <c r="P24" s="28">
        <v>113680</v>
      </c>
      <c r="Q24" s="22">
        <v>116577</v>
      </c>
      <c r="R24" s="28">
        <v>127378</v>
      </c>
      <c r="S24" s="28">
        <v>138919</v>
      </c>
      <c r="T24" s="28">
        <v>142771</v>
      </c>
      <c r="U24" s="22">
        <v>154493</v>
      </c>
      <c r="V24" s="28">
        <v>339754</v>
      </c>
      <c r="W24" s="28">
        <v>380916</v>
      </c>
      <c r="X24" s="28">
        <v>330888</v>
      </c>
      <c r="Y24" s="22">
        <v>257587</v>
      </c>
    </row>
    <row r="25" spans="1:25" ht="11.25">
      <c r="A25" s="3" t="s">
        <v>98</v>
      </c>
      <c r="B25" s="28">
        <v>47067</v>
      </c>
      <c r="C25" s="28">
        <v>15804</v>
      </c>
      <c r="D25" s="28">
        <v>16970</v>
      </c>
      <c r="E25" s="22">
        <v>17784</v>
      </c>
      <c r="F25" s="28">
        <v>11565</v>
      </c>
      <c r="G25" s="28">
        <v>12623</v>
      </c>
      <c r="H25" s="28">
        <v>6881</v>
      </c>
      <c r="I25" s="22">
        <v>8684</v>
      </c>
      <c r="J25" s="28">
        <v>12186</v>
      </c>
      <c r="K25" s="28">
        <v>15689</v>
      </c>
      <c r="L25" s="28">
        <v>19191</v>
      </c>
      <c r="M25" s="22">
        <v>22193</v>
      </c>
      <c r="N25" s="28">
        <v>28268</v>
      </c>
      <c r="O25" s="28">
        <v>34296</v>
      </c>
      <c r="P25" s="28">
        <v>38866</v>
      </c>
      <c r="Q25" s="22">
        <v>44448</v>
      </c>
      <c r="R25" s="28">
        <v>51984</v>
      </c>
      <c r="S25" s="28">
        <v>59792</v>
      </c>
      <c r="T25" s="28">
        <v>68806</v>
      </c>
      <c r="U25" s="22">
        <v>77743</v>
      </c>
      <c r="V25" s="28">
        <v>208714</v>
      </c>
      <c r="W25" s="28">
        <v>185957</v>
      </c>
      <c r="X25" s="28">
        <v>165671</v>
      </c>
      <c r="Y25" s="22">
        <v>170863</v>
      </c>
    </row>
    <row r="26" spans="1:25" ht="11.25">
      <c r="A26" s="3" t="s">
        <v>96</v>
      </c>
      <c r="B26" s="28">
        <v>31327</v>
      </c>
      <c r="C26" s="28">
        <v>34808</v>
      </c>
      <c r="D26" s="28">
        <v>38288</v>
      </c>
      <c r="E26" s="22">
        <v>41769</v>
      </c>
      <c r="F26" s="28">
        <v>45250</v>
      </c>
      <c r="G26" s="28">
        <v>48731</v>
      </c>
      <c r="H26" s="28">
        <v>52212</v>
      </c>
      <c r="I26" s="22">
        <v>55693</v>
      </c>
      <c r="J26" s="28">
        <v>59173</v>
      </c>
      <c r="K26" s="28">
        <v>62654</v>
      </c>
      <c r="L26" s="28">
        <v>66135</v>
      </c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1.25">
      <c r="A27" s="3" t="s">
        <v>86</v>
      </c>
      <c r="B27" s="28">
        <v>1574</v>
      </c>
      <c r="C27" s="28">
        <v>1984</v>
      </c>
      <c r="D27" s="28">
        <v>2523</v>
      </c>
      <c r="E27" s="22">
        <v>2519</v>
      </c>
      <c r="F27" s="28">
        <v>2288</v>
      </c>
      <c r="G27" s="28">
        <v>2445</v>
      </c>
      <c r="H27" s="28">
        <v>6156</v>
      </c>
      <c r="I27" s="22">
        <v>3549</v>
      </c>
      <c r="J27" s="28">
        <v>3375</v>
      </c>
      <c r="K27" s="28">
        <v>2493</v>
      </c>
      <c r="L27" s="28">
        <v>2990</v>
      </c>
      <c r="M27" s="22">
        <v>2777</v>
      </c>
      <c r="N27" s="28"/>
      <c r="O27" s="28"/>
      <c r="P27" s="28">
        <v>4</v>
      </c>
      <c r="Q27" s="22">
        <v>19</v>
      </c>
      <c r="R27" s="28">
        <v>33</v>
      </c>
      <c r="S27" s="28">
        <v>47</v>
      </c>
      <c r="T27" s="28">
        <v>62</v>
      </c>
      <c r="U27" s="22">
        <v>76</v>
      </c>
      <c r="V27" s="28">
        <v>91</v>
      </c>
      <c r="W27" s="28">
        <v>105</v>
      </c>
      <c r="X27" s="28">
        <v>119</v>
      </c>
      <c r="Y27" s="22">
        <v>134</v>
      </c>
    </row>
    <row r="28" spans="1:25" ht="11.25">
      <c r="A28" s="3" t="s">
        <v>99</v>
      </c>
      <c r="B28" s="28">
        <v>79969</v>
      </c>
      <c r="C28" s="28">
        <v>52597</v>
      </c>
      <c r="D28" s="28">
        <v>57782</v>
      </c>
      <c r="E28" s="22">
        <v>62072</v>
      </c>
      <c r="F28" s="28">
        <v>59104</v>
      </c>
      <c r="G28" s="28">
        <v>63801</v>
      </c>
      <c r="H28" s="28">
        <v>65250</v>
      </c>
      <c r="I28" s="22">
        <v>67926</v>
      </c>
      <c r="J28" s="28">
        <v>74736</v>
      </c>
      <c r="K28" s="28">
        <v>80837</v>
      </c>
      <c r="L28" s="28">
        <v>88317</v>
      </c>
      <c r="M28" s="22">
        <v>24970</v>
      </c>
      <c r="N28" s="28">
        <v>28268</v>
      </c>
      <c r="O28" s="28">
        <v>34296</v>
      </c>
      <c r="P28" s="28">
        <v>38871</v>
      </c>
      <c r="Q28" s="22">
        <v>44467</v>
      </c>
      <c r="R28" s="28">
        <v>52018</v>
      </c>
      <c r="S28" s="28">
        <v>59840</v>
      </c>
      <c r="T28" s="28">
        <v>68869</v>
      </c>
      <c r="U28" s="22">
        <v>77819</v>
      </c>
      <c r="V28" s="28">
        <v>208805</v>
      </c>
      <c r="W28" s="28">
        <v>186063</v>
      </c>
      <c r="X28" s="28">
        <v>165791</v>
      </c>
      <c r="Y28" s="22">
        <v>170997</v>
      </c>
    </row>
    <row r="29" spans="1:25" ht="11.25">
      <c r="A29" s="3" t="s">
        <v>100</v>
      </c>
      <c r="B29" s="28">
        <v>32466</v>
      </c>
      <c r="C29" s="28">
        <v>29524</v>
      </c>
      <c r="D29" s="28">
        <v>28777</v>
      </c>
      <c r="E29" s="22">
        <v>27006</v>
      </c>
      <c r="F29" s="28">
        <v>25762</v>
      </c>
      <c r="G29" s="28">
        <v>22523</v>
      </c>
      <c r="H29" s="28">
        <v>22190</v>
      </c>
      <c r="I29" s="22">
        <v>24648</v>
      </c>
      <c r="J29" s="28">
        <v>23036</v>
      </c>
      <c r="K29" s="28">
        <v>23788</v>
      </c>
      <c r="L29" s="28">
        <v>26642</v>
      </c>
      <c r="M29" s="22">
        <v>26808</v>
      </c>
      <c r="N29" s="28">
        <v>24636</v>
      </c>
      <c r="O29" s="28">
        <v>26064</v>
      </c>
      <c r="P29" s="28">
        <v>24627</v>
      </c>
      <c r="Q29" s="22">
        <v>29057</v>
      </c>
      <c r="R29" s="28">
        <v>31566</v>
      </c>
      <c r="S29" s="28">
        <v>4498</v>
      </c>
      <c r="T29" s="28">
        <v>3275</v>
      </c>
      <c r="U29" s="22">
        <v>3275</v>
      </c>
      <c r="V29" s="28">
        <v>6950</v>
      </c>
      <c r="W29" s="28">
        <v>21687</v>
      </c>
      <c r="X29" s="28">
        <v>21687</v>
      </c>
      <c r="Y29" s="22">
        <v>53229</v>
      </c>
    </row>
    <row r="30" spans="1:25" ht="11.25">
      <c r="A30" s="3" t="s">
        <v>82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>
        <v>35</v>
      </c>
      <c r="W30" s="28">
        <v>40</v>
      </c>
      <c r="X30" s="28">
        <v>41</v>
      </c>
      <c r="Y30" s="22">
        <v>48</v>
      </c>
    </row>
    <row r="31" spans="1:25" ht="11.25">
      <c r="A31" s="3" t="s">
        <v>86</v>
      </c>
      <c r="B31" s="28">
        <v>36108</v>
      </c>
      <c r="C31" s="28">
        <v>36604</v>
      </c>
      <c r="D31" s="28">
        <v>37602</v>
      </c>
      <c r="E31" s="22">
        <v>38493</v>
      </c>
      <c r="F31" s="28">
        <v>35981</v>
      </c>
      <c r="G31" s="28">
        <v>37112</v>
      </c>
      <c r="H31" s="28">
        <v>47822</v>
      </c>
      <c r="I31" s="22">
        <v>35601</v>
      </c>
      <c r="J31" s="28">
        <v>34979</v>
      </c>
      <c r="K31" s="28">
        <v>35490</v>
      </c>
      <c r="L31" s="28">
        <v>35941</v>
      </c>
      <c r="M31" s="22">
        <v>36520</v>
      </c>
      <c r="N31" s="28">
        <v>68854</v>
      </c>
      <c r="O31" s="28">
        <v>67408</v>
      </c>
      <c r="P31" s="28">
        <v>61157</v>
      </c>
      <c r="Q31" s="22">
        <v>63821</v>
      </c>
      <c r="R31" s="28">
        <v>61692</v>
      </c>
      <c r="S31" s="28">
        <v>59928</v>
      </c>
      <c r="T31" s="28">
        <v>58220</v>
      </c>
      <c r="U31" s="22">
        <v>75161</v>
      </c>
      <c r="V31" s="28">
        <v>93605</v>
      </c>
      <c r="W31" s="28">
        <v>107551</v>
      </c>
      <c r="X31" s="28">
        <v>104889</v>
      </c>
      <c r="Y31" s="22">
        <v>102706</v>
      </c>
    </row>
    <row r="32" spans="1:25" ht="11.25">
      <c r="A32" s="3" t="s">
        <v>106</v>
      </c>
      <c r="B32" s="28">
        <v>68574</v>
      </c>
      <c r="C32" s="28">
        <v>66128</v>
      </c>
      <c r="D32" s="28">
        <v>66379</v>
      </c>
      <c r="E32" s="22">
        <v>65500</v>
      </c>
      <c r="F32" s="28">
        <v>61744</v>
      </c>
      <c r="G32" s="28">
        <v>59636</v>
      </c>
      <c r="H32" s="28">
        <v>70013</v>
      </c>
      <c r="I32" s="22">
        <v>60249</v>
      </c>
      <c r="J32" s="28">
        <v>58015</v>
      </c>
      <c r="K32" s="28">
        <v>59278</v>
      </c>
      <c r="L32" s="28">
        <v>62584</v>
      </c>
      <c r="M32" s="22">
        <v>63328</v>
      </c>
      <c r="N32" s="28">
        <v>93491</v>
      </c>
      <c r="O32" s="28">
        <v>93472</v>
      </c>
      <c r="P32" s="28">
        <v>85785</v>
      </c>
      <c r="Q32" s="22">
        <v>92879</v>
      </c>
      <c r="R32" s="28">
        <v>93258</v>
      </c>
      <c r="S32" s="28">
        <v>64426</v>
      </c>
      <c r="T32" s="28">
        <v>61495</v>
      </c>
      <c r="U32" s="22">
        <v>78436</v>
      </c>
      <c r="V32" s="28">
        <v>100591</v>
      </c>
      <c r="W32" s="28">
        <v>129279</v>
      </c>
      <c r="X32" s="28">
        <v>126619</v>
      </c>
      <c r="Y32" s="22">
        <v>155984</v>
      </c>
    </row>
    <row r="33" spans="1:25" ht="11.25">
      <c r="A33" s="2" t="s">
        <v>107</v>
      </c>
      <c r="B33" s="28">
        <v>291677</v>
      </c>
      <c r="C33" s="28">
        <v>262172</v>
      </c>
      <c r="D33" s="28">
        <v>274580</v>
      </c>
      <c r="E33" s="22">
        <v>281385</v>
      </c>
      <c r="F33" s="28">
        <v>273463</v>
      </c>
      <c r="G33" s="28">
        <v>271212</v>
      </c>
      <c r="H33" s="28">
        <v>234341</v>
      </c>
      <c r="I33" s="22">
        <v>223804</v>
      </c>
      <c r="J33" s="28">
        <v>209361</v>
      </c>
      <c r="K33" s="28">
        <v>213822</v>
      </c>
      <c r="L33" s="28">
        <v>229619</v>
      </c>
      <c r="M33" s="22">
        <v>168939</v>
      </c>
      <c r="N33" s="28">
        <v>216136</v>
      </c>
      <c r="O33" s="28">
        <v>233338</v>
      </c>
      <c r="P33" s="28">
        <v>238337</v>
      </c>
      <c r="Q33" s="22">
        <v>253924</v>
      </c>
      <c r="R33" s="28">
        <v>272656</v>
      </c>
      <c r="S33" s="28">
        <v>263186</v>
      </c>
      <c r="T33" s="28">
        <v>273135</v>
      </c>
      <c r="U33" s="22">
        <v>310749</v>
      </c>
      <c r="V33" s="28">
        <v>649151</v>
      </c>
      <c r="W33" s="28">
        <v>696258</v>
      </c>
      <c r="X33" s="28">
        <v>623298</v>
      </c>
      <c r="Y33" s="22">
        <v>584569</v>
      </c>
    </row>
    <row r="34" spans="1:25" ht="12" thickBot="1">
      <c r="A34" s="5" t="s">
        <v>108</v>
      </c>
      <c r="B34" s="29">
        <v>4729960</v>
      </c>
      <c r="C34" s="29">
        <v>4445799</v>
      </c>
      <c r="D34" s="29">
        <v>4791319</v>
      </c>
      <c r="E34" s="23">
        <v>4733825</v>
      </c>
      <c r="F34" s="29">
        <v>4088347</v>
      </c>
      <c r="G34" s="29">
        <v>4442153</v>
      </c>
      <c r="H34" s="29">
        <v>3676349</v>
      </c>
      <c r="I34" s="23">
        <v>3981170</v>
      </c>
      <c r="J34" s="29">
        <v>2738552</v>
      </c>
      <c r="K34" s="29">
        <v>2494639</v>
      </c>
      <c r="L34" s="29">
        <v>2714024</v>
      </c>
      <c r="M34" s="23">
        <v>2859153</v>
      </c>
      <c r="N34" s="29">
        <v>2558076</v>
      </c>
      <c r="O34" s="29">
        <v>2405094</v>
      </c>
      <c r="P34" s="29">
        <v>2339170</v>
      </c>
      <c r="Q34" s="23">
        <v>2918353</v>
      </c>
      <c r="R34" s="29">
        <v>2349619</v>
      </c>
      <c r="S34" s="29">
        <v>2014341</v>
      </c>
      <c r="T34" s="29">
        <v>2083720</v>
      </c>
      <c r="U34" s="23">
        <v>2626566</v>
      </c>
      <c r="V34" s="29">
        <v>3630945</v>
      </c>
      <c r="W34" s="29">
        <v>4288088</v>
      </c>
      <c r="X34" s="29">
        <v>4318426</v>
      </c>
      <c r="Y34" s="23">
        <v>4839953</v>
      </c>
    </row>
    <row r="35" spans="1:25" ht="12" thickTop="1">
      <c r="A35" s="2" t="s">
        <v>109</v>
      </c>
      <c r="B35" s="28">
        <v>310136</v>
      </c>
      <c r="C35" s="28">
        <v>247835</v>
      </c>
      <c r="D35" s="28">
        <v>199539</v>
      </c>
      <c r="E35" s="22">
        <v>252401</v>
      </c>
      <c r="F35" s="28">
        <v>156791</v>
      </c>
      <c r="G35" s="28">
        <v>299846</v>
      </c>
      <c r="H35" s="28">
        <v>205425</v>
      </c>
      <c r="I35" s="22">
        <v>342568</v>
      </c>
      <c r="J35" s="28">
        <v>154978</v>
      </c>
      <c r="K35" s="28">
        <v>106255</v>
      </c>
      <c r="L35" s="28">
        <v>93334</v>
      </c>
      <c r="M35" s="22">
        <v>214356</v>
      </c>
      <c r="N35" s="28">
        <v>248219</v>
      </c>
      <c r="O35" s="28">
        <v>116119</v>
      </c>
      <c r="P35" s="28">
        <v>114376</v>
      </c>
      <c r="Q35" s="22">
        <v>203014</v>
      </c>
      <c r="R35" s="28">
        <v>195165</v>
      </c>
      <c r="S35" s="28">
        <v>131487</v>
      </c>
      <c r="T35" s="28">
        <v>62705</v>
      </c>
      <c r="U35" s="22">
        <v>227917</v>
      </c>
      <c r="V35" s="28">
        <v>132704</v>
      </c>
      <c r="W35" s="28">
        <v>162205</v>
      </c>
      <c r="X35" s="28">
        <v>174921</v>
      </c>
      <c r="Y35" s="22">
        <v>342073</v>
      </c>
    </row>
    <row r="36" spans="1:25" ht="11.25">
      <c r="A36" s="2" t="s">
        <v>110</v>
      </c>
      <c r="B36" s="28">
        <v>636000</v>
      </c>
      <c r="C36" s="28">
        <v>682000</v>
      </c>
      <c r="D36" s="28">
        <v>810000</v>
      </c>
      <c r="E36" s="22">
        <v>738000</v>
      </c>
      <c r="F36" s="28">
        <v>732000</v>
      </c>
      <c r="G36" s="28">
        <v>823000</v>
      </c>
      <c r="H36" s="28">
        <v>1012000</v>
      </c>
      <c r="I36" s="22">
        <v>1028000</v>
      </c>
      <c r="J36" s="28">
        <v>602000</v>
      </c>
      <c r="K36" s="28">
        <v>405000</v>
      </c>
      <c r="L36" s="28">
        <v>432000</v>
      </c>
      <c r="M36" s="22">
        <v>385000</v>
      </c>
      <c r="N36" s="28">
        <v>462000</v>
      </c>
      <c r="O36" s="28">
        <v>430000</v>
      </c>
      <c r="P36" s="28">
        <v>404547</v>
      </c>
      <c r="Q36" s="22">
        <v>728978</v>
      </c>
      <c r="R36" s="28">
        <v>594900</v>
      </c>
      <c r="S36" s="28">
        <v>325300</v>
      </c>
      <c r="T36" s="28">
        <v>334000</v>
      </c>
      <c r="U36" s="22">
        <v>346000</v>
      </c>
      <c r="V36" s="28">
        <v>890089</v>
      </c>
      <c r="W36" s="28">
        <v>793114</v>
      </c>
      <c r="X36" s="28">
        <v>647020</v>
      </c>
      <c r="Y36" s="22">
        <v>580000</v>
      </c>
    </row>
    <row r="37" spans="1:25" ht="11.25">
      <c r="A37" s="2" t="s">
        <v>111</v>
      </c>
      <c r="B37" s="28">
        <v>35000</v>
      </c>
      <c r="C37" s="28">
        <v>35000</v>
      </c>
      <c r="D37" s="28">
        <v>35000</v>
      </c>
      <c r="E37" s="22">
        <v>35000</v>
      </c>
      <c r="F37" s="28">
        <v>35000</v>
      </c>
      <c r="G37" s="28">
        <v>35000</v>
      </c>
      <c r="H37" s="28">
        <v>35000</v>
      </c>
      <c r="I37" s="22">
        <v>35000</v>
      </c>
      <c r="J37" s="28">
        <v>35000</v>
      </c>
      <c r="K37" s="28">
        <v>35000</v>
      </c>
      <c r="L37" s="28">
        <v>35000</v>
      </c>
      <c r="M37" s="22">
        <v>35000</v>
      </c>
      <c r="N37" s="28">
        <v>35000</v>
      </c>
      <c r="O37" s="28">
        <v>35000</v>
      </c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1.25">
      <c r="A38" s="2" t="s">
        <v>112</v>
      </c>
      <c r="B38" s="28">
        <v>137547</v>
      </c>
      <c r="C38" s="28">
        <v>105340</v>
      </c>
      <c r="D38" s="28">
        <v>120281</v>
      </c>
      <c r="E38" s="22">
        <v>143467</v>
      </c>
      <c r="F38" s="28">
        <v>107204</v>
      </c>
      <c r="G38" s="28">
        <v>105504</v>
      </c>
      <c r="H38" s="28">
        <v>67144</v>
      </c>
      <c r="I38" s="22">
        <v>87484</v>
      </c>
      <c r="J38" s="28">
        <v>107824</v>
      </c>
      <c r="K38" s="28">
        <v>128164</v>
      </c>
      <c r="L38" s="28">
        <v>134964</v>
      </c>
      <c r="M38" s="22">
        <v>101640</v>
      </c>
      <c r="N38" s="28">
        <v>99950</v>
      </c>
      <c r="O38" s="28">
        <v>81360</v>
      </c>
      <c r="P38" s="28">
        <v>81360</v>
      </c>
      <c r="Q38" s="22">
        <v>81360</v>
      </c>
      <c r="R38" s="28">
        <v>81360</v>
      </c>
      <c r="S38" s="28">
        <v>81360</v>
      </c>
      <c r="T38" s="28">
        <v>81360</v>
      </c>
      <c r="U38" s="22">
        <v>81360</v>
      </c>
      <c r="V38" s="28">
        <v>81360</v>
      </c>
      <c r="W38" s="28">
        <v>81360</v>
      </c>
      <c r="X38" s="28">
        <v>81360</v>
      </c>
      <c r="Y38" s="22">
        <v>82760</v>
      </c>
    </row>
    <row r="39" spans="1:25" ht="11.25">
      <c r="A39" s="2" t="s">
        <v>114</v>
      </c>
      <c r="B39" s="28"/>
      <c r="C39" s="28"/>
      <c r="D39" s="28"/>
      <c r="E39" s="22"/>
      <c r="F39" s="28">
        <v>45953</v>
      </c>
      <c r="G39" s="28">
        <v>229854</v>
      </c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>
        <v>168666</v>
      </c>
      <c r="V39" s="28"/>
      <c r="W39" s="28"/>
      <c r="X39" s="28"/>
      <c r="Y39" s="22"/>
    </row>
    <row r="40" spans="1:25" ht="11.25">
      <c r="A40" s="2" t="s">
        <v>115</v>
      </c>
      <c r="B40" s="28">
        <v>30557</v>
      </c>
      <c r="C40" s="28">
        <v>33127</v>
      </c>
      <c r="D40" s="28">
        <v>156749</v>
      </c>
      <c r="E40" s="22">
        <v>181081</v>
      </c>
      <c r="F40" s="28">
        <v>141040</v>
      </c>
      <c r="G40" s="28">
        <v>127540</v>
      </c>
      <c r="H40" s="28">
        <v>50455</v>
      </c>
      <c r="I40" s="22">
        <v>37108</v>
      </c>
      <c r="J40" s="28"/>
      <c r="K40" s="28"/>
      <c r="L40" s="28"/>
      <c r="M40" s="22"/>
      <c r="N40" s="28">
        <v>3938</v>
      </c>
      <c r="O40" s="28">
        <v>5127</v>
      </c>
      <c r="P40" s="28">
        <v>2607</v>
      </c>
      <c r="Q40" s="22"/>
      <c r="R40" s="28">
        <v>5443</v>
      </c>
      <c r="S40" s="28">
        <v>5104</v>
      </c>
      <c r="T40" s="28">
        <v>2604</v>
      </c>
      <c r="U40" s="22"/>
      <c r="V40" s="28">
        <v>3593</v>
      </c>
      <c r="W40" s="28">
        <v>7076</v>
      </c>
      <c r="X40" s="28">
        <v>3568</v>
      </c>
      <c r="Y40" s="22"/>
    </row>
    <row r="41" spans="1:25" ht="11.25">
      <c r="A41" s="2" t="s">
        <v>252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454</v>
      </c>
      <c r="V41" s="28"/>
      <c r="W41" s="28">
        <v>420000</v>
      </c>
      <c r="X41" s="28">
        <v>420000</v>
      </c>
      <c r="Y41" s="22">
        <v>437623</v>
      </c>
    </row>
    <row r="42" spans="1:25" ht="11.25">
      <c r="A42" s="2" t="s">
        <v>105</v>
      </c>
      <c r="B42" s="28">
        <v>168458</v>
      </c>
      <c r="C42" s="28">
        <v>124490</v>
      </c>
      <c r="D42" s="28">
        <v>249045</v>
      </c>
      <c r="E42" s="22">
        <v>175993</v>
      </c>
      <c r="F42" s="28">
        <v>74514</v>
      </c>
      <c r="G42" s="28">
        <v>63956</v>
      </c>
      <c r="H42" s="28">
        <v>259961</v>
      </c>
      <c r="I42" s="22">
        <v>265274</v>
      </c>
      <c r="J42" s="28">
        <v>229386</v>
      </c>
      <c r="K42" s="28">
        <v>93472</v>
      </c>
      <c r="L42" s="28">
        <v>112297</v>
      </c>
      <c r="M42" s="22">
        <v>84353</v>
      </c>
      <c r="N42" s="28">
        <v>93539</v>
      </c>
      <c r="O42" s="28">
        <v>72793</v>
      </c>
      <c r="P42" s="28">
        <v>133306</v>
      </c>
      <c r="Q42" s="22">
        <v>100375</v>
      </c>
      <c r="R42" s="28">
        <v>130480</v>
      </c>
      <c r="S42" s="28">
        <v>73963</v>
      </c>
      <c r="T42" s="28">
        <v>112230</v>
      </c>
      <c r="U42" s="22">
        <v>54656</v>
      </c>
      <c r="V42" s="28">
        <v>139592</v>
      </c>
      <c r="W42" s="28">
        <v>118848</v>
      </c>
      <c r="X42" s="28">
        <v>144704</v>
      </c>
      <c r="Y42" s="22">
        <v>107348</v>
      </c>
    </row>
    <row r="43" spans="1:25" ht="11.25">
      <c r="A43" s="2" t="s">
        <v>118</v>
      </c>
      <c r="B43" s="28">
        <v>1317700</v>
      </c>
      <c r="C43" s="28">
        <v>1227792</v>
      </c>
      <c r="D43" s="28">
        <v>1570616</v>
      </c>
      <c r="E43" s="22">
        <v>1525943</v>
      </c>
      <c r="F43" s="28">
        <v>1292502</v>
      </c>
      <c r="G43" s="28">
        <v>1684702</v>
      </c>
      <c r="H43" s="28">
        <v>1629986</v>
      </c>
      <c r="I43" s="22">
        <v>1795435</v>
      </c>
      <c r="J43" s="28">
        <v>1129189</v>
      </c>
      <c r="K43" s="28">
        <v>767892</v>
      </c>
      <c r="L43" s="28">
        <v>807596</v>
      </c>
      <c r="M43" s="22">
        <v>820350</v>
      </c>
      <c r="N43" s="28">
        <v>942647</v>
      </c>
      <c r="O43" s="28">
        <v>740400</v>
      </c>
      <c r="P43" s="28">
        <v>736197</v>
      </c>
      <c r="Q43" s="22">
        <v>1113728</v>
      </c>
      <c r="R43" s="28">
        <v>1007349</v>
      </c>
      <c r="S43" s="28">
        <v>617216</v>
      </c>
      <c r="T43" s="28">
        <v>592901</v>
      </c>
      <c r="U43" s="22">
        <v>879055</v>
      </c>
      <c r="V43" s="28">
        <v>1257314</v>
      </c>
      <c r="W43" s="28">
        <v>1591504</v>
      </c>
      <c r="X43" s="28">
        <v>1471575</v>
      </c>
      <c r="Y43" s="22">
        <v>1549805</v>
      </c>
    </row>
    <row r="44" spans="1:25" ht="11.25">
      <c r="A44" s="2" t="s">
        <v>119</v>
      </c>
      <c r="B44" s="28">
        <v>110000</v>
      </c>
      <c r="C44" s="28">
        <v>110000</v>
      </c>
      <c r="D44" s="28">
        <v>127500</v>
      </c>
      <c r="E44" s="22">
        <v>127500</v>
      </c>
      <c r="F44" s="28">
        <v>145000</v>
      </c>
      <c r="G44" s="28">
        <v>145000</v>
      </c>
      <c r="H44" s="28">
        <v>162500</v>
      </c>
      <c r="I44" s="22">
        <v>162500</v>
      </c>
      <c r="J44" s="28">
        <v>180000</v>
      </c>
      <c r="K44" s="28">
        <v>180000</v>
      </c>
      <c r="L44" s="28">
        <v>197500</v>
      </c>
      <c r="M44" s="22">
        <v>197500</v>
      </c>
      <c r="N44" s="28">
        <v>215000</v>
      </c>
      <c r="O44" s="28">
        <v>215000</v>
      </c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1.25">
      <c r="A45" s="2" t="s">
        <v>120</v>
      </c>
      <c r="B45" s="28">
        <v>327227</v>
      </c>
      <c r="C45" s="28">
        <v>182811</v>
      </c>
      <c r="D45" s="28">
        <v>206033</v>
      </c>
      <c r="E45" s="22">
        <v>266312</v>
      </c>
      <c r="F45" s="28">
        <v>197763</v>
      </c>
      <c r="G45" s="28">
        <v>216264</v>
      </c>
      <c r="H45" s="28">
        <v>81565</v>
      </c>
      <c r="I45" s="22">
        <v>94966</v>
      </c>
      <c r="J45" s="28">
        <v>108367</v>
      </c>
      <c r="K45" s="28">
        <v>121768</v>
      </c>
      <c r="L45" s="28">
        <v>148709</v>
      </c>
      <c r="M45" s="22">
        <v>110220</v>
      </c>
      <c r="N45" s="28">
        <v>135630</v>
      </c>
      <c r="O45" s="28">
        <v>74560</v>
      </c>
      <c r="P45" s="28">
        <v>94900</v>
      </c>
      <c r="Q45" s="22">
        <v>115240</v>
      </c>
      <c r="R45" s="28">
        <v>135580</v>
      </c>
      <c r="S45" s="28">
        <v>155920</v>
      </c>
      <c r="T45" s="28">
        <v>176260</v>
      </c>
      <c r="U45" s="22">
        <v>196600</v>
      </c>
      <c r="V45" s="28">
        <v>216940</v>
      </c>
      <c r="W45" s="28">
        <v>237280</v>
      </c>
      <c r="X45" s="28">
        <v>257620</v>
      </c>
      <c r="Y45" s="22">
        <v>277960</v>
      </c>
    </row>
    <row r="46" spans="1:25" ht="11.25">
      <c r="A46" s="2" t="s">
        <v>122</v>
      </c>
      <c r="B46" s="28">
        <v>205110</v>
      </c>
      <c r="C46" s="28">
        <v>205110</v>
      </c>
      <c r="D46" s="28">
        <v>205110</v>
      </c>
      <c r="E46" s="22">
        <v>205110</v>
      </c>
      <c r="F46" s="28">
        <v>205110</v>
      </c>
      <c r="G46" s="28">
        <v>205110</v>
      </c>
      <c r="H46" s="28">
        <v>205110</v>
      </c>
      <c r="I46" s="22">
        <v>205110</v>
      </c>
      <c r="J46" s="28">
        <v>205110</v>
      </c>
      <c r="K46" s="28">
        <v>205110</v>
      </c>
      <c r="L46" s="28">
        <v>205110</v>
      </c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1.25">
      <c r="A47" s="2" t="s">
        <v>253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>
        <v>3005</v>
      </c>
      <c r="X47" s="28">
        <v>2717</v>
      </c>
      <c r="Y47" s="22">
        <v>2517</v>
      </c>
    </row>
    <row r="48" spans="1:25" ht="11.25">
      <c r="A48" s="2" t="s">
        <v>254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>
        <v>205110</v>
      </c>
      <c r="N48" s="28">
        <v>227130</v>
      </c>
      <c r="O48" s="28">
        <v>219810</v>
      </c>
      <c r="P48" s="28">
        <v>212450</v>
      </c>
      <c r="Q48" s="22">
        <v>205110</v>
      </c>
      <c r="R48" s="28">
        <v>198940</v>
      </c>
      <c r="S48" s="28">
        <v>195090</v>
      </c>
      <c r="T48" s="28">
        <v>191190</v>
      </c>
      <c r="U48" s="22">
        <v>187340</v>
      </c>
      <c r="V48" s="28">
        <v>183474</v>
      </c>
      <c r="W48" s="28">
        <v>179251</v>
      </c>
      <c r="X48" s="28">
        <v>172642</v>
      </c>
      <c r="Y48" s="22">
        <v>164542</v>
      </c>
    </row>
    <row r="49" spans="1:25" ht="11.25">
      <c r="A49" s="2" t="s">
        <v>113</v>
      </c>
      <c r="B49" s="28">
        <v>23855</v>
      </c>
      <c r="C49" s="28">
        <v>28008</v>
      </c>
      <c r="D49" s="28">
        <v>32145</v>
      </c>
      <c r="E49" s="22">
        <v>36266</v>
      </c>
      <c r="F49" s="28">
        <v>42474</v>
      </c>
      <c r="G49" s="28">
        <v>49769</v>
      </c>
      <c r="H49" s="28">
        <v>51069</v>
      </c>
      <c r="I49" s="22">
        <v>58150</v>
      </c>
      <c r="J49" s="28">
        <v>65171</v>
      </c>
      <c r="K49" s="28">
        <v>72131</v>
      </c>
      <c r="L49" s="28">
        <v>79032</v>
      </c>
      <c r="M49" s="22">
        <v>24417</v>
      </c>
      <c r="N49" s="28">
        <v>27492</v>
      </c>
      <c r="O49" s="28">
        <v>30524</v>
      </c>
      <c r="P49" s="28">
        <v>33515</v>
      </c>
      <c r="Q49" s="22">
        <v>36465</v>
      </c>
      <c r="R49" s="28">
        <v>39374</v>
      </c>
      <c r="S49" s="28">
        <v>42243</v>
      </c>
      <c r="T49" s="28">
        <v>45073</v>
      </c>
      <c r="U49" s="22">
        <v>47864</v>
      </c>
      <c r="V49" s="28">
        <v>50617</v>
      </c>
      <c r="W49" s="28">
        <v>53331</v>
      </c>
      <c r="X49" s="28">
        <v>56009</v>
      </c>
      <c r="Y49" s="22"/>
    </row>
    <row r="50" spans="1:25" ht="11.25">
      <c r="A50" s="2" t="s">
        <v>105</v>
      </c>
      <c r="B50" s="28">
        <v>27248</v>
      </c>
      <c r="C50" s="28">
        <v>27405</v>
      </c>
      <c r="D50" s="28">
        <v>27561</v>
      </c>
      <c r="E50" s="22">
        <v>27991</v>
      </c>
      <c r="F50" s="28">
        <v>28226</v>
      </c>
      <c r="G50" s="28">
        <v>28492</v>
      </c>
      <c r="H50" s="28">
        <v>1057</v>
      </c>
      <c r="I50" s="22">
        <v>328</v>
      </c>
      <c r="J50" s="28">
        <v>417</v>
      </c>
      <c r="K50" s="28">
        <v>507</v>
      </c>
      <c r="L50" s="28">
        <v>596</v>
      </c>
      <c r="M50" s="22">
        <v>686</v>
      </c>
      <c r="N50" s="28">
        <v>775</v>
      </c>
      <c r="O50" s="28">
        <v>865</v>
      </c>
      <c r="P50" s="28">
        <v>954</v>
      </c>
      <c r="Q50" s="22">
        <v>1073</v>
      </c>
      <c r="R50" s="28">
        <v>1184</v>
      </c>
      <c r="S50" s="28">
        <v>1300</v>
      </c>
      <c r="T50" s="28">
        <v>1602</v>
      </c>
      <c r="U50" s="22">
        <v>1402</v>
      </c>
      <c r="V50" s="28">
        <v>2814</v>
      </c>
      <c r="W50" s="28">
        <v>3124</v>
      </c>
      <c r="X50" s="28">
        <v>3316</v>
      </c>
      <c r="Y50" s="22">
        <v>3997</v>
      </c>
    </row>
    <row r="51" spans="1:25" ht="11.25">
      <c r="A51" s="2" t="s">
        <v>125</v>
      </c>
      <c r="B51" s="28">
        <v>693441</v>
      </c>
      <c r="C51" s="28">
        <v>553335</v>
      </c>
      <c r="D51" s="28">
        <v>598350</v>
      </c>
      <c r="E51" s="22">
        <v>663179</v>
      </c>
      <c r="F51" s="28">
        <v>618574</v>
      </c>
      <c r="G51" s="28">
        <v>644636</v>
      </c>
      <c r="H51" s="28">
        <v>501301</v>
      </c>
      <c r="I51" s="22">
        <v>521054</v>
      </c>
      <c r="J51" s="28">
        <v>559065</v>
      </c>
      <c r="K51" s="28">
        <v>579516</v>
      </c>
      <c r="L51" s="28">
        <v>630948</v>
      </c>
      <c r="M51" s="22">
        <v>537933</v>
      </c>
      <c r="N51" s="28">
        <v>606027</v>
      </c>
      <c r="O51" s="28">
        <v>540759</v>
      </c>
      <c r="P51" s="28">
        <v>341820</v>
      </c>
      <c r="Q51" s="22">
        <v>357889</v>
      </c>
      <c r="R51" s="28">
        <v>375078</v>
      </c>
      <c r="S51" s="28">
        <v>394554</v>
      </c>
      <c r="T51" s="28">
        <v>414125</v>
      </c>
      <c r="U51" s="22">
        <v>433206</v>
      </c>
      <c r="V51" s="28">
        <v>453846</v>
      </c>
      <c r="W51" s="28">
        <v>475993</v>
      </c>
      <c r="X51" s="28">
        <v>492305</v>
      </c>
      <c r="Y51" s="22">
        <v>449016</v>
      </c>
    </row>
    <row r="52" spans="1:25" ht="12" thickBot="1">
      <c r="A52" s="5" t="s">
        <v>127</v>
      </c>
      <c r="B52" s="29">
        <v>2011141</v>
      </c>
      <c r="C52" s="29">
        <v>1781127</v>
      </c>
      <c r="D52" s="29">
        <v>2168967</v>
      </c>
      <c r="E52" s="23">
        <v>2189123</v>
      </c>
      <c r="F52" s="29">
        <v>1911077</v>
      </c>
      <c r="G52" s="29">
        <v>2329338</v>
      </c>
      <c r="H52" s="29">
        <v>2131287</v>
      </c>
      <c r="I52" s="23">
        <v>2316489</v>
      </c>
      <c r="J52" s="29">
        <v>1688255</v>
      </c>
      <c r="K52" s="29">
        <v>1347408</v>
      </c>
      <c r="L52" s="29">
        <v>1438544</v>
      </c>
      <c r="M52" s="23">
        <v>1358283</v>
      </c>
      <c r="N52" s="29">
        <v>1548675</v>
      </c>
      <c r="O52" s="29">
        <v>1281160</v>
      </c>
      <c r="P52" s="29">
        <v>1078018</v>
      </c>
      <c r="Q52" s="23">
        <v>1471617</v>
      </c>
      <c r="R52" s="29">
        <v>1382428</v>
      </c>
      <c r="S52" s="29">
        <v>1011770</v>
      </c>
      <c r="T52" s="29">
        <v>1007027</v>
      </c>
      <c r="U52" s="23">
        <v>1312262</v>
      </c>
      <c r="V52" s="29">
        <v>1711161</v>
      </c>
      <c r="W52" s="29">
        <v>2067497</v>
      </c>
      <c r="X52" s="29">
        <v>1963881</v>
      </c>
      <c r="Y52" s="23">
        <v>1998821</v>
      </c>
    </row>
    <row r="53" spans="1:25" ht="12" thickTop="1">
      <c r="A53" s="2" t="s">
        <v>128</v>
      </c>
      <c r="B53" s="28">
        <v>1614031</v>
      </c>
      <c r="C53" s="28">
        <v>1597721</v>
      </c>
      <c r="D53" s="28">
        <v>1597396</v>
      </c>
      <c r="E53" s="22">
        <v>1596746</v>
      </c>
      <c r="F53" s="28">
        <v>1594459</v>
      </c>
      <c r="G53" s="28">
        <v>1580541</v>
      </c>
      <c r="H53" s="28">
        <v>1580132</v>
      </c>
      <c r="I53" s="22">
        <v>1579922</v>
      </c>
      <c r="J53" s="28">
        <v>1579922</v>
      </c>
      <c r="K53" s="28">
        <v>1579922</v>
      </c>
      <c r="L53" s="28">
        <v>1579922</v>
      </c>
      <c r="M53" s="22">
        <v>1579922</v>
      </c>
      <c r="N53" s="28">
        <v>1579583</v>
      </c>
      <c r="O53" s="28">
        <v>1579583</v>
      </c>
      <c r="P53" s="28">
        <v>1579583</v>
      </c>
      <c r="Q53" s="22">
        <v>1579583</v>
      </c>
      <c r="R53" s="28">
        <v>1579583</v>
      </c>
      <c r="S53" s="28">
        <v>1579583</v>
      </c>
      <c r="T53" s="28">
        <v>1579583</v>
      </c>
      <c r="U53" s="22">
        <v>1579583</v>
      </c>
      <c r="V53" s="28">
        <v>1579583</v>
      </c>
      <c r="W53" s="28">
        <v>1579583</v>
      </c>
      <c r="X53" s="28">
        <v>1579583</v>
      </c>
      <c r="Y53" s="22">
        <v>1578933</v>
      </c>
    </row>
    <row r="54" spans="1:25" ht="11.25">
      <c r="A54" s="2" t="s">
        <v>130</v>
      </c>
      <c r="B54" s="28">
        <v>2097347</v>
      </c>
      <c r="C54" s="28">
        <v>2081037</v>
      </c>
      <c r="D54" s="28">
        <v>2080712</v>
      </c>
      <c r="E54" s="22">
        <v>2080061</v>
      </c>
      <c r="F54" s="28">
        <v>2077775</v>
      </c>
      <c r="G54" s="28">
        <v>2063857</v>
      </c>
      <c r="H54" s="28">
        <v>2063448</v>
      </c>
      <c r="I54" s="22">
        <v>2063238</v>
      </c>
      <c r="J54" s="28">
        <v>2063238</v>
      </c>
      <c r="K54" s="28">
        <v>2063238</v>
      </c>
      <c r="L54" s="28">
        <v>2063238</v>
      </c>
      <c r="M54" s="22">
        <v>2063238</v>
      </c>
      <c r="N54" s="28">
        <v>2062899</v>
      </c>
      <c r="O54" s="28">
        <v>2062899</v>
      </c>
      <c r="P54" s="28">
        <v>2062899</v>
      </c>
      <c r="Q54" s="22">
        <v>2062899</v>
      </c>
      <c r="R54" s="28">
        <v>2062899</v>
      </c>
      <c r="S54" s="28">
        <v>2062899</v>
      </c>
      <c r="T54" s="28">
        <v>2062899</v>
      </c>
      <c r="U54" s="22">
        <v>2062899</v>
      </c>
      <c r="V54" s="28">
        <v>2062899</v>
      </c>
      <c r="W54" s="28">
        <v>2062899</v>
      </c>
      <c r="X54" s="28">
        <v>2062899</v>
      </c>
      <c r="Y54" s="22">
        <v>2062249</v>
      </c>
    </row>
    <row r="55" spans="1:25" ht="11.25">
      <c r="A55" s="2" t="s">
        <v>132</v>
      </c>
      <c r="B55" s="28">
        <v>-1122039</v>
      </c>
      <c r="C55" s="28">
        <v>-1112104</v>
      </c>
      <c r="D55" s="28">
        <v>-1129338</v>
      </c>
      <c r="E55" s="22">
        <v>-1245834</v>
      </c>
      <c r="F55" s="28">
        <v>-1566450</v>
      </c>
      <c r="G55" s="28">
        <v>-1545998</v>
      </c>
      <c r="H55" s="28">
        <v>-2075268</v>
      </c>
      <c r="I55" s="22">
        <v>-1977441</v>
      </c>
      <c r="J55" s="28">
        <v>-2528881</v>
      </c>
      <c r="K55" s="28">
        <v>-2432790</v>
      </c>
      <c r="L55" s="28">
        <v>-2294676</v>
      </c>
      <c r="M55" s="22">
        <v>-2067789</v>
      </c>
      <c r="N55" s="28">
        <v>-2567027</v>
      </c>
      <c r="O55" s="28">
        <v>-2450470</v>
      </c>
      <c r="P55" s="28">
        <v>-2307069</v>
      </c>
      <c r="Q55" s="22">
        <v>-2116898</v>
      </c>
      <c r="R55" s="28">
        <v>-2597750</v>
      </c>
      <c r="S55" s="28">
        <v>-2576016</v>
      </c>
      <c r="T55" s="28">
        <v>-2519515</v>
      </c>
      <c r="U55" s="22">
        <v>-2239698</v>
      </c>
      <c r="V55" s="28">
        <v>-1702926</v>
      </c>
      <c r="W55" s="28">
        <v>-1395013</v>
      </c>
      <c r="X55" s="28">
        <v>-1214854</v>
      </c>
      <c r="Y55" s="22">
        <v>-794942</v>
      </c>
    </row>
    <row r="56" spans="1:25" ht="11.25">
      <c r="A56" s="2" t="s">
        <v>133</v>
      </c>
      <c r="B56" s="28">
        <v>2589339</v>
      </c>
      <c r="C56" s="28">
        <v>2566654</v>
      </c>
      <c r="D56" s="28">
        <v>2548769</v>
      </c>
      <c r="E56" s="22">
        <v>2430973</v>
      </c>
      <c r="F56" s="28">
        <v>2105785</v>
      </c>
      <c r="G56" s="28">
        <v>2098401</v>
      </c>
      <c r="H56" s="28">
        <v>1568312</v>
      </c>
      <c r="I56" s="22">
        <v>1665720</v>
      </c>
      <c r="J56" s="28">
        <v>1114279</v>
      </c>
      <c r="K56" s="28">
        <v>1210370</v>
      </c>
      <c r="L56" s="28">
        <v>1348484</v>
      </c>
      <c r="M56" s="22">
        <v>1575371</v>
      </c>
      <c r="N56" s="28">
        <v>1075455</v>
      </c>
      <c r="O56" s="28">
        <v>1192012</v>
      </c>
      <c r="P56" s="28">
        <v>1335413</v>
      </c>
      <c r="Q56" s="22">
        <v>1525584</v>
      </c>
      <c r="R56" s="28">
        <v>1044732</v>
      </c>
      <c r="S56" s="28">
        <v>1066466</v>
      </c>
      <c r="T56" s="28">
        <v>1122967</v>
      </c>
      <c r="U56" s="22">
        <v>1402784</v>
      </c>
      <c r="V56" s="28">
        <v>1939556</v>
      </c>
      <c r="W56" s="28">
        <v>2247469</v>
      </c>
      <c r="X56" s="28">
        <v>2427628</v>
      </c>
      <c r="Y56" s="22">
        <v>2846240</v>
      </c>
    </row>
    <row r="57" spans="1:25" ht="11.25">
      <c r="A57" s="2" t="s">
        <v>134</v>
      </c>
      <c r="B57" s="28">
        <v>1598</v>
      </c>
      <c r="C57" s="28">
        <v>-1342</v>
      </c>
      <c r="D57" s="28">
        <v>-2090</v>
      </c>
      <c r="E57" s="22">
        <v>-3861</v>
      </c>
      <c r="F57" s="28">
        <v>-5195</v>
      </c>
      <c r="G57" s="28">
        <v>-8434</v>
      </c>
      <c r="H57" s="28">
        <v>-8767</v>
      </c>
      <c r="I57" s="22">
        <v>-6309</v>
      </c>
      <c r="J57" s="28">
        <v>-8331</v>
      </c>
      <c r="K57" s="28">
        <v>-7579</v>
      </c>
      <c r="L57" s="28">
        <v>-4725</v>
      </c>
      <c r="M57" s="22">
        <v>-4559</v>
      </c>
      <c r="N57" s="28">
        <v>-6730</v>
      </c>
      <c r="O57" s="28">
        <v>-5302</v>
      </c>
      <c r="P57" s="28">
        <v>-6739</v>
      </c>
      <c r="Q57" s="22">
        <v>-2909</v>
      </c>
      <c r="R57" s="28">
        <v>-1338</v>
      </c>
      <c r="S57" s="28"/>
      <c r="T57" s="28"/>
      <c r="U57" s="22"/>
      <c r="V57" s="28"/>
      <c r="W57" s="28"/>
      <c r="X57" s="28"/>
      <c r="Y57" s="22"/>
    </row>
    <row r="58" spans="1:25" ht="11.25">
      <c r="A58" s="2" t="s">
        <v>255</v>
      </c>
      <c r="B58" s="28">
        <v>42184</v>
      </c>
      <c r="C58" s="28">
        <v>13662</v>
      </c>
      <c r="D58" s="28">
        <v>15989</v>
      </c>
      <c r="E58" s="22">
        <v>49605</v>
      </c>
      <c r="F58" s="28">
        <v>14809</v>
      </c>
      <c r="G58" s="28">
        <v>-40830</v>
      </c>
      <c r="H58" s="28">
        <v>-50423</v>
      </c>
      <c r="I58" s="22">
        <v>-30670</v>
      </c>
      <c r="J58" s="28">
        <v>-91591</v>
      </c>
      <c r="K58" s="28">
        <v>-91501</v>
      </c>
      <c r="L58" s="28">
        <v>-94252</v>
      </c>
      <c r="M58" s="22">
        <v>-95914</v>
      </c>
      <c r="N58" s="28">
        <v>-85296</v>
      </c>
      <c r="O58" s="28">
        <v>-88748</v>
      </c>
      <c r="P58" s="28">
        <v>-93494</v>
      </c>
      <c r="Q58" s="22">
        <v>-101911</v>
      </c>
      <c r="R58" s="28">
        <v>-102175</v>
      </c>
      <c r="S58" s="28">
        <v>-89867</v>
      </c>
      <c r="T58" s="28">
        <v>-72247</v>
      </c>
      <c r="U58" s="22">
        <v>-114453</v>
      </c>
      <c r="V58" s="28">
        <v>-45744</v>
      </c>
      <c r="W58" s="28">
        <v>-50686</v>
      </c>
      <c r="X58" s="28">
        <v>-93645</v>
      </c>
      <c r="Y58" s="22">
        <v>-22423</v>
      </c>
    </row>
    <row r="59" spans="1:25" ht="11.25">
      <c r="A59" s="2" t="s">
        <v>135</v>
      </c>
      <c r="B59" s="28">
        <v>43782</v>
      </c>
      <c r="C59" s="28">
        <v>12319</v>
      </c>
      <c r="D59" s="28">
        <v>13898</v>
      </c>
      <c r="E59" s="22">
        <v>45744</v>
      </c>
      <c r="F59" s="28">
        <v>9614</v>
      </c>
      <c r="G59" s="28">
        <v>-49264</v>
      </c>
      <c r="H59" s="28">
        <v>-59190</v>
      </c>
      <c r="I59" s="22">
        <v>-36980</v>
      </c>
      <c r="J59" s="28">
        <v>-99923</v>
      </c>
      <c r="K59" s="28">
        <v>-99080</v>
      </c>
      <c r="L59" s="28">
        <v>-98978</v>
      </c>
      <c r="M59" s="22">
        <v>-100474</v>
      </c>
      <c r="N59" s="28">
        <v>-92027</v>
      </c>
      <c r="O59" s="28">
        <v>-94051</v>
      </c>
      <c r="P59" s="28">
        <v>-100233</v>
      </c>
      <c r="Q59" s="22">
        <v>-104821</v>
      </c>
      <c r="R59" s="28">
        <v>-103513</v>
      </c>
      <c r="S59" s="28">
        <v>-89867</v>
      </c>
      <c r="T59" s="28">
        <v>-72247</v>
      </c>
      <c r="U59" s="22">
        <v>-114453</v>
      </c>
      <c r="V59" s="28">
        <v>-45744</v>
      </c>
      <c r="W59" s="28">
        <v>-50686</v>
      </c>
      <c r="X59" s="28">
        <v>-93645</v>
      </c>
      <c r="Y59" s="22">
        <v>-22423</v>
      </c>
    </row>
    <row r="60" spans="1:25" ht="11.25">
      <c r="A60" s="6" t="s">
        <v>136</v>
      </c>
      <c r="B60" s="28">
        <v>85697</v>
      </c>
      <c r="C60" s="28">
        <v>85697</v>
      </c>
      <c r="D60" s="28">
        <v>59612</v>
      </c>
      <c r="E60" s="22">
        <v>59612</v>
      </c>
      <c r="F60" s="28">
        <v>61871</v>
      </c>
      <c r="G60" s="28">
        <v>63678</v>
      </c>
      <c r="H60" s="28">
        <v>35940</v>
      </c>
      <c r="I60" s="22">
        <v>35940</v>
      </c>
      <c r="J60" s="28">
        <v>35940</v>
      </c>
      <c r="K60" s="28">
        <v>35940</v>
      </c>
      <c r="L60" s="28">
        <v>25972</v>
      </c>
      <c r="M60" s="22">
        <v>25972</v>
      </c>
      <c r="N60" s="28">
        <v>25972</v>
      </c>
      <c r="O60" s="28">
        <v>25972</v>
      </c>
      <c r="P60" s="28">
        <v>25972</v>
      </c>
      <c r="Q60" s="22">
        <v>25972</v>
      </c>
      <c r="R60" s="28">
        <v>25972</v>
      </c>
      <c r="S60" s="28">
        <v>25972</v>
      </c>
      <c r="T60" s="28">
        <v>25972</v>
      </c>
      <c r="U60" s="22">
        <v>25972</v>
      </c>
      <c r="V60" s="28">
        <v>25972</v>
      </c>
      <c r="W60" s="28">
        <v>23808</v>
      </c>
      <c r="X60" s="28">
        <v>20561</v>
      </c>
      <c r="Y60" s="22">
        <v>17315</v>
      </c>
    </row>
    <row r="61" spans="1:25" ht="11.25">
      <c r="A61" s="6" t="s">
        <v>256</v>
      </c>
      <c r="B61" s="28"/>
      <c r="C61" s="28"/>
      <c r="D61" s="28">
        <v>70</v>
      </c>
      <c r="E61" s="22">
        <v>8370</v>
      </c>
      <c r="F61" s="28"/>
      <c r="G61" s="28"/>
      <c r="H61" s="28"/>
      <c r="I61" s="22"/>
      <c r="J61" s="28"/>
      <c r="K61" s="28"/>
      <c r="L61" s="28"/>
      <c r="M61" s="22"/>
      <c r="N61" s="28"/>
      <c r="O61" s="28"/>
      <c r="P61" s="28"/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1.25">
      <c r="A62" s="6" t="s">
        <v>137</v>
      </c>
      <c r="B62" s="28">
        <v>2718819</v>
      </c>
      <c r="C62" s="28">
        <v>2664671</v>
      </c>
      <c r="D62" s="28">
        <v>2622352</v>
      </c>
      <c r="E62" s="22">
        <v>2544701</v>
      </c>
      <c r="F62" s="28">
        <v>2177270</v>
      </c>
      <c r="G62" s="28">
        <v>2112814</v>
      </c>
      <c r="H62" s="28">
        <v>1545062</v>
      </c>
      <c r="I62" s="22">
        <v>1664680</v>
      </c>
      <c r="J62" s="28">
        <v>1050297</v>
      </c>
      <c r="K62" s="28">
        <v>1147230</v>
      </c>
      <c r="L62" s="28">
        <v>1275479</v>
      </c>
      <c r="M62" s="22">
        <v>1500869</v>
      </c>
      <c r="N62" s="28">
        <v>1009401</v>
      </c>
      <c r="O62" s="28">
        <v>1123933</v>
      </c>
      <c r="P62" s="28">
        <v>1261152</v>
      </c>
      <c r="Q62" s="22">
        <v>1446735</v>
      </c>
      <c r="R62" s="28">
        <v>967190</v>
      </c>
      <c r="S62" s="28">
        <v>1002571</v>
      </c>
      <c r="T62" s="28">
        <v>1076693</v>
      </c>
      <c r="U62" s="22">
        <v>1314303</v>
      </c>
      <c r="V62" s="28">
        <v>1919783</v>
      </c>
      <c r="W62" s="28">
        <v>2220590</v>
      </c>
      <c r="X62" s="28">
        <v>2354544</v>
      </c>
      <c r="Y62" s="22">
        <v>2841131</v>
      </c>
    </row>
    <row r="63" spans="1:25" ht="12" thickBot="1">
      <c r="A63" s="7" t="s">
        <v>138</v>
      </c>
      <c r="B63" s="28">
        <v>4729960</v>
      </c>
      <c r="C63" s="28">
        <v>4445799</v>
      </c>
      <c r="D63" s="28">
        <v>4791319</v>
      </c>
      <c r="E63" s="22">
        <v>4733825</v>
      </c>
      <c r="F63" s="28">
        <v>4088347</v>
      </c>
      <c r="G63" s="28">
        <v>4442153</v>
      </c>
      <c r="H63" s="28">
        <v>3676349</v>
      </c>
      <c r="I63" s="22">
        <v>3981170</v>
      </c>
      <c r="J63" s="28">
        <v>2738552</v>
      </c>
      <c r="K63" s="28">
        <v>2494639</v>
      </c>
      <c r="L63" s="28">
        <v>2714024</v>
      </c>
      <c r="M63" s="22">
        <v>2859153</v>
      </c>
      <c r="N63" s="28">
        <v>2558076</v>
      </c>
      <c r="O63" s="28">
        <v>2405094</v>
      </c>
      <c r="P63" s="28">
        <v>2339170</v>
      </c>
      <c r="Q63" s="22">
        <v>2918353</v>
      </c>
      <c r="R63" s="28">
        <v>2349619</v>
      </c>
      <c r="S63" s="28">
        <v>2014341</v>
      </c>
      <c r="T63" s="28">
        <v>2083720</v>
      </c>
      <c r="U63" s="22">
        <v>2626566</v>
      </c>
      <c r="V63" s="28">
        <v>3630945</v>
      </c>
      <c r="W63" s="28">
        <v>4288088</v>
      </c>
      <c r="X63" s="28">
        <v>4318426</v>
      </c>
      <c r="Y63" s="22">
        <v>4839953</v>
      </c>
    </row>
    <row r="64" spans="1:25" ht="12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6" ht="11.25">
      <c r="A66" s="20" t="s">
        <v>143</v>
      </c>
    </row>
    <row r="67" ht="11.25">
      <c r="A67" s="20" t="s">
        <v>144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7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139</v>
      </c>
      <c r="B2" s="14">
        <v>6659</v>
      </c>
      <c r="C2" s="14"/>
      <c r="D2" s="14"/>
      <c r="E2" s="14"/>
      <c r="F2" s="14"/>
      <c r="G2" s="14"/>
    </row>
    <row r="3" spans="1:7" ht="12" thickBot="1">
      <c r="A3" s="11" t="s">
        <v>140</v>
      </c>
      <c r="B3" s="1" t="s">
        <v>141</v>
      </c>
      <c r="C3" s="1"/>
      <c r="D3" s="1"/>
      <c r="E3" s="1"/>
      <c r="F3" s="1"/>
      <c r="G3" s="1"/>
    </row>
    <row r="4" spans="1:7" ht="12" thickTop="1">
      <c r="A4" s="10" t="s">
        <v>52</v>
      </c>
      <c r="B4" s="15" t="str">
        <f>HYPERLINK("http://www.kabupro.jp/mark/20130621/S000DMUZ.htm","有価証券報告書")</f>
        <v>有価証券報告書</v>
      </c>
      <c r="C4" s="15" t="str">
        <f>HYPERLINK("http://www.kabupro.jp/mark/20130621/S000DMUZ.htm","有価証券報告書")</f>
        <v>有価証券報告書</v>
      </c>
      <c r="D4" s="15" t="str">
        <f>HYPERLINK("http://www.kabupro.jp/mark/20120621/S000B30O.htm","有価証券報告書")</f>
        <v>有価証券報告書</v>
      </c>
      <c r="E4" s="15" t="str">
        <f>HYPERLINK("http://www.kabupro.jp/mark/20110624/S0008L1F.htm","有価証券報告書")</f>
        <v>有価証券報告書</v>
      </c>
      <c r="F4" s="15" t="str">
        <f>HYPERLINK("http://www.kabupro.jp/mark/20100624/S00060CU.htm","有価証券報告書")</f>
        <v>有価証券報告書</v>
      </c>
      <c r="G4" s="15" t="str">
        <f>HYPERLINK("http://www.kabupro.jp/mark/20090629/S0003KSE.htm","有価証券報告書")</f>
        <v>有価証券報告書</v>
      </c>
    </row>
    <row r="5" spans="1:7" ht="12" thickBot="1">
      <c r="A5" s="11" t="s">
        <v>53</v>
      </c>
      <c r="B5" s="1" t="s">
        <v>59</v>
      </c>
      <c r="C5" s="1" t="s">
        <v>59</v>
      </c>
      <c r="D5" s="1" t="s">
        <v>63</v>
      </c>
      <c r="E5" s="1" t="s">
        <v>65</v>
      </c>
      <c r="F5" s="1" t="s">
        <v>67</v>
      </c>
      <c r="G5" s="1" t="s">
        <v>69</v>
      </c>
    </row>
    <row r="6" spans="1:7" ht="12.75" thickBot="1" thickTop="1">
      <c r="A6" s="10" t="s">
        <v>54</v>
      </c>
      <c r="B6" s="18" t="s">
        <v>210</v>
      </c>
      <c r="C6" s="19"/>
      <c r="D6" s="19"/>
      <c r="E6" s="19"/>
      <c r="F6" s="19"/>
      <c r="G6" s="19"/>
    </row>
    <row r="7" spans="1:7" ht="12" thickTop="1">
      <c r="A7" s="12" t="s">
        <v>55</v>
      </c>
      <c r="B7" s="16" t="s">
        <v>60</v>
      </c>
      <c r="C7" s="16" t="s">
        <v>60</v>
      </c>
      <c r="D7" s="16" t="s">
        <v>60</v>
      </c>
      <c r="E7" s="16" t="s">
        <v>60</v>
      </c>
      <c r="F7" s="16" t="s">
        <v>60</v>
      </c>
      <c r="G7" s="16" t="s">
        <v>60</v>
      </c>
    </row>
    <row r="8" spans="1:7" ht="11.25">
      <c r="A8" s="13" t="s">
        <v>56</v>
      </c>
      <c r="B8" s="17" t="s">
        <v>145</v>
      </c>
      <c r="C8" s="17" t="s">
        <v>146</v>
      </c>
      <c r="D8" s="17" t="s">
        <v>147</v>
      </c>
      <c r="E8" s="17" t="s">
        <v>148</v>
      </c>
      <c r="F8" s="17" t="s">
        <v>149</v>
      </c>
      <c r="G8" s="17" t="s">
        <v>150</v>
      </c>
    </row>
    <row r="9" spans="1:7" ht="11.25">
      <c r="A9" s="13" t="s">
        <v>57</v>
      </c>
      <c r="B9" s="17" t="s">
        <v>61</v>
      </c>
      <c r="C9" s="17" t="s">
        <v>62</v>
      </c>
      <c r="D9" s="17" t="s">
        <v>64</v>
      </c>
      <c r="E9" s="17" t="s">
        <v>66</v>
      </c>
      <c r="F9" s="17" t="s">
        <v>68</v>
      </c>
      <c r="G9" s="17" t="s">
        <v>70</v>
      </c>
    </row>
    <row r="10" spans="1:7" ht="12" thickBot="1">
      <c r="A10" s="13" t="s">
        <v>58</v>
      </c>
      <c r="B10" s="17" t="s">
        <v>72</v>
      </c>
      <c r="C10" s="17" t="s">
        <v>72</v>
      </c>
      <c r="D10" s="17" t="s">
        <v>72</v>
      </c>
      <c r="E10" s="17" t="s">
        <v>72</v>
      </c>
      <c r="F10" s="17" t="s">
        <v>72</v>
      </c>
      <c r="G10" s="17" t="s">
        <v>72</v>
      </c>
    </row>
    <row r="11" spans="1:7" ht="12" thickTop="1">
      <c r="A11" s="26" t="s">
        <v>151</v>
      </c>
      <c r="B11" s="21">
        <v>3474913</v>
      </c>
      <c r="C11" s="21">
        <v>2567609</v>
      </c>
      <c r="D11" s="21">
        <v>2693623</v>
      </c>
      <c r="E11" s="21">
        <v>2738135</v>
      </c>
      <c r="F11" s="21">
        <v>3085895</v>
      </c>
      <c r="G11" s="21">
        <v>1569690</v>
      </c>
    </row>
    <row r="12" spans="1:7" ht="11.25">
      <c r="A12" s="6" t="s">
        <v>152</v>
      </c>
      <c r="B12" s="22">
        <v>130070</v>
      </c>
      <c r="C12" s="22">
        <v>126769</v>
      </c>
      <c r="D12" s="22">
        <v>91447</v>
      </c>
      <c r="E12" s="22">
        <v>42683</v>
      </c>
      <c r="F12" s="22">
        <v>28286</v>
      </c>
      <c r="G12" s="22"/>
    </row>
    <row r="13" spans="1:7" ht="11.25">
      <c r="A13" s="6" t="s">
        <v>153</v>
      </c>
      <c r="B13" s="22">
        <v>3885</v>
      </c>
      <c r="C13" s="22">
        <v>3625</v>
      </c>
      <c r="D13" s="22">
        <v>1510</v>
      </c>
      <c r="E13" s="22"/>
      <c r="F13" s="22"/>
      <c r="G13" s="22"/>
    </row>
    <row r="14" spans="1:7" ht="11.25">
      <c r="A14" s="6" t="s">
        <v>154</v>
      </c>
      <c r="B14" s="22">
        <v>3608868</v>
      </c>
      <c r="C14" s="22">
        <v>2698004</v>
      </c>
      <c r="D14" s="22">
        <v>2786581</v>
      </c>
      <c r="E14" s="22">
        <v>2780819</v>
      </c>
      <c r="F14" s="22">
        <v>3114181</v>
      </c>
      <c r="G14" s="22">
        <v>1569690</v>
      </c>
    </row>
    <row r="15" spans="1:7" ht="11.25">
      <c r="A15" s="6" t="s">
        <v>155</v>
      </c>
      <c r="B15" s="22">
        <v>543240</v>
      </c>
      <c r="C15" s="22">
        <v>313616</v>
      </c>
      <c r="D15" s="22">
        <v>260455</v>
      </c>
      <c r="E15" s="22">
        <v>133075</v>
      </c>
      <c r="F15" s="22">
        <v>81001</v>
      </c>
      <c r="G15" s="22">
        <v>224501</v>
      </c>
    </row>
    <row r="16" spans="1:7" ht="11.25">
      <c r="A16" s="6" t="s">
        <v>156</v>
      </c>
      <c r="B16" s="22">
        <v>1693736</v>
      </c>
      <c r="C16" s="22">
        <v>1383680</v>
      </c>
      <c r="D16" s="22">
        <v>1305158</v>
      </c>
      <c r="E16" s="22">
        <v>1476060</v>
      </c>
      <c r="F16" s="22">
        <v>2388524</v>
      </c>
      <c r="G16" s="22">
        <v>837373</v>
      </c>
    </row>
    <row r="17" spans="1:7" ht="11.25">
      <c r="A17" s="6" t="s">
        <v>157</v>
      </c>
      <c r="B17" s="22"/>
      <c r="C17" s="22">
        <v>286</v>
      </c>
      <c r="D17" s="22"/>
      <c r="E17" s="22">
        <v>504</v>
      </c>
      <c r="F17" s="22">
        <v>2956</v>
      </c>
      <c r="G17" s="22"/>
    </row>
    <row r="18" spans="1:7" ht="11.25">
      <c r="A18" s="6" t="s">
        <v>158</v>
      </c>
      <c r="B18" s="22">
        <v>5691</v>
      </c>
      <c r="C18" s="22">
        <v>2276</v>
      </c>
      <c r="D18" s="22">
        <v>3595</v>
      </c>
      <c r="E18" s="22">
        <v>14014</v>
      </c>
      <c r="F18" s="22">
        <v>9009</v>
      </c>
      <c r="G18" s="22"/>
    </row>
    <row r="19" spans="1:7" ht="11.25">
      <c r="A19" s="6" t="s">
        <v>159</v>
      </c>
      <c r="B19" s="22">
        <v>2242669</v>
      </c>
      <c r="C19" s="22">
        <v>1699859</v>
      </c>
      <c r="D19" s="22">
        <v>1569209</v>
      </c>
      <c r="E19" s="22">
        <v>1623654</v>
      </c>
      <c r="F19" s="22">
        <v>2481493</v>
      </c>
      <c r="G19" s="22">
        <v>1061874</v>
      </c>
    </row>
    <row r="20" spans="1:7" ht="11.25">
      <c r="A20" s="6" t="s">
        <v>160</v>
      </c>
      <c r="B20" s="22">
        <v>475641</v>
      </c>
      <c r="C20" s="22">
        <v>543240</v>
      </c>
      <c r="D20" s="22">
        <v>313616</v>
      </c>
      <c r="E20" s="22">
        <v>260455</v>
      </c>
      <c r="F20" s="22">
        <v>133075</v>
      </c>
      <c r="G20" s="22">
        <v>81001</v>
      </c>
    </row>
    <row r="21" spans="1:7" ht="11.25">
      <c r="A21" s="6" t="s">
        <v>161</v>
      </c>
      <c r="B21" s="22">
        <v>8956</v>
      </c>
      <c r="C21" s="22">
        <v>15345</v>
      </c>
      <c r="D21" s="22">
        <v>7492</v>
      </c>
      <c r="E21" s="22">
        <v>21308</v>
      </c>
      <c r="F21" s="22">
        <v>96405</v>
      </c>
      <c r="G21" s="22">
        <v>158558</v>
      </c>
    </row>
    <row r="22" spans="1:7" ht="11.25">
      <c r="A22" s="6" t="s">
        <v>162</v>
      </c>
      <c r="B22" s="22">
        <v>1758070</v>
      </c>
      <c r="C22" s="22">
        <v>1141273</v>
      </c>
      <c r="D22" s="22">
        <v>1248100</v>
      </c>
      <c r="E22" s="22">
        <v>1341891</v>
      </c>
      <c r="F22" s="22">
        <v>2252012</v>
      </c>
      <c r="G22" s="22">
        <v>822314</v>
      </c>
    </row>
    <row r="23" spans="1:7" ht="11.25">
      <c r="A23" s="6" t="s">
        <v>163</v>
      </c>
      <c r="B23" s="22">
        <v>50</v>
      </c>
      <c r="C23" s="22">
        <v>14</v>
      </c>
      <c r="D23" s="22">
        <v>2265</v>
      </c>
      <c r="E23" s="22">
        <v>830</v>
      </c>
      <c r="F23" s="22"/>
      <c r="G23" s="22"/>
    </row>
    <row r="24" spans="1:7" ht="11.25">
      <c r="A24" s="6" t="s">
        <v>164</v>
      </c>
      <c r="B24" s="22">
        <v>108574</v>
      </c>
      <c r="C24" s="22">
        <v>106471</v>
      </c>
      <c r="D24" s="22">
        <v>82102</v>
      </c>
      <c r="E24" s="22">
        <v>41724</v>
      </c>
      <c r="F24" s="22">
        <v>24513</v>
      </c>
      <c r="G24" s="22"/>
    </row>
    <row r="25" spans="1:7" ht="11.25">
      <c r="A25" s="6" t="s">
        <v>159</v>
      </c>
      <c r="B25" s="22">
        <v>108624</v>
      </c>
      <c r="C25" s="22">
        <v>106486</v>
      </c>
      <c r="D25" s="22">
        <v>84367</v>
      </c>
      <c r="E25" s="22">
        <v>42555</v>
      </c>
      <c r="F25" s="22">
        <v>24513</v>
      </c>
      <c r="G25" s="22"/>
    </row>
    <row r="26" spans="1:7" ht="11.25">
      <c r="A26" s="6" t="s">
        <v>165</v>
      </c>
      <c r="B26" s="22">
        <v>7</v>
      </c>
      <c r="C26" s="22">
        <v>50</v>
      </c>
      <c r="D26" s="22">
        <v>14</v>
      </c>
      <c r="E26" s="22">
        <v>2265</v>
      </c>
      <c r="F26" s="22">
        <v>830</v>
      </c>
      <c r="G26" s="22"/>
    </row>
    <row r="27" spans="1:7" ht="11.25">
      <c r="A27" s="6" t="s">
        <v>166</v>
      </c>
      <c r="B27" s="22">
        <v>108617</v>
      </c>
      <c r="C27" s="22">
        <v>106435</v>
      </c>
      <c r="D27" s="22">
        <v>84352</v>
      </c>
      <c r="E27" s="22">
        <v>40290</v>
      </c>
      <c r="F27" s="22">
        <v>23682</v>
      </c>
      <c r="G27" s="22"/>
    </row>
    <row r="28" spans="1:7" ht="11.25">
      <c r="A28" s="6" t="s">
        <v>167</v>
      </c>
      <c r="B28" s="22">
        <v>2063</v>
      </c>
      <c r="C28" s="22">
        <v>1843</v>
      </c>
      <c r="D28" s="22">
        <v>768</v>
      </c>
      <c r="E28" s="22"/>
      <c r="F28" s="22"/>
      <c r="G28" s="22"/>
    </row>
    <row r="29" spans="1:7" ht="11.25">
      <c r="A29" s="6" t="s">
        <v>168</v>
      </c>
      <c r="B29" s="22">
        <v>1868751</v>
      </c>
      <c r="C29" s="22">
        <v>1249552</v>
      </c>
      <c r="D29" s="22">
        <v>1333220</v>
      </c>
      <c r="E29" s="22">
        <v>1382181</v>
      </c>
      <c r="F29" s="22">
        <v>2275695</v>
      </c>
      <c r="G29" s="22">
        <v>822314</v>
      </c>
    </row>
    <row r="30" spans="1:7" ht="11.25">
      <c r="A30" s="7" t="s">
        <v>169</v>
      </c>
      <c r="B30" s="22">
        <v>1740117</v>
      </c>
      <c r="C30" s="22">
        <v>1448451</v>
      </c>
      <c r="D30" s="22">
        <v>1453360</v>
      </c>
      <c r="E30" s="22">
        <v>1398637</v>
      </c>
      <c r="F30" s="22">
        <v>838486</v>
      </c>
      <c r="G30" s="22">
        <v>747375</v>
      </c>
    </row>
    <row r="31" spans="1:7" ht="11.25">
      <c r="A31" s="6" t="s">
        <v>170</v>
      </c>
      <c r="B31" s="22">
        <v>210533</v>
      </c>
      <c r="C31" s="22">
        <v>219200</v>
      </c>
      <c r="D31" s="22">
        <v>219200</v>
      </c>
      <c r="E31" s="22">
        <v>135033</v>
      </c>
      <c r="F31" s="22">
        <v>134616</v>
      </c>
      <c r="G31" s="22">
        <v>148866</v>
      </c>
    </row>
    <row r="32" spans="1:7" ht="11.25">
      <c r="A32" s="6" t="s">
        <v>171</v>
      </c>
      <c r="B32" s="22">
        <v>387689</v>
      </c>
      <c r="C32" s="22">
        <v>291314</v>
      </c>
      <c r="D32" s="22">
        <v>244170</v>
      </c>
      <c r="E32" s="22">
        <v>195371</v>
      </c>
      <c r="F32" s="22">
        <v>149351</v>
      </c>
      <c r="G32" s="22">
        <v>144761</v>
      </c>
    </row>
    <row r="33" spans="1:7" ht="11.25">
      <c r="A33" s="6" t="s">
        <v>172</v>
      </c>
      <c r="B33" s="22">
        <v>964</v>
      </c>
      <c r="C33" s="22">
        <v>8240</v>
      </c>
      <c r="D33" s="22">
        <v>3142</v>
      </c>
      <c r="E33" s="22">
        <v>94893</v>
      </c>
      <c r="F33" s="22"/>
      <c r="G33" s="22"/>
    </row>
    <row r="34" spans="1:7" ht="11.25">
      <c r="A34" s="6" t="s">
        <v>173</v>
      </c>
      <c r="B34" s="22">
        <v>73056</v>
      </c>
      <c r="C34" s="22">
        <v>81183</v>
      </c>
      <c r="D34" s="22">
        <v>80062</v>
      </c>
      <c r="E34" s="22">
        <v>81640</v>
      </c>
      <c r="F34" s="22">
        <v>94897</v>
      </c>
      <c r="G34" s="22">
        <v>121765</v>
      </c>
    </row>
    <row r="35" spans="1:7" ht="11.25">
      <c r="A35" s="6" t="s">
        <v>174</v>
      </c>
      <c r="B35" s="22">
        <v>34214</v>
      </c>
      <c r="C35" s="22">
        <v>39597</v>
      </c>
      <c r="D35" s="22">
        <v>30395</v>
      </c>
      <c r="E35" s="22">
        <v>11463</v>
      </c>
      <c r="F35" s="22">
        <v>10626</v>
      </c>
      <c r="G35" s="22">
        <v>8295</v>
      </c>
    </row>
    <row r="36" spans="1:7" ht="11.25">
      <c r="A36" s="6" t="s">
        <v>175</v>
      </c>
      <c r="B36" s="22">
        <v>372078</v>
      </c>
      <c r="C36" s="22">
        <v>464623</v>
      </c>
      <c r="D36" s="22">
        <v>445514</v>
      </c>
      <c r="E36" s="22">
        <v>496766</v>
      </c>
      <c r="F36" s="22">
        <v>837954</v>
      </c>
      <c r="G36" s="22">
        <v>763474</v>
      </c>
    </row>
    <row r="37" spans="1:7" ht="11.25">
      <c r="A37" s="6" t="s">
        <v>86</v>
      </c>
      <c r="B37" s="22">
        <v>322560</v>
      </c>
      <c r="C37" s="22">
        <v>303418</v>
      </c>
      <c r="D37" s="22">
        <v>253562</v>
      </c>
      <c r="E37" s="22">
        <v>233483</v>
      </c>
      <c r="F37" s="22">
        <v>265838</v>
      </c>
      <c r="G37" s="22">
        <v>236395</v>
      </c>
    </row>
    <row r="38" spans="1:7" ht="11.25">
      <c r="A38" s="6" t="s">
        <v>176</v>
      </c>
      <c r="B38" s="22">
        <v>1401097</v>
      </c>
      <c r="C38" s="22">
        <v>1407578</v>
      </c>
      <c r="D38" s="22">
        <v>1278397</v>
      </c>
      <c r="E38" s="22">
        <v>1266421</v>
      </c>
      <c r="F38" s="22">
        <v>1511630</v>
      </c>
      <c r="G38" s="22">
        <v>1445099</v>
      </c>
    </row>
    <row r="39" spans="1:7" ht="12" thickBot="1">
      <c r="A39" s="25" t="s">
        <v>177</v>
      </c>
      <c r="B39" s="23">
        <v>339019</v>
      </c>
      <c r="C39" s="23">
        <v>40873</v>
      </c>
      <c r="D39" s="23">
        <v>174962</v>
      </c>
      <c r="E39" s="23">
        <v>132215</v>
      </c>
      <c r="F39" s="23">
        <v>-673144</v>
      </c>
      <c r="G39" s="23">
        <v>-697723</v>
      </c>
    </row>
    <row r="40" spans="1:7" ht="12" thickTop="1">
      <c r="A40" s="6" t="s">
        <v>178</v>
      </c>
      <c r="B40" s="22">
        <v>886</v>
      </c>
      <c r="C40" s="22">
        <v>2716</v>
      </c>
      <c r="D40" s="22">
        <v>1043</v>
      </c>
      <c r="E40" s="22">
        <v>1244</v>
      </c>
      <c r="F40" s="22">
        <v>2198</v>
      </c>
      <c r="G40" s="22">
        <v>4226</v>
      </c>
    </row>
    <row r="41" spans="1:7" ht="11.25">
      <c r="A41" s="6" t="s">
        <v>179</v>
      </c>
      <c r="B41" s="22">
        <v>45699</v>
      </c>
      <c r="C41" s="22">
        <v>282</v>
      </c>
      <c r="D41" s="22">
        <v>290</v>
      </c>
      <c r="E41" s="22">
        <v>283</v>
      </c>
      <c r="F41" s="22">
        <v>226</v>
      </c>
      <c r="G41" s="22">
        <v>185</v>
      </c>
    </row>
    <row r="42" spans="1:7" ht="11.25">
      <c r="A42" s="6" t="s">
        <v>180</v>
      </c>
      <c r="B42" s="22">
        <v>137714</v>
      </c>
      <c r="C42" s="22"/>
      <c r="D42" s="22"/>
      <c r="E42" s="22"/>
      <c r="F42" s="22"/>
      <c r="G42" s="22"/>
    </row>
    <row r="43" spans="1:7" ht="11.25">
      <c r="A43" s="6" t="s">
        <v>181</v>
      </c>
      <c r="B43" s="22"/>
      <c r="C43" s="22"/>
      <c r="D43" s="22"/>
      <c r="E43" s="22"/>
      <c r="F43" s="22"/>
      <c r="G43" s="22">
        <v>8190</v>
      </c>
    </row>
    <row r="44" spans="1:7" ht="11.25">
      <c r="A44" s="6" t="s">
        <v>182</v>
      </c>
      <c r="B44" s="22">
        <v>30343</v>
      </c>
      <c r="C44" s="22">
        <v>31629</v>
      </c>
      <c r="D44" s="22"/>
      <c r="E44" s="22"/>
      <c r="F44" s="22"/>
      <c r="G44" s="22"/>
    </row>
    <row r="45" spans="1:7" ht="11.25">
      <c r="A45" s="6" t="s">
        <v>183</v>
      </c>
      <c r="B45" s="22">
        <v>60000</v>
      </c>
      <c r="C45" s="22">
        <v>17500</v>
      </c>
      <c r="D45" s="22"/>
      <c r="E45" s="22"/>
      <c r="F45" s="22"/>
      <c r="G45" s="22"/>
    </row>
    <row r="46" spans="1:7" ht="11.25">
      <c r="A46" s="6" t="s">
        <v>86</v>
      </c>
      <c r="B46" s="22">
        <v>760</v>
      </c>
      <c r="C46" s="22">
        <v>424</v>
      </c>
      <c r="D46" s="22">
        <v>1513</v>
      </c>
      <c r="E46" s="22">
        <v>138</v>
      </c>
      <c r="F46" s="22">
        <v>192</v>
      </c>
      <c r="G46" s="22">
        <v>4347</v>
      </c>
    </row>
    <row r="47" spans="1:7" ht="11.25">
      <c r="A47" s="6" t="s">
        <v>184</v>
      </c>
      <c r="B47" s="22">
        <v>275404</v>
      </c>
      <c r="C47" s="22">
        <v>52553</v>
      </c>
      <c r="D47" s="22">
        <v>20856</v>
      </c>
      <c r="E47" s="22">
        <v>3124</v>
      </c>
      <c r="F47" s="22">
        <v>2617</v>
      </c>
      <c r="G47" s="22">
        <v>16949</v>
      </c>
    </row>
    <row r="48" spans="1:7" ht="11.25">
      <c r="A48" s="6" t="s">
        <v>185</v>
      </c>
      <c r="B48" s="22">
        <v>18706</v>
      </c>
      <c r="C48" s="22">
        <v>15812</v>
      </c>
      <c r="D48" s="22">
        <v>15162</v>
      </c>
      <c r="E48" s="22">
        <v>16513</v>
      </c>
      <c r="F48" s="22">
        <v>19446</v>
      </c>
      <c r="G48" s="22">
        <v>8337</v>
      </c>
    </row>
    <row r="49" spans="1:7" ht="11.25">
      <c r="A49" s="6" t="s">
        <v>186</v>
      </c>
      <c r="B49" s="22">
        <v>1472</v>
      </c>
      <c r="C49" s="22">
        <v>1745</v>
      </c>
      <c r="D49" s="22">
        <v>975</v>
      </c>
      <c r="E49" s="22"/>
      <c r="F49" s="22"/>
      <c r="G49" s="22"/>
    </row>
    <row r="50" spans="1:7" ht="11.25">
      <c r="A50" s="6" t="s">
        <v>187</v>
      </c>
      <c r="B50" s="22"/>
      <c r="C50" s="22"/>
      <c r="D50" s="22">
        <v>7020</v>
      </c>
      <c r="E50" s="22"/>
      <c r="F50" s="22"/>
      <c r="G50" s="22"/>
    </row>
    <row r="51" spans="1:7" ht="11.25">
      <c r="A51" s="6" t="s">
        <v>188</v>
      </c>
      <c r="B51" s="22"/>
      <c r="C51" s="22">
        <v>3554</v>
      </c>
      <c r="D51" s="22">
        <v>40162</v>
      </c>
      <c r="E51" s="22">
        <v>32603</v>
      </c>
      <c r="F51" s="22">
        <v>23899</v>
      </c>
      <c r="G51" s="22">
        <v>4599</v>
      </c>
    </row>
    <row r="52" spans="1:7" ht="11.25">
      <c r="A52" s="6" t="s">
        <v>189</v>
      </c>
      <c r="B52" s="22"/>
      <c r="C52" s="22"/>
      <c r="D52" s="22"/>
      <c r="E52" s="22"/>
      <c r="F52" s="22"/>
      <c r="G52" s="22">
        <v>752</v>
      </c>
    </row>
    <row r="53" spans="1:7" ht="11.25">
      <c r="A53" s="6" t="s">
        <v>86</v>
      </c>
      <c r="B53" s="22">
        <v>1310</v>
      </c>
      <c r="C53" s="22">
        <v>2774</v>
      </c>
      <c r="D53" s="22">
        <v>1343</v>
      </c>
      <c r="E53" s="22">
        <v>224</v>
      </c>
      <c r="F53" s="22">
        <v>587</v>
      </c>
      <c r="G53" s="22">
        <v>273</v>
      </c>
    </row>
    <row r="54" spans="1:7" ht="11.25">
      <c r="A54" s="6" t="s">
        <v>190</v>
      </c>
      <c r="B54" s="22">
        <v>21489</v>
      </c>
      <c r="C54" s="22">
        <v>23886</v>
      </c>
      <c r="D54" s="22">
        <v>64663</v>
      </c>
      <c r="E54" s="22">
        <v>49341</v>
      </c>
      <c r="F54" s="22">
        <v>43934</v>
      </c>
      <c r="G54" s="22">
        <v>13963</v>
      </c>
    </row>
    <row r="55" spans="1:7" ht="12" thickBot="1">
      <c r="A55" s="25" t="s">
        <v>191</v>
      </c>
      <c r="B55" s="23">
        <v>592934</v>
      </c>
      <c r="C55" s="23">
        <v>69540</v>
      </c>
      <c r="D55" s="23">
        <v>131155</v>
      </c>
      <c r="E55" s="23">
        <v>85999</v>
      </c>
      <c r="F55" s="23">
        <v>-714461</v>
      </c>
      <c r="G55" s="23">
        <v>-694736</v>
      </c>
    </row>
    <row r="56" spans="1:7" ht="12" thickTop="1">
      <c r="A56" s="6" t="s">
        <v>192</v>
      </c>
      <c r="B56" s="22">
        <v>449</v>
      </c>
      <c r="C56" s="22"/>
      <c r="D56" s="22"/>
      <c r="E56" s="22"/>
      <c r="F56" s="22"/>
      <c r="G56" s="22"/>
    </row>
    <row r="57" spans="1:7" ht="11.25">
      <c r="A57" s="6" t="s">
        <v>182</v>
      </c>
      <c r="B57" s="22"/>
      <c r="C57" s="22"/>
      <c r="D57" s="22"/>
      <c r="E57" s="22">
        <v>23415</v>
      </c>
      <c r="F57" s="22"/>
      <c r="G57" s="22"/>
    </row>
    <row r="58" spans="1:7" ht="11.25">
      <c r="A58" s="6" t="s">
        <v>193</v>
      </c>
      <c r="B58" s="22"/>
      <c r="C58" s="22"/>
      <c r="D58" s="22"/>
      <c r="E58" s="22"/>
      <c r="F58" s="22">
        <v>51626</v>
      </c>
      <c r="G58" s="22"/>
    </row>
    <row r="59" spans="1:7" ht="11.25">
      <c r="A59" s="6" t="s">
        <v>194</v>
      </c>
      <c r="B59" s="22"/>
      <c r="C59" s="22"/>
      <c r="D59" s="22"/>
      <c r="E59" s="22"/>
      <c r="F59" s="22">
        <v>870</v>
      </c>
      <c r="G59" s="22"/>
    </row>
    <row r="60" spans="1:7" ht="11.25">
      <c r="A60" s="6" t="s">
        <v>195</v>
      </c>
      <c r="B60" s="22"/>
      <c r="C60" s="22"/>
      <c r="D60" s="22"/>
      <c r="E60" s="22"/>
      <c r="F60" s="22"/>
      <c r="G60" s="22">
        <v>941</v>
      </c>
    </row>
    <row r="61" spans="1:7" ht="11.25">
      <c r="A61" s="6" t="s">
        <v>196</v>
      </c>
      <c r="B61" s="22">
        <v>449</v>
      </c>
      <c r="C61" s="22"/>
      <c r="D61" s="22"/>
      <c r="E61" s="22">
        <v>23415</v>
      </c>
      <c r="F61" s="22">
        <v>52496</v>
      </c>
      <c r="G61" s="22">
        <v>941</v>
      </c>
    </row>
    <row r="62" spans="1:7" ht="11.25">
      <c r="A62" s="6" t="s">
        <v>197</v>
      </c>
      <c r="B62" s="22">
        <v>701</v>
      </c>
      <c r="C62" s="22"/>
      <c r="D62" s="22">
        <v>49</v>
      </c>
      <c r="E62" s="22">
        <v>31</v>
      </c>
      <c r="F62" s="22">
        <v>5524</v>
      </c>
      <c r="G62" s="22">
        <v>79996</v>
      </c>
    </row>
    <row r="63" spans="1:7" ht="11.25">
      <c r="A63" s="6" t="s">
        <v>198</v>
      </c>
      <c r="B63" s="22">
        <v>90</v>
      </c>
      <c r="C63" s="22">
        <v>409</v>
      </c>
      <c r="D63" s="22">
        <v>599</v>
      </c>
      <c r="E63" s="22">
        <v>2175</v>
      </c>
      <c r="F63" s="22">
        <v>18412</v>
      </c>
      <c r="G63" s="22">
        <v>53812</v>
      </c>
    </row>
    <row r="64" spans="1:7" ht="11.25">
      <c r="A64" s="6" t="s">
        <v>199</v>
      </c>
      <c r="B64" s="22">
        <v>20711</v>
      </c>
      <c r="C64" s="22"/>
      <c r="D64" s="22"/>
      <c r="E64" s="22"/>
      <c r="F64" s="22"/>
      <c r="G64" s="22"/>
    </row>
    <row r="65" spans="1:7" ht="11.25">
      <c r="A65" s="6" t="s">
        <v>200</v>
      </c>
      <c r="B65" s="22"/>
      <c r="C65" s="22"/>
      <c r="D65" s="22"/>
      <c r="E65" s="22"/>
      <c r="F65" s="22">
        <v>226793</v>
      </c>
      <c r="G65" s="22">
        <v>954206</v>
      </c>
    </row>
    <row r="66" spans="1:7" ht="11.25">
      <c r="A66" s="6" t="s">
        <v>201</v>
      </c>
      <c r="B66" s="22"/>
      <c r="C66" s="22"/>
      <c r="D66" s="22"/>
      <c r="E66" s="22"/>
      <c r="F66" s="22">
        <v>23606</v>
      </c>
      <c r="G66" s="22"/>
    </row>
    <row r="67" spans="1:7" ht="11.25">
      <c r="A67" s="6" t="s">
        <v>202</v>
      </c>
      <c r="B67" s="22"/>
      <c r="C67" s="22"/>
      <c r="D67" s="22"/>
      <c r="E67" s="22"/>
      <c r="F67" s="22">
        <v>287681</v>
      </c>
      <c r="G67" s="22"/>
    </row>
    <row r="68" spans="1:7" ht="11.25">
      <c r="A68" s="6" t="s">
        <v>203</v>
      </c>
      <c r="B68" s="22"/>
      <c r="C68" s="22"/>
      <c r="D68" s="22"/>
      <c r="E68" s="22"/>
      <c r="F68" s="22">
        <v>187</v>
      </c>
      <c r="G68" s="22"/>
    </row>
    <row r="69" spans="1:7" ht="11.25">
      <c r="A69" s="6" t="s">
        <v>204</v>
      </c>
      <c r="B69" s="22">
        <v>21502</v>
      </c>
      <c r="C69" s="22">
        <v>409</v>
      </c>
      <c r="D69" s="22">
        <v>25072</v>
      </c>
      <c r="E69" s="22">
        <v>2206</v>
      </c>
      <c r="F69" s="22">
        <v>620213</v>
      </c>
      <c r="G69" s="22">
        <v>1088015</v>
      </c>
    </row>
    <row r="70" spans="1:7" ht="11.25">
      <c r="A70" s="7" t="s">
        <v>205</v>
      </c>
      <c r="B70" s="22">
        <v>571881</v>
      </c>
      <c r="C70" s="22">
        <v>69130</v>
      </c>
      <c r="D70" s="22">
        <v>106083</v>
      </c>
      <c r="E70" s="22">
        <v>107208</v>
      </c>
      <c r="F70" s="22">
        <v>-1282178</v>
      </c>
      <c r="G70" s="22">
        <v>-1781810</v>
      </c>
    </row>
    <row r="71" spans="1:7" ht="11.25">
      <c r="A71" s="7" t="s">
        <v>206</v>
      </c>
      <c r="B71" s="22">
        <v>27902</v>
      </c>
      <c r="C71" s="22">
        <v>2290</v>
      </c>
      <c r="D71" s="22">
        <v>2280</v>
      </c>
      <c r="E71" s="22">
        <v>2300</v>
      </c>
      <c r="F71" s="22">
        <v>2400</v>
      </c>
      <c r="G71" s="22">
        <v>2400</v>
      </c>
    </row>
    <row r="72" spans="1:7" ht="11.25">
      <c r="A72" s="7" t="s">
        <v>207</v>
      </c>
      <c r="B72" s="22">
        <v>14254</v>
      </c>
      <c r="C72" s="22">
        <v>-25245</v>
      </c>
      <c r="D72" s="22"/>
      <c r="E72" s="22"/>
      <c r="F72" s="22"/>
      <c r="G72" s="22"/>
    </row>
    <row r="73" spans="1:7" ht="11.25">
      <c r="A73" s="7" t="s">
        <v>208</v>
      </c>
      <c r="B73" s="22">
        <v>42156</v>
      </c>
      <c r="C73" s="22">
        <v>-22955</v>
      </c>
      <c r="D73" s="22">
        <v>2280</v>
      </c>
      <c r="E73" s="22">
        <v>2300</v>
      </c>
      <c r="F73" s="22">
        <v>2400</v>
      </c>
      <c r="G73" s="22">
        <v>2400</v>
      </c>
    </row>
    <row r="74" spans="1:7" ht="12" thickBot="1">
      <c r="A74" s="7" t="s">
        <v>209</v>
      </c>
      <c r="B74" s="22">
        <v>529724</v>
      </c>
      <c r="C74" s="22">
        <v>92085</v>
      </c>
      <c r="D74" s="22">
        <v>103803</v>
      </c>
      <c r="E74" s="22">
        <v>104908</v>
      </c>
      <c r="F74" s="22">
        <v>-1284578</v>
      </c>
      <c r="G74" s="22">
        <v>-1784210</v>
      </c>
    </row>
    <row r="75" spans="1:7" ht="12" thickTop="1">
      <c r="A75" s="8"/>
      <c r="B75" s="24"/>
      <c r="C75" s="24"/>
      <c r="D75" s="24"/>
      <c r="E75" s="24"/>
      <c r="F75" s="24"/>
      <c r="G75" s="24"/>
    </row>
    <row r="77" ht="11.25">
      <c r="A77" s="20" t="s">
        <v>143</v>
      </c>
    </row>
    <row r="78" ht="11.25">
      <c r="A78" s="20" t="s">
        <v>144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8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139</v>
      </c>
      <c r="B2" s="14">
        <v>6659</v>
      </c>
      <c r="C2" s="14"/>
      <c r="D2" s="14"/>
      <c r="E2" s="14"/>
      <c r="F2" s="14"/>
      <c r="G2" s="14"/>
    </row>
    <row r="3" spans="1:7" ht="12" thickBot="1">
      <c r="A3" s="11" t="s">
        <v>140</v>
      </c>
      <c r="B3" s="1" t="s">
        <v>141</v>
      </c>
      <c r="C3" s="1"/>
      <c r="D3" s="1"/>
      <c r="E3" s="1"/>
      <c r="F3" s="1"/>
      <c r="G3" s="1"/>
    </row>
    <row r="4" spans="1:7" ht="12" thickTop="1">
      <c r="A4" s="10" t="s">
        <v>52</v>
      </c>
      <c r="B4" s="15" t="str">
        <f>HYPERLINK("http://www.kabupro.jp/mark/20130621/S000DMUZ.htm","有価証券報告書")</f>
        <v>有価証券報告書</v>
      </c>
      <c r="C4" s="15" t="str">
        <f>HYPERLINK("http://www.kabupro.jp/mark/20130621/S000DMUZ.htm","有価証券報告書")</f>
        <v>有価証券報告書</v>
      </c>
      <c r="D4" s="15" t="str">
        <f>HYPERLINK("http://www.kabupro.jp/mark/20120621/S000B30O.htm","有価証券報告書")</f>
        <v>有価証券報告書</v>
      </c>
      <c r="E4" s="15" t="str">
        <f>HYPERLINK("http://www.kabupro.jp/mark/20110624/S0008L1F.htm","有価証券報告書")</f>
        <v>有価証券報告書</v>
      </c>
      <c r="F4" s="15" t="str">
        <f>HYPERLINK("http://www.kabupro.jp/mark/20100624/S00060CU.htm","有価証券報告書")</f>
        <v>有価証券報告書</v>
      </c>
      <c r="G4" s="15" t="str">
        <f>HYPERLINK("http://www.kabupro.jp/mark/20090629/S0003KSE.htm","有価証券報告書")</f>
        <v>有価証券報告書</v>
      </c>
    </row>
    <row r="5" spans="1:7" ht="12" thickBot="1">
      <c r="A5" s="11" t="s">
        <v>53</v>
      </c>
      <c r="B5" s="1" t="s">
        <v>59</v>
      </c>
      <c r="C5" s="1" t="s">
        <v>59</v>
      </c>
      <c r="D5" s="1" t="s">
        <v>63</v>
      </c>
      <c r="E5" s="1" t="s">
        <v>65</v>
      </c>
      <c r="F5" s="1" t="s">
        <v>67</v>
      </c>
      <c r="G5" s="1" t="s">
        <v>69</v>
      </c>
    </row>
    <row r="6" spans="1:7" ht="12.75" thickBot="1" thickTop="1">
      <c r="A6" s="10" t="s">
        <v>54</v>
      </c>
      <c r="B6" s="18" t="s">
        <v>142</v>
      </c>
      <c r="C6" s="19"/>
      <c r="D6" s="19"/>
      <c r="E6" s="19"/>
      <c r="F6" s="19"/>
      <c r="G6" s="19"/>
    </row>
    <row r="7" spans="1:7" ht="12" thickTop="1">
      <c r="A7" s="12" t="s">
        <v>55</v>
      </c>
      <c r="B7" s="16" t="s">
        <v>60</v>
      </c>
      <c r="C7" s="16" t="s">
        <v>60</v>
      </c>
      <c r="D7" s="16" t="s">
        <v>60</v>
      </c>
      <c r="E7" s="16" t="s">
        <v>60</v>
      </c>
      <c r="F7" s="16" t="s">
        <v>60</v>
      </c>
      <c r="G7" s="16" t="s">
        <v>60</v>
      </c>
    </row>
    <row r="8" spans="1:7" ht="11.25">
      <c r="A8" s="13" t="s">
        <v>56</v>
      </c>
      <c r="B8" s="17"/>
      <c r="C8" s="17"/>
      <c r="D8" s="17"/>
      <c r="E8" s="17"/>
      <c r="F8" s="17"/>
      <c r="G8" s="17"/>
    </row>
    <row r="9" spans="1:7" ht="11.25">
      <c r="A9" s="13" t="s">
        <v>57</v>
      </c>
      <c r="B9" s="17" t="s">
        <v>61</v>
      </c>
      <c r="C9" s="17" t="s">
        <v>62</v>
      </c>
      <c r="D9" s="17" t="s">
        <v>64</v>
      </c>
      <c r="E9" s="17" t="s">
        <v>66</v>
      </c>
      <c r="F9" s="17" t="s">
        <v>68</v>
      </c>
      <c r="G9" s="17" t="s">
        <v>70</v>
      </c>
    </row>
    <row r="10" spans="1:7" ht="12" thickBot="1">
      <c r="A10" s="13" t="s">
        <v>58</v>
      </c>
      <c r="B10" s="17" t="s">
        <v>72</v>
      </c>
      <c r="C10" s="17" t="s">
        <v>72</v>
      </c>
      <c r="D10" s="17" t="s">
        <v>72</v>
      </c>
      <c r="E10" s="17" t="s">
        <v>72</v>
      </c>
      <c r="F10" s="17" t="s">
        <v>72</v>
      </c>
      <c r="G10" s="17" t="s">
        <v>72</v>
      </c>
    </row>
    <row r="11" spans="1:7" ht="12" thickTop="1">
      <c r="A11" s="9" t="s">
        <v>71</v>
      </c>
      <c r="B11" s="21">
        <v>1386884</v>
      </c>
      <c r="C11" s="21">
        <v>1358546</v>
      </c>
      <c r="D11" s="21">
        <v>812334</v>
      </c>
      <c r="E11" s="21">
        <v>1317210</v>
      </c>
      <c r="F11" s="21">
        <v>1514580</v>
      </c>
      <c r="G11" s="21">
        <v>1271399</v>
      </c>
    </row>
    <row r="12" spans="1:7" ht="11.25">
      <c r="A12" s="2" t="s">
        <v>73</v>
      </c>
      <c r="B12" s="22">
        <v>12896</v>
      </c>
      <c r="C12" s="22">
        <v>1869</v>
      </c>
      <c r="D12" s="22">
        <v>6683</v>
      </c>
      <c r="E12" s="22">
        <v>20972</v>
      </c>
      <c r="F12" s="22">
        <v>4957</v>
      </c>
      <c r="G12" s="22"/>
    </row>
    <row r="13" spans="1:7" ht="11.25">
      <c r="A13" s="2" t="s">
        <v>74</v>
      </c>
      <c r="B13" s="22">
        <v>1728640</v>
      </c>
      <c r="C13" s="22">
        <v>1141046</v>
      </c>
      <c r="D13" s="22">
        <v>1243496</v>
      </c>
      <c r="E13" s="22">
        <v>828662</v>
      </c>
      <c r="F13" s="22">
        <v>434822</v>
      </c>
      <c r="G13" s="22">
        <v>705158</v>
      </c>
    </row>
    <row r="14" spans="1:7" ht="11.25">
      <c r="A14" s="2" t="s">
        <v>75</v>
      </c>
      <c r="B14" s="22"/>
      <c r="C14" s="22"/>
      <c r="D14" s="22"/>
      <c r="E14" s="22"/>
      <c r="F14" s="22"/>
      <c r="G14" s="22">
        <v>81001</v>
      </c>
    </row>
    <row r="15" spans="1:7" ht="11.25">
      <c r="A15" s="2" t="s">
        <v>76</v>
      </c>
      <c r="B15" s="22">
        <v>475649</v>
      </c>
      <c r="C15" s="22">
        <v>543290</v>
      </c>
      <c r="D15" s="22">
        <v>313631</v>
      </c>
      <c r="E15" s="22">
        <v>262720</v>
      </c>
      <c r="F15" s="22">
        <v>133905</v>
      </c>
      <c r="G15" s="22"/>
    </row>
    <row r="16" spans="1:7" ht="11.25">
      <c r="A16" s="2" t="s">
        <v>77</v>
      </c>
      <c r="B16" s="22"/>
      <c r="C16" s="22"/>
      <c r="D16" s="22"/>
      <c r="E16" s="22"/>
      <c r="F16" s="22"/>
      <c r="G16" s="22">
        <v>55915</v>
      </c>
    </row>
    <row r="17" spans="1:7" ht="11.25">
      <c r="A17" s="2" t="s">
        <v>78</v>
      </c>
      <c r="B17" s="22"/>
      <c r="C17" s="22"/>
      <c r="D17" s="22"/>
      <c r="E17" s="22"/>
      <c r="F17" s="22"/>
      <c r="G17" s="22">
        <v>286</v>
      </c>
    </row>
    <row r="18" spans="1:7" ht="11.25">
      <c r="A18" s="2" t="s">
        <v>79</v>
      </c>
      <c r="B18" s="22">
        <v>37298</v>
      </c>
      <c r="C18" s="22">
        <v>35766</v>
      </c>
      <c r="D18" s="22">
        <v>37431</v>
      </c>
      <c r="E18" s="22">
        <v>28254</v>
      </c>
      <c r="F18" s="22">
        <v>25096</v>
      </c>
      <c r="G18" s="22"/>
    </row>
    <row r="19" spans="1:7" ht="11.25">
      <c r="A19" s="2" t="s">
        <v>80</v>
      </c>
      <c r="B19" s="22"/>
      <c r="C19" s="22"/>
      <c r="D19" s="22"/>
      <c r="E19" s="22"/>
      <c r="F19" s="22">
        <v>3675</v>
      </c>
      <c r="G19" s="22"/>
    </row>
    <row r="20" spans="1:7" ht="11.25">
      <c r="A20" s="2" t="s">
        <v>81</v>
      </c>
      <c r="B20" s="22">
        <v>24031</v>
      </c>
      <c r="C20" s="22">
        <v>20552</v>
      </c>
      <c r="D20" s="22">
        <v>16253</v>
      </c>
      <c r="E20" s="22">
        <v>12382</v>
      </c>
      <c r="F20" s="22">
        <v>15041</v>
      </c>
      <c r="G20" s="22">
        <v>26831</v>
      </c>
    </row>
    <row r="21" spans="1:7" ht="11.25">
      <c r="A21" s="2" t="s">
        <v>82</v>
      </c>
      <c r="B21" s="22">
        <v>17710</v>
      </c>
      <c r="C21" s="22">
        <v>25245</v>
      </c>
      <c r="D21" s="22"/>
      <c r="E21" s="22"/>
      <c r="F21" s="22"/>
      <c r="G21" s="22"/>
    </row>
    <row r="22" spans="1:7" ht="11.25">
      <c r="A22" s="2" t="s">
        <v>83</v>
      </c>
      <c r="B22" s="22">
        <v>16574</v>
      </c>
      <c r="C22" s="22">
        <v>20962</v>
      </c>
      <c r="D22" s="22">
        <v>73845</v>
      </c>
      <c r="E22" s="22">
        <v>67230</v>
      </c>
      <c r="F22" s="22">
        <v>417</v>
      </c>
      <c r="G22" s="22">
        <v>67544</v>
      </c>
    </row>
    <row r="23" spans="1:7" ht="11.25">
      <c r="A23" s="2" t="s">
        <v>84</v>
      </c>
      <c r="B23" s="22">
        <v>35837</v>
      </c>
      <c r="C23" s="22">
        <v>18868</v>
      </c>
      <c r="D23" s="22"/>
      <c r="E23" s="22">
        <v>33497</v>
      </c>
      <c r="F23" s="22"/>
      <c r="G23" s="22">
        <v>34805</v>
      </c>
    </row>
    <row r="24" spans="1:7" ht="11.25">
      <c r="A24" s="2" t="s">
        <v>85</v>
      </c>
      <c r="B24" s="22"/>
      <c r="C24" s="22">
        <v>3379</v>
      </c>
      <c r="D24" s="22">
        <v>2893</v>
      </c>
      <c r="E24" s="22">
        <v>2530</v>
      </c>
      <c r="F24" s="22">
        <v>3744</v>
      </c>
      <c r="G24" s="22">
        <v>3258</v>
      </c>
    </row>
    <row r="25" spans="1:7" ht="11.25">
      <c r="A25" s="2" t="s">
        <v>86</v>
      </c>
      <c r="B25" s="22">
        <v>6090</v>
      </c>
      <c r="C25" s="22">
        <v>25655</v>
      </c>
      <c r="D25" s="22">
        <v>11053</v>
      </c>
      <c r="E25" s="22">
        <v>132</v>
      </c>
      <c r="F25" s="22">
        <v>375</v>
      </c>
      <c r="G25" s="22">
        <v>450</v>
      </c>
    </row>
    <row r="26" spans="1:7" ht="11.25">
      <c r="A26" s="2" t="s">
        <v>87</v>
      </c>
      <c r="B26" s="22">
        <v>-5230</v>
      </c>
      <c r="C26" s="22">
        <v>-9210</v>
      </c>
      <c r="D26" s="22">
        <v>-10100</v>
      </c>
      <c r="E26" s="22">
        <v>-7750</v>
      </c>
      <c r="F26" s="22">
        <v>-3500</v>
      </c>
      <c r="G26" s="22">
        <v>-6100</v>
      </c>
    </row>
    <row r="27" spans="1:7" ht="11.25">
      <c r="A27" s="2" t="s">
        <v>88</v>
      </c>
      <c r="B27" s="22">
        <v>3736384</v>
      </c>
      <c r="C27" s="22">
        <v>3185972</v>
      </c>
      <c r="D27" s="22">
        <v>2507524</v>
      </c>
      <c r="E27" s="22">
        <v>2570295</v>
      </c>
      <c r="F27" s="22">
        <v>2152367</v>
      </c>
      <c r="G27" s="22">
        <v>3062842</v>
      </c>
    </row>
    <row r="28" spans="1:7" ht="11.25">
      <c r="A28" s="3" t="s">
        <v>89</v>
      </c>
      <c r="B28" s="22">
        <v>39238</v>
      </c>
      <c r="C28" s="22">
        <v>8463</v>
      </c>
      <c r="D28" s="22">
        <v>8463</v>
      </c>
      <c r="E28" s="22">
        <v>7463</v>
      </c>
      <c r="F28" s="22">
        <v>5363</v>
      </c>
      <c r="G28" s="22">
        <v>22944</v>
      </c>
    </row>
    <row r="29" spans="1:7" ht="11.25">
      <c r="A29" s="4" t="s">
        <v>90</v>
      </c>
      <c r="B29" s="22">
        <v>-3102</v>
      </c>
      <c r="C29" s="22">
        <v>-5084</v>
      </c>
      <c r="D29" s="22">
        <v>-4578</v>
      </c>
      <c r="E29" s="22">
        <v>-4192</v>
      </c>
      <c r="F29" s="22">
        <v>-3831</v>
      </c>
      <c r="G29" s="22">
        <v>-7343</v>
      </c>
    </row>
    <row r="30" spans="1:7" ht="11.25">
      <c r="A30" s="4" t="s">
        <v>91</v>
      </c>
      <c r="B30" s="22">
        <v>36135</v>
      </c>
      <c r="C30" s="22">
        <v>3379</v>
      </c>
      <c r="D30" s="22">
        <v>3885</v>
      </c>
      <c r="E30" s="22">
        <v>3270</v>
      </c>
      <c r="F30" s="22">
        <v>1531</v>
      </c>
      <c r="G30" s="22">
        <v>15600</v>
      </c>
    </row>
    <row r="31" spans="1:7" ht="11.25">
      <c r="A31" s="3" t="s">
        <v>92</v>
      </c>
      <c r="B31" s="22">
        <v>1574</v>
      </c>
      <c r="C31" s="22">
        <v>1574</v>
      </c>
      <c r="D31" s="22">
        <v>1574</v>
      </c>
      <c r="E31" s="22">
        <v>1574</v>
      </c>
      <c r="F31" s="22">
        <v>1574</v>
      </c>
      <c r="G31" s="22">
        <v>1574</v>
      </c>
    </row>
    <row r="32" spans="1:7" ht="11.25">
      <c r="A32" s="4" t="s">
        <v>90</v>
      </c>
      <c r="B32" s="22">
        <v>-1442</v>
      </c>
      <c r="C32" s="22">
        <v>-1398</v>
      </c>
      <c r="D32" s="22">
        <v>-1340</v>
      </c>
      <c r="E32" s="22">
        <v>-1262</v>
      </c>
      <c r="F32" s="22">
        <v>-1159</v>
      </c>
      <c r="G32" s="22">
        <v>-1020</v>
      </c>
    </row>
    <row r="33" spans="1:7" ht="11.25">
      <c r="A33" s="4" t="s">
        <v>93</v>
      </c>
      <c r="B33" s="22">
        <v>131</v>
      </c>
      <c r="C33" s="22">
        <v>175</v>
      </c>
      <c r="D33" s="22">
        <v>233</v>
      </c>
      <c r="E33" s="22">
        <v>311</v>
      </c>
      <c r="F33" s="22">
        <v>415</v>
      </c>
      <c r="G33" s="22">
        <v>553</v>
      </c>
    </row>
    <row r="34" spans="1:7" ht="11.25">
      <c r="A34" s="3" t="s">
        <v>94</v>
      </c>
      <c r="B34" s="22">
        <v>512889</v>
      </c>
      <c r="C34" s="22">
        <v>510596</v>
      </c>
      <c r="D34" s="22">
        <v>480144</v>
      </c>
      <c r="E34" s="22">
        <v>462574</v>
      </c>
      <c r="F34" s="22">
        <v>438004</v>
      </c>
      <c r="G34" s="22">
        <v>528169</v>
      </c>
    </row>
    <row r="35" spans="1:7" ht="11.25">
      <c r="A35" s="4" t="s">
        <v>90</v>
      </c>
      <c r="B35" s="22">
        <v>-476242</v>
      </c>
      <c r="C35" s="22">
        <v>-462568</v>
      </c>
      <c r="D35" s="22">
        <v>-425150</v>
      </c>
      <c r="E35" s="22">
        <v>-379112</v>
      </c>
      <c r="F35" s="22">
        <v>-324605</v>
      </c>
      <c r="G35" s="22">
        <v>-321903</v>
      </c>
    </row>
    <row r="36" spans="1:7" ht="11.25">
      <c r="A36" s="4" t="s">
        <v>95</v>
      </c>
      <c r="B36" s="22">
        <v>36647</v>
      </c>
      <c r="C36" s="22">
        <v>48027</v>
      </c>
      <c r="D36" s="22">
        <v>54993</v>
      </c>
      <c r="E36" s="22">
        <v>83461</v>
      </c>
      <c r="F36" s="22">
        <v>113398</v>
      </c>
      <c r="G36" s="22">
        <v>206265</v>
      </c>
    </row>
    <row r="37" spans="1:7" ht="11.25">
      <c r="A37" s="3" t="s">
        <v>96</v>
      </c>
      <c r="B37" s="22">
        <v>46823</v>
      </c>
      <c r="C37" s="22">
        <v>45470</v>
      </c>
      <c r="D37" s="22">
        <v>38884</v>
      </c>
      <c r="E37" s="22">
        <v>38884</v>
      </c>
      <c r="F37" s="22">
        <v>38884</v>
      </c>
      <c r="G37" s="22"/>
    </row>
    <row r="38" spans="1:7" ht="11.25">
      <c r="A38" s="4" t="s">
        <v>90</v>
      </c>
      <c r="B38" s="22">
        <v>-31573</v>
      </c>
      <c r="C38" s="22">
        <v>-27996</v>
      </c>
      <c r="D38" s="22">
        <v>-20009</v>
      </c>
      <c r="E38" s="22">
        <v>-13339</v>
      </c>
      <c r="F38" s="22">
        <v>-6669</v>
      </c>
      <c r="G38" s="22"/>
    </row>
    <row r="39" spans="1:7" ht="11.25">
      <c r="A39" s="4" t="s">
        <v>96</v>
      </c>
      <c r="B39" s="22">
        <v>15250</v>
      </c>
      <c r="C39" s="22">
        <v>17473</v>
      </c>
      <c r="D39" s="22">
        <v>18874</v>
      </c>
      <c r="E39" s="22">
        <v>25544</v>
      </c>
      <c r="F39" s="22">
        <v>32214</v>
      </c>
      <c r="G39" s="22"/>
    </row>
    <row r="40" spans="1:7" ht="11.25">
      <c r="A40" s="3" t="s">
        <v>97</v>
      </c>
      <c r="B40" s="22">
        <v>88164</v>
      </c>
      <c r="C40" s="22">
        <v>69055</v>
      </c>
      <c r="D40" s="22">
        <v>77986</v>
      </c>
      <c r="E40" s="22">
        <v>112587</v>
      </c>
      <c r="F40" s="22">
        <v>147559</v>
      </c>
      <c r="G40" s="22">
        <v>222419</v>
      </c>
    </row>
    <row r="41" spans="1:7" ht="11.25">
      <c r="A41" s="3" t="s">
        <v>98</v>
      </c>
      <c r="B41" s="22">
        <v>12405</v>
      </c>
      <c r="C41" s="22">
        <v>8684</v>
      </c>
      <c r="D41" s="22">
        <v>22193</v>
      </c>
      <c r="E41" s="22">
        <v>44448</v>
      </c>
      <c r="F41" s="22">
        <v>76760</v>
      </c>
      <c r="G41" s="22">
        <v>166102</v>
      </c>
    </row>
    <row r="42" spans="1:7" ht="11.25">
      <c r="A42" s="3" t="s">
        <v>96</v>
      </c>
      <c r="B42" s="22">
        <v>41769</v>
      </c>
      <c r="C42" s="22">
        <v>55693</v>
      </c>
      <c r="D42" s="22"/>
      <c r="E42" s="22"/>
      <c r="F42" s="22"/>
      <c r="G42" s="22"/>
    </row>
    <row r="43" spans="1:7" ht="11.25">
      <c r="A43" s="3" t="s">
        <v>99</v>
      </c>
      <c r="B43" s="22">
        <v>54174</v>
      </c>
      <c r="C43" s="22">
        <v>64377</v>
      </c>
      <c r="D43" s="22">
        <v>22193</v>
      </c>
      <c r="E43" s="22">
        <v>44467</v>
      </c>
      <c r="F43" s="22">
        <v>76836</v>
      </c>
      <c r="G43" s="22">
        <v>166236</v>
      </c>
    </row>
    <row r="44" spans="1:7" ht="11.25">
      <c r="A44" s="3" t="s">
        <v>100</v>
      </c>
      <c r="B44" s="22">
        <v>27006</v>
      </c>
      <c r="C44" s="22">
        <v>24648</v>
      </c>
      <c r="D44" s="22">
        <v>26808</v>
      </c>
      <c r="E44" s="22">
        <v>29057</v>
      </c>
      <c r="F44" s="22">
        <v>3275</v>
      </c>
      <c r="G44" s="22">
        <v>21687</v>
      </c>
    </row>
    <row r="45" spans="1:7" ht="11.25">
      <c r="A45" s="3" t="s">
        <v>101</v>
      </c>
      <c r="B45" s="22">
        <v>167379</v>
      </c>
      <c r="C45" s="22">
        <v>159520</v>
      </c>
      <c r="D45" s="22">
        <v>0</v>
      </c>
      <c r="E45" s="22">
        <v>0</v>
      </c>
      <c r="F45" s="22">
        <v>0</v>
      </c>
      <c r="G45" s="22">
        <v>240698</v>
      </c>
    </row>
    <row r="46" spans="1:7" ht="11.25">
      <c r="A46" s="3" t="s">
        <v>102</v>
      </c>
      <c r="B46" s="22"/>
      <c r="C46" s="22">
        <v>285917</v>
      </c>
      <c r="D46" s="22">
        <v>229046</v>
      </c>
      <c r="E46" s="22">
        <v>141081</v>
      </c>
      <c r="F46" s="22">
        <v>191748</v>
      </c>
      <c r="G46" s="22"/>
    </row>
    <row r="47" spans="1:7" ht="11.25">
      <c r="A47" s="3" t="s">
        <v>103</v>
      </c>
      <c r="B47" s="22">
        <v>5296</v>
      </c>
      <c r="C47" s="22">
        <v>5771</v>
      </c>
      <c r="D47" s="22">
        <v>5925</v>
      </c>
      <c r="E47" s="22">
        <v>17047</v>
      </c>
      <c r="F47" s="22">
        <v>14679</v>
      </c>
      <c r="G47" s="22"/>
    </row>
    <row r="48" spans="1:7" ht="11.25">
      <c r="A48" s="3" t="s">
        <v>104</v>
      </c>
      <c r="B48" s="22">
        <v>23983</v>
      </c>
      <c r="C48" s="22">
        <v>25047</v>
      </c>
      <c r="D48" s="22">
        <v>25875</v>
      </c>
      <c r="E48" s="22">
        <v>28549</v>
      </c>
      <c r="F48" s="22">
        <v>47440</v>
      </c>
      <c r="G48" s="22">
        <v>67304</v>
      </c>
    </row>
    <row r="49" spans="1:7" ht="11.25">
      <c r="A49" s="3" t="s">
        <v>105</v>
      </c>
      <c r="B49" s="22">
        <v>4595</v>
      </c>
      <c r="C49" s="22">
        <v>4595</v>
      </c>
      <c r="D49" s="22">
        <v>4595</v>
      </c>
      <c r="E49" s="22">
        <v>16315</v>
      </c>
      <c r="F49" s="22">
        <v>11144</v>
      </c>
      <c r="G49" s="22">
        <v>2879</v>
      </c>
    </row>
    <row r="50" spans="1:7" ht="11.25">
      <c r="A50" s="3" t="s">
        <v>87</v>
      </c>
      <c r="B50" s="22"/>
      <c r="C50" s="22">
        <v>-26363</v>
      </c>
      <c r="D50" s="22">
        <v>-57103</v>
      </c>
      <c r="E50" s="22">
        <v>-40020</v>
      </c>
      <c r="F50" s="22">
        <v>-67685</v>
      </c>
      <c r="G50" s="22"/>
    </row>
    <row r="51" spans="1:7" ht="11.25">
      <c r="A51" s="3" t="s">
        <v>106</v>
      </c>
      <c r="B51" s="22">
        <v>228261</v>
      </c>
      <c r="C51" s="22">
        <v>479135</v>
      </c>
      <c r="D51" s="22">
        <v>251776</v>
      </c>
      <c r="E51" s="22">
        <v>210639</v>
      </c>
      <c r="F51" s="22">
        <v>220254</v>
      </c>
      <c r="G51" s="22">
        <v>332570</v>
      </c>
    </row>
    <row r="52" spans="1:7" ht="11.25">
      <c r="A52" s="2" t="s">
        <v>107</v>
      </c>
      <c r="B52" s="22">
        <v>370601</v>
      </c>
      <c r="C52" s="22">
        <v>612568</v>
      </c>
      <c r="D52" s="22">
        <v>351956</v>
      </c>
      <c r="E52" s="22">
        <v>367694</v>
      </c>
      <c r="F52" s="22">
        <v>444650</v>
      </c>
      <c r="G52" s="22">
        <v>721226</v>
      </c>
    </row>
    <row r="53" spans="1:7" ht="12" thickBot="1">
      <c r="A53" s="5" t="s">
        <v>108</v>
      </c>
      <c r="B53" s="23">
        <v>4106986</v>
      </c>
      <c r="C53" s="23">
        <v>3798541</v>
      </c>
      <c r="D53" s="23">
        <v>2859481</v>
      </c>
      <c r="E53" s="23">
        <v>2937989</v>
      </c>
      <c r="F53" s="23">
        <v>2597018</v>
      </c>
      <c r="G53" s="23">
        <v>3784069</v>
      </c>
    </row>
    <row r="54" spans="1:7" ht="12" thickTop="1">
      <c r="A54" s="2" t="s">
        <v>109</v>
      </c>
      <c r="B54" s="22">
        <v>214825</v>
      </c>
      <c r="C54" s="22">
        <v>314896</v>
      </c>
      <c r="D54" s="22">
        <v>214863</v>
      </c>
      <c r="E54" s="22">
        <v>208155</v>
      </c>
      <c r="F54" s="22">
        <v>239985</v>
      </c>
      <c r="G54" s="22">
        <v>336977</v>
      </c>
    </row>
    <row r="55" spans="1:7" ht="11.25">
      <c r="A55" s="2" t="s">
        <v>110</v>
      </c>
      <c r="B55" s="22">
        <v>718000</v>
      </c>
      <c r="C55" s="22">
        <v>1028000</v>
      </c>
      <c r="D55" s="22">
        <v>385000</v>
      </c>
      <c r="E55" s="22">
        <v>728978</v>
      </c>
      <c r="F55" s="22">
        <v>346000</v>
      </c>
      <c r="G55" s="22">
        <v>280000</v>
      </c>
    </row>
    <row r="56" spans="1:7" ht="11.25">
      <c r="A56" s="2" t="s">
        <v>111</v>
      </c>
      <c r="B56" s="22">
        <v>35000</v>
      </c>
      <c r="C56" s="22">
        <v>35000</v>
      </c>
      <c r="D56" s="22">
        <v>35000</v>
      </c>
      <c r="E56" s="22"/>
      <c r="F56" s="22"/>
      <c r="G56" s="22"/>
    </row>
    <row r="57" spans="1:7" ht="11.25">
      <c r="A57" s="2" t="s">
        <v>112</v>
      </c>
      <c r="B57" s="22">
        <v>134204</v>
      </c>
      <c r="C57" s="22">
        <v>87484</v>
      </c>
      <c r="D57" s="22">
        <v>101640</v>
      </c>
      <c r="E57" s="22">
        <v>81360</v>
      </c>
      <c r="F57" s="22">
        <v>81360</v>
      </c>
      <c r="G57" s="22">
        <v>82760</v>
      </c>
    </row>
    <row r="58" spans="1:7" ht="11.25">
      <c r="A58" s="2" t="s">
        <v>113</v>
      </c>
      <c r="B58" s="22">
        <v>27643</v>
      </c>
      <c r="C58" s="22">
        <v>27723</v>
      </c>
      <c r="D58" s="22">
        <v>12048</v>
      </c>
      <c r="E58" s="22">
        <v>11399</v>
      </c>
      <c r="F58" s="22">
        <v>10786</v>
      </c>
      <c r="G58" s="22"/>
    </row>
    <row r="59" spans="1:7" ht="11.25">
      <c r="A59" s="2" t="s">
        <v>114</v>
      </c>
      <c r="B59" s="22">
        <v>55628</v>
      </c>
      <c r="C59" s="22">
        <v>131809</v>
      </c>
      <c r="D59" s="22">
        <v>29361</v>
      </c>
      <c r="E59" s="22">
        <v>111611</v>
      </c>
      <c r="F59" s="22">
        <v>139926</v>
      </c>
      <c r="G59" s="22">
        <v>50845</v>
      </c>
    </row>
    <row r="60" spans="1:7" ht="11.25">
      <c r="A60" s="2" t="s">
        <v>115</v>
      </c>
      <c r="B60" s="22">
        <v>34400</v>
      </c>
      <c r="C60" s="22">
        <v>7434</v>
      </c>
      <c r="D60" s="22">
        <v>8914</v>
      </c>
      <c r="E60" s="22">
        <v>8853</v>
      </c>
      <c r="F60" s="22">
        <v>5448</v>
      </c>
      <c r="G60" s="22">
        <v>6885</v>
      </c>
    </row>
    <row r="61" spans="1:7" ht="11.25">
      <c r="A61" s="2" t="s">
        <v>116</v>
      </c>
      <c r="B61" s="22">
        <v>20604</v>
      </c>
      <c r="C61" s="22">
        <v>13529</v>
      </c>
      <c r="D61" s="22">
        <v>8456</v>
      </c>
      <c r="E61" s="22">
        <v>12106</v>
      </c>
      <c r="F61" s="22">
        <v>5921</v>
      </c>
      <c r="G61" s="22">
        <v>6186</v>
      </c>
    </row>
    <row r="62" spans="1:7" ht="11.25">
      <c r="A62" s="2" t="s">
        <v>117</v>
      </c>
      <c r="B62" s="22">
        <v>328</v>
      </c>
      <c r="C62" s="22">
        <v>358</v>
      </c>
      <c r="D62" s="22">
        <v>358</v>
      </c>
      <c r="E62" s="22">
        <v>358</v>
      </c>
      <c r="F62" s="22">
        <v>358</v>
      </c>
      <c r="G62" s="22"/>
    </row>
    <row r="63" spans="1:7" ht="11.25">
      <c r="A63" s="2" t="s">
        <v>86</v>
      </c>
      <c r="B63" s="22">
        <v>16532</v>
      </c>
      <c r="C63" s="22">
        <v>11754</v>
      </c>
      <c r="D63" s="22">
        <v>2293</v>
      </c>
      <c r="E63" s="22">
        <v>945</v>
      </c>
      <c r="F63" s="22">
        <v>496</v>
      </c>
      <c r="G63" s="22">
        <v>653</v>
      </c>
    </row>
    <row r="64" spans="1:7" ht="11.25">
      <c r="A64" s="2" t="s">
        <v>118</v>
      </c>
      <c r="B64" s="22">
        <v>1257166</v>
      </c>
      <c r="C64" s="22">
        <v>1657990</v>
      </c>
      <c r="D64" s="22">
        <v>802354</v>
      </c>
      <c r="E64" s="22">
        <v>1163767</v>
      </c>
      <c r="F64" s="22">
        <v>849447</v>
      </c>
      <c r="G64" s="22">
        <v>764307</v>
      </c>
    </row>
    <row r="65" spans="1:7" ht="11.25">
      <c r="A65" s="2" t="s">
        <v>119</v>
      </c>
      <c r="B65" s="22">
        <v>127500</v>
      </c>
      <c r="C65" s="22">
        <v>162500</v>
      </c>
      <c r="D65" s="22">
        <v>197500</v>
      </c>
      <c r="E65" s="22"/>
      <c r="F65" s="22"/>
      <c r="G65" s="22"/>
    </row>
    <row r="66" spans="1:7" ht="11.25">
      <c r="A66" s="2" t="s">
        <v>120</v>
      </c>
      <c r="B66" s="22">
        <v>243962</v>
      </c>
      <c r="C66" s="22">
        <v>94966</v>
      </c>
      <c r="D66" s="22">
        <v>110220</v>
      </c>
      <c r="E66" s="22">
        <v>115240</v>
      </c>
      <c r="F66" s="22">
        <v>196600</v>
      </c>
      <c r="G66" s="22">
        <v>277960</v>
      </c>
    </row>
    <row r="67" spans="1:7" ht="11.25">
      <c r="A67" s="2" t="s">
        <v>113</v>
      </c>
      <c r="B67" s="22">
        <v>36266</v>
      </c>
      <c r="C67" s="22">
        <v>58150</v>
      </c>
      <c r="D67" s="22">
        <v>24417</v>
      </c>
      <c r="E67" s="22">
        <v>36465</v>
      </c>
      <c r="F67" s="22">
        <v>47864</v>
      </c>
      <c r="G67" s="22"/>
    </row>
    <row r="68" spans="1:7" ht="11.25">
      <c r="A68" s="2" t="s">
        <v>121</v>
      </c>
      <c r="B68" s="22">
        <v>819</v>
      </c>
      <c r="C68" s="22">
        <v>328</v>
      </c>
      <c r="D68" s="22">
        <v>686</v>
      </c>
      <c r="E68" s="22">
        <v>1044</v>
      </c>
      <c r="F68" s="22">
        <v>1402</v>
      </c>
      <c r="G68" s="22">
        <v>3997</v>
      </c>
    </row>
    <row r="69" spans="1:7" ht="11.25">
      <c r="A69" s="2" t="s">
        <v>122</v>
      </c>
      <c r="B69" s="22">
        <v>205110</v>
      </c>
      <c r="C69" s="22">
        <v>205110</v>
      </c>
      <c r="D69" s="22"/>
      <c r="E69" s="22"/>
      <c r="F69" s="22"/>
      <c r="G69" s="22"/>
    </row>
    <row r="70" spans="1:7" ht="11.25">
      <c r="A70" s="2" t="s">
        <v>123</v>
      </c>
      <c r="B70" s="22">
        <v>6719</v>
      </c>
      <c r="C70" s="22"/>
      <c r="D70" s="22"/>
      <c r="E70" s="22"/>
      <c r="F70" s="22"/>
      <c r="G70" s="22"/>
    </row>
    <row r="71" spans="1:7" ht="11.25">
      <c r="A71" s="2" t="s">
        <v>124</v>
      </c>
      <c r="B71" s="22">
        <v>20452</v>
      </c>
      <c r="C71" s="22"/>
      <c r="D71" s="22"/>
      <c r="E71" s="22"/>
      <c r="F71" s="22"/>
      <c r="G71" s="22"/>
    </row>
    <row r="72" spans="1:7" ht="11.25">
      <c r="A72" s="2" t="s">
        <v>126</v>
      </c>
      <c r="B72" s="22">
        <v>640829</v>
      </c>
      <c r="C72" s="22">
        <v>521054</v>
      </c>
      <c r="D72" s="22">
        <v>537933</v>
      </c>
      <c r="E72" s="22">
        <v>357859</v>
      </c>
      <c r="F72" s="22">
        <v>433206</v>
      </c>
      <c r="G72" s="22">
        <v>430777</v>
      </c>
    </row>
    <row r="73" spans="1:7" ht="12" thickBot="1">
      <c r="A73" s="5" t="s">
        <v>127</v>
      </c>
      <c r="B73" s="23">
        <v>1897996</v>
      </c>
      <c r="C73" s="23">
        <v>2179044</v>
      </c>
      <c r="D73" s="23">
        <v>1340287</v>
      </c>
      <c r="E73" s="23">
        <v>1521627</v>
      </c>
      <c r="F73" s="23">
        <v>1282654</v>
      </c>
      <c r="G73" s="23">
        <v>1195084</v>
      </c>
    </row>
    <row r="74" spans="1:7" ht="12" thickTop="1">
      <c r="A74" s="2" t="s">
        <v>128</v>
      </c>
      <c r="B74" s="22">
        <v>1596746</v>
      </c>
      <c r="C74" s="22">
        <v>1579922</v>
      </c>
      <c r="D74" s="22">
        <v>1579922</v>
      </c>
      <c r="E74" s="22">
        <v>1579583</v>
      </c>
      <c r="F74" s="22">
        <v>1579583</v>
      </c>
      <c r="G74" s="22">
        <v>1578933</v>
      </c>
    </row>
    <row r="75" spans="1:7" ht="11.25">
      <c r="A75" s="3" t="s">
        <v>129</v>
      </c>
      <c r="B75" s="22">
        <v>2080061</v>
      </c>
      <c r="C75" s="22">
        <v>2063238</v>
      </c>
      <c r="D75" s="22">
        <v>2063238</v>
      </c>
      <c r="E75" s="22">
        <v>2062899</v>
      </c>
      <c r="F75" s="22">
        <v>2062899</v>
      </c>
      <c r="G75" s="22">
        <v>2062249</v>
      </c>
    </row>
    <row r="76" spans="1:7" ht="11.25">
      <c r="A76" s="3" t="s">
        <v>130</v>
      </c>
      <c r="B76" s="22">
        <v>2080061</v>
      </c>
      <c r="C76" s="22">
        <v>2063238</v>
      </c>
      <c r="D76" s="22">
        <v>2063238</v>
      </c>
      <c r="E76" s="22">
        <v>2062899</v>
      </c>
      <c r="F76" s="22">
        <v>2062899</v>
      </c>
      <c r="G76" s="22">
        <v>2062249</v>
      </c>
    </row>
    <row r="77" spans="1:7" ht="11.25">
      <c r="A77" s="4" t="s">
        <v>131</v>
      </c>
      <c r="B77" s="22">
        <v>-1523570</v>
      </c>
      <c r="C77" s="22">
        <v>-2053295</v>
      </c>
      <c r="D77" s="22">
        <v>-2145380</v>
      </c>
      <c r="E77" s="22">
        <v>-2249183</v>
      </c>
      <c r="F77" s="22">
        <v>-2354092</v>
      </c>
      <c r="G77" s="22">
        <v>-1069513</v>
      </c>
    </row>
    <row r="78" spans="1:7" ht="11.25">
      <c r="A78" s="3" t="s">
        <v>132</v>
      </c>
      <c r="B78" s="22">
        <v>-1523570</v>
      </c>
      <c r="C78" s="22">
        <v>-2053295</v>
      </c>
      <c r="D78" s="22">
        <v>-2145380</v>
      </c>
      <c r="E78" s="22">
        <v>-2249183</v>
      </c>
      <c r="F78" s="22">
        <v>-2354092</v>
      </c>
      <c r="G78" s="22">
        <v>-1069513</v>
      </c>
    </row>
    <row r="79" spans="1:7" ht="11.25">
      <c r="A79" s="2" t="s">
        <v>133</v>
      </c>
      <c r="B79" s="22">
        <v>2153237</v>
      </c>
      <c r="C79" s="22">
        <v>1589866</v>
      </c>
      <c r="D79" s="22">
        <v>1497780</v>
      </c>
      <c r="E79" s="22">
        <v>1393299</v>
      </c>
      <c r="F79" s="22">
        <v>1288391</v>
      </c>
      <c r="G79" s="22">
        <v>2571669</v>
      </c>
    </row>
    <row r="80" spans="1:7" ht="11.25">
      <c r="A80" s="2" t="s">
        <v>134</v>
      </c>
      <c r="B80" s="22">
        <v>-3861</v>
      </c>
      <c r="C80" s="22">
        <v>-6309</v>
      </c>
      <c r="D80" s="22">
        <v>-4559</v>
      </c>
      <c r="E80" s="22">
        <v>-2909</v>
      </c>
      <c r="F80" s="22"/>
      <c r="G80" s="22"/>
    </row>
    <row r="81" spans="1:7" ht="11.25">
      <c r="A81" s="2" t="s">
        <v>135</v>
      </c>
      <c r="B81" s="22">
        <v>-3861</v>
      </c>
      <c r="C81" s="22">
        <v>-6309</v>
      </c>
      <c r="D81" s="22"/>
      <c r="E81" s="22"/>
      <c r="F81" s="22"/>
      <c r="G81" s="22"/>
    </row>
    <row r="82" spans="1:7" ht="11.25">
      <c r="A82" s="6" t="s">
        <v>136</v>
      </c>
      <c r="B82" s="22">
        <v>59612</v>
      </c>
      <c r="C82" s="22">
        <v>35940</v>
      </c>
      <c r="D82" s="22">
        <v>25972</v>
      </c>
      <c r="E82" s="22">
        <v>25972</v>
      </c>
      <c r="F82" s="22">
        <v>25972</v>
      </c>
      <c r="G82" s="22">
        <v>17315</v>
      </c>
    </row>
    <row r="83" spans="1:7" ht="11.25">
      <c r="A83" s="6" t="s">
        <v>137</v>
      </c>
      <c r="B83" s="22">
        <v>2208989</v>
      </c>
      <c r="C83" s="22">
        <v>1619496</v>
      </c>
      <c r="D83" s="22">
        <v>1519193</v>
      </c>
      <c r="E83" s="22">
        <v>1416362</v>
      </c>
      <c r="F83" s="22">
        <v>1314363</v>
      </c>
      <c r="G83" s="22">
        <v>2588984</v>
      </c>
    </row>
    <row r="84" spans="1:7" ht="12" thickBot="1">
      <c r="A84" s="7" t="s">
        <v>138</v>
      </c>
      <c r="B84" s="22">
        <v>4106986</v>
      </c>
      <c r="C84" s="22">
        <v>3798541</v>
      </c>
      <c r="D84" s="22">
        <v>2859481</v>
      </c>
      <c r="E84" s="22">
        <v>2937989</v>
      </c>
      <c r="F84" s="22">
        <v>2597018</v>
      </c>
      <c r="G84" s="22">
        <v>3784069</v>
      </c>
    </row>
    <row r="85" spans="1:7" ht="12" thickTop="1">
      <c r="A85" s="8"/>
      <c r="B85" s="24"/>
      <c r="C85" s="24"/>
      <c r="D85" s="24"/>
      <c r="E85" s="24"/>
      <c r="F85" s="24"/>
      <c r="G85" s="24"/>
    </row>
    <row r="87" ht="11.25">
      <c r="A87" s="20" t="s">
        <v>143</v>
      </c>
    </row>
    <row r="88" ht="11.25">
      <c r="A88" s="20" t="s">
        <v>144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2014-02-05T06:24:06Z</dcterms:created>
  <dcterms:modified xsi:type="dcterms:W3CDTF">2014-02-05T06:24:21Z</dcterms:modified>
  <cp:category/>
  <cp:version/>
  <cp:contentType/>
  <cp:contentStatus/>
</cp:coreProperties>
</file>