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<sst xmlns="http://schemas.openxmlformats.org/spreadsheetml/2006/main" count="649" uniqueCount="224">
  <si>
    <t>退職給付引当金の増減額（△は減少）</t>
  </si>
  <si>
    <t>役員退職慰労引当金の増減額（△は減少）</t>
  </si>
  <si>
    <t>貸倒引当金の増減額（△は減少）</t>
  </si>
  <si>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</si>
  <si>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</si>
  <si>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</si>
  <si>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</si>
  <si>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</si>
  <si>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</si>
  <si>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</si>
  <si>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</si>
  <si>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</si>
  <si>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</si>
  <si>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</si>
  <si>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</si>
  <si>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</si>
  <si>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定期預金の預入による支出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</si>
  <si>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</si>
  <si>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</si>
  <si>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</si>
  <si>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</si>
  <si>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少数株主からの払込みによる収入</t>
  </si>
  <si>
    <t>リース債務の返済による支出</t>
  </si>
  <si>
    <t>配当金の支払額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</si>
  <si>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</si>
  <si>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</si>
  <si>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</si>
  <si>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</si>
  <si>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</si>
  <si>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</si>
  <si>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</si>
  <si>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</si>
  <si>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</si>
  <si>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</si>
  <si>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</si>
  <si>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</si>
  <si>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</si>
  <si>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</si>
  <si>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</si>
  <si>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</si>
  <si>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</si>
  <si>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</si>
  <si>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</si>
  <si>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</si>
  <si>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</si>
  <si>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2012/06/27</t>
  </si>
  <si>
    <t>2011/03/31</t>
  </si>
  <si>
    <t>2011/06/24</t>
  </si>
  <si>
    <t>2010/03/31</t>
  </si>
  <si>
    <t>2010/06/25</t>
  </si>
  <si>
    <t>2009/03/31</t>
  </si>
  <si>
    <t>2009/06/23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</si>
  <si>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</si>
  <si>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</si>
  <si>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</si>
  <si>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</si>
  <si>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</si>
  <si>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</si>
  <si>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</si>
  <si>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</si>
  <si>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</si>
  <si>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</si>
  <si>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</si>
  <si>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</si>
  <si>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</si>
  <si>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</si>
  <si>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</si>
  <si>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</si>
  <si>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</si>
  <si>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</si>
  <si>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</si>
  <si>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</si>
  <si>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</si>
  <si>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</si>
  <si>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</si>
  <si>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</si>
  <si>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</si>
  <si>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</si>
  <si>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</si>
  <si>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</si>
  <si>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</si>
  <si>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のれん</t>
  </si>
  <si>
    <t>ソフトウエア</t>
  </si>
  <si>
    <t>リース資産</t>
  </si>
  <si>
    <t>無形固定資産</t>
  </si>
  <si>
    <t>投資有価証券</t>
  </si>
  <si>
    <t>関係会社株式</t>
  </si>
  <si>
    <t>長期性預金</t>
  </si>
  <si>
    <t>出資金</t>
  </si>
  <si>
    <t>長期前払費用</t>
  </si>
  <si>
    <t>固定化営業債権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</si>
  <si>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</si>
  <si>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</si>
  <si>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</si>
  <si>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</si>
  <si>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</si>
  <si>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</si>
  <si>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</si>
  <si>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</si>
  <si>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</si>
  <si>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</si>
  <si>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</si>
  <si>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</si>
  <si>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</si>
  <si>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</si>
  <si>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設備関係支払手形</t>
  </si>
  <si>
    <t>流動負債</t>
  </si>
  <si>
    <t>長期借入金</t>
  </si>
  <si>
    <t>退職給付引当金</t>
  </si>
  <si>
    <t>役員退職慰労引当金</t>
  </si>
  <si>
    <t>環境対策引当金</t>
  </si>
  <si>
    <t>再評価に係る繰延税金負債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</si>
  <si>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</si>
  <si>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</si>
  <si>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</si>
  <si>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</si>
  <si>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</si>
  <si>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</si>
  <si>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</si>
  <si>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</si>
  <si>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</si>
  <si>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</si>
  <si>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</si>
  <si>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</si>
  <si>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</si>
  <si>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</si>
  <si>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</si>
  <si>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</si>
  <si>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</si>
  <si>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</si>
  <si>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</si>
  <si>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</si>
  <si>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岡谷電機産業株式会社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</si>
  <si>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</si>
  <si>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</si>
  <si>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</si>
  <si>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</si>
  <si>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</si>
  <si>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</si>
  <si>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</si>
  <si>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</si>
  <si>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</si>
  <si>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</si>
  <si>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</si>
  <si>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</si>
  <si>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当期製品仕入高</t>
  </si>
  <si>
    <t>合計</t>
  </si>
  <si>
    <t>製品他勘定振替高</t>
  </si>
  <si>
    <t>製品期末たな卸高</t>
  </si>
  <si>
    <t>製品売上原価</t>
  </si>
  <si>
    <t>売上総利益</t>
  </si>
  <si>
    <t>販売費</t>
  </si>
  <si>
    <t>一般管理費</t>
  </si>
  <si>
    <t>販売費・一般管理費</t>
  </si>
  <si>
    <t>営業利益</t>
  </si>
  <si>
    <t>受取利息</t>
  </si>
  <si>
    <t>受取配当金</t>
  </si>
  <si>
    <t>設備賃貸料</t>
  </si>
  <si>
    <t>為替差益</t>
  </si>
  <si>
    <t>営業外収益</t>
  </si>
  <si>
    <t>支払利息</t>
  </si>
  <si>
    <t>為替差損</t>
  </si>
  <si>
    <t>賃貸収入原価</t>
  </si>
  <si>
    <t>営業外費用</t>
  </si>
  <si>
    <t>経常利益</t>
  </si>
  <si>
    <t>投資有価証券売却益</t>
  </si>
  <si>
    <t>特別利益</t>
  </si>
  <si>
    <t>固定資産除却損</t>
  </si>
  <si>
    <t>投資有価証券評価損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</si>
  <si>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</si>
  <si>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</si>
  <si>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</si>
  <si>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</si>
  <si>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</si>
  <si>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</si>
  <si>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</si>
  <si>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</si>
  <si>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</si>
  <si>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</si>
  <si>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</si>
  <si>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</si>
  <si>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2013/08/09</t>
  </si>
  <si>
    <t>2013/06/30</t>
  </si>
  <si>
    <t>2013/02/13</t>
  </si>
  <si>
    <t>2012/12/31</t>
  </si>
  <si>
    <t>2012/11/13</t>
  </si>
  <si>
    <t>2012/09/30</t>
  </si>
  <si>
    <t>2012/08/10</t>
  </si>
  <si>
    <t>2012/06/30</t>
  </si>
  <si>
    <t>2012/02/14</t>
  </si>
  <si>
    <t>2011/12/31</t>
  </si>
  <si>
    <t>2011/11/11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</si>
  <si>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</si>
  <si>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</si>
  <si>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</si>
  <si>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</si>
  <si>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</si>
  <si>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</si>
  <si>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</si>
  <si>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</si>
  <si>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</si>
  <si>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</si>
  <si>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</si>
  <si>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</si>
  <si>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</si>
  <si>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</si>
  <si>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</si>
  <si>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2009/02/12</t>
  </si>
  <si>
    <t>2008/12/31</t>
  </si>
  <si>
    <t>2008/11/13</t>
  </si>
  <si>
    <t>2008/09/30</t>
  </si>
  <si>
    <t>2008/08/12</t>
  </si>
  <si>
    <t>2008/06/30</t>
  </si>
  <si>
    <t>未払役員賞与</t>
  </si>
  <si>
    <t>受取手形及び営業未収入金</t>
  </si>
  <si>
    <t>支払手形及び買掛金</t>
  </si>
  <si>
    <t>繰延ヘッジ損益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</si>
  <si>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</si>
  <si>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</si>
  <si>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</si>
  <si>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</si>
  <si>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</si>
  <si>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</si>
  <si>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投資有価証券評価損益（△は益）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</si>
</sst>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130</v>
      </c>
      <c r="B2" s="14">
        <v>6926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34</v>
      </c>
      <c r="B4" s="15" t="str">
        <f>HYPERLINK("http://www.kabupro.jp/mark/20140213/S10015WR.htm","四半期報告書")</f>
        <v>四半期報告書</v>
      </c>
      <c r="C4" s="15" t="str">
        <f>HYPERLINK("http://www.kabupro.jp/mark/20131113/S1000GSM.htm","四半期報告書")</f>
        <v>四半期報告書</v>
      </c>
      <c r="D4" s="15" t="str">
        <f>HYPERLINK("http://www.kabupro.jp/mark/20130809/S000E8FO.htm","四半期報告書")</f>
        <v>四半期報告書</v>
      </c>
      <c r="E4" s="15" t="str">
        <f>HYPERLINK("http://www.kabupro.jp/mark/20130625/S000DPPJ.htm","有価証券報告書")</f>
        <v>有価証券報告書</v>
      </c>
      <c r="F4" s="15" t="str">
        <f>HYPERLINK("http://www.kabupro.jp/mark/20140213/S10015WR.htm","四半期報告書")</f>
        <v>四半期報告書</v>
      </c>
      <c r="G4" s="15" t="str">
        <f>HYPERLINK("http://www.kabupro.jp/mark/20131113/S1000GSM.htm","四半期報告書")</f>
        <v>四半期報告書</v>
      </c>
      <c r="H4" s="15" t="str">
        <f>HYPERLINK("http://www.kabupro.jp/mark/20130809/S000E8FO.htm","四半期報告書")</f>
        <v>四半期報告書</v>
      </c>
      <c r="I4" s="15" t="str">
        <f>HYPERLINK("http://www.kabupro.jp/mark/20130625/S000DPPJ.htm","有価証券報告書")</f>
        <v>有価証券報告書</v>
      </c>
      <c r="J4" s="15" t="str">
        <f>HYPERLINK("http://www.kabupro.jp/mark/20130213/S000CT3K.htm","四半期報告書")</f>
        <v>四半期報告書</v>
      </c>
      <c r="K4" s="15" t="str">
        <f>HYPERLINK("http://www.kabupro.jp/mark/20121113/S000C9DD.htm","四半期報告書")</f>
        <v>四半期報告書</v>
      </c>
      <c r="L4" s="15" t="str">
        <f>HYPERLINK("http://www.kabupro.jp/mark/20120810/S000BO8N.htm","四半期報告書")</f>
        <v>四半期報告書</v>
      </c>
      <c r="M4" s="15" t="str">
        <f>HYPERLINK("http://www.kabupro.jp/mark/20120627/S000B66A.htm","有価証券報告書")</f>
        <v>有価証券報告書</v>
      </c>
      <c r="N4" s="15" t="str">
        <f>HYPERLINK("http://www.kabupro.jp/mark/20120214/S000ABOU.htm","四半期報告書")</f>
        <v>四半期報告書</v>
      </c>
      <c r="O4" s="15" t="str">
        <f>HYPERLINK("http://www.kabupro.jp/mark/20111111/S0009OER.htm","四半期報告書")</f>
        <v>四半期報告書</v>
      </c>
      <c r="P4" s="15" t="str">
        <f>HYPERLINK("http://www.kabupro.jp/mark/20110811/S000954N.htm","四半期報告書")</f>
        <v>四半期報告書</v>
      </c>
      <c r="Q4" s="15" t="str">
        <f>HYPERLINK("http://www.kabupro.jp/mark/20110624/S0008KAK.htm","有価証券報告書")</f>
        <v>有価証券報告書</v>
      </c>
      <c r="R4" s="15" t="str">
        <f>HYPERLINK("http://www.kabupro.jp/mark/20110214/S0007SHA.htm","四半期報告書")</f>
        <v>四半期報告書</v>
      </c>
      <c r="S4" s="15" t="str">
        <f>HYPERLINK("http://www.kabupro.jp/mark/20101112/S00074BC.htm","四半期報告書")</f>
        <v>四半期報告書</v>
      </c>
      <c r="T4" s="15" t="str">
        <f>HYPERLINK("http://www.kabupro.jp/mark/20100812/S0006LLF.htm","四半期報告書")</f>
        <v>四半期報告書</v>
      </c>
      <c r="U4" s="15" t="str">
        <f>HYPERLINK("http://www.kabupro.jp/mark/20100625/S00060Q7.htm","有価証券報告書")</f>
        <v>有価証券報告書</v>
      </c>
      <c r="V4" s="15" t="str">
        <f>HYPERLINK("http://www.kabupro.jp/mark/20100212/S000561Y.htm","四半期報告書")</f>
        <v>四半期報告書</v>
      </c>
      <c r="W4" s="15" t="str">
        <f>HYPERLINK("http://www.kabupro.jp/mark/20091112/S0004K8J.htm","四半期報告書")</f>
        <v>四半期報告書</v>
      </c>
      <c r="X4" s="15" t="str">
        <f>HYPERLINK("http://www.kabupro.jp/mark/20090812/S0003X1V.htm","四半期報告書")</f>
        <v>四半期報告書</v>
      </c>
      <c r="Y4" s="15" t="str">
        <f>HYPERLINK("http://www.kabupro.jp/mark/20090623/S0003CV7.htm","有価証券報告書")</f>
        <v>有価証券報告書</v>
      </c>
    </row>
    <row r="5" spans="1:25" ht="14.25" thickBot="1">
      <c r="A5" s="11" t="s">
        <v>35</v>
      </c>
      <c r="B5" s="1" t="s">
        <v>176</v>
      </c>
      <c r="C5" s="1" t="s">
        <v>179</v>
      </c>
      <c r="D5" s="1" t="s">
        <v>181</v>
      </c>
      <c r="E5" s="1" t="s">
        <v>41</v>
      </c>
      <c r="F5" s="1" t="s">
        <v>176</v>
      </c>
      <c r="G5" s="1" t="s">
        <v>179</v>
      </c>
      <c r="H5" s="1" t="s">
        <v>181</v>
      </c>
      <c r="I5" s="1" t="s">
        <v>41</v>
      </c>
      <c r="J5" s="1" t="s">
        <v>183</v>
      </c>
      <c r="K5" s="1" t="s">
        <v>185</v>
      </c>
      <c r="L5" s="1" t="s">
        <v>187</v>
      </c>
      <c r="M5" s="1" t="s">
        <v>45</v>
      </c>
      <c r="N5" s="1" t="s">
        <v>189</v>
      </c>
      <c r="O5" s="1" t="s">
        <v>191</v>
      </c>
      <c r="P5" s="1" t="s">
        <v>193</v>
      </c>
      <c r="Q5" s="1" t="s">
        <v>47</v>
      </c>
      <c r="R5" s="1" t="s">
        <v>195</v>
      </c>
      <c r="S5" s="1" t="s">
        <v>197</v>
      </c>
      <c r="T5" s="1" t="s">
        <v>199</v>
      </c>
      <c r="U5" s="1" t="s">
        <v>49</v>
      </c>
      <c r="V5" s="1" t="s">
        <v>201</v>
      </c>
      <c r="W5" s="1" t="s">
        <v>203</v>
      </c>
      <c r="X5" s="1" t="s">
        <v>205</v>
      </c>
      <c r="Y5" s="1" t="s">
        <v>51</v>
      </c>
    </row>
    <row r="6" spans="1:25" ht="15" thickBot="1" thickTop="1">
      <c r="A6" s="10" t="s">
        <v>36</v>
      </c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37</v>
      </c>
      <c r="B7" s="14" t="s">
        <v>220</v>
      </c>
      <c r="C7" s="14" t="s">
        <v>220</v>
      </c>
      <c r="D7" s="14" t="s">
        <v>220</v>
      </c>
      <c r="E7" s="16" t="s">
        <v>42</v>
      </c>
      <c r="F7" s="14" t="s">
        <v>220</v>
      </c>
      <c r="G7" s="14" t="s">
        <v>220</v>
      </c>
      <c r="H7" s="14" t="s">
        <v>220</v>
      </c>
      <c r="I7" s="16" t="s">
        <v>42</v>
      </c>
      <c r="J7" s="14" t="s">
        <v>220</v>
      </c>
      <c r="K7" s="14" t="s">
        <v>220</v>
      </c>
      <c r="L7" s="14" t="s">
        <v>220</v>
      </c>
      <c r="M7" s="16" t="s">
        <v>42</v>
      </c>
      <c r="N7" s="14" t="s">
        <v>220</v>
      </c>
      <c r="O7" s="14" t="s">
        <v>220</v>
      </c>
      <c r="P7" s="14" t="s">
        <v>220</v>
      </c>
      <c r="Q7" s="16" t="s">
        <v>42</v>
      </c>
      <c r="R7" s="14" t="s">
        <v>220</v>
      </c>
      <c r="S7" s="14" t="s">
        <v>220</v>
      </c>
      <c r="T7" s="14" t="s">
        <v>220</v>
      </c>
      <c r="U7" s="16" t="s">
        <v>42</v>
      </c>
      <c r="V7" s="14" t="s">
        <v>220</v>
      </c>
      <c r="W7" s="14" t="s">
        <v>220</v>
      </c>
      <c r="X7" s="14" t="s">
        <v>220</v>
      </c>
      <c r="Y7" s="16" t="s">
        <v>42</v>
      </c>
    </row>
    <row r="8" spans="1:25" ht="13.5">
      <c r="A8" s="13" t="s">
        <v>38</v>
      </c>
      <c r="B8" s="1" t="s">
        <v>221</v>
      </c>
      <c r="C8" s="1" t="s">
        <v>221</v>
      </c>
      <c r="D8" s="1" t="s">
        <v>221</v>
      </c>
      <c r="E8" s="17" t="s">
        <v>136</v>
      </c>
      <c r="F8" s="1" t="s">
        <v>136</v>
      </c>
      <c r="G8" s="1" t="s">
        <v>136</v>
      </c>
      <c r="H8" s="1" t="s">
        <v>136</v>
      </c>
      <c r="I8" s="17" t="s">
        <v>137</v>
      </c>
      <c r="J8" s="1" t="s">
        <v>137</v>
      </c>
      <c r="K8" s="1" t="s">
        <v>137</v>
      </c>
      <c r="L8" s="1" t="s">
        <v>137</v>
      </c>
      <c r="M8" s="17" t="s">
        <v>138</v>
      </c>
      <c r="N8" s="1" t="s">
        <v>138</v>
      </c>
      <c r="O8" s="1" t="s">
        <v>138</v>
      </c>
      <c r="P8" s="1" t="s">
        <v>138</v>
      </c>
      <c r="Q8" s="17" t="s">
        <v>139</v>
      </c>
      <c r="R8" s="1" t="s">
        <v>139</v>
      </c>
      <c r="S8" s="1" t="s">
        <v>139</v>
      </c>
      <c r="T8" s="1" t="s">
        <v>139</v>
      </c>
      <c r="U8" s="17" t="s">
        <v>140</v>
      </c>
      <c r="V8" s="1" t="s">
        <v>140</v>
      </c>
      <c r="W8" s="1" t="s">
        <v>140</v>
      </c>
      <c r="X8" s="1" t="s">
        <v>140</v>
      </c>
      <c r="Y8" s="17" t="s">
        <v>141</v>
      </c>
    </row>
    <row r="9" spans="1:25" ht="13.5">
      <c r="A9" s="13" t="s">
        <v>39</v>
      </c>
      <c r="B9" s="1" t="s">
        <v>178</v>
      </c>
      <c r="C9" s="1" t="s">
        <v>180</v>
      </c>
      <c r="D9" s="1" t="s">
        <v>182</v>
      </c>
      <c r="E9" s="17" t="s">
        <v>43</v>
      </c>
      <c r="F9" s="1" t="s">
        <v>184</v>
      </c>
      <c r="G9" s="1" t="s">
        <v>186</v>
      </c>
      <c r="H9" s="1" t="s">
        <v>188</v>
      </c>
      <c r="I9" s="17" t="s">
        <v>44</v>
      </c>
      <c r="J9" s="1" t="s">
        <v>190</v>
      </c>
      <c r="K9" s="1" t="s">
        <v>192</v>
      </c>
      <c r="L9" s="1" t="s">
        <v>194</v>
      </c>
      <c r="M9" s="17" t="s">
        <v>46</v>
      </c>
      <c r="N9" s="1" t="s">
        <v>196</v>
      </c>
      <c r="O9" s="1" t="s">
        <v>198</v>
      </c>
      <c r="P9" s="1" t="s">
        <v>200</v>
      </c>
      <c r="Q9" s="17" t="s">
        <v>48</v>
      </c>
      <c r="R9" s="1" t="s">
        <v>202</v>
      </c>
      <c r="S9" s="1" t="s">
        <v>204</v>
      </c>
      <c r="T9" s="1" t="s">
        <v>206</v>
      </c>
      <c r="U9" s="17" t="s">
        <v>50</v>
      </c>
      <c r="V9" s="1" t="s">
        <v>208</v>
      </c>
      <c r="W9" s="1" t="s">
        <v>210</v>
      </c>
      <c r="X9" s="1" t="s">
        <v>212</v>
      </c>
      <c r="Y9" s="17" t="s">
        <v>52</v>
      </c>
    </row>
    <row r="10" spans="1:25" ht="14.25" thickBot="1">
      <c r="A10" s="13" t="s">
        <v>40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  <c r="R10" s="1" t="s">
        <v>54</v>
      </c>
      <c r="S10" s="1" t="s">
        <v>54</v>
      </c>
      <c r="T10" s="1" t="s">
        <v>54</v>
      </c>
      <c r="U10" s="17" t="s">
        <v>54</v>
      </c>
      <c r="V10" s="1" t="s">
        <v>54</v>
      </c>
      <c r="W10" s="1" t="s">
        <v>54</v>
      </c>
      <c r="X10" s="1" t="s">
        <v>54</v>
      </c>
      <c r="Y10" s="17" t="s">
        <v>54</v>
      </c>
    </row>
    <row r="11" spans="1:25" ht="14.25" thickTop="1">
      <c r="A11" s="26" t="s">
        <v>142</v>
      </c>
      <c r="B11" s="27">
        <v>9617515</v>
      </c>
      <c r="C11" s="27">
        <v>6565812</v>
      </c>
      <c r="D11" s="27">
        <v>3245821</v>
      </c>
      <c r="E11" s="21">
        <v>11326020</v>
      </c>
      <c r="F11" s="27">
        <v>8345782</v>
      </c>
      <c r="G11" s="27">
        <v>5693635</v>
      </c>
      <c r="H11" s="27">
        <v>2981753</v>
      </c>
      <c r="I11" s="21">
        <v>12432341</v>
      </c>
      <c r="J11" s="27">
        <v>9664561</v>
      </c>
      <c r="K11" s="27">
        <v>7105151</v>
      </c>
      <c r="L11" s="27">
        <v>3770542</v>
      </c>
      <c r="M11" s="21">
        <v>14488637</v>
      </c>
      <c r="N11" s="27">
        <v>10918277</v>
      </c>
      <c r="O11" s="27">
        <v>7231840</v>
      </c>
      <c r="P11" s="27">
        <v>3519092</v>
      </c>
      <c r="Q11" s="21">
        <v>11839948</v>
      </c>
      <c r="R11" s="27">
        <v>8464246</v>
      </c>
      <c r="S11" s="27">
        <v>5281050</v>
      </c>
      <c r="T11" s="27">
        <v>2370336</v>
      </c>
      <c r="U11" s="21">
        <v>13368893</v>
      </c>
      <c r="V11" s="27">
        <v>11143340</v>
      </c>
      <c r="W11" s="27">
        <v>7764138</v>
      </c>
      <c r="X11" s="27">
        <v>3718331</v>
      </c>
      <c r="Y11" s="21">
        <v>15972547</v>
      </c>
    </row>
    <row r="12" spans="1:25" ht="13.5">
      <c r="A12" s="7" t="s">
        <v>30</v>
      </c>
      <c r="B12" s="28">
        <v>7316152</v>
      </c>
      <c r="C12" s="28">
        <v>4988999</v>
      </c>
      <c r="D12" s="28">
        <v>2470119</v>
      </c>
      <c r="E12" s="22">
        <v>8719027</v>
      </c>
      <c r="F12" s="28">
        <v>6402375</v>
      </c>
      <c r="G12" s="28">
        <v>4380738</v>
      </c>
      <c r="H12" s="28">
        <v>2276504</v>
      </c>
      <c r="I12" s="22">
        <v>9467331</v>
      </c>
      <c r="J12" s="28">
        <v>7250978</v>
      </c>
      <c r="K12" s="28">
        <v>5215398</v>
      </c>
      <c r="L12" s="28">
        <v>2737763</v>
      </c>
      <c r="M12" s="22">
        <v>10508641</v>
      </c>
      <c r="N12" s="28">
        <v>7776057</v>
      </c>
      <c r="O12" s="28">
        <v>5216425</v>
      </c>
      <c r="P12" s="28">
        <v>2586999</v>
      </c>
      <c r="Q12" s="22">
        <v>9103044</v>
      </c>
      <c r="R12" s="28">
        <v>6550318</v>
      </c>
      <c r="S12" s="28">
        <v>4106205</v>
      </c>
      <c r="T12" s="28">
        <v>1864124</v>
      </c>
      <c r="U12" s="22">
        <v>10485242</v>
      </c>
      <c r="V12" s="28">
        <v>8589940</v>
      </c>
      <c r="W12" s="28">
        <v>5964839</v>
      </c>
      <c r="X12" s="28">
        <v>2795251</v>
      </c>
      <c r="Y12" s="22">
        <v>11860855</v>
      </c>
    </row>
    <row r="13" spans="1:25" ht="13.5">
      <c r="A13" s="7" t="s">
        <v>150</v>
      </c>
      <c r="B13" s="28">
        <v>2301362</v>
      </c>
      <c r="C13" s="28">
        <v>1576813</v>
      </c>
      <c r="D13" s="28">
        <v>775701</v>
      </c>
      <c r="E13" s="22">
        <v>2606992</v>
      </c>
      <c r="F13" s="28">
        <v>1943406</v>
      </c>
      <c r="G13" s="28">
        <v>1312896</v>
      </c>
      <c r="H13" s="28">
        <v>705248</v>
      </c>
      <c r="I13" s="22">
        <v>2965010</v>
      </c>
      <c r="J13" s="28">
        <v>2413583</v>
      </c>
      <c r="K13" s="28">
        <v>1889753</v>
      </c>
      <c r="L13" s="28">
        <v>1032778</v>
      </c>
      <c r="M13" s="22">
        <v>3979995</v>
      </c>
      <c r="N13" s="28">
        <v>3142219</v>
      </c>
      <c r="O13" s="28">
        <v>2015415</v>
      </c>
      <c r="P13" s="28">
        <v>932092</v>
      </c>
      <c r="Q13" s="22">
        <v>2736903</v>
      </c>
      <c r="R13" s="28">
        <v>1913927</v>
      </c>
      <c r="S13" s="28">
        <v>1174844</v>
      </c>
      <c r="T13" s="28">
        <v>506212</v>
      </c>
      <c r="U13" s="22">
        <v>2883650</v>
      </c>
      <c r="V13" s="28">
        <v>2553399</v>
      </c>
      <c r="W13" s="28">
        <v>1799299</v>
      </c>
      <c r="X13" s="28">
        <v>923080</v>
      </c>
      <c r="Y13" s="22">
        <v>4111692</v>
      </c>
    </row>
    <row r="14" spans="1:25" ht="13.5">
      <c r="A14" s="7" t="s">
        <v>153</v>
      </c>
      <c r="B14" s="28">
        <v>2023435</v>
      </c>
      <c r="C14" s="28">
        <v>1355286</v>
      </c>
      <c r="D14" s="28">
        <v>689751</v>
      </c>
      <c r="E14" s="22">
        <v>2412765</v>
      </c>
      <c r="F14" s="28">
        <v>1753122</v>
      </c>
      <c r="G14" s="28">
        <v>1165514</v>
      </c>
      <c r="H14" s="28">
        <v>584217</v>
      </c>
      <c r="I14" s="22">
        <v>2361183</v>
      </c>
      <c r="J14" s="28">
        <v>1756945</v>
      </c>
      <c r="K14" s="28">
        <v>1191728</v>
      </c>
      <c r="L14" s="28">
        <v>615617</v>
      </c>
      <c r="M14" s="22">
        <v>2456501</v>
      </c>
      <c r="N14" s="28">
        <v>1806072</v>
      </c>
      <c r="O14" s="28">
        <v>1221190</v>
      </c>
      <c r="P14" s="28">
        <v>603347</v>
      </c>
      <c r="Q14" s="22">
        <v>2186076</v>
      </c>
      <c r="R14" s="28">
        <v>1590662</v>
      </c>
      <c r="S14" s="28">
        <v>1034112</v>
      </c>
      <c r="T14" s="28">
        <v>495970</v>
      </c>
      <c r="U14" s="22">
        <v>2403259</v>
      </c>
      <c r="V14" s="28">
        <v>1962659</v>
      </c>
      <c r="W14" s="28">
        <v>1400967</v>
      </c>
      <c r="X14" s="28">
        <v>721767</v>
      </c>
      <c r="Y14" s="22">
        <v>2518750</v>
      </c>
    </row>
    <row r="15" spans="1:25" ht="14.25" thickBot="1">
      <c r="A15" s="25" t="s">
        <v>154</v>
      </c>
      <c r="B15" s="29">
        <v>277927</v>
      </c>
      <c r="C15" s="29">
        <v>221527</v>
      </c>
      <c r="D15" s="29">
        <v>85949</v>
      </c>
      <c r="E15" s="23">
        <v>194226</v>
      </c>
      <c r="F15" s="29">
        <v>190284</v>
      </c>
      <c r="G15" s="29">
        <v>147382</v>
      </c>
      <c r="H15" s="29">
        <v>121030</v>
      </c>
      <c r="I15" s="23">
        <v>603827</v>
      </c>
      <c r="J15" s="29">
        <v>656638</v>
      </c>
      <c r="K15" s="29">
        <v>698024</v>
      </c>
      <c r="L15" s="29">
        <v>417160</v>
      </c>
      <c r="M15" s="23">
        <v>1523494</v>
      </c>
      <c r="N15" s="29">
        <v>1336147</v>
      </c>
      <c r="O15" s="29">
        <v>794224</v>
      </c>
      <c r="P15" s="29">
        <v>328745</v>
      </c>
      <c r="Q15" s="23">
        <v>550827</v>
      </c>
      <c r="R15" s="29">
        <v>323265</v>
      </c>
      <c r="S15" s="29">
        <v>140732</v>
      </c>
      <c r="T15" s="29">
        <v>10242</v>
      </c>
      <c r="U15" s="23">
        <v>480391</v>
      </c>
      <c r="V15" s="29">
        <v>590740</v>
      </c>
      <c r="W15" s="29">
        <v>398332</v>
      </c>
      <c r="X15" s="29">
        <v>201312</v>
      </c>
      <c r="Y15" s="23">
        <v>1592941</v>
      </c>
    </row>
    <row r="16" spans="1:25" ht="14.25" thickTop="1">
      <c r="A16" s="6" t="s">
        <v>155</v>
      </c>
      <c r="B16" s="28">
        <v>20136</v>
      </c>
      <c r="C16" s="28">
        <v>13338</v>
      </c>
      <c r="D16" s="28">
        <v>6354</v>
      </c>
      <c r="E16" s="22">
        <v>23299</v>
      </c>
      <c r="F16" s="28">
        <v>16811</v>
      </c>
      <c r="G16" s="28">
        <v>10357</v>
      </c>
      <c r="H16" s="28">
        <v>4939</v>
      </c>
      <c r="I16" s="22">
        <v>12848</v>
      </c>
      <c r="J16" s="28">
        <v>8940</v>
      </c>
      <c r="K16" s="28">
        <v>6043</v>
      </c>
      <c r="L16" s="28">
        <v>3157</v>
      </c>
      <c r="M16" s="22">
        <v>10219</v>
      </c>
      <c r="N16" s="28">
        <v>6910</v>
      </c>
      <c r="O16" s="28">
        <v>4325</v>
      </c>
      <c r="P16" s="28">
        <v>2114</v>
      </c>
      <c r="Q16" s="22">
        <v>8778</v>
      </c>
      <c r="R16" s="28">
        <v>6604</v>
      </c>
      <c r="S16" s="28">
        <v>4445</v>
      </c>
      <c r="T16" s="28">
        <v>2167</v>
      </c>
      <c r="U16" s="22">
        <v>14422</v>
      </c>
      <c r="V16" s="28">
        <v>12313</v>
      </c>
      <c r="W16" s="28">
        <v>9209</v>
      </c>
      <c r="X16" s="28">
        <v>5216</v>
      </c>
      <c r="Y16" s="22">
        <v>36291</v>
      </c>
    </row>
    <row r="17" spans="1:25" ht="13.5">
      <c r="A17" s="6" t="s">
        <v>156</v>
      </c>
      <c r="B17" s="28">
        <v>38434</v>
      </c>
      <c r="C17" s="28">
        <v>28188</v>
      </c>
      <c r="D17" s="28">
        <v>12491</v>
      </c>
      <c r="E17" s="22">
        <v>28966</v>
      </c>
      <c r="F17" s="28">
        <v>28475</v>
      </c>
      <c r="G17" s="28">
        <v>19118</v>
      </c>
      <c r="H17" s="28">
        <v>10123</v>
      </c>
      <c r="I17" s="22">
        <v>27855</v>
      </c>
      <c r="J17" s="28">
        <v>27680</v>
      </c>
      <c r="K17" s="28">
        <v>20766</v>
      </c>
      <c r="L17" s="28">
        <v>11331</v>
      </c>
      <c r="M17" s="22">
        <v>25130</v>
      </c>
      <c r="N17" s="28">
        <v>25573</v>
      </c>
      <c r="O17" s="28">
        <v>22433</v>
      </c>
      <c r="P17" s="28">
        <v>8939</v>
      </c>
      <c r="Q17" s="22">
        <v>23368</v>
      </c>
      <c r="R17" s="28">
        <v>23278</v>
      </c>
      <c r="S17" s="28">
        <v>21651</v>
      </c>
      <c r="T17" s="28">
        <v>9197</v>
      </c>
      <c r="U17" s="22">
        <v>50761</v>
      </c>
      <c r="V17" s="28">
        <v>51347</v>
      </c>
      <c r="W17" s="28">
        <v>47717</v>
      </c>
      <c r="X17" s="28">
        <v>12749</v>
      </c>
      <c r="Y17" s="22">
        <v>45932</v>
      </c>
    </row>
    <row r="18" spans="1:25" ht="13.5">
      <c r="A18" s="6" t="s">
        <v>158</v>
      </c>
      <c r="B18" s="28">
        <v>90264</v>
      </c>
      <c r="C18" s="28">
        <v>31070</v>
      </c>
      <c r="D18" s="28">
        <v>39183</v>
      </c>
      <c r="E18" s="22">
        <v>85139</v>
      </c>
      <c r="F18" s="28">
        <v>18890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>
        <v>10573</v>
      </c>
      <c r="X18" s="28">
        <v>51275</v>
      </c>
      <c r="Y18" s="22"/>
    </row>
    <row r="19" spans="1:25" ht="13.5">
      <c r="A19" s="6" t="s">
        <v>64</v>
      </c>
      <c r="B19" s="28">
        <v>7273</v>
      </c>
      <c r="C19" s="28">
        <v>5244</v>
      </c>
      <c r="D19" s="28">
        <v>2075</v>
      </c>
      <c r="E19" s="22">
        <v>16425</v>
      </c>
      <c r="F19" s="28">
        <v>13541</v>
      </c>
      <c r="G19" s="28">
        <v>11782</v>
      </c>
      <c r="H19" s="28">
        <v>11551</v>
      </c>
      <c r="I19" s="22">
        <v>11542</v>
      </c>
      <c r="J19" s="28">
        <v>9682</v>
      </c>
      <c r="K19" s="28">
        <v>4755</v>
      </c>
      <c r="L19" s="28">
        <v>5035</v>
      </c>
      <c r="M19" s="22">
        <v>16500</v>
      </c>
      <c r="N19" s="28">
        <v>10203</v>
      </c>
      <c r="O19" s="28">
        <v>7326</v>
      </c>
      <c r="P19" s="28">
        <v>3313</v>
      </c>
      <c r="Q19" s="22">
        <v>19038</v>
      </c>
      <c r="R19" s="28">
        <v>14137</v>
      </c>
      <c r="S19" s="28">
        <v>11308</v>
      </c>
      <c r="T19" s="28">
        <v>4104</v>
      </c>
      <c r="U19" s="22">
        <v>21658</v>
      </c>
      <c r="V19" s="28">
        <v>15757</v>
      </c>
      <c r="W19" s="28">
        <v>12552</v>
      </c>
      <c r="X19" s="28">
        <v>4555</v>
      </c>
      <c r="Y19" s="22">
        <v>16749</v>
      </c>
    </row>
    <row r="20" spans="1:25" ht="13.5">
      <c r="A20" s="6" t="s">
        <v>159</v>
      </c>
      <c r="B20" s="28">
        <v>156108</v>
      </c>
      <c r="C20" s="28">
        <v>77841</v>
      </c>
      <c r="D20" s="28">
        <v>60104</v>
      </c>
      <c r="E20" s="22">
        <v>153831</v>
      </c>
      <c r="F20" s="28">
        <v>77718</v>
      </c>
      <c r="G20" s="28">
        <v>41258</v>
      </c>
      <c r="H20" s="28">
        <v>26613</v>
      </c>
      <c r="I20" s="22">
        <v>52246</v>
      </c>
      <c r="J20" s="28">
        <v>46303</v>
      </c>
      <c r="K20" s="28">
        <v>31565</v>
      </c>
      <c r="L20" s="28">
        <v>19524</v>
      </c>
      <c r="M20" s="22">
        <v>51849</v>
      </c>
      <c r="N20" s="28">
        <v>42687</v>
      </c>
      <c r="O20" s="28">
        <v>34085</v>
      </c>
      <c r="P20" s="28">
        <v>14366</v>
      </c>
      <c r="Q20" s="22">
        <v>51184</v>
      </c>
      <c r="R20" s="28">
        <v>44019</v>
      </c>
      <c r="S20" s="28">
        <v>37405</v>
      </c>
      <c r="T20" s="28">
        <v>15470</v>
      </c>
      <c r="U20" s="22">
        <v>99723</v>
      </c>
      <c r="V20" s="28">
        <v>79418</v>
      </c>
      <c r="W20" s="28">
        <v>80052</v>
      </c>
      <c r="X20" s="28">
        <v>73796</v>
      </c>
      <c r="Y20" s="22">
        <v>110073</v>
      </c>
    </row>
    <row r="21" spans="1:25" ht="13.5">
      <c r="A21" s="6" t="s">
        <v>160</v>
      </c>
      <c r="B21" s="28">
        <v>9210</v>
      </c>
      <c r="C21" s="28">
        <v>6618</v>
      </c>
      <c r="D21" s="28">
        <v>3174</v>
      </c>
      <c r="E21" s="22">
        <v>18304</v>
      </c>
      <c r="F21" s="28">
        <v>14616</v>
      </c>
      <c r="G21" s="28">
        <v>10314</v>
      </c>
      <c r="H21" s="28">
        <v>5650</v>
      </c>
      <c r="I21" s="22">
        <v>27161</v>
      </c>
      <c r="J21" s="28">
        <v>21922</v>
      </c>
      <c r="K21" s="28">
        <v>14516</v>
      </c>
      <c r="L21" s="28">
        <v>8648</v>
      </c>
      <c r="M21" s="22">
        <v>20542</v>
      </c>
      <c r="N21" s="28">
        <v>13696</v>
      </c>
      <c r="O21" s="28">
        <v>8046</v>
      </c>
      <c r="P21" s="28">
        <v>3613</v>
      </c>
      <c r="Q21" s="22">
        <v>17108</v>
      </c>
      <c r="R21" s="28">
        <v>12800</v>
      </c>
      <c r="S21" s="28">
        <v>8601</v>
      </c>
      <c r="T21" s="28">
        <v>5491</v>
      </c>
      <c r="U21" s="22">
        <v>24973</v>
      </c>
      <c r="V21" s="28">
        <v>18700</v>
      </c>
      <c r="W21" s="28">
        <v>13507</v>
      </c>
      <c r="X21" s="28">
        <v>6193</v>
      </c>
      <c r="Y21" s="22">
        <v>33027</v>
      </c>
    </row>
    <row r="22" spans="1:25" ht="13.5">
      <c r="A22" s="6" t="s">
        <v>64</v>
      </c>
      <c r="B22" s="28">
        <v>4275</v>
      </c>
      <c r="C22" s="28">
        <v>3635</v>
      </c>
      <c r="D22" s="28">
        <v>2689</v>
      </c>
      <c r="E22" s="22">
        <v>6296</v>
      </c>
      <c r="F22" s="28">
        <v>5473</v>
      </c>
      <c r="G22" s="28">
        <v>4976</v>
      </c>
      <c r="H22" s="28">
        <v>2155</v>
      </c>
      <c r="I22" s="22">
        <v>3714</v>
      </c>
      <c r="J22" s="28">
        <v>3476</v>
      </c>
      <c r="K22" s="28">
        <v>4775</v>
      </c>
      <c r="L22" s="28">
        <v>1039</v>
      </c>
      <c r="M22" s="22">
        <v>3557</v>
      </c>
      <c r="N22" s="28">
        <v>3336</v>
      </c>
      <c r="O22" s="28">
        <v>3836</v>
      </c>
      <c r="P22" s="28">
        <v>303</v>
      </c>
      <c r="Q22" s="22">
        <v>2862</v>
      </c>
      <c r="R22" s="28">
        <v>2782</v>
      </c>
      <c r="S22" s="28">
        <v>2680</v>
      </c>
      <c r="T22" s="28">
        <v>350</v>
      </c>
      <c r="U22" s="22">
        <v>7513</v>
      </c>
      <c r="V22" s="28">
        <v>7552</v>
      </c>
      <c r="W22" s="28">
        <v>7318</v>
      </c>
      <c r="X22" s="28">
        <v>246</v>
      </c>
      <c r="Y22" s="22">
        <v>12619</v>
      </c>
    </row>
    <row r="23" spans="1:25" ht="13.5">
      <c r="A23" s="6" t="s">
        <v>163</v>
      </c>
      <c r="B23" s="28">
        <v>13486</v>
      </c>
      <c r="C23" s="28">
        <v>10253</v>
      </c>
      <c r="D23" s="28">
        <v>5863</v>
      </c>
      <c r="E23" s="22">
        <v>24601</v>
      </c>
      <c r="F23" s="28">
        <v>20090</v>
      </c>
      <c r="G23" s="28">
        <v>56179</v>
      </c>
      <c r="H23" s="28">
        <v>47859</v>
      </c>
      <c r="I23" s="22">
        <v>31016</v>
      </c>
      <c r="J23" s="28">
        <v>91667</v>
      </c>
      <c r="K23" s="28">
        <v>106541</v>
      </c>
      <c r="L23" s="28">
        <v>37961</v>
      </c>
      <c r="M23" s="22">
        <v>116276</v>
      </c>
      <c r="N23" s="28">
        <v>127812</v>
      </c>
      <c r="O23" s="28">
        <v>108519</v>
      </c>
      <c r="P23" s="28">
        <v>55146</v>
      </c>
      <c r="Q23" s="22">
        <v>119422</v>
      </c>
      <c r="R23" s="28">
        <v>119771</v>
      </c>
      <c r="S23" s="28">
        <v>107841</v>
      </c>
      <c r="T23" s="28">
        <v>37000</v>
      </c>
      <c r="U23" s="22">
        <v>115648</v>
      </c>
      <c r="V23" s="28">
        <v>152470</v>
      </c>
      <c r="W23" s="28">
        <v>29507</v>
      </c>
      <c r="X23" s="28">
        <v>11300</v>
      </c>
      <c r="Y23" s="22">
        <v>244388</v>
      </c>
    </row>
    <row r="24" spans="1:25" ht="14.25" thickBot="1">
      <c r="A24" s="25" t="s">
        <v>164</v>
      </c>
      <c r="B24" s="29">
        <v>420550</v>
      </c>
      <c r="C24" s="29">
        <v>289115</v>
      </c>
      <c r="D24" s="29">
        <v>140191</v>
      </c>
      <c r="E24" s="23">
        <v>323456</v>
      </c>
      <c r="F24" s="29">
        <v>247912</v>
      </c>
      <c r="G24" s="29">
        <v>132460</v>
      </c>
      <c r="H24" s="29">
        <v>99785</v>
      </c>
      <c r="I24" s="23">
        <v>625057</v>
      </c>
      <c r="J24" s="29">
        <v>611274</v>
      </c>
      <c r="K24" s="29">
        <v>623048</v>
      </c>
      <c r="L24" s="29">
        <v>398723</v>
      </c>
      <c r="M24" s="23">
        <v>1459067</v>
      </c>
      <c r="N24" s="29">
        <v>1251022</v>
      </c>
      <c r="O24" s="29">
        <v>719790</v>
      </c>
      <c r="P24" s="29">
        <v>287966</v>
      </c>
      <c r="Q24" s="23">
        <v>482589</v>
      </c>
      <c r="R24" s="29">
        <v>247513</v>
      </c>
      <c r="S24" s="29">
        <v>70297</v>
      </c>
      <c r="T24" s="29">
        <v>-11288</v>
      </c>
      <c r="U24" s="23">
        <v>464466</v>
      </c>
      <c r="V24" s="29">
        <v>517688</v>
      </c>
      <c r="W24" s="29">
        <v>448877</v>
      </c>
      <c r="X24" s="29">
        <v>263808</v>
      </c>
      <c r="Y24" s="23">
        <v>1458626</v>
      </c>
    </row>
    <row r="25" spans="1:25" ht="14.25" thickTop="1">
      <c r="A25" s="6" t="s">
        <v>165</v>
      </c>
      <c r="B25" s="28"/>
      <c r="C25" s="28"/>
      <c r="D25" s="28"/>
      <c r="E25" s="22">
        <v>4000</v>
      </c>
      <c r="F25" s="28">
        <v>4000</v>
      </c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>
        <v>45762</v>
      </c>
    </row>
    <row r="26" spans="1:25" ht="13.5">
      <c r="A26" s="6" t="s">
        <v>166</v>
      </c>
      <c r="B26" s="28"/>
      <c r="C26" s="28"/>
      <c r="D26" s="28"/>
      <c r="E26" s="22">
        <v>4000</v>
      </c>
      <c r="F26" s="28">
        <v>4000</v>
      </c>
      <c r="G26" s="28"/>
      <c r="H26" s="28"/>
      <c r="I26" s="22"/>
      <c r="J26" s="28"/>
      <c r="K26" s="28"/>
      <c r="L26" s="28"/>
      <c r="M26" s="22">
        <v>9477</v>
      </c>
      <c r="N26" s="28">
        <v>7077</v>
      </c>
      <c r="O26" s="28">
        <v>4700</v>
      </c>
      <c r="P26" s="28">
        <v>2400</v>
      </c>
      <c r="Q26" s="22">
        <v>11421</v>
      </c>
      <c r="R26" s="28">
        <v>7641</v>
      </c>
      <c r="S26" s="28">
        <v>5341</v>
      </c>
      <c r="T26" s="28">
        <v>2941</v>
      </c>
      <c r="U26" s="22">
        <v>12000</v>
      </c>
      <c r="V26" s="28">
        <v>7200</v>
      </c>
      <c r="W26" s="28">
        <v>4800</v>
      </c>
      <c r="X26" s="28"/>
      <c r="Y26" s="22">
        <v>57409</v>
      </c>
    </row>
    <row r="27" spans="1:25" ht="13.5">
      <c r="A27" s="6" t="s">
        <v>168</v>
      </c>
      <c r="B27" s="28">
        <v>2131</v>
      </c>
      <c r="C27" s="28">
        <v>2131</v>
      </c>
      <c r="D27" s="28">
        <v>2131</v>
      </c>
      <c r="E27" s="22"/>
      <c r="F27" s="28"/>
      <c r="G27" s="28"/>
      <c r="H27" s="28"/>
      <c r="I27" s="22">
        <v>39009</v>
      </c>
      <c r="J27" s="28">
        <v>43327</v>
      </c>
      <c r="K27" s="28">
        <v>47683</v>
      </c>
      <c r="L27" s="28">
        <v>39371</v>
      </c>
      <c r="M27" s="22">
        <v>120783</v>
      </c>
      <c r="N27" s="28">
        <v>8042</v>
      </c>
      <c r="O27" s="28">
        <v>122584</v>
      </c>
      <c r="P27" s="28">
        <v>103130</v>
      </c>
      <c r="Q27" s="22"/>
      <c r="R27" s="28"/>
      <c r="S27" s="28"/>
      <c r="T27" s="28"/>
      <c r="U27" s="22">
        <v>202582</v>
      </c>
      <c r="V27" s="28">
        <v>242051</v>
      </c>
      <c r="W27" s="28">
        <v>182112</v>
      </c>
      <c r="X27" s="28"/>
      <c r="Y27" s="22"/>
    </row>
    <row r="28" spans="1:25" ht="13.5">
      <c r="A28" s="6" t="s">
        <v>169</v>
      </c>
      <c r="B28" s="28">
        <v>2131</v>
      </c>
      <c r="C28" s="28">
        <v>2131</v>
      </c>
      <c r="D28" s="28">
        <v>2131</v>
      </c>
      <c r="E28" s="22">
        <v>4069</v>
      </c>
      <c r="F28" s="28"/>
      <c r="G28" s="28"/>
      <c r="H28" s="28"/>
      <c r="I28" s="22">
        <v>44379</v>
      </c>
      <c r="J28" s="28">
        <v>43327</v>
      </c>
      <c r="K28" s="28">
        <v>47683</v>
      </c>
      <c r="L28" s="28">
        <v>39371</v>
      </c>
      <c r="M28" s="22">
        <v>150179</v>
      </c>
      <c r="N28" s="28">
        <v>33875</v>
      </c>
      <c r="O28" s="28">
        <v>148417</v>
      </c>
      <c r="P28" s="28">
        <v>128963</v>
      </c>
      <c r="Q28" s="22">
        <v>1332</v>
      </c>
      <c r="R28" s="28"/>
      <c r="S28" s="28"/>
      <c r="T28" s="28"/>
      <c r="U28" s="22">
        <v>224769</v>
      </c>
      <c r="V28" s="28">
        <v>242051</v>
      </c>
      <c r="W28" s="28">
        <v>182112</v>
      </c>
      <c r="X28" s="28"/>
      <c r="Y28" s="22">
        <v>25089</v>
      </c>
    </row>
    <row r="29" spans="1:25" ht="13.5">
      <c r="A29" s="7" t="s">
        <v>170</v>
      </c>
      <c r="B29" s="28">
        <v>418418</v>
      </c>
      <c r="C29" s="28">
        <v>286983</v>
      </c>
      <c r="D29" s="28">
        <v>138059</v>
      </c>
      <c r="E29" s="22">
        <v>323386</v>
      </c>
      <c r="F29" s="28">
        <v>251912</v>
      </c>
      <c r="G29" s="28">
        <v>132460</v>
      </c>
      <c r="H29" s="28">
        <v>99785</v>
      </c>
      <c r="I29" s="22">
        <v>580677</v>
      </c>
      <c r="J29" s="28">
        <v>567946</v>
      </c>
      <c r="K29" s="28">
        <v>575365</v>
      </c>
      <c r="L29" s="28">
        <v>359352</v>
      </c>
      <c r="M29" s="22">
        <v>1318366</v>
      </c>
      <c r="N29" s="28">
        <v>1224224</v>
      </c>
      <c r="O29" s="28">
        <v>576073</v>
      </c>
      <c r="P29" s="28">
        <v>161402</v>
      </c>
      <c r="Q29" s="22">
        <v>492679</v>
      </c>
      <c r="R29" s="28">
        <v>255155</v>
      </c>
      <c r="S29" s="28">
        <v>75639</v>
      </c>
      <c r="T29" s="28">
        <v>-8346</v>
      </c>
      <c r="U29" s="22">
        <v>251697</v>
      </c>
      <c r="V29" s="28">
        <v>282836</v>
      </c>
      <c r="W29" s="28">
        <v>271564</v>
      </c>
      <c r="X29" s="28">
        <v>263808</v>
      </c>
      <c r="Y29" s="22">
        <v>1490947</v>
      </c>
    </row>
    <row r="30" spans="1:25" ht="13.5">
      <c r="A30" s="7" t="s">
        <v>173</v>
      </c>
      <c r="B30" s="28">
        <v>232719</v>
      </c>
      <c r="C30" s="28">
        <v>166350</v>
      </c>
      <c r="D30" s="28">
        <v>105850</v>
      </c>
      <c r="E30" s="22">
        <v>174458</v>
      </c>
      <c r="F30" s="28">
        <v>121249</v>
      </c>
      <c r="G30" s="28">
        <v>54927</v>
      </c>
      <c r="H30" s="28">
        <v>34808</v>
      </c>
      <c r="I30" s="22">
        <v>211243</v>
      </c>
      <c r="J30" s="28">
        <v>158861</v>
      </c>
      <c r="K30" s="28">
        <v>105673</v>
      </c>
      <c r="L30" s="28">
        <v>82260</v>
      </c>
      <c r="M30" s="22">
        <v>422759</v>
      </c>
      <c r="N30" s="28">
        <v>427483</v>
      </c>
      <c r="O30" s="28">
        <v>255170</v>
      </c>
      <c r="P30" s="28">
        <v>73844</v>
      </c>
      <c r="Q30" s="22">
        <v>246886</v>
      </c>
      <c r="R30" s="28">
        <v>143421</v>
      </c>
      <c r="S30" s="28">
        <v>69488</v>
      </c>
      <c r="T30" s="28">
        <v>32964</v>
      </c>
      <c r="U30" s="22">
        <v>101433</v>
      </c>
      <c r="V30" s="28">
        <v>104417</v>
      </c>
      <c r="W30" s="28">
        <v>142940</v>
      </c>
      <c r="X30" s="28">
        <v>132753</v>
      </c>
      <c r="Y30" s="22">
        <v>590165</v>
      </c>
    </row>
    <row r="31" spans="1:25" ht="13.5">
      <c r="A31" s="7" t="s">
        <v>31</v>
      </c>
      <c r="B31" s="28">
        <v>185699</v>
      </c>
      <c r="C31" s="28">
        <v>120633</v>
      </c>
      <c r="D31" s="28">
        <v>32208</v>
      </c>
      <c r="E31" s="22">
        <v>148928</v>
      </c>
      <c r="F31" s="28">
        <v>130663</v>
      </c>
      <c r="G31" s="28">
        <v>77533</v>
      </c>
      <c r="H31" s="28">
        <v>64977</v>
      </c>
      <c r="I31" s="22">
        <v>369434</v>
      </c>
      <c r="J31" s="28">
        <v>409085</v>
      </c>
      <c r="K31" s="28">
        <v>469692</v>
      </c>
      <c r="L31" s="28">
        <v>277091</v>
      </c>
      <c r="M31" s="22">
        <v>895606</v>
      </c>
      <c r="N31" s="28">
        <v>796741</v>
      </c>
      <c r="O31" s="28">
        <v>320902</v>
      </c>
      <c r="P31" s="28">
        <v>87558</v>
      </c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7" t="s">
        <v>32</v>
      </c>
      <c r="B32" s="28">
        <v>-79513</v>
      </c>
      <c r="C32" s="28">
        <v>-47806</v>
      </c>
      <c r="D32" s="28">
        <v>-23162</v>
      </c>
      <c r="E32" s="22">
        <v>-58803</v>
      </c>
      <c r="F32" s="28">
        <v>-34900</v>
      </c>
      <c r="G32" s="28">
        <v>-21930</v>
      </c>
      <c r="H32" s="28">
        <v>-10574</v>
      </c>
      <c r="I32" s="22">
        <v>-28905</v>
      </c>
      <c r="J32" s="28">
        <v>-22581</v>
      </c>
      <c r="K32" s="28">
        <v>-10746</v>
      </c>
      <c r="L32" s="28">
        <v>-5404</v>
      </c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4.25" thickBot="1">
      <c r="A33" s="7" t="s">
        <v>174</v>
      </c>
      <c r="B33" s="28">
        <v>265212</v>
      </c>
      <c r="C33" s="28">
        <v>168439</v>
      </c>
      <c r="D33" s="28">
        <v>55371</v>
      </c>
      <c r="E33" s="22">
        <v>207731</v>
      </c>
      <c r="F33" s="28">
        <v>165563</v>
      </c>
      <c r="G33" s="28">
        <v>99464</v>
      </c>
      <c r="H33" s="28">
        <v>75551</v>
      </c>
      <c r="I33" s="22">
        <v>398340</v>
      </c>
      <c r="J33" s="28">
        <v>431666</v>
      </c>
      <c r="K33" s="28">
        <v>480438</v>
      </c>
      <c r="L33" s="28">
        <v>282496</v>
      </c>
      <c r="M33" s="22">
        <v>895606</v>
      </c>
      <c r="N33" s="28">
        <v>796741</v>
      </c>
      <c r="O33" s="28">
        <v>320902</v>
      </c>
      <c r="P33" s="28">
        <v>87558</v>
      </c>
      <c r="Q33" s="22">
        <v>245793</v>
      </c>
      <c r="R33" s="28">
        <v>111734</v>
      </c>
      <c r="S33" s="28">
        <v>6150</v>
      </c>
      <c r="T33" s="28">
        <v>-41311</v>
      </c>
      <c r="U33" s="22">
        <v>150263</v>
      </c>
      <c r="V33" s="28">
        <v>178419</v>
      </c>
      <c r="W33" s="28">
        <v>128624</v>
      </c>
      <c r="X33" s="28">
        <v>131054</v>
      </c>
      <c r="Y33" s="22">
        <v>900781</v>
      </c>
    </row>
    <row r="34" spans="1:25" ht="14.25" thickTop="1">
      <c r="A34" s="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6" ht="13.5">
      <c r="A36" s="20" t="s">
        <v>134</v>
      </c>
    </row>
    <row r="37" ht="13.5">
      <c r="A37" s="20" t="s">
        <v>135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130</v>
      </c>
      <c r="B2" s="14">
        <v>6926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34</v>
      </c>
      <c r="B4" s="15" t="str">
        <f>HYPERLINK("http://www.kabupro.jp/mark/20131113/S1000GSM.htm","四半期報告書")</f>
        <v>四半期報告書</v>
      </c>
      <c r="C4" s="15" t="str">
        <f>HYPERLINK("http://www.kabupro.jp/mark/20130625/S000DPPJ.htm","有価証券報告書")</f>
        <v>有価証券報告書</v>
      </c>
      <c r="D4" s="15" t="str">
        <f>HYPERLINK("http://www.kabupro.jp/mark/20131113/S1000GSM.htm","四半期報告書")</f>
        <v>四半期報告書</v>
      </c>
      <c r="E4" s="15" t="str">
        <f>HYPERLINK("http://www.kabupro.jp/mark/20130625/S000DPPJ.htm","有価証券報告書")</f>
        <v>有価証券報告書</v>
      </c>
      <c r="F4" s="15" t="str">
        <f>HYPERLINK("http://www.kabupro.jp/mark/20121113/S000C9DD.htm","四半期報告書")</f>
        <v>四半期報告書</v>
      </c>
      <c r="G4" s="15" t="str">
        <f>HYPERLINK("http://www.kabupro.jp/mark/20120627/S000B66A.htm","有価証券報告書")</f>
        <v>有価証券報告書</v>
      </c>
      <c r="H4" s="15" t="str">
        <f>HYPERLINK("http://www.kabupro.jp/mark/20110214/S0007SHA.htm","四半期報告書")</f>
        <v>四半期報告書</v>
      </c>
      <c r="I4" s="15" t="str">
        <f>HYPERLINK("http://www.kabupro.jp/mark/20111111/S0009OER.htm","四半期報告書")</f>
        <v>四半期報告書</v>
      </c>
      <c r="J4" s="15" t="str">
        <f>HYPERLINK("http://www.kabupro.jp/mark/20100812/S0006LLF.htm","四半期報告書")</f>
        <v>四半期報告書</v>
      </c>
      <c r="K4" s="15" t="str">
        <f>HYPERLINK("http://www.kabupro.jp/mark/20110624/S0008KAK.htm","有価証券報告書")</f>
        <v>有価証券報告書</v>
      </c>
      <c r="L4" s="15" t="str">
        <f>HYPERLINK("http://www.kabupro.jp/mark/20110214/S0007SHA.htm","四半期報告書")</f>
        <v>四半期報告書</v>
      </c>
      <c r="M4" s="15" t="str">
        <f>HYPERLINK("http://www.kabupro.jp/mark/20101112/S00074BC.htm","四半期報告書")</f>
        <v>四半期報告書</v>
      </c>
      <c r="N4" s="15" t="str">
        <f>HYPERLINK("http://www.kabupro.jp/mark/20100812/S0006LLF.htm","四半期報告書")</f>
        <v>四半期報告書</v>
      </c>
      <c r="O4" s="15" t="str">
        <f>HYPERLINK("http://www.kabupro.jp/mark/20100625/S00060Q7.htm","有価証券報告書")</f>
        <v>有価証券報告書</v>
      </c>
      <c r="P4" s="15" t="str">
        <f>HYPERLINK("http://www.kabupro.jp/mark/20100212/S000561Y.htm","四半期報告書")</f>
        <v>四半期報告書</v>
      </c>
      <c r="Q4" s="15" t="str">
        <f>HYPERLINK("http://www.kabupro.jp/mark/20091112/S0004K8J.htm","四半期報告書")</f>
        <v>四半期報告書</v>
      </c>
      <c r="R4" s="15" t="str">
        <f>HYPERLINK("http://www.kabupro.jp/mark/20090812/S0003X1V.htm","四半期報告書")</f>
        <v>四半期報告書</v>
      </c>
      <c r="S4" s="15" t="str">
        <f>HYPERLINK("http://www.kabupro.jp/mark/20090623/S0003CV7.htm","有価証券報告書")</f>
        <v>有価証券報告書</v>
      </c>
    </row>
    <row r="5" spans="1:19" ht="14.25" thickBot="1">
      <c r="A5" s="11" t="s">
        <v>35</v>
      </c>
      <c r="B5" s="1" t="s">
        <v>179</v>
      </c>
      <c r="C5" s="1" t="s">
        <v>41</v>
      </c>
      <c r="D5" s="1" t="s">
        <v>179</v>
      </c>
      <c r="E5" s="1" t="s">
        <v>41</v>
      </c>
      <c r="F5" s="1" t="s">
        <v>185</v>
      </c>
      <c r="G5" s="1" t="s">
        <v>45</v>
      </c>
      <c r="H5" s="1" t="s">
        <v>195</v>
      </c>
      <c r="I5" s="1" t="s">
        <v>191</v>
      </c>
      <c r="J5" s="1" t="s">
        <v>199</v>
      </c>
      <c r="K5" s="1" t="s">
        <v>47</v>
      </c>
      <c r="L5" s="1" t="s">
        <v>195</v>
      </c>
      <c r="M5" s="1" t="s">
        <v>197</v>
      </c>
      <c r="N5" s="1" t="s">
        <v>199</v>
      </c>
      <c r="O5" s="1" t="s">
        <v>49</v>
      </c>
      <c r="P5" s="1" t="s">
        <v>201</v>
      </c>
      <c r="Q5" s="1" t="s">
        <v>203</v>
      </c>
      <c r="R5" s="1" t="s">
        <v>205</v>
      </c>
      <c r="S5" s="1" t="s">
        <v>51</v>
      </c>
    </row>
    <row r="6" spans="1:19" ht="15" thickBot="1" thickTop="1">
      <c r="A6" s="10" t="s">
        <v>36</v>
      </c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37</v>
      </c>
      <c r="B7" s="14" t="s">
        <v>220</v>
      </c>
      <c r="C7" s="16" t="s">
        <v>42</v>
      </c>
      <c r="D7" s="14" t="s">
        <v>220</v>
      </c>
      <c r="E7" s="16" t="s">
        <v>42</v>
      </c>
      <c r="F7" s="14" t="s">
        <v>220</v>
      </c>
      <c r="G7" s="16" t="s">
        <v>42</v>
      </c>
      <c r="H7" s="14" t="s">
        <v>220</v>
      </c>
      <c r="I7" s="14" t="s">
        <v>220</v>
      </c>
      <c r="J7" s="14" t="s">
        <v>220</v>
      </c>
      <c r="K7" s="16" t="s">
        <v>42</v>
      </c>
      <c r="L7" s="14" t="s">
        <v>220</v>
      </c>
      <c r="M7" s="14" t="s">
        <v>220</v>
      </c>
      <c r="N7" s="14" t="s">
        <v>220</v>
      </c>
      <c r="O7" s="16" t="s">
        <v>42</v>
      </c>
      <c r="P7" s="14" t="s">
        <v>220</v>
      </c>
      <c r="Q7" s="14" t="s">
        <v>220</v>
      </c>
      <c r="R7" s="14" t="s">
        <v>220</v>
      </c>
      <c r="S7" s="16" t="s">
        <v>42</v>
      </c>
    </row>
    <row r="8" spans="1:19" ht="13.5">
      <c r="A8" s="13" t="s">
        <v>38</v>
      </c>
      <c r="B8" s="1" t="s">
        <v>221</v>
      </c>
      <c r="C8" s="17" t="s">
        <v>136</v>
      </c>
      <c r="D8" s="1" t="s">
        <v>136</v>
      </c>
      <c r="E8" s="17" t="s">
        <v>137</v>
      </c>
      <c r="F8" s="1" t="s">
        <v>137</v>
      </c>
      <c r="G8" s="17" t="s">
        <v>138</v>
      </c>
      <c r="H8" s="1" t="s">
        <v>138</v>
      </c>
      <c r="I8" s="1" t="s">
        <v>138</v>
      </c>
      <c r="J8" s="1" t="s">
        <v>138</v>
      </c>
      <c r="K8" s="17" t="s">
        <v>139</v>
      </c>
      <c r="L8" s="1" t="s">
        <v>139</v>
      </c>
      <c r="M8" s="1" t="s">
        <v>139</v>
      </c>
      <c r="N8" s="1" t="s">
        <v>139</v>
      </c>
      <c r="O8" s="17" t="s">
        <v>140</v>
      </c>
      <c r="P8" s="1" t="s">
        <v>140</v>
      </c>
      <c r="Q8" s="1" t="s">
        <v>140</v>
      </c>
      <c r="R8" s="1" t="s">
        <v>140</v>
      </c>
      <c r="S8" s="17" t="s">
        <v>141</v>
      </c>
    </row>
    <row r="9" spans="1:19" ht="13.5">
      <c r="A9" s="13" t="s">
        <v>39</v>
      </c>
      <c r="B9" s="1" t="s">
        <v>180</v>
      </c>
      <c r="C9" s="17" t="s">
        <v>43</v>
      </c>
      <c r="D9" s="1" t="s">
        <v>186</v>
      </c>
      <c r="E9" s="17" t="s">
        <v>44</v>
      </c>
      <c r="F9" s="1" t="s">
        <v>192</v>
      </c>
      <c r="G9" s="17" t="s">
        <v>46</v>
      </c>
      <c r="H9" s="1" t="s">
        <v>196</v>
      </c>
      <c r="I9" s="1" t="s">
        <v>198</v>
      </c>
      <c r="J9" s="1" t="s">
        <v>200</v>
      </c>
      <c r="K9" s="17" t="s">
        <v>48</v>
      </c>
      <c r="L9" s="1" t="s">
        <v>202</v>
      </c>
      <c r="M9" s="1" t="s">
        <v>204</v>
      </c>
      <c r="N9" s="1" t="s">
        <v>206</v>
      </c>
      <c r="O9" s="17" t="s">
        <v>50</v>
      </c>
      <c r="P9" s="1" t="s">
        <v>208</v>
      </c>
      <c r="Q9" s="1" t="s">
        <v>210</v>
      </c>
      <c r="R9" s="1" t="s">
        <v>212</v>
      </c>
      <c r="S9" s="17" t="s">
        <v>52</v>
      </c>
    </row>
    <row r="10" spans="1:19" ht="14.25" thickBot="1">
      <c r="A10" s="13" t="s">
        <v>40</v>
      </c>
      <c r="B10" s="1" t="s">
        <v>54</v>
      </c>
      <c r="C10" s="17" t="s">
        <v>54</v>
      </c>
      <c r="D10" s="1" t="s">
        <v>54</v>
      </c>
      <c r="E10" s="17" t="s">
        <v>54</v>
      </c>
      <c r="F10" s="1" t="s">
        <v>54</v>
      </c>
      <c r="G10" s="17" t="s">
        <v>54</v>
      </c>
      <c r="H10" s="1" t="s">
        <v>54</v>
      </c>
      <c r="I10" s="1" t="s">
        <v>54</v>
      </c>
      <c r="J10" s="1" t="s">
        <v>54</v>
      </c>
      <c r="K10" s="17" t="s">
        <v>54</v>
      </c>
      <c r="L10" s="1" t="s">
        <v>54</v>
      </c>
      <c r="M10" s="1" t="s">
        <v>54</v>
      </c>
      <c r="N10" s="1" t="s">
        <v>54</v>
      </c>
      <c r="O10" s="17" t="s">
        <v>54</v>
      </c>
      <c r="P10" s="1" t="s">
        <v>54</v>
      </c>
      <c r="Q10" s="1" t="s">
        <v>54</v>
      </c>
      <c r="R10" s="1" t="s">
        <v>54</v>
      </c>
      <c r="S10" s="17" t="s">
        <v>54</v>
      </c>
    </row>
    <row r="11" spans="1:19" ht="14.25" thickTop="1">
      <c r="A11" s="30" t="s">
        <v>170</v>
      </c>
      <c r="B11" s="27">
        <v>286983</v>
      </c>
      <c r="C11" s="21">
        <v>323386</v>
      </c>
      <c r="D11" s="27">
        <v>132460</v>
      </c>
      <c r="E11" s="21">
        <v>580677</v>
      </c>
      <c r="F11" s="27">
        <v>575365</v>
      </c>
      <c r="G11" s="21">
        <v>1318366</v>
      </c>
      <c r="H11" s="27">
        <v>1224224</v>
      </c>
      <c r="I11" s="27">
        <v>576073</v>
      </c>
      <c r="J11" s="27">
        <v>161402</v>
      </c>
      <c r="K11" s="21">
        <v>492679</v>
      </c>
      <c r="L11" s="27">
        <v>255155</v>
      </c>
      <c r="M11" s="27">
        <v>75639</v>
      </c>
      <c r="N11" s="27">
        <v>-8346</v>
      </c>
      <c r="O11" s="21">
        <v>251697</v>
      </c>
      <c r="P11" s="27">
        <v>282836</v>
      </c>
      <c r="Q11" s="27">
        <v>271564</v>
      </c>
      <c r="R11" s="27">
        <v>263808</v>
      </c>
      <c r="S11" s="21">
        <v>1490947</v>
      </c>
    </row>
    <row r="12" spans="1:19" ht="13.5">
      <c r="A12" s="6" t="s">
        <v>222</v>
      </c>
      <c r="B12" s="28">
        <v>349780</v>
      </c>
      <c r="C12" s="22">
        <v>612929</v>
      </c>
      <c r="D12" s="28">
        <v>291612</v>
      </c>
      <c r="E12" s="22">
        <v>623527</v>
      </c>
      <c r="F12" s="28">
        <v>298078</v>
      </c>
      <c r="G12" s="22">
        <v>608054</v>
      </c>
      <c r="H12" s="28">
        <v>450811</v>
      </c>
      <c r="I12" s="28">
        <v>291806</v>
      </c>
      <c r="J12" s="28">
        <v>147231</v>
      </c>
      <c r="K12" s="22">
        <v>641545</v>
      </c>
      <c r="L12" s="28">
        <v>479473</v>
      </c>
      <c r="M12" s="28">
        <v>319463</v>
      </c>
      <c r="N12" s="28">
        <v>161051</v>
      </c>
      <c r="O12" s="22">
        <v>615996</v>
      </c>
      <c r="P12" s="28">
        <v>448172</v>
      </c>
      <c r="Q12" s="28">
        <v>278783</v>
      </c>
      <c r="R12" s="28">
        <v>129928</v>
      </c>
      <c r="S12" s="22">
        <v>496589</v>
      </c>
    </row>
    <row r="13" spans="1:19" ht="13.5">
      <c r="A13" s="6" t="s">
        <v>223</v>
      </c>
      <c r="B13" s="28">
        <v>2131</v>
      </c>
      <c r="C13" s="22"/>
      <c r="D13" s="28"/>
      <c r="E13" s="22"/>
      <c r="F13" s="28">
        <v>47683</v>
      </c>
      <c r="G13" s="22"/>
      <c r="H13" s="28">
        <v>8042</v>
      </c>
      <c r="I13" s="28">
        <v>122584</v>
      </c>
      <c r="J13" s="28">
        <v>103130</v>
      </c>
      <c r="K13" s="22"/>
      <c r="L13" s="28"/>
      <c r="M13" s="28"/>
      <c r="N13" s="28"/>
      <c r="O13" s="22"/>
      <c r="P13" s="28">
        <v>242051</v>
      </c>
      <c r="Q13" s="28">
        <v>182112</v>
      </c>
      <c r="R13" s="28"/>
      <c r="S13" s="22"/>
    </row>
    <row r="14" spans="1:19" ht="13.5">
      <c r="A14" s="6" t="s">
        <v>0</v>
      </c>
      <c r="B14" s="28">
        <v>11070</v>
      </c>
      <c r="C14" s="22">
        <v>-15397</v>
      </c>
      <c r="D14" s="28">
        <v>-9383</v>
      </c>
      <c r="E14" s="22">
        <v>-31083</v>
      </c>
      <c r="F14" s="28">
        <v>7761</v>
      </c>
      <c r="G14" s="22">
        <v>-8040</v>
      </c>
      <c r="H14" s="28">
        <v>3561</v>
      </c>
      <c r="I14" s="28">
        <v>2086</v>
      </c>
      <c r="J14" s="28">
        <v>1611</v>
      </c>
      <c r="K14" s="22">
        <v>-3109</v>
      </c>
      <c r="L14" s="28">
        <v>2044</v>
      </c>
      <c r="M14" s="28">
        <v>-4036</v>
      </c>
      <c r="N14" s="28">
        <v>-6808</v>
      </c>
      <c r="O14" s="22">
        <v>-14949</v>
      </c>
      <c r="P14" s="28">
        <v>-25331</v>
      </c>
      <c r="Q14" s="28">
        <v>-7061</v>
      </c>
      <c r="R14" s="28">
        <v>-3185</v>
      </c>
      <c r="S14" s="22">
        <v>-9725</v>
      </c>
    </row>
    <row r="15" spans="1:19" ht="13.5">
      <c r="A15" s="6" t="s">
        <v>1</v>
      </c>
      <c r="B15" s="28">
        <v>-10750</v>
      </c>
      <c r="C15" s="22"/>
      <c r="D15" s="28"/>
      <c r="E15" s="22"/>
      <c r="F15" s="28"/>
      <c r="G15" s="22">
        <v>-3676</v>
      </c>
      <c r="H15" s="28">
        <v>-3676</v>
      </c>
      <c r="I15" s="28">
        <v>-3676</v>
      </c>
      <c r="J15" s="28">
        <v>-3676</v>
      </c>
      <c r="K15" s="22">
        <v>505</v>
      </c>
      <c r="L15" s="28">
        <v>603</v>
      </c>
      <c r="M15" s="28">
        <v>402</v>
      </c>
      <c r="N15" s="28">
        <v>201</v>
      </c>
      <c r="O15" s="22">
        <v>505</v>
      </c>
      <c r="P15" s="28">
        <v>603</v>
      </c>
      <c r="Q15" s="28">
        <v>402</v>
      </c>
      <c r="R15" s="28">
        <v>201</v>
      </c>
      <c r="S15" s="22">
        <v>-13870</v>
      </c>
    </row>
    <row r="16" spans="1:19" ht="13.5">
      <c r="A16" s="6" t="s">
        <v>2</v>
      </c>
      <c r="B16" s="28">
        <v>444</v>
      </c>
      <c r="C16" s="22">
        <v>-9856</v>
      </c>
      <c r="D16" s="28">
        <v>-4826</v>
      </c>
      <c r="E16" s="22">
        <v>-10923</v>
      </c>
      <c r="F16" s="28">
        <v>-5606</v>
      </c>
      <c r="G16" s="22">
        <v>-29639</v>
      </c>
      <c r="H16" s="28">
        <v>-29835</v>
      </c>
      <c r="I16" s="28">
        <v>-4088</v>
      </c>
      <c r="J16" s="28">
        <v>-1690</v>
      </c>
      <c r="K16" s="22">
        <v>-8047</v>
      </c>
      <c r="L16" s="28">
        <v>-5897</v>
      </c>
      <c r="M16" s="28">
        <v>-3728</v>
      </c>
      <c r="N16" s="28">
        <v>-1490</v>
      </c>
      <c r="O16" s="22">
        <v>-11237</v>
      </c>
      <c r="P16" s="28">
        <v>-7365</v>
      </c>
      <c r="Q16" s="28">
        <v>-4547</v>
      </c>
      <c r="R16" s="28">
        <v>-208</v>
      </c>
      <c r="S16" s="22">
        <v>1666</v>
      </c>
    </row>
    <row r="17" spans="1:19" ht="13.5">
      <c r="A17" s="6" t="s">
        <v>3</v>
      </c>
      <c r="B17" s="28">
        <v>-41526</v>
      </c>
      <c r="C17" s="22">
        <v>-52266</v>
      </c>
      <c r="D17" s="28">
        <v>-29475</v>
      </c>
      <c r="E17" s="22">
        <v>-40704</v>
      </c>
      <c r="F17" s="28">
        <v>-26809</v>
      </c>
      <c r="G17" s="22">
        <v>-35349</v>
      </c>
      <c r="H17" s="28">
        <v>-32484</v>
      </c>
      <c r="I17" s="28">
        <v>-26758</v>
      </c>
      <c r="J17" s="28">
        <v>-11053</v>
      </c>
      <c r="K17" s="22">
        <v>-32146</v>
      </c>
      <c r="L17" s="28">
        <v>-29882</v>
      </c>
      <c r="M17" s="28">
        <v>-26097</v>
      </c>
      <c r="N17" s="28">
        <v>-11365</v>
      </c>
      <c r="O17" s="22">
        <v>-65183</v>
      </c>
      <c r="P17" s="28">
        <v>-63661</v>
      </c>
      <c r="Q17" s="28">
        <v>-56926</v>
      </c>
      <c r="R17" s="28">
        <v>-17965</v>
      </c>
      <c r="S17" s="22">
        <v>-82223</v>
      </c>
    </row>
    <row r="18" spans="1:19" ht="13.5">
      <c r="A18" s="6" t="s">
        <v>160</v>
      </c>
      <c r="B18" s="28">
        <v>6618</v>
      </c>
      <c r="C18" s="22">
        <v>18304</v>
      </c>
      <c r="D18" s="28">
        <v>10314</v>
      </c>
      <c r="E18" s="22">
        <v>27161</v>
      </c>
      <c r="F18" s="28">
        <v>14516</v>
      </c>
      <c r="G18" s="22">
        <v>20542</v>
      </c>
      <c r="H18" s="28">
        <v>13696</v>
      </c>
      <c r="I18" s="28">
        <v>8046</v>
      </c>
      <c r="J18" s="28">
        <v>3613</v>
      </c>
      <c r="K18" s="22">
        <v>17108</v>
      </c>
      <c r="L18" s="28">
        <v>12800</v>
      </c>
      <c r="M18" s="28">
        <v>8601</v>
      </c>
      <c r="N18" s="28">
        <v>5491</v>
      </c>
      <c r="O18" s="22">
        <v>24973</v>
      </c>
      <c r="P18" s="28">
        <v>18700</v>
      </c>
      <c r="Q18" s="28">
        <v>13507</v>
      </c>
      <c r="R18" s="28">
        <v>6193</v>
      </c>
      <c r="S18" s="22">
        <v>33027</v>
      </c>
    </row>
    <row r="19" spans="1:19" ht="13.5">
      <c r="A19" s="6" t="s">
        <v>4</v>
      </c>
      <c r="B19" s="28">
        <v>-121068</v>
      </c>
      <c r="C19" s="22">
        <v>-104403</v>
      </c>
      <c r="D19" s="28">
        <v>127152</v>
      </c>
      <c r="E19" s="22">
        <v>751313</v>
      </c>
      <c r="F19" s="28">
        <v>162991</v>
      </c>
      <c r="G19" s="22">
        <v>-1081788</v>
      </c>
      <c r="H19" s="28">
        <v>-1289558</v>
      </c>
      <c r="I19" s="28">
        <v>-796712</v>
      </c>
      <c r="J19" s="28">
        <v>-521903</v>
      </c>
      <c r="K19" s="22">
        <v>-944989</v>
      </c>
      <c r="L19" s="28">
        <v>-685089</v>
      </c>
      <c r="M19" s="28">
        <v>-215615</v>
      </c>
      <c r="N19" s="28">
        <v>187980</v>
      </c>
      <c r="O19" s="22">
        <v>849557</v>
      </c>
      <c r="P19" s="28">
        <v>395160</v>
      </c>
      <c r="Q19" s="28">
        <v>-103467</v>
      </c>
      <c r="R19" s="28">
        <v>70945</v>
      </c>
      <c r="S19" s="22">
        <v>104291</v>
      </c>
    </row>
    <row r="20" spans="1:19" ht="13.5">
      <c r="A20" s="6" t="s">
        <v>5</v>
      </c>
      <c r="B20" s="28">
        <v>-248670</v>
      </c>
      <c r="C20" s="22">
        <v>139188</v>
      </c>
      <c r="D20" s="28">
        <v>-46210</v>
      </c>
      <c r="E20" s="22">
        <v>-62172</v>
      </c>
      <c r="F20" s="28">
        <v>-217404</v>
      </c>
      <c r="G20" s="22">
        <v>-191790</v>
      </c>
      <c r="H20" s="28">
        <v>-301245</v>
      </c>
      <c r="I20" s="28">
        <v>-75668</v>
      </c>
      <c r="J20" s="28">
        <v>-48155</v>
      </c>
      <c r="K20" s="22">
        <v>67741</v>
      </c>
      <c r="L20" s="28">
        <v>-79804</v>
      </c>
      <c r="M20" s="28">
        <v>35381</v>
      </c>
      <c r="N20" s="28">
        <v>-19275</v>
      </c>
      <c r="O20" s="22">
        <v>-23713</v>
      </c>
      <c r="P20" s="28">
        <v>-390941</v>
      </c>
      <c r="Q20" s="28">
        <v>-360532</v>
      </c>
      <c r="R20" s="28">
        <v>-336551</v>
      </c>
      <c r="S20" s="22">
        <v>437618</v>
      </c>
    </row>
    <row r="21" spans="1:19" ht="13.5">
      <c r="A21" s="6" t="s">
        <v>6</v>
      </c>
      <c r="B21" s="28">
        <v>228393</v>
      </c>
      <c r="C21" s="22">
        <v>-94863</v>
      </c>
      <c r="D21" s="28">
        <v>-72627</v>
      </c>
      <c r="E21" s="22">
        <v>-398072</v>
      </c>
      <c r="F21" s="28">
        <v>-17853</v>
      </c>
      <c r="G21" s="22">
        <v>126907</v>
      </c>
      <c r="H21" s="28">
        <v>234152</v>
      </c>
      <c r="I21" s="28">
        <v>95059</v>
      </c>
      <c r="J21" s="28">
        <v>89122</v>
      </c>
      <c r="K21" s="22">
        <v>489258</v>
      </c>
      <c r="L21" s="28">
        <v>427623</v>
      </c>
      <c r="M21" s="28">
        <v>74017</v>
      </c>
      <c r="N21" s="28">
        <v>376</v>
      </c>
      <c r="O21" s="22">
        <v>-575713</v>
      </c>
      <c r="P21" s="28">
        <v>-66527</v>
      </c>
      <c r="Q21" s="28">
        <v>113068</v>
      </c>
      <c r="R21" s="28">
        <v>229782</v>
      </c>
      <c r="S21" s="22">
        <v>188841</v>
      </c>
    </row>
    <row r="22" spans="1:19" ht="13.5">
      <c r="A22" s="6" t="s">
        <v>64</v>
      </c>
      <c r="B22" s="28">
        <v>-149443</v>
      </c>
      <c r="C22" s="22">
        <v>134464</v>
      </c>
      <c r="D22" s="28">
        <v>-16309</v>
      </c>
      <c r="E22" s="22">
        <v>32396</v>
      </c>
      <c r="F22" s="28">
        <v>-228027</v>
      </c>
      <c r="G22" s="22">
        <v>298328</v>
      </c>
      <c r="H22" s="28">
        <v>277122</v>
      </c>
      <c r="I22" s="28">
        <v>291776</v>
      </c>
      <c r="J22" s="28">
        <v>24699</v>
      </c>
      <c r="K22" s="22">
        <v>34147</v>
      </c>
      <c r="L22" s="28">
        <v>79842</v>
      </c>
      <c r="M22" s="28">
        <v>56153</v>
      </c>
      <c r="N22" s="28">
        <v>-36005</v>
      </c>
      <c r="O22" s="22">
        <v>-68375</v>
      </c>
      <c r="P22" s="28">
        <v>-16244</v>
      </c>
      <c r="Q22" s="28">
        <v>-22172</v>
      </c>
      <c r="R22" s="28">
        <v>-121309</v>
      </c>
      <c r="S22" s="22">
        <v>-48196</v>
      </c>
    </row>
    <row r="23" spans="1:19" ht="13.5">
      <c r="A23" s="6" t="s">
        <v>7</v>
      </c>
      <c r="B23" s="28">
        <v>313964</v>
      </c>
      <c r="C23" s="22">
        <v>951556</v>
      </c>
      <c r="D23" s="28">
        <v>382707</v>
      </c>
      <c r="E23" s="22">
        <v>1516500</v>
      </c>
      <c r="F23" s="28">
        <v>610695</v>
      </c>
      <c r="G23" s="22">
        <v>1172092</v>
      </c>
      <c r="H23" s="28">
        <v>580644</v>
      </c>
      <c r="I23" s="28">
        <v>506361</v>
      </c>
      <c r="J23" s="28">
        <v>-29833</v>
      </c>
      <c r="K23" s="22">
        <v>754316</v>
      </c>
      <c r="L23" s="28">
        <v>456870</v>
      </c>
      <c r="M23" s="28">
        <v>320181</v>
      </c>
      <c r="N23" s="28">
        <v>271809</v>
      </c>
      <c r="O23" s="22">
        <v>1193120</v>
      </c>
      <c r="P23" s="28">
        <v>802249</v>
      </c>
      <c r="Q23" s="28">
        <v>299133</v>
      </c>
      <c r="R23" s="28">
        <v>211237</v>
      </c>
      <c r="S23" s="22">
        <v>2563310</v>
      </c>
    </row>
    <row r="24" spans="1:19" ht="13.5">
      <c r="A24" s="6" t="s">
        <v>8</v>
      </c>
      <c r="B24" s="28">
        <v>37282</v>
      </c>
      <c r="C24" s="22">
        <v>51114</v>
      </c>
      <c r="D24" s="28">
        <v>24730</v>
      </c>
      <c r="E24" s="22">
        <v>39270</v>
      </c>
      <c r="F24" s="28">
        <v>23111</v>
      </c>
      <c r="G24" s="22">
        <v>35364</v>
      </c>
      <c r="H24" s="28">
        <v>26395</v>
      </c>
      <c r="I24" s="28">
        <v>23102</v>
      </c>
      <c r="J24" s="28">
        <v>9248</v>
      </c>
      <c r="K24" s="22">
        <v>32117</v>
      </c>
      <c r="L24" s="28">
        <v>30583</v>
      </c>
      <c r="M24" s="28">
        <v>26798</v>
      </c>
      <c r="N24" s="28">
        <v>9523</v>
      </c>
      <c r="O24" s="22">
        <v>65204</v>
      </c>
      <c r="P24" s="28">
        <v>64386</v>
      </c>
      <c r="Q24" s="28">
        <v>57651</v>
      </c>
      <c r="R24" s="28">
        <v>18690</v>
      </c>
      <c r="S24" s="22">
        <v>82203</v>
      </c>
    </row>
    <row r="25" spans="1:19" ht="13.5">
      <c r="A25" s="6" t="s">
        <v>9</v>
      </c>
      <c r="B25" s="28">
        <v>-6454</v>
      </c>
      <c r="C25" s="22">
        <v>-18157</v>
      </c>
      <c r="D25" s="28">
        <v>-10267</v>
      </c>
      <c r="E25" s="22">
        <v>-26873</v>
      </c>
      <c r="F25" s="28">
        <v>-14363</v>
      </c>
      <c r="G25" s="22">
        <v>-20431</v>
      </c>
      <c r="H25" s="28">
        <v>-13403</v>
      </c>
      <c r="I25" s="28">
        <v>-8326</v>
      </c>
      <c r="J25" s="28">
        <v>-3603</v>
      </c>
      <c r="K25" s="22">
        <v>-16642</v>
      </c>
      <c r="L25" s="28">
        <v>-11681</v>
      </c>
      <c r="M25" s="28">
        <v>-7478</v>
      </c>
      <c r="N25" s="28">
        <v>-4353</v>
      </c>
      <c r="O25" s="22">
        <v>-24536</v>
      </c>
      <c r="P25" s="28">
        <v>-17144</v>
      </c>
      <c r="Q25" s="28">
        <v>-11951</v>
      </c>
      <c r="R25" s="28">
        <v>-4637</v>
      </c>
      <c r="S25" s="22">
        <v>-33465</v>
      </c>
    </row>
    <row r="26" spans="1:19" ht="13.5">
      <c r="A26" s="6" t="s">
        <v>10</v>
      </c>
      <c r="B26" s="28">
        <v>-191735</v>
      </c>
      <c r="C26" s="22">
        <v>-91269</v>
      </c>
      <c r="D26" s="28">
        <v>-25581</v>
      </c>
      <c r="E26" s="22">
        <v>-589518</v>
      </c>
      <c r="F26" s="28">
        <v>-354106</v>
      </c>
      <c r="G26" s="22">
        <v>-157569</v>
      </c>
      <c r="H26" s="28">
        <v>-151664</v>
      </c>
      <c r="I26" s="28">
        <v>-109812</v>
      </c>
      <c r="J26" s="28">
        <v>-76411</v>
      </c>
      <c r="K26" s="22">
        <v>-120706</v>
      </c>
      <c r="L26" s="28">
        <v>-107725</v>
      </c>
      <c r="M26" s="28">
        <v>-56761</v>
      </c>
      <c r="N26" s="28">
        <v>-27188</v>
      </c>
      <c r="O26" s="22">
        <v>-308004</v>
      </c>
      <c r="P26" s="28">
        <v>-285887</v>
      </c>
      <c r="Q26" s="28">
        <v>-124789</v>
      </c>
      <c r="R26" s="28">
        <v>-141049</v>
      </c>
      <c r="S26" s="22">
        <v>-707681</v>
      </c>
    </row>
    <row r="27" spans="1:19" ht="13.5">
      <c r="A27" s="6" t="s">
        <v>11</v>
      </c>
      <c r="B27" s="28">
        <v>35873</v>
      </c>
      <c r="C27" s="22">
        <v>137598</v>
      </c>
      <c r="D27" s="28">
        <v>137598</v>
      </c>
      <c r="E27" s="22"/>
      <c r="F27" s="28"/>
      <c r="G27" s="22"/>
      <c r="H27" s="28"/>
      <c r="I27" s="28"/>
      <c r="J27" s="28"/>
      <c r="K27" s="22"/>
      <c r="L27" s="28"/>
      <c r="M27" s="28"/>
      <c r="N27" s="28"/>
      <c r="O27" s="22"/>
      <c r="P27" s="28"/>
      <c r="Q27" s="28"/>
      <c r="R27" s="28"/>
      <c r="S27" s="22"/>
    </row>
    <row r="28" spans="1:19" ht="14.25" thickBot="1">
      <c r="A28" s="5" t="s">
        <v>12</v>
      </c>
      <c r="B28" s="29">
        <v>188930</v>
      </c>
      <c r="C28" s="23">
        <v>1030842</v>
      </c>
      <c r="D28" s="29">
        <v>509186</v>
      </c>
      <c r="E28" s="23">
        <v>939379</v>
      </c>
      <c r="F28" s="29">
        <v>265336</v>
      </c>
      <c r="G28" s="23">
        <v>1029456</v>
      </c>
      <c r="H28" s="29">
        <v>441973</v>
      </c>
      <c r="I28" s="29">
        <v>411325</v>
      </c>
      <c r="J28" s="29">
        <v>-100600</v>
      </c>
      <c r="K28" s="23">
        <v>649086</v>
      </c>
      <c r="L28" s="29">
        <v>368048</v>
      </c>
      <c r="M28" s="29">
        <v>282739</v>
      </c>
      <c r="N28" s="29">
        <v>249791</v>
      </c>
      <c r="O28" s="23">
        <v>925783</v>
      </c>
      <c r="P28" s="29">
        <v>563604</v>
      </c>
      <c r="Q28" s="29">
        <v>220044</v>
      </c>
      <c r="R28" s="29">
        <v>84241</v>
      </c>
      <c r="S28" s="23">
        <v>1904367</v>
      </c>
    </row>
    <row r="29" spans="1:19" ht="14.25" thickTop="1">
      <c r="A29" s="6" t="s">
        <v>13</v>
      </c>
      <c r="B29" s="28">
        <v>-120142</v>
      </c>
      <c r="C29" s="22">
        <v>-411595</v>
      </c>
      <c r="D29" s="28">
        <v>-115290</v>
      </c>
      <c r="E29" s="22">
        <v>-532484</v>
      </c>
      <c r="F29" s="28">
        <v>-296141</v>
      </c>
      <c r="G29" s="22">
        <v>-329534</v>
      </c>
      <c r="H29" s="28">
        <v>-191065</v>
      </c>
      <c r="I29" s="28">
        <v>-99093</v>
      </c>
      <c r="J29" s="28">
        <v>-48352</v>
      </c>
      <c r="K29" s="22">
        <v>-249190</v>
      </c>
      <c r="L29" s="28">
        <v>-199515</v>
      </c>
      <c r="M29" s="28">
        <v>-175434</v>
      </c>
      <c r="N29" s="28">
        <v>-61856</v>
      </c>
      <c r="O29" s="22">
        <v>-914072</v>
      </c>
      <c r="P29" s="28">
        <v>-807382</v>
      </c>
      <c r="Q29" s="28">
        <v>-620007</v>
      </c>
      <c r="R29" s="28">
        <v>-434097</v>
      </c>
      <c r="S29" s="22">
        <v>-647614</v>
      </c>
    </row>
    <row r="30" spans="1:19" ht="13.5">
      <c r="A30" s="6" t="s">
        <v>14</v>
      </c>
      <c r="B30" s="28">
        <v>-2595</v>
      </c>
      <c r="C30" s="22">
        <v>-3698</v>
      </c>
      <c r="D30" s="28">
        <v>-601</v>
      </c>
      <c r="E30" s="22">
        <v>-21574</v>
      </c>
      <c r="F30" s="28">
        <v>-24296</v>
      </c>
      <c r="G30" s="22">
        <v>-11807</v>
      </c>
      <c r="H30" s="28">
        <v>-9745</v>
      </c>
      <c r="I30" s="28">
        <v>-1916</v>
      </c>
      <c r="J30" s="28">
        <v>-1916</v>
      </c>
      <c r="K30" s="22">
        <v>-93325</v>
      </c>
      <c r="L30" s="28">
        <v>-52705</v>
      </c>
      <c r="M30" s="28">
        <v>-20154</v>
      </c>
      <c r="N30" s="28"/>
      <c r="O30" s="22">
        <v>-4400</v>
      </c>
      <c r="P30" s="28"/>
      <c r="Q30" s="28"/>
      <c r="R30" s="28"/>
      <c r="S30" s="22">
        <v>-117178</v>
      </c>
    </row>
    <row r="31" spans="1:19" ht="13.5">
      <c r="A31" s="6" t="s">
        <v>15</v>
      </c>
      <c r="B31" s="28"/>
      <c r="C31" s="22">
        <v>-154820</v>
      </c>
      <c r="D31" s="28">
        <v>-154820</v>
      </c>
      <c r="E31" s="22"/>
      <c r="F31" s="28"/>
      <c r="G31" s="22">
        <v>-51</v>
      </c>
      <c r="H31" s="28">
        <v>-51</v>
      </c>
      <c r="I31" s="28"/>
      <c r="J31" s="28"/>
      <c r="K31" s="22">
        <v>-442</v>
      </c>
      <c r="L31" s="28">
        <v>-391</v>
      </c>
      <c r="M31" s="28">
        <v>-391</v>
      </c>
      <c r="N31" s="28">
        <v>-249</v>
      </c>
      <c r="O31" s="22">
        <v>-1149</v>
      </c>
      <c r="P31" s="28">
        <v>-861</v>
      </c>
      <c r="Q31" s="28">
        <v>-594</v>
      </c>
      <c r="R31" s="28">
        <v>-230</v>
      </c>
      <c r="S31" s="22">
        <v>-1171</v>
      </c>
    </row>
    <row r="32" spans="1:19" ht="13.5">
      <c r="A32" s="6" t="s">
        <v>16</v>
      </c>
      <c r="B32" s="28"/>
      <c r="C32" s="22">
        <v>-180000</v>
      </c>
      <c r="D32" s="28">
        <v>-180000</v>
      </c>
      <c r="E32" s="22"/>
      <c r="F32" s="28"/>
      <c r="G32" s="22"/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  <c r="S32" s="22"/>
    </row>
    <row r="33" spans="1:19" ht="14.25" thickBot="1">
      <c r="A33" s="5" t="s">
        <v>17</v>
      </c>
      <c r="B33" s="29">
        <v>-122737</v>
      </c>
      <c r="C33" s="23">
        <v>-565114</v>
      </c>
      <c r="D33" s="29">
        <v>-450711</v>
      </c>
      <c r="E33" s="23">
        <v>-573566</v>
      </c>
      <c r="F33" s="29">
        <v>-339946</v>
      </c>
      <c r="G33" s="23">
        <v>-280941</v>
      </c>
      <c r="H33" s="29">
        <v>-193862</v>
      </c>
      <c r="I33" s="29">
        <v>-94010</v>
      </c>
      <c r="J33" s="29">
        <v>-43268</v>
      </c>
      <c r="K33" s="23">
        <v>-336402</v>
      </c>
      <c r="L33" s="29">
        <v>-257612</v>
      </c>
      <c r="M33" s="29">
        <v>-195981</v>
      </c>
      <c r="N33" s="29">
        <v>-62106</v>
      </c>
      <c r="O33" s="23">
        <v>-917316</v>
      </c>
      <c r="P33" s="29">
        <v>-806343</v>
      </c>
      <c r="Q33" s="29">
        <v>-618600</v>
      </c>
      <c r="R33" s="29">
        <v>-434327</v>
      </c>
      <c r="S33" s="23">
        <v>-635729</v>
      </c>
    </row>
    <row r="34" spans="1:19" ht="14.25" thickTop="1">
      <c r="A34" s="6" t="s">
        <v>18</v>
      </c>
      <c r="B34" s="28">
        <v>178412</v>
      </c>
      <c r="C34" s="22">
        <v>-213357</v>
      </c>
      <c r="D34" s="28">
        <v>-72040</v>
      </c>
      <c r="E34" s="22">
        <v>-8555</v>
      </c>
      <c r="F34" s="28">
        <v>260504</v>
      </c>
      <c r="G34" s="22">
        <v>-310488</v>
      </c>
      <c r="H34" s="28">
        <v>-91866</v>
      </c>
      <c r="I34" s="28">
        <v>-169149</v>
      </c>
      <c r="J34" s="28">
        <v>504478</v>
      </c>
      <c r="K34" s="22">
        <v>14532</v>
      </c>
      <c r="L34" s="28">
        <v>337224</v>
      </c>
      <c r="M34" s="28">
        <v>127018</v>
      </c>
      <c r="N34" s="28">
        <v>-12313</v>
      </c>
      <c r="O34" s="22">
        <v>247562</v>
      </c>
      <c r="P34" s="28">
        <v>230719</v>
      </c>
      <c r="Q34" s="28">
        <v>238653</v>
      </c>
      <c r="R34" s="28">
        <v>370244</v>
      </c>
      <c r="S34" s="22">
        <v>-682389</v>
      </c>
    </row>
    <row r="35" spans="1:19" ht="13.5">
      <c r="A35" s="6" t="s">
        <v>19</v>
      </c>
      <c r="B35" s="28">
        <v>200000</v>
      </c>
      <c r="C35" s="22"/>
      <c r="D35" s="28"/>
      <c r="E35" s="22">
        <v>300000</v>
      </c>
      <c r="F35" s="28"/>
      <c r="G35" s="22">
        <v>500000</v>
      </c>
      <c r="H35" s="28">
        <v>500000</v>
      </c>
      <c r="I35" s="28"/>
      <c r="J35" s="28"/>
      <c r="K35" s="22"/>
      <c r="L35" s="28"/>
      <c r="M35" s="28"/>
      <c r="N35" s="28"/>
      <c r="O35" s="22"/>
      <c r="P35" s="28"/>
      <c r="Q35" s="28"/>
      <c r="R35" s="28"/>
      <c r="S35" s="22">
        <v>400000</v>
      </c>
    </row>
    <row r="36" spans="1:19" ht="13.5">
      <c r="A36" s="6" t="s">
        <v>20</v>
      </c>
      <c r="B36" s="28">
        <v>-112440</v>
      </c>
      <c r="C36" s="22">
        <v>-199960</v>
      </c>
      <c r="D36" s="28">
        <v>-99980</v>
      </c>
      <c r="E36" s="22">
        <v>-173320</v>
      </c>
      <c r="F36" s="28">
        <v>-86660</v>
      </c>
      <c r="G36" s="22">
        <v>-306330</v>
      </c>
      <c r="H36" s="28">
        <v>-263000</v>
      </c>
      <c r="I36" s="28">
        <v>-53000</v>
      </c>
      <c r="J36" s="28">
        <v>-26700</v>
      </c>
      <c r="K36" s="22">
        <v>-106800</v>
      </c>
      <c r="L36" s="28">
        <v>-80100</v>
      </c>
      <c r="M36" s="28">
        <v>-53400</v>
      </c>
      <c r="N36" s="28">
        <v>-26700</v>
      </c>
      <c r="O36" s="22">
        <v>-225550</v>
      </c>
      <c r="P36" s="28">
        <v>-187458</v>
      </c>
      <c r="Q36" s="28">
        <v>-127900</v>
      </c>
      <c r="R36" s="28">
        <v>-63950</v>
      </c>
      <c r="S36" s="22">
        <v>-340900</v>
      </c>
    </row>
    <row r="37" spans="1:19" ht="13.5">
      <c r="A37" s="6" t="s">
        <v>21</v>
      </c>
      <c r="B37" s="28"/>
      <c r="C37" s="22">
        <v>150000</v>
      </c>
      <c r="D37" s="28">
        <v>150000</v>
      </c>
      <c r="E37" s="22">
        <v>50000</v>
      </c>
      <c r="F37" s="28">
        <v>50000</v>
      </c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22</v>
      </c>
      <c r="B38" s="28">
        <v>-56773</v>
      </c>
      <c r="C38" s="22">
        <v>-108315</v>
      </c>
      <c r="D38" s="28">
        <v>-53305</v>
      </c>
      <c r="E38" s="22">
        <v>-101715</v>
      </c>
      <c r="F38" s="28">
        <v>-50059</v>
      </c>
      <c r="G38" s="22">
        <v>-32512</v>
      </c>
      <c r="H38" s="28"/>
      <c r="I38" s="28"/>
      <c r="J38" s="28"/>
      <c r="K38" s="22"/>
      <c r="L38" s="28"/>
      <c r="M38" s="28"/>
      <c r="N38" s="28"/>
      <c r="O38" s="22"/>
      <c r="P38" s="28"/>
      <c r="Q38" s="28"/>
      <c r="R38" s="28"/>
      <c r="S38" s="22"/>
    </row>
    <row r="39" spans="1:19" ht="13.5">
      <c r="A39" s="6" t="s">
        <v>23</v>
      </c>
      <c r="B39" s="28">
        <v>-89898</v>
      </c>
      <c r="C39" s="22">
        <v>-244860</v>
      </c>
      <c r="D39" s="28">
        <v>-133652</v>
      </c>
      <c r="E39" s="22">
        <v>-290608</v>
      </c>
      <c r="F39" s="28">
        <v>-178639</v>
      </c>
      <c r="G39" s="22">
        <v>-314484</v>
      </c>
      <c r="H39" s="28">
        <v>-293730</v>
      </c>
      <c r="I39" s="28">
        <v>-202157</v>
      </c>
      <c r="J39" s="28">
        <v>-163087</v>
      </c>
      <c r="K39" s="22">
        <v>-44886</v>
      </c>
      <c r="L39" s="28">
        <v>-44778</v>
      </c>
      <c r="M39" s="28">
        <v>-44568</v>
      </c>
      <c r="N39" s="28">
        <v>-36458</v>
      </c>
      <c r="O39" s="22">
        <v>-289927</v>
      </c>
      <c r="P39" s="28">
        <v>-265923</v>
      </c>
      <c r="Q39" s="28">
        <v>-156733</v>
      </c>
      <c r="R39" s="28">
        <v>-127057</v>
      </c>
      <c r="S39" s="22">
        <v>-401368</v>
      </c>
    </row>
    <row r="40" spans="1:19" ht="13.5">
      <c r="A40" s="6" t="s">
        <v>24</v>
      </c>
      <c r="B40" s="28">
        <v>-70</v>
      </c>
      <c r="C40" s="22">
        <v>-670</v>
      </c>
      <c r="D40" s="28">
        <v>-86</v>
      </c>
      <c r="E40" s="22">
        <v>-914</v>
      </c>
      <c r="F40" s="28">
        <v>-93</v>
      </c>
      <c r="G40" s="22">
        <v>-289</v>
      </c>
      <c r="H40" s="28">
        <v>-160</v>
      </c>
      <c r="I40" s="28">
        <v>-62</v>
      </c>
      <c r="J40" s="28">
        <v>-7</v>
      </c>
      <c r="K40" s="22">
        <v>-249</v>
      </c>
      <c r="L40" s="28">
        <v>-177</v>
      </c>
      <c r="M40" s="28">
        <v>-175</v>
      </c>
      <c r="N40" s="28">
        <v>-90</v>
      </c>
      <c r="O40" s="22">
        <v>-803</v>
      </c>
      <c r="P40" s="28">
        <v>-611</v>
      </c>
      <c r="Q40" s="28">
        <v>-421</v>
      </c>
      <c r="R40" s="28">
        <v>-157</v>
      </c>
      <c r="S40" s="22">
        <v>-6159</v>
      </c>
    </row>
    <row r="41" spans="1:19" ht="13.5">
      <c r="A41" s="6" t="s">
        <v>64</v>
      </c>
      <c r="B41" s="28"/>
      <c r="C41" s="22">
        <v>57</v>
      </c>
      <c r="D41" s="28">
        <v>40</v>
      </c>
      <c r="E41" s="22">
        <v>167</v>
      </c>
      <c r="F41" s="28">
        <v>7</v>
      </c>
      <c r="G41" s="22">
        <v>13</v>
      </c>
      <c r="H41" s="28">
        <v>13</v>
      </c>
      <c r="I41" s="28"/>
      <c r="J41" s="28"/>
      <c r="K41" s="22">
        <v>30</v>
      </c>
      <c r="L41" s="28">
        <v>30</v>
      </c>
      <c r="M41" s="28">
        <v>30</v>
      </c>
      <c r="N41" s="28"/>
      <c r="O41" s="22">
        <v>295</v>
      </c>
      <c r="P41" s="28">
        <v>274</v>
      </c>
      <c r="Q41" s="28">
        <v>141</v>
      </c>
      <c r="R41" s="28">
        <v>1</v>
      </c>
      <c r="S41" s="22">
        <v>573</v>
      </c>
    </row>
    <row r="42" spans="1:19" ht="14.25" thickBot="1">
      <c r="A42" s="5" t="s">
        <v>25</v>
      </c>
      <c r="B42" s="29">
        <v>119230</v>
      </c>
      <c r="C42" s="23">
        <v>-617105</v>
      </c>
      <c r="D42" s="29">
        <v>-209024</v>
      </c>
      <c r="E42" s="23">
        <v>-224946</v>
      </c>
      <c r="F42" s="29">
        <v>-4940</v>
      </c>
      <c r="G42" s="23">
        <v>-464091</v>
      </c>
      <c r="H42" s="29">
        <v>-148743</v>
      </c>
      <c r="I42" s="29">
        <v>-424369</v>
      </c>
      <c r="J42" s="29">
        <v>314683</v>
      </c>
      <c r="K42" s="23">
        <v>-137373</v>
      </c>
      <c r="L42" s="29">
        <v>212199</v>
      </c>
      <c r="M42" s="29">
        <v>28905</v>
      </c>
      <c r="N42" s="29">
        <v>-75562</v>
      </c>
      <c r="O42" s="23">
        <v>-268422</v>
      </c>
      <c r="P42" s="29">
        <v>-222999</v>
      </c>
      <c r="Q42" s="29">
        <v>-46259</v>
      </c>
      <c r="R42" s="29">
        <v>179079</v>
      </c>
      <c r="S42" s="23">
        <v>-1030243</v>
      </c>
    </row>
    <row r="43" spans="1:19" ht="14.25" thickTop="1">
      <c r="A43" s="7" t="s">
        <v>26</v>
      </c>
      <c r="B43" s="28">
        <v>12072</v>
      </c>
      <c r="C43" s="22">
        <v>50984</v>
      </c>
      <c r="D43" s="28">
        <v>-8853</v>
      </c>
      <c r="E43" s="22">
        <v>-24730</v>
      </c>
      <c r="F43" s="28">
        <v>-20942</v>
      </c>
      <c r="G43" s="22">
        <v>-11159</v>
      </c>
      <c r="H43" s="28">
        <v>-12508</v>
      </c>
      <c r="I43" s="28">
        <v>-33652</v>
      </c>
      <c r="J43" s="28">
        <v>-6761</v>
      </c>
      <c r="K43" s="22">
        <v>14768</v>
      </c>
      <c r="L43" s="28">
        <v>12109</v>
      </c>
      <c r="M43" s="28">
        <v>10971</v>
      </c>
      <c r="N43" s="28">
        <v>7118</v>
      </c>
      <c r="O43" s="22">
        <v>-16000</v>
      </c>
      <c r="P43" s="28">
        <v>42246</v>
      </c>
      <c r="Q43" s="28">
        <v>22351</v>
      </c>
      <c r="R43" s="28">
        <v>-270</v>
      </c>
      <c r="S43" s="22">
        <v>-22109</v>
      </c>
    </row>
    <row r="44" spans="1:19" ht="13.5">
      <c r="A44" s="7" t="s">
        <v>27</v>
      </c>
      <c r="B44" s="28">
        <v>197496</v>
      </c>
      <c r="C44" s="22">
        <v>-100392</v>
      </c>
      <c r="D44" s="28">
        <v>-159403</v>
      </c>
      <c r="E44" s="22">
        <v>116134</v>
      </c>
      <c r="F44" s="28">
        <v>-100493</v>
      </c>
      <c r="G44" s="22">
        <v>273263</v>
      </c>
      <c r="H44" s="28">
        <v>86858</v>
      </c>
      <c r="I44" s="28">
        <v>-140705</v>
      </c>
      <c r="J44" s="28">
        <v>164052</v>
      </c>
      <c r="K44" s="22">
        <v>190079</v>
      </c>
      <c r="L44" s="28">
        <v>334744</v>
      </c>
      <c r="M44" s="28">
        <v>126635</v>
      </c>
      <c r="N44" s="28">
        <v>119240</v>
      </c>
      <c r="O44" s="22">
        <v>-275955</v>
      </c>
      <c r="P44" s="28">
        <v>-423491</v>
      </c>
      <c r="Q44" s="28">
        <v>-422464</v>
      </c>
      <c r="R44" s="28">
        <v>-171277</v>
      </c>
      <c r="S44" s="22">
        <v>216284</v>
      </c>
    </row>
    <row r="45" spans="1:19" ht="13.5">
      <c r="A45" s="7" t="s">
        <v>28</v>
      </c>
      <c r="B45" s="28">
        <v>1116494</v>
      </c>
      <c r="C45" s="22">
        <v>1216887</v>
      </c>
      <c r="D45" s="28">
        <v>1216887</v>
      </c>
      <c r="E45" s="22">
        <v>1100753</v>
      </c>
      <c r="F45" s="28">
        <v>1100753</v>
      </c>
      <c r="G45" s="22">
        <v>827489</v>
      </c>
      <c r="H45" s="28">
        <v>827489</v>
      </c>
      <c r="I45" s="28">
        <v>827489</v>
      </c>
      <c r="J45" s="28">
        <v>827489</v>
      </c>
      <c r="K45" s="22">
        <v>637410</v>
      </c>
      <c r="L45" s="28">
        <v>637410</v>
      </c>
      <c r="M45" s="28">
        <v>637410</v>
      </c>
      <c r="N45" s="28">
        <v>637410</v>
      </c>
      <c r="O45" s="22">
        <v>913366</v>
      </c>
      <c r="P45" s="28">
        <v>913366</v>
      </c>
      <c r="Q45" s="28">
        <v>913366</v>
      </c>
      <c r="R45" s="28">
        <v>913366</v>
      </c>
      <c r="S45" s="22">
        <v>697082</v>
      </c>
    </row>
    <row r="46" spans="1:19" ht="14.25" thickBot="1">
      <c r="A46" s="7" t="s">
        <v>28</v>
      </c>
      <c r="B46" s="28">
        <v>1313991</v>
      </c>
      <c r="C46" s="22">
        <v>1116494</v>
      </c>
      <c r="D46" s="28">
        <v>1057484</v>
      </c>
      <c r="E46" s="22">
        <v>1216887</v>
      </c>
      <c r="F46" s="28">
        <v>1000259</v>
      </c>
      <c r="G46" s="22">
        <v>1100753</v>
      </c>
      <c r="H46" s="28">
        <v>914348</v>
      </c>
      <c r="I46" s="28">
        <v>686784</v>
      </c>
      <c r="J46" s="28">
        <v>991541</v>
      </c>
      <c r="K46" s="22">
        <v>827489</v>
      </c>
      <c r="L46" s="28">
        <v>972155</v>
      </c>
      <c r="M46" s="28">
        <v>764046</v>
      </c>
      <c r="N46" s="28">
        <v>756651</v>
      </c>
      <c r="O46" s="22">
        <v>637410</v>
      </c>
      <c r="P46" s="28">
        <v>489874</v>
      </c>
      <c r="Q46" s="28">
        <v>490901</v>
      </c>
      <c r="R46" s="28">
        <v>742089</v>
      </c>
      <c r="S46" s="22">
        <v>913366</v>
      </c>
    </row>
    <row r="47" spans="1:19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9" ht="13.5">
      <c r="A49" s="20" t="s">
        <v>134</v>
      </c>
    </row>
    <row r="50" ht="13.5">
      <c r="A50" s="20" t="s">
        <v>135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130</v>
      </c>
      <c r="B2" s="14">
        <v>6926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34</v>
      </c>
      <c r="B4" s="15" t="str">
        <f>HYPERLINK("http://www.kabupro.jp/mark/20140213/S10015WR.htm","四半期報告書")</f>
        <v>四半期報告書</v>
      </c>
      <c r="C4" s="15" t="str">
        <f>HYPERLINK("http://www.kabupro.jp/mark/20131113/S1000GSM.htm","四半期報告書")</f>
        <v>四半期報告書</v>
      </c>
      <c r="D4" s="15" t="str">
        <f>HYPERLINK("http://www.kabupro.jp/mark/20130809/S000E8FO.htm","四半期報告書")</f>
        <v>四半期報告書</v>
      </c>
      <c r="E4" s="15" t="str">
        <f>HYPERLINK("http://www.kabupro.jp/mark/20140213/S10015WR.htm","四半期報告書")</f>
        <v>四半期報告書</v>
      </c>
      <c r="F4" s="15" t="str">
        <f>HYPERLINK("http://www.kabupro.jp/mark/20130213/S000CT3K.htm","四半期報告書")</f>
        <v>四半期報告書</v>
      </c>
      <c r="G4" s="15" t="str">
        <f>HYPERLINK("http://www.kabupro.jp/mark/20121113/S000C9DD.htm","四半期報告書")</f>
        <v>四半期報告書</v>
      </c>
      <c r="H4" s="15" t="str">
        <f>HYPERLINK("http://www.kabupro.jp/mark/20120810/S000BO8N.htm","四半期報告書")</f>
        <v>四半期報告書</v>
      </c>
      <c r="I4" s="15" t="str">
        <f>HYPERLINK("http://www.kabupro.jp/mark/20130625/S000DPPJ.htm","有価証券報告書")</f>
        <v>有価証券報告書</v>
      </c>
      <c r="J4" s="15" t="str">
        <f>HYPERLINK("http://www.kabupro.jp/mark/20120214/S000ABOU.htm","四半期報告書")</f>
        <v>四半期報告書</v>
      </c>
      <c r="K4" s="15" t="str">
        <f>HYPERLINK("http://www.kabupro.jp/mark/20111111/S0009OER.htm","四半期報告書")</f>
        <v>四半期報告書</v>
      </c>
      <c r="L4" s="15" t="str">
        <f>HYPERLINK("http://www.kabupro.jp/mark/20110811/S000954N.htm","四半期報告書")</f>
        <v>四半期報告書</v>
      </c>
      <c r="M4" s="15" t="str">
        <f>HYPERLINK("http://www.kabupro.jp/mark/20120627/S000B66A.htm","有価証券報告書")</f>
        <v>有価証券報告書</v>
      </c>
      <c r="N4" s="15" t="str">
        <f>HYPERLINK("http://www.kabupro.jp/mark/20110214/S0007SHA.htm","四半期報告書")</f>
        <v>四半期報告書</v>
      </c>
      <c r="O4" s="15" t="str">
        <f>HYPERLINK("http://www.kabupro.jp/mark/20101112/S00074BC.htm","四半期報告書")</f>
        <v>四半期報告書</v>
      </c>
      <c r="P4" s="15" t="str">
        <f>HYPERLINK("http://www.kabupro.jp/mark/20100812/S0006LLF.htm","四半期報告書")</f>
        <v>四半期報告書</v>
      </c>
      <c r="Q4" s="15" t="str">
        <f>HYPERLINK("http://www.kabupro.jp/mark/20110624/S0008KAK.htm","有価証券報告書")</f>
        <v>有価証券報告書</v>
      </c>
      <c r="R4" s="15" t="str">
        <f>HYPERLINK("http://www.kabupro.jp/mark/20100212/S000561Y.htm","四半期報告書")</f>
        <v>四半期報告書</v>
      </c>
      <c r="S4" s="15" t="str">
        <f>HYPERLINK("http://www.kabupro.jp/mark/20091112/S0004K8J.htm","四半期報告書")</f>
        <v>四半期報告書</v>
      </c>
      <c r="T4" s="15" t="str">
        <f>HYPERLINK("http://www.kabupro.jp/mark/20090812/S0003X1V.htm","四半期報告書")</f>
        <v>四半期報告書</v>
      </c>
      <c r="U4" s="15" t="str">
        <f>HYPERLINK("http://www.kabupro.jp/mark/20100625/S00060Q7.htm","有価証券報告書")</f>
        <v>有価証券報告書</v>
      </c>
      <c r="V4" s="15" t="str">
        <f>HYPERLINK("http://www.kabupro.jp/mark/20090212/S0002HSD.htm","四半期報告書")</f>
        <v>四半期報告書</v>
      </c>
      <c r="W4" s="15" t="str">
        <f>HYPERLINK("http://www.kabupro.jp/mark/20081113/S0001S16.htm","四半期報告書")</f>
        <v>四半期報告書</v>
      </c>
      <c r="X4" s="15" t="str">
        <f>HYPERLINK("http://www.kabupro.jp/mark/20080812/S0001437.htm","四半期報告書")</f>
        <v>四半期報告書</v>
      </c>
      <c r="Y4" s="15" t="str">
        <f>HYPERLINK("http://www.kabupro.jp/mark/20090623/S0003CV7.htm","有価証券報告書")</f>
        <v>有価証券報告書</v>
      </c>
    </row>
    <row r="5" spans="1:25" ht="14.25" thickBot="1">
      <c r="A5" s="11" t="s">
        <v>35</v>
      </c>
      <c r="B5" s="1" t="s">
        <v>176</v>
      </c>
      <c r="C5" s="1" t="s">
        <v>179</v>
      </c>
      <c r="D5" s="1" t="s">
        <v>181</v>
      </c>
      <c r="E5" s="1" t="s">
        <v>176</v>
      </c>
      <c r="F5" s="1" t="s">
        <v>183</v>
      </c>
      <c r="G5" s="1" t="s">
        <v>185</v>
      </c>
      <c r="H5" s="1" t="s">
        <v>187</v>
      </c>
      <c r="I5" s="1" t="s">
        <v>41</v>
      </c>
      <c r="J5" s="1" t="s">
        <v>189</v>
      </c>
      <c r="K5" s="1" t="s">
        <v>191</v>
      </c>
      <c r="L5" s="1" t="s">
        <v>193</v>
      </c>
      <c r="M5" s="1" t="s">
        <v>45</v>
      </c>
      <c r="N5" s="1" t="s">
        <v>195</v>
      </c>
      <c r="O5" s="1" t="s">
        <v>197</v>
      </c>
      <c r="P5" s="1" t="s">
        <v>199</v>
      </c>
      <c r="Q5" s="1" t="s">
        <v>47</v>
      </c>
      <c r="R5" s="1" t="s">
        <v>201</v>
      </c>
      <c r="S5" s="1" t="s">
        <v>203</v>
      </c>
      <c r="T5" s="1" t="s">
        <v>205</v>
      </c>
      <c r="U5" s="1" t="s">
        <v>49</v>
      </c>
      <c r="V5" s="1" t="s">
        <v>207</v>
      </c>
      <c r="W5" s="1" t="s">
        <v>209</v>
      </c>
      <c r="X5" s="1" t="s">
        <v>211</v>
      </c>
      <c r="Y5" s="1" t="s">
        <v>51</v>
      </c>
    </row>
    <row r="6" spans="1:25" ht="15" thickBot="1" thickTop="1">
      <c r="A6" s="10" t="s">
        <v>36</v>
      </c>
      <c r="B6" s="18" t="s">
        <v>219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37</v>
      </c>
      <c r="B7" s="14" t="s">
        <v>177</v>
      </c>
      <c r="C7" s="14" t="s">
        <v>177</v>
      </c>
      <c r="D7" s="14" t="s">
        <v>177</v>
      </c>
      <c r="E7" s="16" t="s">
        <v>42</v>
      </c>
      <c r="F7" s="14" t="s">
        <v>177</v>
      </c>
      <c r="G7" s="14" t="s">
        <v>177</v>
      </c>
      <c r="H7" s="14" t="s">
        <v>177</v>
      </c>
      <c r="I7" s="16" t="s">
        <v>42</v>
      </c>
      <c r="J7" s="14" t="s">
        <v>177</v>
      </c>
      <c r="K7" s="14" t="s">
        <v>177</v>
      </c>
      <c r="L7" s="14" t="s">
        <v>177</v>
      </c>
      <c r="M7" s="16" t="s">
        <v>42</v>
      </c>
      <c r="N7" s="14" t="s">
        <v>177</v>
      </c>
      <c r="O7" s="14" t="s">
        <v>177</v>
      </c>
      <c r="P7" s="14" t="s">
        <v>177</v>
      </c>
      <c r="Q7" s="16" t="s">
        <v>42</v>
      </c>
      <c r="R7" s="14" t="s">
        <v>177</v>
      </c>
      <c r="S7" s="14" t="s">
        <v>177</v>
      </c>
      <c r="T7" s="14" t="s">
        <v>177</v>
      </c>
      <c r="U7" s="16" t="s">
        <v>42</v>
      </c>
      <c r="V7" s="14" t="s">
        <v>177</v>
      </c>
      <c r="W7" s="14" t="s">
        <v>177</v>
      </c>
      <c r="X7" s="14" t="s">
        <v>177</v>
      </c>
      <c r="Y7" s="16" t="s">
        <v>42</v>
      </c>
    </row>
    <row r="8" spans="1:25" ht="13.5">
      <c r="A8" s="13" t="s">
        <v>38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39</v>
      </c>
      <c r="B9" s="1" t="s">
        <v>178</v>
      </c>
      <c r="C9" s="1" t="s">
        <v>180</v>
      </c>
      <c r="D9" s="1" t="s">
        <v>182</v>
      </c>
      <c r="E9" s="17" t="s">
        <v>43</v>
      </c>
      <c r="F9" s="1" t="s">
        <v>184</v>
      </c>
      <c r="G9" s="1" t="s">
        <v>186</v>
      </c>
      <c r="H9" s="1" t="s">
        <v>188</v>
      </c>
      <c r="I9" s="17" t="s">
        <v>44</v>
      </c>
      <c r="J9" s="1" t="s">
        <v>190</v>
      </c>
      <c r="K9" s="1" t="s">
        <v>192</v>
      </c>
      <c r="L9" s="1" t="s">
        <v>194</v>
      </c>
      <c r="M9" s="17" t="s">
        <v>46</v>
      </c>
      <c r="N9" s="1" t="s">
        <v>196</v>
      </c>
      <c r="O9" s="1" t="s">
        <v>198</v>
      </c>
      <c r="P9" s="1" t="s">
        <v>200</v>
      </c>
      <c r="Q9" s="17" t="s">
        <v>48</v>
      </c>
      <c r="R9" s="1" t="s">
        <v>202</v>
      </c>
      <c r="S9" s="1" t="s">
        <v>204</v>
      </c>
      <c r="T9" s="1" t="s">
        <v>206</v>
      </c>
      <c r="U9" s="17" t="s">
        <v>50</v>
      </c>
      <c r="V9" s="1" t="s">
        <v>208</v>
      </c>
      <c r="W9" s="1" t="s">
        <v>210</v>
      </c>
      <c r="X9" s="1" t="s">
        <v>212</v>
      </c>
      <c r="Y9" s="17" t="s">
        <v>52</v>
      </c>
    </row>
    <row r="10" spans="1:25" ht="14.25" thickBot="1">
      <c r="A10" s="13" t="s">
        <v>40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  <c r="R10" s="1" t="s">
        <v>54</v>
      </c>
      <c r="S10" s="1" t="s">
        <v>54</v>
      </c>
      <c r="T10" s="1" t="s">
        <v>54</v>
      </c>
      <c r="U10" s="17" t="s">
        <v>54</v>
      </c>
      <c r="V10" s="1" t="s">
        <v>54</v>
      </c>
      <c r="W10" s="1" t="s">
        <v>54</v>
      </c>
      <c r="X10" s="1" t="s">
        <v>54</v>
      </c>
      <c r="Y10" s="17" t="s">
        <v>54</v>
      </c>
    </row>
    <row r="11" spans="1:25" ht="14.25" thickTop="1">
      <c r="A11" s="26" t="s">
        <v>213</v>
      </c>
      <c r="B11" s="27"/>
      <c r="C11" s="27"/>
      <c r="D11" s="27"/>
      <c r="E11" s="21"/>
      <c r="F11" s="27"/>
      <c r="G11" s="27"/>
      <c r="H11" s="27"/>
      <c r="I11" s="21"/>
      <c r="J11" s="27"/>
      <c r="K11" s="27"/>
      <c r="L11" s="27"/>
      <c r="M11" s="21"/>
      <c r="N11" s="27"/>
      <c r="O11" s="27"/>
      <c r="P11" s="27"/>
      <c r="Q11" s="21"/>
      <c r="R11" s="27"/>
      <c r="S11" s="27"/>
      <c r="T11" s="27"/>
      <c r="U11" s="21"/>
      <c r="V11" s="27"/>
      <c r="W11" s="27">
        <v>9607</v>
      </c>
      <c r="X11" s="27">
        <v>4803</v>
      </c>
      <c r="Y11" s="21">
        <v>15205</v>
      </c>
    </row>
    <row r="12" spans="1:25" ht="13.5">
      <c r="A12" s="2" t="s">
        <v>53</v>
      </c>
      <c r="B12" s="28">
        <v>1435292</v>
      </c>
      <c r="C12" s="28">
        <v>1313991</v>
      </c>
      <c r="D12" s="28">
        <v>1255828</v>
      </c>
      <c r="E12" s="22">
        <v>1116494</v>
      </c>
      <c r="F12" s="28">
        <v>1334907</v>
      </c>
      <c r="G12" s="28">
        <v>1237484</v>
      </c>
      <c r="H12" s="28">
        <v>1337896</v>
      </c>
      <c r="I12" s="22">
        <v>1216887</v>
      </c>
      <c r="J12" s="28">
        <v>1245200</v>
      </c>
      <c r="K12" s="28">
        <v>1000259</v>
      </c>
      <c r="L12" s="28">
        <v>1121669</v>
      </c>
      <c r="M12" s="22">
        <v>1100753</v>
      </c>
      <c r="N12" s="28">
        <v>914348</v>
      </c>
      <c r="O12" s="28">
        <v>686784</v>
      </c>
      <c r="P12" s="28">
        <v>991541</v>
      </c>
      <c r="Q12" s="22">
        <v>827489</v>
      </c>
      <c r="R12" s="28">
        <v>972155</v>
      </c>
      <c r="S12" s="28">
        <v>764046</v>
      </c>
      <c r="T12" s="28">
        <v>756651</v>
      </c>
      <c r="U12" s="22">
        <v>637410</v>
      </c>
      <c r="V12" s="28">
        <v>489874</v>
      </c>
      <c r="W12" s="28">
        <v>490901</v>
      </c>
      <c r="X12" s="28">
        <v>742089</v>
      </c>
      <c r="Y12" s="22">
        <v>913366</v>
      </c>
    </row>
    <row r="13" spans="1:25" ht="13.5">
      <c r="A13" s="2" t="s">
        <v>214</v>
      </c>
      <c r="B13" s="28">
        <v>4225027</v>
      </c>
      <c r="C13" s="28">
        <v>4230217</v>
      </c>
      <c r="D13" s="28">
        <v>4420958</v>
      </c>
      <c r="E13" s="22">
        <v>4070628</v>
      </c>
      <c r="F13" s="28">
        <v>3806610</v>
      </c>
      <c r="G13" s="28">
        <v>3670411</v>
      </c>
      <c r="H13" s="28">
        <v>3970247</v>
      </c>
      <c r="I13" s="22">
        <v>3843522</v>
      </c>
      <c r="J13" s="28">
        <v>3829311</v>
      </c>
      <c r="K13" s="28">
        <v>4365418</v>
      </c>
      <c r="L13" s="28">
        <v>4613384</v>
      </c>
      <c r="M13" s="22">
        <v>4615195</v>
      </c>
      <c r="N13" s="28">
        <v>4794180</v>
      </c>
      <c r="O13" s="28">
        <v>4332475</v>
      </c>
      <c r="P13" s="28">
        <v>4119693</v>
      </c>
      <c r="Q13" s="22">
        <v>3658711</v>
      </c>
      <c r="R13" s="28">
        <v>3385111</v>
      </c>
      <c r="S13" s="28">
        <v>2884024</v>
      </c>
      <c r="T13" s="28">
        <v>2541899</v>
      </c>
      <c r="U13" s="22">
        <v>2741915</v>
      </c>
      <c r="V13" s="28">
        <v>3121749</v>
      </c>
      <c r="W13" s="28">
        <v>3763022</v>
      </c>
      <c r="X13" s="28">
        <v>3642748</v>
      </c>
      <c r="Y13" s="22">
        <v>3623803</v>
      </c>
    </row>
    <row r="14" spans="1:25" ht="13.5">
      <c r="A14" s="2" t="s">
        <v>57</v>
      </c>
      <c r="B14" s="28">
        <v>1000204</v>
      </c>
      <c r="C14" s="28">
        <v>740646</v>
      </c>
      <c r="D14" s="28">
        <v>598374</v>
      </c>
      <c r="E14" s="22">
        <v>443579</v>
      </c>
      <c r="F14" s="28">
        <v>568849</v>
      </c>
      <c r="G14" s="28">
        <v>475085</v>
      </c>
      <c r="H14" s="28">
        <v>437792</v>
      </c>
      <c r="I14" s="22">
        <v>499838</v>
      </c>
      <c r="J14" s="28">
        <v>515754</v>
      </c>
      <c r="K14" s="28">
        <v>486499</v>
      </c>
      <c r="L14" s="28">
        <v>535088</v>
      </c>
      <c r="M14" s="22">
        <v>492429</v>
      </c>
      <c r="N14" s="28">
        <v>511708</v>
      </c>
      <c r="O14" s="28">
        <v>450960</v>
      </c>
      <c r="P14" s="28">
        <v>448281</v>
      </c>
      <c r="Q14" s="22">
        <v>486015</v>
      </c>
      <c r="R14" s="28">
        <v>540153</v>
      </c>
      <c r="S14" s="28">
        <v>507111</v>
      </c>
      <c r="T14" s="28">
        <v>491821</v>
      </c>
      <c r="U14" s="22">
        <v>481876</v>
      </c>
      <c r="V14" s="28"/>
      <c r="W14" s="28"/>
      <c r="X14" s="28"/>
      <c r="Y14" s="22"/>
    </row>
    <row r="15" spans="1:25" ht="13.5">
      <c r="A15" s="2" t="s">
        <v>58</v>
      </c>
      <c r="B15" s="28">
        <v>261371</v>
      </c>
      <c r="C15" s="28">
        <v>274566</v>
      </c>
      <c r="D15" s="28">
        <v>302859</v>
      </c>
      <c r="E15" s="22">
        <v>288462</v>
      </c>
      <c r="F15" s="28">
        <v>320814</v>
      </c>
      <c r="G15" s="28">
        <v>275707</v>
      </c>
      <c r="H15" s="28">
        <v>288714</v>
      </c>
      <c r="I15" s="22">
        <v>278177</v>
      </c>
      <c r="J15" s="28">
        <v>457649</v>
      </c>
      <c r="K15" s="28">
        <v>285095</v>
      </c>
      <c r="L15" s="28">
        <v>324997</v>
      </c>
      <c r="M15" s="22">
        <v>272198</v>
      </c>
      <c r="N15" s="28">
        <v>302465</v>
      </c>
      <c r="O15" s="28">
        <v>263155</v>
      </c>
      <c r="P15" s="28">
        <v>279770</v>
      </c>
      <c r="Q15" s="22">
        <v>268345</v>
      </c>
      <c r="R15" s="28">
        <v>354688</v>
      </c>
      <c r="S15" s="28">
        <v>273088</v>
      </c>
      <c r="T15" s="28">
        <v>325067</v>
      </c>
      <c r="U15" s="22">
        <v>293489</v>
      </c>
      <c r="V15" s="28">
        <v>391396</v>
      </c>
      <c r="W15" s="28">
        <v>381118</v>
      </c>
      <c r="X15" s="28">
        <v>372613</v>
      </c>
      <c r="Y15" s="22"/>
    </row>
    <row r="16" spans="1:25" ht="13.5">
      <c r="A16" s="2" t="s">
        <v>59</v>
      </c>
      <c r="B16" s="28">
        <v>641857</v>
      </c>
      <c r="C16" s="28">
        <v>609964</v>
      </c>
      <c r="D16" s="28">
        <v>596806</v>
      </c>
      <c r="E16" s="22">
        <v>616400</v>
      </c>
      <c r="F16" s="28">
        <v>605924</v>
      </c>
      <c r="G16" s="28">
        <v>654085</v>
      </c>
      <c r="H16" s="28">
        <v>718600</v>
      </c>
      <c r="I16" s="22">
        <v>619079</v>
      </c>
      <c r="J16" s="28">
        <v>665563</v>
      </c>
      <c r="K16" s="28">
        <v>724955</v>
      </c>
      <c r="L16" s="28">
        <v>657595</v>
      </c>
      <c r="M16" s="22">
        <v>580239</v>
      </c>
      <c r="N16" s="28">
        <v>618632</v>
      </c>
      <c r="O16" s="28">
        <v>521920</v>
      </c>
      <c r="P16" s="28">
        <v>516577</v>
      </c>
      <c r="Q16" s="22">
        <v>474064</v>
      </c>
      <c r="R16" s="28">
        <v>473650</v>
      </c>
      <c r="S16" s="28">
        <v>462418</v>
      </c>
      <c r="T16" s="28">
        <v>518550</v>
      </c>
      <c r="U16" s="22">
        <v>552625</v>
      </c>
      <c r="V16" s="28">
        <v>575664</v>
      </c>
      <c r="W16" s="28">
        <v>622829</v>
      </c>
      <c r="X16" s="28">
        <v>691006</v>
      </c>
      <c r="Y16" s="22"/>
    </row>
    <row r="17" spans="1:25" ht="13.5">
      <c r="A17" s="2" t="s">
        <v>61</v>
      </c>
      <c r="B17" s="28">
        <v>139512</v>
      </c>
      <c r="C17" s="28">
        <v>133848</v>
      </c>
      <c r="D17" s="28">
        <v>126798</v>
      </c>
      <c r="E17" s="22">
        <v>129803</v>
      </c>
      <c r="F17" s="28">
        <v>87109</v>
      </c>
      <c r="G17" s="28">
        <v>92024</v>
      </c>
      <c r="H17" s="28">
        <v>90369</v>
      </c>
      <c r="I17" s="22">
        <v>82390</v>
      </c>
      <c r="J17" s="28">
        <v>120703</v>
      </c>
      <c r="K17" s="28">
        <v>121036</v>
      </c>
      <c r="L17" s="28">
        <v>122844</v>
      </c>
      <c r="M17" s="22">
        <v>122813</v>
      </c>
      <c r="N17" s="28">
        <v>93194</v>
      </c>
      <c r="O17" s="28">
        <v>95009</v>
      </c>
      <c r="P17" s="28">
        <v>114135</v>
      </c>
      <c r="Q17" s="22">
        <v>116093</v>
      </c>
      <c r="R17" s="28">
        <v>181973</v>
      </c>
      <c r="S17" s="28">
        <v>182377</v>
      </c>
      <c r="T17" s="28">
        <v>192291</v>
      </c>
      <c r="U17" s="22">
        <v>183305</v>
      </c>
      <c r="V17" s="28">
        <v>134684</v>
      </c>
      <c r="W17" s="28">
        <v>133378</v>
      </c>
      <c r="X17" s="28">
        <v>126157</v>
      </c>
      <c r="Y17" s="22">
        <v>133283</v>
      </c>
    </row>
    <row r="18" spans="1:25" ht="13.5">
      <c r="A18" s="2" t="s">
        <v>64</v>
      </c>
      <c r="B18" s="28">
        <v>334183</v>
      </c>
      <c r="C18" s="28">
        <v>235293</v>
      </c>
      <c r="D18" s="28">
        <v>251870</v>
      </c>
      <c r="E18" s="22">
        <v>229276</v>
      </c>
      <c r="F18" s="28">
        <v>196807</v>
      </c>
      <c r="G18" s="28">
        <v>208540</v>
      </c>
      <c r="H18" s="28">
        <v>359668</v>
      </c>
      <c r="I18" s="22">
        <v>298854</v>
      </c>
      <c r="J18" s="28">
        <v>282030</v>
      </c>
      <c r="K18" s="28">
        <v>313918</v>
      </c>
      <c r="L18" s="28">
        <v>257736</v>
      </c>
      <c r="M18" s="22">
        <v>326283</v>
      </c>
      <c r="N18" s="28">
        <v>229495</v>
      </c>
      <c r="O18" s="28">
        <v>198067</v>
      </c>
      <c r="P18" s="28">
        <v>314739</v>
      </c>
      <c r="Q18" s="22">
        <v>409695</v>
      </c>
      <c r="R18" s="28">
        <v>378703</v>
      </c>
      <c r="S18" s="28">
        <v>321063</v>
      </c>
      <c r="T18" s="28">
        <v>296895</v>
      </c>
      <c r="U18" s="22">
        <v>281575</v>
      </c>
      <c r="V18" s="28">
        <v>358781</v>
      </c>
      <c r="W18" s="28">
        <v>371812</v>
      </c>
      <c r="X18" s="28">
        <v>361784</v>
      </c>
      <c r="Y18" s="22">
        <v>375818</v>
      </c>
    </row>
    <row r="19" spans="1:25" ht="13.5">
      <c r="A19" s="2" t="s">
        <v>65</v>
      </c>
      <c r="B19" s="28">
        <v>-12802</v>
      </c>
      <c r="C19" s="28">
        <v>-12818</v>
      </c>
      <c r="D19" s="28">
        <v>-10854</v>
      </c>
      <c r="E19" s="22">
        <v>-12015</v>
      </c>
      <c r="F19" s="28">
        <v>-10886</v>
      </c>
      <c r="G19" s="28">
        <v>-10884</v>
      </c>
      <c r="H19" s="28">
        <v>-11223</v>
      </c>
      <c r="I19" s="22">
        <v>-11442</v>
      </c>
      <c r="J19" s="28">
        <v>-11258</v>
      </c>
      <c r="K19" s="28">
        <v>-11440</v>
      </c>
      <c r="L19" s="28">
        <v>-12327</v>
      </c>
      <c r="M19" s="22">
        <v>-12980</v>
      </c>
      <c r="N19" s="28">
        <v>-10233</v>
      </c>
      <c r="O19" s="28">
        <v>-10307</v>
      </c>
      <c r="P19" s="28">
        <v>-10852</v>
      </c>
      <c r="Q19" s="22">
        <v>-10568</v>
      </c>
      <c r="R19" s="28">
        <v>-10184</v>
      </c>
      <c r="S19" s="28">
        <v>-9743</v>
      </c>
      <c r="T19" s="28">
        <v>-10048</v>
      </c>
      <c r="U19" s="22">
        <v>-4342</v>
      </c>
      <c r="V19" s="28">
        <v>-5670</v>
      </c>
      <c r="W19" s="28">
        <v>-6507</v>
      </c>
      <c r="X19" s="28">
        <v>-6124</v>
      </c>
      <c r="Y19" s="22">
        <v>-6131</v>
      </c>
    </row>
    <row r="20" spans="1:25" ht="13.5">
      <c r="A20" s="2" t="s">
        <v>66</v>
      </c>
      <c r="B20" s="28">
        <v>8024646</v>
      </c>
      <c r="C20" s="28">
        <v>7525710</v>
      </c>
      <c r="D20" s="28">
        <v>7542642</v>
      </c>
      <c r="E20" s="22">
        <v>6882631</v>
      </c>
      <c r="F20" s="28">
        <v>6910136</v>
      </c>
      <c r="G20" s="28">
        <v>6602454</v>
      </c>
      <c r="H20" s="28">
        <v>7192065</v>
      </c>
      <c r="I20" s="22">
        <v>6827308</v>
      </c>
      <c r="J20" s="28">
        <v>7104954</v>
      </c>
      <c r="K20" s="28">
        <v>7285742</v>
      </c>
      <c r="L20" s="28">
        <v>7620988</v>
      </c>
      <c r="M20" s="22">
        <v>7496933</v>
      </c>
      <c r="N20" s="28">
        <v>7453790</v>
      </c>
      <c r="O20" s="28">
        <v>6538066</v>
      </c>
      <c r="P20" s="28">
        <v>6773888</v>
      </c>
      <c r="Q20" s="22">
        <v>6229846</v>
      </c>
      <c r="R20" s="28">
        <v>6276251</v>
      </c>
      <c r="S20" s="28">
        <v>5384388</v>
      </c>
      <c r="T20" s="28">
        <v>5113127</v>
      </c>
      <c r="U20" s="22">
        <v>5167855</v>
      </c>
      <c r="V20" s="28">
        <v>5712174</v>
      </c>
      <c r="W20" s="28">
        <v>6452278</v>
      </c>
      <c r="X20" s="28">
        <v>6577577</v>
      </c>
      <c r="Y20" s="22">
        <v>6365919</v>
      </c>
    </row>
    <row r="21" spans="1:25" ht="13.5">
      <c r="A21" s="2" t="s">
        <v>80</v>
      </c>
      <c r="B21" s="28">
        <v>2730282</v>
      </c>
      <c r="C21" s="28">
        <v>2718548</v>
      </c>
      <c r="D21" s="28">
        <v>2816418</v>
      </c>
      <c r="E21" s="22">
        <v>2863474</v>
      </c>
      <c r="F21" s="28">
        <v>2806466</v>
      </c>
      <c r="G21" s="28">
        <v>2655537</v>
      </c>
      <c r="H21" s="28">
        <v>2735388</v>
      </c>
      <c r="I21" s="22">
        <v>2836219</v>
      </c>
      <c r="J21" s="28">
        <v>2856076</v>
      </c>
      <c r="K21" s="28">
        <v>3051342</v>
      </c>
      <c r="L21" s="28">
        <v>2845741</v>
      </c>
      <c r="M21" s="22">
        <v>2819521</v>
      </c>
      <c r="N21" s="28">
        <v>2817609</v>
      </c>
      <c r="O21" s="28">
        <v>2870099</v>
      </c>
      <c r="P21" s="28">
        <v>2990483</v>
      </c>
      <c r="Q21" s="22">
        <v>3136588</v>
      </c>
      <c r="R21" s="28">
        <v>3210784</v>
      </c>
      <c r="S21" s="28">
        <v>3315618</v>
      </c>
      <c r="T21" s="28">
        <v>3503076</v>
      </c>
      <c r="U21" s="22">
        <v>3654880</v>
      </c>
      <c r="V21" s="28">
        <v>3586575</v>
      </c>
      <c r="W21" s="28">
        <v>3779119</v>
      </c>
      <c r="X21" s="28">
        <v>3682435</v>
      </c>
      <c r="Y21" s="22">
        <v>3297628</v>
      </c>
    </row>
    <row r="22" spans="1:25" ht="13.5">
      <c r="A22" s="2" t="s">
        <v>84</v>
      </c>
      <c r="B22" s="28">
        <v>169451</v>
      </c>
      <c r="C22" s="28">
        <v>184182</v>
      </c>
      <c r="D22" s="28">
        <v>205604</v>
      </c>
      <c r="E22" s="22">
        <v>225800</v>
      </c>
      <c r="F22" s="28">
        <v>244667</v>
      </c>
      <c r="G22" s="28">
        <v>272296</v>
      </c>
      <c r="H22" s="28">
        <v>298563</v>
      </c>
      <c r="I22" s="22">
        <v>326139</v>
      </c>
      <c r="J22" s="28">
        <v>356928</v>
      </c>
      <c r="K22" s="28">
        <v>384471</v>
      </c>
      <c r="L22" s="28">
        <v>404014</v>
      </c>
      <c r="M22" s="22">
        <v>415038</v>
      </c>
      <c r="N22" s="28">
        <v>431676</v>
      </c>
      <c r="O22" s="28">
        <v>145614</v>
      </c>
      <c r="P22" s="28">
        <v>156585</v>
      </c>
      <c r="Q22" s="22">
        <v>165310</v>
      </c>
      <c r="R22" s="28">
        <v>132980</v>
      </c>
      <c r="S22" s="28">
        <v>108410</v>
      </c>
      <c r="T22" s="28">
        <v>94554</v>
      </c>
      <c r="U22" s="22">
        <v>100827</v>
      </c>
      <c r="V22" s="28">
        <v>103417</v>
      </c>
      <c r="W22" s="28">
        <v>110190</v>
      </c>
      <c r="X22" s="28">
        <v>117045</v>
      </c>
      <c r="Y22" s="22">
        <v>124824</v>
      </c>
    </row>
    <row r="23" spans="1:25" ht="13.5">
      <c r="A23" s="3" t="s">
        <v>85</v>
      </c>
      <c r="B23" s="28">
        <v>1479981</v>
      </c>
      <c r="C23" s="28">
        <v>1370018</v>
      </c>
      <c r="D23" s="28">
        <v>1293794</v>
      </c>
      <c r="E23" s="22">
        <v>1222715</v>
      </c>
      <c r="F23" s="28">
        <v>981451</v>
      </c>
      <c r="G23" s="28">
        <v>877602</v>
      </c>
      <c r="H23" s="28">
        <v>817262</v>
      </c>
      <c r="I23" s="22">
        <v>862929</v>
      </c>
      <c r="J23" s="28">
        <v>680444</v>
      </c>
      <c r="K23" s="28">
        <v>712633</v>
      </c>
      <c r="L23" s="28">
        <v>773976</v>
      </c>
      <c r="M23" s="22">
        <v>725647</v>
      </c>
      <c r="N23" s="28">
        <v>957446</v>
      </c>
      <c r="O23" s="28">
        <v>799713</v>
      </c>
      <c r="P23" s="28">
        <v>812495</v>
      </c>
      <c r="Q23" s="22">
        <v>1054766</v>
      </c>
      <c r="R23" s="28">
        <v>1007651</v>
      </c>
      <c r="S23" s="28">
        <v>929653</v>
      </c>
      <c r="T23" s="28">
        <v>886814</v>
      </c>
      <c r="U23" s="22">
        <v>806385</v>
      </c>
      <c r="V23" s="28">
        <v>748295</v>
      </c>
      <c r="W23" s="28">
        <v>979309</v>
      </c>
      <c r="X23" s="28">
        <v>1367641</v>
      </c>
      <c r="Y23" s="22">
        <v>1489527</v>
      </c>
    </row>
    <row r="24" spans="1:25" ht="13.5">
      <c r="A24" s="3" t="s">
        <v>87</v>
      </c>
      <c r="B24" s="28">
        <v>1000000</v>
      </c>
      <c r="C24" s="28">
        <v>1000000</v>
      </c>
      <c r="D24" s="28">
        <v>1000000</v>
      </c>
      <c r="E24" s="22">
        <v>1000000</v>
      </c>
      <c r="F24" s="28">
        <v>1000000</v>
      </c>
      <c r="G24" s="28">
        <v>1000000</v>
      </c>
      <c r="H24" s="28">
        <v>1000000</v>
      </c>
      <c r="I24" s="22">
        <v>1000000</v>
      </c>
      <c r="J24" s="28">
        <v>1000000</v>
      </c>
      <c r="K24" s="28">
        <v>1000000</v>
      </c>
      <c r="L24" s="28">
        <v>1000000</v>
      </c>
      <c r="M24" s="22">
        <v>1000000</v>
      </c>
      <c r="N24" s="28">
        <v>1000000</v>
      </c>
      <c r="O24" s="28">
        <v>1000000</v>
      </c>
      <c r="P24" s="28">
        <v>1000000</v>
      </c>
      <c r="Q24" s="22">
        <v>1000000</v>
      </c>
      <c r="R24" s="28">
        <v>1000000</v>
      </c>
      <c r="S24" s="28">
        <v>1000000</v>
      </c>
      <c r="T24" s="28">
        <v>1000000</v>
      </c>
      <c r="U24" s="22">
        <v>1000000</v>
      </c>
      <c r="V24" s="28">
        <v>1000000</v>
      </c>
      <c r="W24" s="28">
        <v>1000000</v>
      </c>
      <c r="X24" s="28">
        <v>1000000</v>
      </c>
      <c r="Y24" s="22">
        <v>1000000</v>
      </c>
    </row>
    <row r="25" spans="1:25" ht="13.5">
      <c r="A25" s="3" t="s">
        <v>61</v>
      </c>
      <c r="B25" s="28">
        <v>65898</v>
      </c>
      <c r="C25" s="28">
        <v>65906</v>
      </c>
      <c r="D25" s="28">
        <v>91441</v>
      </c>
      <c r="E25" s="22">
        <v>122188</v>
      </c>
      <c r="F25" s="28">
        <v>180180</v>
      </c>
      <c r="G25" s="28">
        <v>210525</v>
      </c>
      <c r="H25" s="28">
        <v>168910</v>
      </c>
      <c r="I25" s="22">
        <v>162092</v>
      </c>
      <c r="J25" s="28">
        <v>250567</v>
      </c>
      <c r="K25" s="28">
        <v>233057</v>
      </c>
      <c r="L25" s="28">
        <v>242459</v>
      </c>
      <c r="M25" s="22">
        <v>273090</v>
      </c>
      <c r="N25" s="28">
        <v>263174</v>
      </c>
      <c r="O25" s="28">
        <v>287163</v>
      </c>
      <c r="P25" s="28">
        <v>280776</v>
      </c>
      <c r="Q25" s="22">
        <v>247474</v>
      </c>
      <c r="R25" s="28">
        <v>338215</v>
      </c>
      <c r="S25" s="28">
        <v>338069</v>
      </c>
      <c r="T25" s="28">
        <v>302695</v>
      </c>
      <c r="U25" s="22">
        <v>330331</v>
      </c>
      <c r="V25" s="28">
        <v>328647</v>
      </c>
      <c r="W25" s="28">
        <v>292444</v>
      </c>
      <c r="X25" s="28">
        <v>241096</v>
      </c>
      <c r="Y25" s="22">
        <v>228824</v>
      </c>
    </row>
    <row r="26" spans="1:25" ht="13.5">
      <c r="A26" s="3" t="s">
        <v>64</v>
      </c>
      <c r="B26" s="28">
        <v>99907</v>
      </c>
      <c r="C26" s="28">
        <v>104382</v>
      </c>
      <c r="D26" s="28">
        <v>104416</v>
      </c>
      <c r="E26" s="22">
        <v>105922</v>
      </c>
      <c r="F26" s="28">
        <v>114305</v>
      </c>
      <c r="G26" s="28">
        <v>121242</v>
      </c>
      <c r="H26" s="28">
        <v>129727</v>
      </c>
      <c r="I26" s="22">
        <v>135746</v>
      </c>
      <c r="J26" s="28">
        <v>142409</v>
      </c>
      <c r="K26" s="28">
        <v>151627</v>
      </c>
      <c r="L26" s="28">
        <v>130450</v>
      </c>
      <c r="M26" s="22">
        <v>137289</v>
      </c>
      <c r="N26" s="28">
        <v>100810</v>
      </c>
      <c r="O26" s="28">
        <v>103063</v>
      </c>
      <c r="P26" s="28">
        <v>107726</v>
      </c>
      <c r="Q26" s="22">
        <v>166948</v>
      </c>
      <c r="R26" s="28">
        <v>86920</v>
      </c>
      <c r="S26" s="28">
        <v>72256</v>
      </c>
      <c r="T26" s="28">
        <v>72608</v>
      </c>
      <c r="U26" s="22">
        <v>178639</v>
      </c>
      <c r="V26" s="28">
        <v>70500</v>
      </c>
      <c r="W26" s="28">
        <v>72060</v>
      </c>
      <c r="X26" s="28">
        <v>65990</v>
      </c>
      <c r="Y26" s="22">
        <v>190250</v>
      </c>
    </row>
    <row r="27" spans="1:25" ht="13.5">
      <c r="A27" s="2" t="s">
        <v>91</v>
      </c>
      <c r="B27" s="28">
        <v>2645787</v>
      </c>
      <c r="C27" s="28">
        <v>2540307</v>
      </c>
      <c r="D27" s="28">
        <v>2489652</v>
      </c>
      <c r="E27" s="22">
        <v>2450826</v>
      </c>
      <c r="F27" s="28">
        <v>2273737</v>
      </c>
      <c r="G27" s="28">
        <v>2204770</v>
      </c>
      <c r="H27" s="28">
        <v>2109000</v>
      </c>
      <c r="I27" s="22">
        <v>2151469</v>
      </c>
      <c r="J27" s="28">
        <v>2061722</v>
      </c>
      <c r="K27" s="28">
        <v>2083217</v>
      </c>
      <c r="L27" s="28">
        <v>2130486</v>
      </c>
      <c r="M27" s="22">
        <v>2117227</v>
      </c>
      <c r="N27" s="28">
        <v>2342559</v>
      </c>
      <c r="O27" s="28">
        <v>2215950</v>
      </c>
      <c r="P27" s="28">
        <v>2229448</v>
      </c>
      <c r="Q27" s="22">
        <v>2417389</v>
      </c>
      <c r="R27" s="28">
        <v>2465917</v>
      </c>
      <c r="S27" s="28">
        <v>2375550</v>
      </c>
      <c r="T27" s="28">
        <v>2300028</v>
      </c>
      <c r="U27" s="22">
        <v>2249091</v>
      </c>
      <c r="V27" s="28">
        <v>2190133</v>
      </c>
      <c r="W27" s="28">
        <v>2388844</v>
      </c>
      <c r="X27" s="28">
        <v>2719698</v>
      </c>
      <c r="Y27" s="22">
        <v>2832838</v>
      </c>
    </row>
    <row r="28" spans="1:25" ht="13.5">
      <c r="A28" s="2" t="s">
        <v>92</v>
      </c>
      <c r="B28" s="28">
        <v>5545521</v>
      </c>
      <c r="C28" s="28">
        <v>5443038</v>
      </c>
      <c r="D28" s="28">
        <v>5511675</v>
      </c>
      <c r="E28" s="22">
        <v>5540101</v>
      </c>
      <c r="F28" s="28">
        <v>5324871</v>
      </c>
      <c r="G28" s="28">
        <v>5132604</v>
      </c>
      <c r="H28" s="28">
        <v>5142951</v>
      </c>
      <c r="I28" s="22">
        <v>5313828</v>
      </c>
      <c r="J28" s="28">
        <v>5274727</v>
      </c>
      <c r="K28" s="28">
        <v>5519031</v>
      </c>
      <c r="L28" s="28">
        <v>5380242</v>
      </c>
      <c r="M28" s="22">
        <v>5351787</v>
      </c>
      <c r="N28" s="28">
        <v>5591845</v>
      </c>
      <c r="O28" s="28">
        <v>5231664</v>
      </c>
      <c r="P28" s="28">
        <v>5376518</v>
      </c>
      <c r="Q28" s="22">
        <v>5719288</v>
      </c>
      <c r="R28" s="28">
        <v>5809682</v>
      </c>
      <c r="S28" s="28">
        <v>5799580</v>
      </c>
      <c r="T28" s="28">
        <v>5897659</v>
      </c>
      <c r="U28" s="22">
        <v>6004799</v>
      </c>
      <c r="V28" s="28">
        <v>5880126</v>
      </c>
      <c r="W28" s="28">
        <v>6278154</v>
      </c>
      <c r="X28" s="28">
        <v>6519179</v>
      </c>
      <c r="Y28" s="22">
        <v>6255291</v>
      </c>
    </row>
    <row r="29" spans="1:25" ht="14.25" thickBot="1">
      <c r="A29" s="5" t="s">
        <v>93</v>
      </c>
      <c r="B29" s="29">
        <v>13570168</v>
      </c>
      <c r="C29" s="29">
        <v>12968748</v>
      </c>
      <c r="D29" s="29">
        <v>13054318</v>
      </c>
      <c r="E29" s="23">
        <v>12422732</v>
      </c>
      <c r="F29" s="29">
        <v>12235008</v>
      </c>
      <c r="G29" s="29">
        <v>11735058</v>
      </c>
      <c r="H29" s="29">
        <v>12335016</v>
      </c>
      <c r="I29" s="23">
        <v>12141136</v>
      </c>
      <c r="J29" s="29">
        <v>12379682</v>
      </c>
      <c r="K29" s="29">
        <v>12804774</v>
      </c>
      <c r="L29" s="29">
        <v>13001230</v>
      </c>
      <c r="M29" s="23">
        <v>12848720</v>
      </c>
      <c r="N29" s="29">
        <v>13045636</v>
      </c>
      <c r="O29" s="29">
        <v>11769730</v>
      </c>
      <c r="P29" s="29">
        <v>12150406</v>
      </c>
      <c r="Q29" s="23">
        <v>11949135</v>
      </c>
      <c r="R29" s="29">
        <v>12085933</v>
      </c>
      <c r="S29" s="29">
        <v>11183969</v>
      </c>
      <c r="T29" s="29">
        <v>11010786</v>
      </c>
      <c r="U29" s="23">
        <v>11172655</v>
      </c>
      <c r="V29" s="29">
        <v>11592301</v>
      </c>
      <c r="W29" s="29">
        <v>12730433</v>
      </c>
      <c r="X29" s="29">
        <v>13096757</v>
      </c>
      <c r="Y29" s="23">
        <v>12621210</v>
      </c>
    </row>
    <row r="30" spans="1:25" ht="14.25" thickTop="1">
      <c r="A30" s="2" t="s">
        <v>215</v>
      </c>
      <c r="B30" s="28">
        <v>1198513</v>
      </c>
      <c r="C30" s="28">
        <v>1211612</v>
      </c>
      <c r="D30" s="28">
        <v>1159786</v>
      </c>
      <c r="E30" s="22">
        <v>968232</v>
      </c>
      <c r="F30" s="28">
        <v>1058757</v>
      </c>
      <c r="G30" s="28">
        <v>922133</v>
      </c>
      <c r="H30" s="28">
        <v>1210597</v>
      </c>
      <c r="I30" s="22">
        <v>1013780</v>
      </c>
      <c r="J30" s="28">
        <v>1132502</v>
      </c>
      <c r="K30" s="28">
        <v>1368295</v>
      </c>
      <c r="L30" s="28">
        <v>1644914</v>
      </c>
      <c r="M30" s="22">
        <v>1425618</v>
      </c>
      <c r="N30" s="28">
        <v>1511055</v>
      </c>
      <c r="O30" s="28">
        <v>1398859</v>
      </c>
      <c r="P30" s="28">
        <v>1420025</v>
      </c>
      <c r="Q30" s="22">
        <v>1360318</v>
      </c>
      <c r="R30" s="28">
        <v>1289934</v>
      </c>
      <c r="S30" s="28">
        <v>925241</v>
      </c>
      <c r="T30" s="28">
        <v>879392</v>
      </c>
      <c r="U30" s="22">
        <v>888728</v>
      </c>
      <c r="V30" s="28">
        <v>1349705</v>
      </c>
      <c r="W30" s="28">
        <v>1603500</v>
      </c>
      <c r="X30" s="28">
        <v>1741023</v>
      </c>
      <c r="Y30" s="22">
        <v>1467612</v>
      </c>
    </row>
    <row r="31" spans="1:25" ht="13.5">
      <c r="A31" s="2" t="s">
        <v>96</v>
      </c>
      <c r="B31" s="28">
        <v>1288964</v>
      </c>
      <c r="C31" s="28">
        <v>893848</v>
      </c>
      <c r="D31" s="28">
        <v>1096416</v>
      </c>
      <c r="E31" s="22">
        <v>715455</v>
      </c>
      <c r="F31" s="28">
        <v>956833</v>
      </c>
      <c r="G31" s="28">
        <v>890062</v>
      </c>
      <c r="H31" s="28">
        <v>1002400</v>
      </c>
      <c r="I31" s="22">
        <v>762142</v>
      </c>
      <c r="J31" s="28">
        <v>1501561</v>
      </c>
      <c r="K31" s="28">
        <v>1184522</v>
      </c>
      <c r="L31" s="28">
        <v>1182593</v>
      </c>
      <c r="M31" s="22">
        <v>770698</v>
      </c>
      <c r="N31" s="28">
        <v>1160312</v>
      </c>
      <c r="O31" s="28">
        <v>1152037</v>
      </c>
      <c r="P31" s="28">
        <v>1841965</v>
      </c>
      <c r="Q31" s="22">
        <v>1081186</v>
      </c>
      <c r="R31" s="28">
        <v>1693578</v>
      </c>
      <c r="S31" s="28">
        <v>1300072</v>
      </c>
      <c r="T31" s="28">
        <v>1161139</v>
      </c>
      <c r="U31" s="22">
        <v>1066653</v>
      </c>
      <c r="V31" s="28">
        <v>1167020</v>
      </c>
      <c r="W31" s="28">
        <v>1208870</v>
      </c>
      <c r="X31" s="28">
        <v>1380656</v>
      </c>
      <c r="Y31" s="22">
        <v>819028</v>
      </c>
    </row>
    <row r="32" spans="1:25" ht="13.5">
      <c r="A32" s="2" t="s">
        <v>101</v>
      </c>
      <c r="B32" s="28">
        <v>92501</v>
      </c>
      <c r="C32" s="28">
        <v>160741</v>
      </c>
      <c r="D32" s="28">
        <v>117803</v>
      </c>
      <c r="E32" s="22">
        <v>209338</v>
      </c>
      <c r="F32" s="28">
        <v>111299</v>
      </c>
      <c r="G32" s="28">
        <v>82082</v>
      </c>
      <c r="H32" s="28">
        <v>76052</v>
      </c>
      <c r="I32" s="22">
        <v>36207</v>
      </c>
      <c r="J32" s="28">
        <v>76039</v>
      </c>
      <c r="K32" s="28">
        <v>131173</v>
      </c>
      <c r="L32" s="28">
        <v>170768</v>
      </c>
      <c r="M32" s="22">
        <v>387318</v>
      </c>
      <c r="N32" s="28">
        <v>377980</v>
      </c>
      <c r="O32" s="28">
        <v>259343</v>
      </c>
      <c r="P32" s="28">
        <v>101247</v>
      </c>
      <c r="Q32" s="22">
        <v>121635</v>
      </c>
      <c r="R32" s="28">
        <v>120134</v>
      </c>
      <c r="S32" s="28">
        <v>97289</v>
      </c>
      <c r="T32" s="28">
        <v>71724</v>
      </c>
      <c r="U32" s="22">
        <v>59842</v>
      </c>
      <c r="V32" s="28">
        <v>32513</v>
      </c>
      <c r="W32" s="28">
        <v>146363</v>
      </c>
      <c r="X32" s="28">
        <v>113417</v>
      </c>
      <c r="Y32" s="22">
        <v>133054</v>
      </c>
    </row>
    <row r="33" spans="1:25" ht="13.5">
      <c r="A33" s="2" t="s">
        <v>64</v>
      </c>
      <c r="B33" s="28">
        <v>768233</v>
      </c>
      <c r="C33" s="28">
        <v>773907</v>
      </c>
      <c r="D33" s="28">
        <v>849477</v>
      </c>
      <c r="E33" s="22">
        <v>917370</v>
      </c>
      <c r="F33" s="28">
        <v>877045</v>
      </c>
      <c r="G33" s="28">
        <v>835355</v>
      </c>
      <c r="H33" s="28">
        <v>858953</v>
      </c>
      <c r="I33" s="22">
        <v>710242</v>
      </c>
      <c r="J33" s="28">
        <v>750194</v>
      </c>
      <c r="K33" s="28">
        <v>978742</v>
      </c>
      <c r="L33" s="28">
        <v>810949</v>
      </c>
      <c r="M33" s="22">
        <v>845502</v>
      </c>
      <c r="N33" s="28">
        <v>880551</v>
      </c>
      <c r="O33" s="28">
        <v>731804</v>
      </c>
      <c r="P33" s="28">
        <v>685917</v>
      </c>
      <c r="Q33" s="22">
        <v>703600</v>
      </c>
      <c r="R33" s="28">
        <v>714235</v>
      </c>
      <c r="S33" s="28">
        <v>626400</v>
      </c>
      <c r="T33" s="28">
        <v>621495</v>
      </c>
      <c r="U33" s="22">
        <v>688720</v>
      </c>
      <c r="V33" s="28">
        <v>801537</v>
      </c>
      <c r="W33" s="28">
        <v>974524</v>
      </c>
      <c r="X33" s="28">
        <v>816028</v>
      </c>
      <c r="Y33" s="22">
        <v>869256</v>
      </c>
    </row>
    <row r="34" spans="1:25" ht="13.5">
      <c r="A34" s="2" t="s">
        <v>106</v>
      </c>
      <c r="B34" s="28">
        <v>3348213</v>
      </c>
      <c r="C34" s="28">
        <v>3040110</v>
      </c>
      <c r="D34" s="28">
        <v>3223484</v>
      </c>
      <c r="E34" s="22">
        <v>2810397</v>
      </c>
      <c r="F34" s="28">
        <v>3003936</v>
      </c>
      <c r="G34" s="28">
        <v>2729634</v>
      </c>
      <c r="H34" s="28">
        <v>3148004</v>
      </c>
      <c r="I34" s="22">
        <v>2830648</v>
      </c>
      <c r="J34" s="28">
        <v>3460297</v>
      </c>
      <c r="K34" s="28">
        <v>3662733</v>
      </c>
      <c r="L34" s="28">
        <v>3809226</v>
      </c>
      <c r="M34" s="22">
        <v>3704173</v>
      </c>
      <c r="N34" s="28">
        <v>3929899</v>
      </c>
      <c r="O34" s="28">
        <v>3542044</v>
      </c>
      <c r="P34" s="28">
        <v>4049154</v>
      </c>
      <c r="Q34" s="22">
        <v>3539740</v>
      </c>
      <c r="R34" s="28">
        <v>3817883</v>
      </c>
      <c r="S34" s="28">
        <v>2949003</v>
      </c>
      <c r="T34" s="28">
        <v>2733752</v>
      </c>
      <c r="U34" s="22">
        <v>2810745</v>
      </c>
      <c r="V34" s="28">
        <v>3350776</v>
      </c>
      <c r="W34" s="28">
        <v>3942866</v>
      </c>
      <c r="X34" s="28">
        <v>4055929</v>
      </c>
      <c r="Y34" s="22">
        <v>3529706</v>
      </c>
    </row>
    <row r="35" spans="1:25" ht="13.5">
      <c r="A35" s="2" t="s">
        <v>107</v>
      </c>
      <c r="B35" s="28">
        <v>316780</v>
      </c>
      <c r="C35" s="28">
        <v>354300</v>
      </c>
      <c r="D35" s="28">
        <v>383420</v>
      </c>
      <c r="E35" s="22">
        <v>266720</v>
      </c>
      <c r="F35" s="28">
        <v>283380</v>
      </c>
      <c r="G35" s="28">
        <v>333410</v>
      </c>
      <c r="H35" s="28">
        <v>383400</v>
      </c>
      <c r="I35" s="22">
        <v>433390</v>
      </c>
      <c r="J35" s="28">
        <v>233360</v>
      </c>
      <c r="K35" s="28">
        <v>266690</v>
      </c>
      <c r="L35" s="28">
        <v>300020</v>
      </c>
      <c r="M35" s="22">
        <v>333350</v>
      </c>
      <c r="N35" s="28">
        <v>376680</v>
      </c>
      <c r="O35" s="28">
        <v>20000</v>
      </c>
      <c r="P35" s="28">
        <v>30000</v>
      </c>
      <c r="Q35" s="22">
        <v>40000</v>
      </c>
      <c r="R35" s="28">
        <v>50000</v>
      </c>
      <c r="S35" s="28">
        <v>260000</v>
      </c>
      <c r="T35" s="28">
        <v>286300</v>
      </c>
      <c r="U35" s="22">
        <v>313000</v>
      </c>
      <c r="V35" s="28">
        <v>339700</v>
      </c>
      <c r="W35" s="28">
        <v>366400</v>
      </c>
      <c r="X35" s="28">
        <v>393100</v>
      </c>
      <c r="Y35" s="22">
        <v>419800</v>
      </c>
    </row>
    <row r="36" spans="1:25" ht="13.5">
      <c r="A36" s="2" t="s">
        <v>108</v>
      </c>
      <c r="B36" s="28">
        <v>505344</v>
      </c>
      <c r="C36" s="28">
        <v>493241</v>
      </c>
      <c r="D36" s="28">
        <v>483795</v>
      </c>
      <c r="E36" s="22">
        <v>482170</v>
      </c>
      <c r="F36" s="28">
        <v>490105</v>
      </c>
      <c r="G36" s="28">
        <v>488185</v>
      </c>
      <c r="H36" s="28">
        <v>496132</v>
      </c>
      <c r="I36" s="22">
        <v>497568</v>
      </c>
      <c r="J36" s="28">
        <v>500290</v>
      </c>
      <c r="K36" s="28">
        <v>536413</v>
      </c>
      <c r="L36" s="28">
        <v>530325</v>
      </c>
      <c r="M36" s="22">
        <v>528652</v>
      </c>
      <c r="N36" s="28">
        <v>540254</v>
      </c>
      <c r="O36" s="28">
        <v>538779</v>
      </c>
      <c r="P36" s="28">
        <v>538304</v>
      </c>
      <c r="Q36" s="22">
        <v>536692</v>
      </c>
      <c r="R36" s="28">
        <v>541846</v>
      </c>
      <c r="S36" s="28">
        <v>535765</v>
      </c>
      <c r="T36" s="28">
        <v>532993</v>
      </c>
      <c r="U36" s="22">
        <v>539802</v>
      </c>
      <c r="V36" s="28">
        <v>529420</v>
      </c>
      <c r="W36" s="28">
        <v>547690</v>
      </c>
      <c r="X36" s="28">
        <v>551566</v>
      </c>
      <c r="Y36" s="22">
        <v>554751</v>
      </c>
    </row>
    <row r="37" spans="1:25" ht="13.5">
      <c r="A37" s="2" t="s">
        <v>109</v>
      </c>
      <c r="B37" s="28">
        <v>24303</v>
      </c>
      <c r="C37" s="28">
        <v>24303</v>
      </c>
      <c r="D37" s="28">
        <v>24303</v>
      </c>
      <c r="E37" s="22">
        <v>35053</v>
      </c>
      <c r="F37" s="28">
        <v>35053</v>
      </c>
      <c r="G37" s="28">
        <v>35053</v>
      </c>
      <c r="H37" s="28">
        <v>35053</v>
      </c>
      <c r="I37" s="22">
        <v>35053</v>
      </c>
      <c r="J37" s="28">
        <v>35053</v>
      </c>
      <c r="K37" s="28">
        <v>35053</v>
      </c>
      <c r="L37" s="28">
        <v>35053</v>
      </c>
      <c r="M37" s="22">
        <v>35053</v>
      </c>
      <c r="N37" s="28">
        <v>35053</v>
      </c>
      <c r="O37" s="28">
        <v>35053</v>
      </c>
      <c r="P37" s="28">
        <v>35053</v>
      </c>
      <c r="Q37" s="22">
        <v>38729</v>
      </c>
      <c r="R37" s="28">
        <v>38827</v>
      </c>
      <c r="S37" s="28">
        <v>38626</v>
      </c>
      <c r="T37" s="28">
        <v>38425</v>
      </c>
      <c r="U37" s="22">
        <v>38224</v>
      </c>
      <c r="V37" s="28">
        <v>38322</v>
      </c>
      <c r="W37" s="28"/>
      <c r="X37" s="28"/>
      <c r="Y37" s="22">
        <v>37719</v>
      </c>
    </row>
    <row r="38" spans="1:25" ht="13.5">
      <c r="A38" s="2" t="s">
        <v>110</v>
      </c>
      <c r="B38" s="28">
        <v>12728</v>
      </c>
      <c r="C38" s="28">
        <v>12728</v>
      </c>
      <c r="D38" s="28">
        <v>12728</v>
      </c>
      <c r="E38" s="22">
        <v>12728</v>
      </c>
      <c r="F38" s="28">
        <v>12728</v>
      </c>
      <c r="G38" s="28">
        <v>12728</v>
      </c>
      <c r="H38" s="28">
        <v>12728</v>
      </c>
      <c r="I38" s="22">
        <v>12728</v>
      </c>
      <c r="J38" s="28">
        <v>12728</v>
      </c>
      <c r="K38" s="28">
        <v>12728</v>
      </c>
      <c r="L38" s="28">
        <v>12728</v>
      </c>
      <c r="M38" s="22">
        <v>12728</v>
      </c>
      <c r="N38" s="28">
        <v>12728</v>
      </c>
      <c r="O38" s="28">
        <v>12728</v>
      </c>
      <c r="P38" s="28">
        <v>12728</v>
      </c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2" t="s">
        <v>112</v>
      </c>
      <c r="B39" s="28">
        <v>8305</v>
      </c>
      <c r="C39" s="28">
        <v>8305</v>
      </c>
      <c r="D39" s="28">
        <v>8305</v>
      </c>
      <c r="E39" s="22">
        <v>8305</v>
      </c>
      <c r="F39" s="28">
        <v>8305</v>
      </c>
      <c r="G39" s="28">
        <v>8305</v>
      </c>
      <c r="H39" s="28">
        <v>8305</v>
      </c>
      <c r="I39" s="22">
        <v>8305</v>
      </c>
      <c r="J39" s="28">
        <v>8305</v>
      </c>
      <c r="K39" s="28">
        <v>8305</v>
      </c>
      <c r="L39" s="28">
        <v>8305</v>
      </c>
      <c r="M39" s="22">
        <v>8305</v>
      </c>
      <c r="N39" s="28">
        <v>13105</v>
      </c>
      <c r="O39" s="28">
        <v>13105</v>
      </c>
      <c r="P39" s="28">
        <v>13105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64</v>
      </c>
      <c r="B40" s="28">
        <v>321331</v>
      </c>
      <c r="C40" s="28">
        <v>284937</v>
      </c>
      <c r="D40" s="28">
        <v>276868</v>
      </c>
      <c r="E40" s="22">
        <v>278794</v>
      </c>
      <c r="F40" s="28">
        <v>278058</v>
      </c>
      <c r="G40" s="28">
        <v>294099</v>
      </c>
      <c r="H40" s="28">
        <v>321315</v>
      </c>
      <c r="I40" s="22">
        <v>19271</v>
      </c>
      <c r="J40" s="28">
        <v>375418</v>
      </c>
      <c r="K40" s="28">
        <v>428264</v>
      </c>
      <c r="L40" s="28">
        <v>455469</v>
      </c>
      <c r="M40" s="22">
        <v>6832</v>
      </c>
      <c r="N40" s="28">
        <v>506946</v>
      </c>
      <c r="O40" s="28">
        <v>296618</v>
      </c>
      <c r="P40" s="28">
        <v>296661</v>
      </c>
      <c r="Q40" s="22">
        <v>5744</v>
      </c>
      <c r="R40" s="28">
        <v>295429</v>
      </c>
      <c r="S40" s="28">
        <v>295295</v>
      </c>
      <c r="T40" s="28">
        <v>295631</v>
      </c>
      <c r="U40" s="22">
        <v>5692</v>
      </c>
      <c r="V40" s="28">
        <v>297483</v>
      </c>
      <c r="W40" s="28">
        <v>296567</v>
      </c>
      <c r="X40" s="28">
        <v>296639</v>
      </c>
      <c r="Y40" s="22">
        <v>5250</v>
      </c>
    </row>
    <row r="41" spans="1:25" ht="13.5">
      <c r="A41" s="2" t="s">
        <v>113</v>
      </c>
      <c r="B41" s="28">
        <v>1188791</v>
      </c>
      <c r="C41" s="28">
        <v>1177814</v>
      </c>
      <c r="D41" s="28">
        <v>1189420</v>
      </c>
      <c r="E41" s="22">
        <v>1083770</v>
      </c>
      <c r="F41" s="28">
        <v>1107629</v>
      </c>
      <c r="G41" s="28">
        <v>1171780</v>
      </c>
      <c r="H41" s="28">
        <v>1256933</v>
      </c>
      <c r="I41" s="22">
        <v>1337001</v>
      </c>
      <c r="J41" s="28">
        <v>1165155</v>
      </c>
      <c r="K41" s="28">
        <v>1287454</v>
      </c>
      <c r="L41" s="28">
        <v>1341901</v>
      </c>
      <c r="M41" s="22">
        <v>1400145</v>
      </c>
      <c r="N41" s="28">
        <v>1484766</v>
      </c>
      <c r="O41" s="28">
        <v>916284</v>
      </c>
      <c r="P41" s="28">
        <v>925851</v>
      </c>
      <c r="Q41" s="22">
        <v>911976</v>
      </c>
      <c r="R41" s="28">
        <v>926103</v>
      </c>
      <c r="S41" s="28">
        <v>1129687</v>
      </c>
      <c r="T41" s="28">
        <v>1153350</v>
      </c>
      <c r="U41" s="22">
        <v>1187529</v>
      </c>
      <c r="V41" s="28">
        <v>1204926</v>
      </c>
      <c r="W41" s="28">
        <v>1248779</v>
      </c>
      <c r="X41" s="28">
        <v>1279226</v>
      </c>
      <c r="Y41" s="22">
        <v>1308330</v>
      </c>
    </row>
    <row r="42" spans="1:25" ht="14.25" thickBot="1">
      <c r="A42" s="5" t="s">
        <v>114</v>
      </c>
      <c r="B42" s="29">
        <v>4537005</v>
      </c>
      <c r="C42" s="29">
        <v>4217924</v>
      </c>
      <c r="D42" s="29">
        <v>4412904</v>
      </c>
      <c r="E42" s="23">
        <v>3894168</v>
      </c>
      <c r="F42" s="29">
        <v>4111566</v>
      </c>
      <c r="G42" s="29">
        <v>3901414</v>
      </c>
      <c r="H42" s="29">
        <v>4404937</v>
      </c>
      <c r="I42" s="23">
        <v>4167650</v>
      </c>
      <c r="J42" s="29">
        <v>4625453</v>
      </c>
      <c r="K42" s="29">
        <v>4950187</v>
      </c>
      <c r="L42" s="29">
        <v>5151127</v>
      </c>
      <c r="M42" s="23">
        <v>5104318</v>
      </c>
      <c r="N42" s="29">
        <v>5414665</v>
      </c>
      <c r="O42" s="29">
        <v>4458328</v>
      </c>
      <c r="P42" s="29">
        <v>4975006</v>
      </c>
      <c r="Q42" s="23">
        <v>4451716</v>
      </c>
      <c r="R42" s="29">
        <v>4743986</v>
      </c>
      <c r="S42" s="29">
        <v>4078691</v>
      </c>
      <c r="T42" s="29">
        <v>3887102</v>
      </c>
      <c r="U42" s="23">
        <v>3998274</v>
      </c>
      <c r="V42" s="29">
        <v>4555703</v>
      </c>
      <c r="W42" s="29">
        <v>5191645</v>
      </c>
      <c r="X42" s="29">
        <v>5335155</v>
      </c>
      <c r="Y42" s="23">
        <v>4838037</v>
      </c>
    </row>
    <row r="43" spans="1:25" ht="14.25" thickTop="1">
      <c r="A43" s="2" t="s">
        <v>115</v>
      </c>
      <c r="B43" s="28">
        <v>2295169</v>
      </c>
      <c r="C43" s="28">
        <v>2295169</v>
      </c>
      <c r="D43" s="28">
        <v>2295169</v>
      </c>
      <c r="E43" s="22">
        <v>2295169</v>
      </c>
      <c r="F43" s="28">
        <v>2295169</v>
      </c>
      <c r="G43" s="28">
        <v>2295169</v>
      </c>
      <c r="H43" s="28">
        <v>2295169</v>
      </c>
      <c r="I43" s="22">
        <v>2295169</v>
      </c>
      <c r="J43" s="28">
        <v>2295169</v>
      </c>
      <c r="K43" s="28">
        <v>2295169</v>
      </c>
      <c r="L43" s="28">
        <v>2295169</v>
      </c>
      <c r="M43" s="22">
        <v>2295169</v>
      </c>
      <c r="N43" s="28">
        <v>2295169</v>
      </c>
      <c r="O43" s="28">
        <v>2295169</v>
      </c>
      <c r="P43" s="28">
        <v>2295169</v>
      </c>
      <c r="Q43" s="22">
        <v>2295169</v>
      </c>
      <c r="R43" s="28">
        <v>2295169</v>
      </c>
      <c r="S43" s="28">
        <v>2295169</v>
      </c>
      <c r="T43" s="28">
        <v>2295169</v>
      </c>
      <c r="U43" s="22">
        <v>2295169</v>
      </c>
      <c r="V43" s="28">
        <v>2295169</v>
      </c>
      <c r="W43" s="28">
        <v>2295169</v>
      </c>
      <c r="X43" s="28">
        <v>2295169</v>
      </c>
      <c r="Y43" s="22">
        <v>2295169</v>
      </c>
    </row>
    <row r="44" spans="1:25" ht="13.5">
      <c r="A44" s="2" t="s">
        <v>118</v>
      </c>
      <c r="B44" s="28">
        <v>1861040</v>
      </c>
      <c r="C44" s="28">
        <v>1861040</v>
      </c>
      <c r="D44" s="28">
        <v>1861040</v>
      </c>
      <c r="E44" s="22">
        <v>1861040</v>
      </c>
      <c r="F44" s="28">
        <v>1861034</v>
      </c>
      <c r="G44" s="28">
        <v>1861034</v>
      </c>
      <c r="H44" s="28">
        <v>1861031</v>
      </c>
      <c r="I44" s="22">
        <v>1861019</v>
      </c>
      <c r="J44" s="28">
        <v>1860969</v>
      </c>
      <c r="K44" s="28">
        <v>1860956</v>
      </c>
      <c r="L44" s="28">
        <v>1860956</v>
      </c>
      <c r="M44" s="22">
        <v>1860953</v>
      </c>
      <c r="N44" s="28">
        <v>1860953</v>
      </c>
      <c r="O44" s="28">
        <v>1860948</v>
      </c>
      <c r="P44" s="28">
        <v>1860948</v>
      </c>
      <c r="Q44" s="22">
        <v>1860948</v>
      </c>
      <c r="R44" s="28">
        <v>1860948</v>
      </c>
      <c r="S44" s="28">
        <v>1860948</v>
      </c>
      <c r="T44" s="28">
        <v>1860940</v>
      </c>
      <c r="U44" s="22">
        <v>1860940</v>
      </c>
      <c r="V44" s="28">
        <v>1860935</v>
      </c>
      <c r="W44" s="28">
        <v>1860909</v>
      </c>
      <c r="X44" s="28">
        <v>1860831</v>
      </c>
      <c r="Y44" s="22">
        <v>1860830</v>
      </c>
    </row>
    <row r="45" spans="1:25" ht="13.5">
      <c r="A45" s="2" t="s">
        <v>122</v>
      </c>
      <c r="B45" s="28">
        <v>4067834</v>
      </c>
      <c r="C45" s="28">
        <v>4060471</v>
      </c>
      <c r="D45" s="28">
        <v>3947403</v>
      </c>
      <c r="E45" s="22">
        <v>3981442</v>
      </c>
      <c r="F45" s="28">
        <v>3939275</v>
      </c>
      <c r="G45" s="28">
        <v>3984948</v>
      </c>
      <c r="H45" s="28">
        <v>3961036</v>
      </c>
      <c r="I45" s="22">
        <v>4019612</v>
      </c>
      <c r="J45" s="28">
        <v>4052939</v>
      </c>
      <c r="K45" s="28">
        <v>4213493</v>
      </c>
      <c r="L45" s="28">
        <v>4015551</v>
      </c>
      <c r="M45" s="22">
        <v>3911910</v>
      </c>
      <c r="N45" s="28">
        <v>3813044</v>
      </c>
      <c r="O45" s="28">
        <v>3448993</v>
      </c>
      <c r="P45" s="28">
        <v>3215649</v>
      </c>
      <c r="Q45" s="22">
        <v>3329310</v>
      </c>
      <c r="R45" s="28">
        <v>3195251</v>
      </c>
      <c r="S45" s="28">
        <v>3089667</v>
      </c>
      <c r="T45" s="28">
        <v>3042205</v>
      </c>
      <c r="U45" s="22">
        <v>3128233</v>
      </c>
      <c r="V45" s="28">
        <v>3156389</v>
      </c>
      <c r="W45" s="28">
        <v>3240750</v>
      </c>
      <c r="X45" s="28">
        <v>3243179</v>
      </c>
      <c r="Y45" s="22">
        <v>3268643</v>
      </c>
    </row>
    <row r="46" spans="1:25" ht="13.5">
      <c r="A46" s="2" t="s">
        <v>123</v>
      </c>
      <c r="B46" s="28">
        <v>-120943</v>
      </c>
      <c r="C46" s="28">
        <v>-120935</v>
      </c>
      <c r="D46" s="28">
        <v>-120883</v>
      </c>
      <c r="E46" s="22">
        <v>-120865</v>
      </c>
      <c r="F46" s="28">
        <v>-120688</v>
      </c>
      <c r="G46" s="28">
        <v>-120293</v>
      </c>
      <c r="H46" s="28">
        <v>-120259</v>
      </c>
      <c r="I46" s="22">
        <v>-120231</v>
      </c>
      <c r="J46" s="28">
        <v>-119936</v>
      </c>
      <c r="K46" s="28">
        <v>-119507</v>
      </c>
      <c r="L46" s="28">
        <v>-119449</v>
      </c>
      <c r="M46" s="22">
        <v>-119418</v>
      </c>
      <c r="N46" s="28">
        <v>-119288</v>
      </c>
      <c r="O46" s="28">
        <v>-119199</v>
      </c>
      <c r="P46" s="28">
        <v>-119145</v>
      </c>
      <c r="Q46" s="22">
        <v>-119137</v>
      </c>
      <c r="R46" s="28">
        <v>-119066</v>
      </c>
      <c r="S46" s="28">
        <v>-119063</v>
      </c>
      <c r="T46" s="28">
        <v>-119000</v>
      </c>
      <c r="U46" s="22">
        <v>-118910</v>
      </c>
      <c r="V46" s="28">
        <v>-118734</v>
      </c>
      <c r="W46" s="28">
        <v>-118650</v>
      </c>
      <c r="X46" s="28">
        <v>-118449</v>
      </c>
      <c r="Y46" s="22">
        <v>-118292</v>
      </c>
    </row>
    <row r="47" spans="1:25" ht="13.5">
      <c r="A47" s="2" t="s">
        <v>124</v>
      </c>
      <c r="B47" s="28">
        <v>8103101</v>
      </c>
      <c r="C47" s="28">
        <v>8095746</v>
      </c>
      <c r="D47" s="28">
        <v>7982729</v>
      </c>
      <c r="E47" s="22">
        <v>8016787</v>
      </c>
      <c r="F47" s="28">
        <v>7974790</v>
      </c>
      <c r="G47" s="28">
        <v>8020859</v>
      </c>
      <c r="H47" s="28">
        <v>7996978</v>
      </c>
      <c r="I47" s="22">
        <v>8055569</v>
      </c>
      <c r="J47" s="28">
        <v>8089142</v>
      </c>
      <c r="K47" s="28">
        <v>8250112</v>
      </c>
      <c r="L47" s="28">
        <v>8052228</v>
      </c>
      <c r="M47" s="22">
        <v>7948615</v>
      </c>
      <c r="N47" s="28">
        <v>7849878</v>
      </c>
      <c r="O47" s="28">
        <v>7485912</v>
      </c>
      <c r="P47" s="28">
        <v>7252623</v>
      </c>
      <c r="Q47" s="22">
        <v>7366291</v>
      </c>
      <c r="R47" s="28">
        <v>7232304</v>
      </c>
      <c r="S47" s="28">
        <v>7126722</v>
      </c>
      <c r="T47" s="28">
        <v>7079315</v>
      </c>
      <c r="U47" s="22">
        <v>7165433</v>
      </c>
      <c r="V47" s="28">
        <v>7193760</v>
      </c>
      <c r="W47" s="28">
        <v>7278178</v>
      </c>
      <c r="X47" s="28">
        <v>7280731</v>
      </c>
      <c r="Y47" s="22">
        <v>7306351</v>
      </c>
    </row>
    <row r="48" spans="1:25" ht="13.5">
      <c r="A48" s="2" t="s">
        <v>125</v>
      </c>
      <c r="B48" s="28">
        <v>503636</v>
      </c>
      <c r="C48" s="28">
        <v>438120</v>
      </c>
      <c r="D48" s="28">
        <v>390430</v>
      </c>
      <c r="E48" s="22">
        <v>355670</v>
      </c>
      <c r="F48" s="28">
        <v>187296</v>
      </c>
      <c r="G48" s="28">
        <v>118194</v>
      </c>
      <c r="H48" s="28">
        <v>179880</v>
      </c>
      <c r="I48" s="22">
        <v>212137</v>
      </c>
      <c r="J48" s="28">
        <v>90430</v>
      </c>
      <c r="K48" s="28">
        <v>112936</v>
      </c>
      <c r="L48" s="28">
        <v>168082</v>
      </c>
      <c r="M48" s="22">
        <v>106807</v>
      </c>
      <c r="N48" s="28">
        <v>158963</v>
      </c>
      <c r="O48" s="28">
        <v>135694</v>
      </c>
      <c r="P48" s="28">
        <v>115787</v>
      </c>
      <c r="Q48" s="22">
        <v>214190</v>
      </c>
      <c r="R48" s="28">
        <v>223063</v>
      </c>
      <c r="S48" s="28">
        <v>148229</v>
      </c>
      <c r="T48" s="28">
        <v>84712</v>
      </c>
      <c r="U48" s="22">
        <v>27683</v>
      </c>
      <c r="V48" s="28">
        <v>5950</v>
      </c>
      <c r="W48" s="28">
        <v>117471</v>
      </c>
      <c r="X48" s="28">
        <v>279622</v>
      </c>
      <c r="Y48" s="22">
        <v>403570</v>
      </c>
    </row>
    <row r="49" spans="1:25" ht="13.5">
      <c r="A49" s="2" t="s">
        <v>216</v>
      </c>
      <c r="B49" s="28">
        <v>-390</v>
      </c>
      <c r="C49" s="28"/>
      <c r="D49" s="28"/>
      <c r="E49" s="22"/>
      <c r="F49" s="28"/>
      <c r="G49" s="28">
        <v>1561</v>
      </c>
      <c r="H49" s="28">
        <v>-4037</v>
      </c>
      <c r="I49" s="22"/>
      <c r="J49" s="28"/>
      <c r="K49" s="28">
        <v>-22041</v>
      </c>
      <c r="L49" s="28">
        <v>-19245</v>
      </c>
      <c r="M49" s="22">
        <v>8887</v>
      </c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126</v>
      </c>
      <c r="B50" s="28">
        <v>464737</v>
      </c>
      <c r="C50" s="28">
        <v>464737</v>
      </c>
      <c r="D50" s="28">
        <v>464737</v>
      </c>
      <c r="E50" s="22">
        <v>464737</v>
      </c>
      <c r="F50" s="28">
        <v>464737</v>
      </c>
      <c r="G50" s="28">
        <v>464737</v>
      </c>
      <c r="H50" s="28">
        <v>464737</v>
      </c>
      <c r="I50" s="22">
        <v>464737</v>
      </c>
      <c r="J50" s="28">
        <v>464737</v>
      </c>
      <c r="K50" s="28">
        <v>428513</v>
      </c>
      <c r="L50" s="28">
        <v>428513</v>
      </c>
      <c r="M50" s="22">
        <v>428513</v>
      </c>
      <c r="N50" s="28">
        <v>428513</v>
      </c>
      <c r="O50" s="28">
        <v>428513</v>
      </c>
      <c r="P50" s="28">
        <v>428513</v>
      </c>
      <c r="Q50" s="22">
        <v>428513</v>
      </c>
      <c r="R50" s="28">
        <v>428513</v>
      </c>
      <c r="S50" s="28">
        <v>428513</v>
      </c>
      <c r="T50" s="28">
        <v>428513</v>
      </c>
      <c r="U50" s="22">
        <v>428513</v>
      </c>
      <c r="V50" s="28">
        <v>428513</v>
      </c>
      <c r="W50" s="28">
        <v>428513</v>
      </c>
      <c r="X50" s="28">
        <v>428513</v>
      </c>
      <c r="Y50" s="22">
        <v>428513</v>
      </c>
    </row>
    <row r="51" spans="1:25" ht="13.5">
      <c r="A51" s="2" t="s">
        <v>217</v>
      </c>
      <c r="B51" s="28">
        <v>-70698</v>
      </c>
      <c r="C51" s="28">
        <v>-312264</v>
      </c>
      <c r="D51" s="28">
        <v>-285611</v>
      </c>
      <c r="E51" s="22">
        <v>-420922</v>
      </c>
      <c r="F51" s="28">
        <v>-639575</v>
      </c>
      <c r="G51" s="28">
        <v>-920872</v>
      </c>
      <c r="H51" s="28">
        <v>-867998</v>
      </c>
      <c r="I51" s="22">
        <v>-780052</v>
      </c>
      <c r="J51" s="28">
        <v>-917499</v>
      </c>
      <c r="K51" s="28">
        <v>-954188</v>
      </c>
      <c r="L51" s="28">
        <v>-824070</v>
      </c>
      <c r="M51" s="22">
        <v>-748421</v>
      </c>
      <c r="N51" s="28">
        <v>-806384</v>
      </c>
      <c r="O51" s="28">
        <v>-738718</v>
      </c>
      <c r="P51" s="28">
        <v>-621523</v>
      </c>
      <c r="Q51" s="22">
        <v>-511576</v>
      </c>
      <c r="R51" s="28">
        <v>-541933</v>
      </c>
      <c r="S51" s="28">
        <v>-598186</v>
      </c>
      <c r="T51" s="28">
        <v>-468856</v>
      </c>
      <c r="U51" s="22">
        <v>-447249</v>
      </c>
      <c r="V51" s="28">
        <v>-591626</v>
      </c>
      <c r="W51" s="28">
        <v>-285374</v>
      </c>
      <c r="X51" s="28">
        <v>-227265</v>
      </c>
      <c r="Y51" s="22">
        <v>-355261</v>
      </c>
    </row>
    <row r="52" spans="1:25" ht="13.5">
      <c r="A52" s="2" t="s">
        <v>127</v>
      </c>
      <c r="B52" s="28">
        <v>897284</v>
      </c>
      <c r="C52" s="28">
        <v>590593</v>
      </c>
      <c r="D52" s="28">
        <v>569556</v>
      </c>
      <c r="E52" s="22">
        <v>399485</v>
      </c>
      <c r="F52" s="28">
        <v>12458</v>
      </c>
      <c r="G52" s="28">
        <v>-336378</v>
      </c>
      <c r="H52" s="28">
        <v>-227418</v>
      </c>
      <c r="I52" s="22">
        <v>-103177</v>
      </c>
      <c r="J52" s="28">
        <v>-362331</v>
      </c>
      <c r="K52" s="28">
        <v>-434780</v>
      </c>
      <c r="L52" s="28">
        <v>-246721</v>
      </c>
      <c r="M52" s="22">
        <v>-204213</v>
      </c>
      <c r="N52" s="28">
        <v>-218908</v>
      </c>
      <c r="O52" s="28">
        <v>-174510</v>
      </c>
      <c r="P52" s="28">
        <v>-77222</v>
      </c>
      <c r="Q52" s="22">
        <v>131127</v>
      </c>
      <c r="R52" s="28">
        <v>109642</v>
      </c>
      <c r="S52" s="28">
        <v>-21444</v>
      </c>
      <c r="T52" s="28">
        <v>44368</v>
      </c>
      <c r="U52" s="22">
        <v>8947</v>
      </c>
      <c r="V52" s="28">
        <v>-157162</v>
      </c>
      <c r="W52" s="28">
        <v>260609</v>
      </c>
      <c r="X52" s="28">
        <v>480870</v>
      </c>
      <c r="Y52" s="22">
        <v>476821</v>
      </c>
    </row>
    <row r="53" spans="1:25" ht="13.5">
      <c r="A53" s="6" t="s">
        <v>218</v>
      </c>
      <c r="B53" s="28">
        <v>32776</v>
      </c>
      <c r="C53" s="28">
        <v>64484</v>
      </c>
      <c r="D53" s="28">
        <v>89127</v>
      </c>
      <c r="E53" s="22">
        <v>112290</v>
      </c>
      <c r="F53" s="28">
        <v>136193</v>
      </c>
      <c r="G53" s="28">
        <v>149163</v>
      </c>
      <c r="H53" s="28">
        <v>160519</v>
      </c>
      <c r="I53" s="22">
        <v>21094</v>
      </c>
      <c r="J53" s="28">
        <v>27418</v>
      </c>
      <c r="K53" s="28">
        <v>39253</v>
      </c>
      <c r="L53" s="28">
        <v>44595</v>
      </c>
      <c r="M53" s="22"/>
      <c r="N53" s="28"/>
      <c r="O53" s="28"/>
      <c r="P53" s="28"/>
      <c r="Q53" s="22"/>
      <c r="R53" s="28"/>
      <c r="S53" s="28"/>
      <c r="T53" s="28"/>
      <c r="U53" s="22"/>
      <c r="V53" s="28"/>
      <c r="W53" s="28"/>
      <c r="X53" s="28"/>
      <c r="Y53" s="22"/>
    </row>
    <row r="54" spans="1:25" ht="13.5">
      <c r="A54" s="6" t="s">
        <v>128</v>
      </c>
      <c r="B54" s="28">
        <v>9033162</v>
      </c>
      <c r="C54" s="28">
        <v>8750823</v>
      </c>
      <c r="D54" s="28">
        <v>8641413</v>
      </c>
      <c r="E54" s="22">
        <v>8528563</v>
      </c>
      <c r="F54" s="28">
        <v>8123442</v>
      </c>
      <c r="G54" s="28">
        <v>7833644</v>
      </c>
      <c r="H54" s="28">
        <v>7930079</v>
      </c>
      <c r="I54" s="22">
        <v>7973486</v>
      </c>
      <c r="J54" s="28">
        <v>7754229</v>
      </c>
      <c r="K54" s="28">
        <v>7854586</v>
      </c>
      <c r="L54" s="28">
        <v>7850102</v>
      </c>
      <c r="M54" s="22">
        <v>7744401</v>
      </c>
      <c r="N54" s="28">
        <v>7630970</v>
      </c>
      <c r="O54" s="28">
        <v>7311401</v>
      </c>
      <c r="P54" s="28">
        <v>7175400</v>
      </c>
      <c r="Q54" s="22">
        <v>7497418</v>
      </c>
      <c r="R54" s="28">
        <v>7341947</v>
      </c>
      <c r="S54" s="28">
        <v>7105277</v>
      </c>
      <c r="T54" s="28">
        <v>7123683</v>
      </c>
      <c r="U54" s="22">
        <v>7174380</v>
      </c>
      <c r="V54" s="28">
        <v>7036597</v>
      </c>
      <c r="W54" s="28">
        <v>7538787</v>
      </c>
      <c r="X54" s="28">
        <v>7761601</v>
      </c>
      <c r="Y54" s="22">
        <v>7783173</v>
      </c>
    </row>
    <row r="55" spans="1:25" ht="14.25" thickBot="1">
      <c r="A55" s="7" t="s">
        <v>129</v>
      </c>
      <c r="B55" s="28">
        <v>13570168</v>
      </c>
      <c r="C55" s="28">
        <v>12968748</v>
      </c>
      <c r="D55" s="28">
        <v>13054318</v>
      </c>
      <c r="E55" s="22">
        <v>12422732</v>
      </c>
      <c r="F55" s="28">
        <v>12235008</v>
      </c>
      <c r="G55" s="28">
        <v>11735058</v>
      </c>
      <c r="H55" s="28">
        <v>12335016</v>
      </c>
      <c r="I55" s="22">
        <v>12141136</v>
      </c>
      <c r="J55" s="28">
        <v>12379682</v>
      </c>
      <c r="K55" s="28">
        <v>12804774</v>
      </c>
      <c r="L55" s="28">
        <v>13001230</v>
      </c>
      <c r="M55" s="22">
        <v>12848720</v>
      </c>
      <c r="N55" s="28">
        <v>13045636</v>
      </c>
      <c r="O55" s="28">
        <v>11769730</v>
      </c>
      <c r="P55" s="28">
        <v>12150406</v>
      </c>
      <c r="Q55" s="22">
        <v>11949135</v>
      </c>
      <c r="R55" s="28">
        <v>12085933</v>
      </c>
      <c r="S55" s="28">
        <v>11183969</v>
      </c>
      <c r="T55" s="28">
        <v>11010786</v>
      </c>
      <c r="U55" s="22">
        <v>11172655</v>
      </c>
      <c r="V55" s="28">
        <v>11592301</v>
      </c>
      <c r="W55" s="28">
        <v>12730433</v>
      </c>
      <c r="X55" s="28">
        <v>13096757</v>
      </c>
      <c r="Y55" s="22">
        <v>12621210</v>
      </c>
    </row>
    <row r="56" spans="1:25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8" ht="13.5">
      <c r="A58" s="20" t="s">
        <v>134</v>
      </c>
    </row>
    <row r="59" ht="13.5">
      <c r="A59" s="20" t="s">
        <v>135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4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130</v>
      </c>
      <c r="B2" s="14">
        <v>6926</v>
      </c>
      <c r="C2" s="14"/>
      <c r="D2" s="14"/>
      <c r="E2" s="14"/>
      <c r="F2" s="14"/>
      <c r="G2" s="14"/>
    </row>
    <row r="3" spans="1:7" ht="14.25" thickBot="1">
      <c r="A3" s="11" t="s">
        <v>131</v>
      </c>
      <c r="B3" s="1" t="s">
        <v>132</v>
      </c>
      <c r="C3" s="1"/>
      <c r="D3" s="1"/>
      <c r="E3" s="1"/>
      <c r="F3" s="1"/>
      <c r="G3" s="1"/>
    </row>
    <row r="4" spans="1:7" ht="14.25" thickTop="1">
      <c r="A4" s="10" t="s">
        <v>34</v>
      </c>
      <c r="B4" s="15" t="str">
        <f>HYPERLINK("http://www.kabupro.jp/mark/20130625/S000DPPJ.htm","有価証券報告書")</f>
        <v>有価証券報告書</v>
      </c>
      <c r="C4" s="15" t="str">
        <f>HYPERLINK("http://www.kabupro.jp/mark/20130625/S000DPPJ.htm","有価証券報告書")</f>
        <v>有価証券報告書</v>
      </c>
      <c r="D4" s="15" t="str">
        <f>HYPERLINK("http://www.kabupro.jp/mark/20120627/S000B66A.htm","有価証券報告書")</f>
        <v>有価証券報告書</v>
      </c>
      <c r="E4" s="15" t="str">
        <f>HYPERLINK("http://www.kabupro.jp/mark/20110624/S0008KAK.htm","有価証券報告書")</f>
        <v>有価証券報告書</v>
      </c>
      <c r="F4" s="15" t="str">
        <f>HYPERLINK("http://www.kabupro.jp/mark/20100625/S00060Q7.htm","有価証券報告書")</f>
        <v>有価証券報告書</v>
      </c>
      <c r="G4" s="15" t="str">
        <f>HYPERLINK("http://www.kabupro.jp/mark/20090623/S0003CV7.htm","有価証券報告書")</f>
        <v>有価証券報告書</v>
      </c>
    </row>
    <row r="5" spans="1:7" ht="14.25" thickBot="1">
      <c r="A5" s="11" t="s">
        <v>35</v>
      </c>
      <c r="B5" s="1" t="s">
        <v>41</v>
      </c>
      <c r="C5" s="1" t="s">
        <v>41</v>
      </c>
      <c r="D5" s="1" t="s">
        <v>45</v>
      </c>
      <c r="E5" s="1" t="s">
        <v>47</v>
      </c>
      <c r="F5" s="1" t="s">
        <v>49</v>
      </c>
      <c r="G5" s="1" t="s">
        <v>51</v>
      </c>
    </row>
    <row r="6" spans="1:7" ht="15" thickBot="1" thickTop="1">
      <c r="A6" s="10" t="s">
        <v>36</v>
      </c>
      <c r="B6" s="18" t="s">
        <v>175</v>
      </c>
      <c r="C6" s="19"/>
      <c r="D6" s="19"/>
      <c r="E6" s="19"/>
      <c r="F6" s="19"/>
      <c r="G6" s="19"/>
    </row>
    <row r="7" spans="1:7" ht="14.25" thickTop="1">
      <c r="A7" s="12" t="s">
        <v>37</v>
      </c>
      <c r="B7" s="16" t="s">
        <v>42</v>
      </c>
      <c r="C7" s="16" t="s">
        <v>42</v>
      </c>
      <c r="D7" s="16" t="s">
        <v>42</v>
      </c>
      <c r="E7" s="16" t="s">
        <v>42</v>
      </c>
      <c r="F7" s="16" t="s">
        <v>42</v>
      </c>
      <c r="G7" s="16" t="s">
        <v>42</v>
      </c>
    </row>
    <row r="8" spans="1:7" ht="13.5">
      <c r="A8" s="13" t="s">
        <v>38</v>
      </c>
      <c r="B8" s="17" t="s">
        <v>136</v>
      </c>
      <c r="C8" s="17" t="s">
        <v>137</v>
      </c>
      <c r="D8" s="17" t="s">
        <v>138</v>
      </c>
      <c r="E8" s="17" t="s">
        <v>139</v>
      </c>
      <c r="F8" s="17" t="s">
        <v>140</v>
      </c>
      <c r="G8" s="17" t="s">
        <v>141</v>
      </c>
    </row>
    <row r="9" spans="1:7" ht="13.5">
      <c r="A9" s="13" t="s">
        <v>39</v>
      </c>
      <c r="B9" s="17" t="s">
        <v>43</v>
      </c>
      <c r="C9" s="17" t="s">
        <v>44</v>
      </c>
      <c r="D9" s="17" t="s">
        <v>46</v>
      </c>
      <c r="E9" s="17" t="s">
        <v>48</v>
      </c>
      <c r="F9" s="17" t="s">
        <v>50</v>
      </c>
      <c r="G9" s="17" t="s">
        <v>52</v>
      </c>
    </row>
    <row r="10" spans="1:7" ht="14.25" thickBot="1">
      <c r="A10" s="13" t="s">
        <v>40</v>
      </c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54</v>
      </c>
      <c r="G10" s="17" t="s">
        <v>54</v>
      </c>
    </row>
    <row r="11" spans="1:7" ht="14.25" thickTop="1">
      <c r="A11" s="26" t="s">
        <v>142</v>
      </c>
      <c r="B11" s="21">
        <v>9956406</v>
      </c>
      <c r="C11" s="21">
        <v>10968975</v>
      </c>
      <c r="D11" s="21">
        <v>12969845</v>
      </c>
      <c r="E11" s="21">
        <v>10242087</v>
      </c>
      <c r="F11" s="21">
        <v>11789073</v>
      </c>
      <c r="G11" s="21">
        <v>14021382</v>
      </c>
    </row>
    <row r="12" spans="1:7" ht="13.5">
      <c r="A12" s="6" t="s">
        <v>143</v>
      </c>
      <c r="B12" s="22">
        <v>123171</v>
      </c>
      <c r="C12" s="22">
        <v>164391</v>
      </c>
      <c r="D12" s="22">
        <v>152992</v>
      </c>
      <c r="E12" s="22">
        <v>208179</v>
      </c>
      <c r="F12" s="22">
        <v>244323</v>
      </c>
      <c r="G12" s="22">
        <v>301292</v>
      </c>
    </row>
    <row r="13" spans="1:7" ht="13.5">
      <c r="A13" s="6" t="s">
        <v>144</v>
      </c>
      <c r="B13" s="22">
        <v>581021</v>
      </c>
      <c r="C13" s="22">
        <v>493446</v>
      </c>
      <c r="D13" s="22">
        <v>618465</v>
      </c>
      <c r="E13" s="22">
        <v>834385</v>
      </c>
      <c r="F13" s="22">
        <v>1263468</v>
      </c>
      <c r="G13" s="22">
        <v>1249752</v>
      </c>
    </row>
    <row r="14" spans="1:7" ht="13.5">
      <c r="A14" s="6" t="s">
        <v>145</v>
      </c>
      <c r="B14" s="22">
        <v>7771116</v>
      </c>
      <c r="C14" s="22">
        <v>8759715</v>
      </c>
      <c r="D14" s="22">
        <v>9907241</v>
      </c>
      <c r="E14" s="22">
        <v>7520185</v>
      </c>
      <c r="F14" s="22">
        <v>8501359</v>
      </c>
      <c r="G14" s="22">
        <v>9946770</v>
      </c>
    </row>
    <row r="15" spans="1:7" ht="13.5">
      <c r="A15" s="6" t="s">
        <v>146</v>
      </c>
      <c r="B15" s="22">
        <v>8475310</v>
      </c>
      <c r="C15" s="22">
        <v>9417554</v>
      </c>
      <c r="D15" s="22">
        <v>10678700</v>
      </c>
      <c r="E15" s="22">
        <v>8562750</v>
      </c>
      <c r="F15" s="22">
        <v>10009150</v>
      </c>
      <c r="G15" s="22">
        <v>11497814</v>
      </c>
    </row>
    <row r="16" spans="1:7" ht="13.5">
      <c r="A16" s="6" t="s">
        <v>147</v>
      </c>
      <c r="B16" s="22">
        <v>33844</v>
      </c>
      <c r="C16" s="22">
        <v>18965</v>
      </c>
      <c r="D16" s="22">
        <v>29625</v>
      </c>
      <c r="E16" s="22">
        <v>290</v>
      </c>
      <c r="F16" s="22">
        <v>24352</v>
      </c>
      <c r="G16" s="22">
        <v>16974</v>
      </c>
    </row>
    <row r="17" spans="1:7" ht="13.5">
      <c r="A17" s="6" t="s">
        <v>148</v>
      </c>
      <c r="B17" s="22">
        <v>108699</v>
      </c>
      <c r="C17" s="22">
        <v>123171</v>
      </c>
      <c r="D17" s="22">
        <v>164391</v>
      </c>
      <c r="E17" s="22">
        <v>152992</v>
      </c>
      <c r="F17" s="22">
        <v>208179</v>
      </c>
      <c r="G17" s="22">
        <v>244323</v>
      </c>
    </row>
    <row r="18" spans="1:7" ht="13.5">
      <c r="A18" s="6" t="s">
        <v>149</v>
      </c>
      <c r="B18" s="22">
        <v>8332765</v>
      </c>
      <c r="C18" s="22">
        <v>9275417</v>
      </c>
      <c r="D18" s="22">
        <v>10484682</v>
      </c>
      <c r="E18" s="22">
        <v>8409467</v>
      </c>
      <c r="F18" s="22">
        <v>9776618</v>
      </c>
      <c r="G18" s="22">
        <v>11236516</v>
      </c>
    </row>
    <row r="19" spans="1:7" ht="13.5">
      <c r="A19" s="7" t="s">
        <v>150</v>
      </c>
      <c r="B19" s="22">
        <v>1623641</v>
      </c>
      <c r="C19" s="22">
        <v>1693558</v>
      </c>
      <c r="D19" s="22">
        <v>2485162</v>
      </c>
      <c r="E19" s="22">
        <v>1832620</v>
      </c>
      <c r="F19" s="22">
        <v>2012455</v>
      </c>
      <c r="G19" s="22">
        <v>2784865</v>
      </c>
    </row>
    <row r="20" spans="1:7" ht="13.5">
      <c r="A20" s="6" t="s">
        <v>151</v>
      </c>
      <c r="B20" s="22">
        <v>725655</v>
      </c>
      <c r="C20" s="22">
        <v>757053</v>
      </c>
      <c r="D20" s="22">
        <v>825516</v>
      </c>
      <c r="E20" s="22">
        <v>709318</v>
      </c>
      <c r="F20" s="22">
        <v>786593</v>
      </c>
      <c r="G20" s="22">
        <v>882591</v>
      </c>
    </row>
    <row r="21" spans="1:7" ht="13.5">
      <c r="A21" s="6" t="s">
        <v>152</v>
      </c>
      <c r="B21" s="22">
        <v>795608</v>
      </c>
      <c r="C21" s="22">
        <v>818045</v>
      </c>
      <c r="D21" s="22">
        <v>875468</v>
      </c>
      <c r="E21" s="22">
        <v>762313</v>
      </c>
      <c r="F21" s="22">
        <v>856817</v>
      </c>
      <c r="G21" s="22">
        <v>816933</v>
      </c>
    </row>
    <row r="22" spans="1:7" ht="13.5">
      <c r="A22" s="6" t="s">
        <v>153</v>
      </c>
      <c r="B22" s="22">
        <v>1521263</v>
      </c>
      <c r="C22" s="22">
        <v>1575098</v>
      </c>
      <c r="D22" s="22">
        <v>1700985</v>
      </c>
      <c r="E22" s="22">
        <v>1471632</v>
      </c>
      <c r="F22" s="22">
        <v>1643411</v>
      </c>
      <c r="G22" s="22">
        <v>1699524</v>
      </c>
    </row>
    <row r="23" spans="1:7" ht="14.25" thickBot="1">
      <c r="A23" s="25" t="s">
        <v>154</v>
      </c>
      <c r="B23" s="23">
        <v>102377</v>
      </c>
      <c r="C23" s="23">
        <v>118459</v>
      </c>
      <c r="D23" s="23">
        <v>784176</v>
      </c>
      <c r="E23" s="23">
        <v>360988</v>
      </c>
      <c r="F23" s="23">
        <v>369043</v>
      </c>
      <c r="G23" s="23">
        <v>1085340</v>
      </c>
    </row>
    <row r="24" spans="1:7" ht="14.25" thickTop="1">
      <c r="A24" s="6" t="s">
        <v>155</v>
      </c>
      <c r="B24" s="22">
        <v>12633</v>
      </c>
      <c r="C24" s="22">
        <v>13913</v>
      </c>
      <c r="D24" s="22">
        <v>14240</v>
      </c>
      <c r="E24" s="22">
        <v>13924</v>
      </c>
      <c r="F24" s="22">
        <v>16004</v>
      </c>
      <c r="G24" s="22">
        <v>20375</v>
      </c>
    </row>
    <row r="25" spans="1:7" ht="13.5">
      <c r="A25" s="6" t="s">
        <v>156</v>
      </c>
      <c r="B25" s="22">
        <v>112186</v>
      </c>
      <c r="C25" s="22">
        <v>99257</v>
      </c>
      <c r="D25" s="22">
        <v>257715</v>
      </c>
      <c r="E25" s="22">
        <v>11377</v>
      </c>
      <c r="F25" s="22">
        <v>80811</v>
      </c>
      <c r="G25" s="22">
        <v>81075</v>
      </c>
    </row>
    <row r="26" spans="1:7" ht="13.5">
      <c r="A26" s="6" t="s">
        <v>157</v>
      </c>
      <c r="B26" s="22">
        <v>47344</v>
      </c>
      <c r="C26" s="22">
        <v>55273</v>
      </c>
      <c r="D26" s="22">
        <v>143245</v>
      </c>
      <c r="E26" s="22">
        <v>164093</v>
      </c>
      <c r="F26" s="22">
        <v>169884</v>
      </c>
      <c r="G26" s="22">
        <v>188223</v>
      </c>
    </row>
    <row r="27" spans="1:7" ht="13.5">
      <c r="A27" s="6" t="s">
        <v>158</v>
      </c>
      <c r="B27" s="22">
        <v>87350</v>
      </c>
      <c r="C27" s="22"/>
      <c r="D27" s="22"/>
      <c r="E27" s="22"/>
      <c r="F27" s="22"/>
      <c r="G27" s="22"/>
    </row>
    <row r="28" spans="1:7" ht="13.5">
      <c r="A28" s="6" t="s">
        <v>64</v>
      </c>
      <c r="B28" s="22">
        <v>11265</v>
      </c>
      <c r="C28" s="22">
        <v>9223</v>
      </c>
      <c r="D28" s="22">
        <v>8246</v>
      </c>
      <c r="E28" s="22">
        <v>8931</v>
      </c>
      <c r="F28" s="22">
        <v>7533</v>
      </c>
      <c r="G28" s="22">
        <v>7753</v>
      </c>
    </row>
    <row r="29" spans="1:7" ht="13.5">
      <c r="A29" s="6" t="s">
        <v>159</v>
      </c>
      <c r="B29" s="22">
        <v>270779</v>
      </c>
      <c r="C29" s="22">
        <v>177667</v>
      </c>
      <c r="D29" s="22">
        <v>423447</v>
      </c>
      <c r="E29" s="22">
        <v>198326</v>
      </c>
      <c r="F29" s="22">
        <v>274233</v>
      </c>
      <c r="G29" s="22">
        <v>297428</v>
      </c>
    </row>
    <row r="30" spans="1:7" ht="13.5">
      <c r="A30" s="6" t="s">
        <v>160</v>
      </c>
      <c r="B30" s="22">
        <v>20467</v>
      </c>
      <c r="C30" s="22">
        <v>28537</v>
      </c>
      <c r="D30" s="22">
        <v>24317</v>
      </c>
      <c r="E30" s="22">
        <v>19894</v>
      </c>
      <c r="F30" s="22">
        <v>26954</v>
      </c>
      <c r="G30" s="22">
        <v>31845</v>
      </c>
    </row>
    <row r="31" spans="1:7" ht="13.5">
      <c r="A31" s="6" t="s">
        <v>161</v>
      </c>
      <c r="B31" s="22"/>
      <c r="C31" s="22">
        <v>11814</v>
      </c>
      <c r="D31" s="22">
        <v>82306</v>
      </c>
      <c r="E31" s="22">
        <v>52424</v>
      </c>
      <c r="F31" s="22">
        <v>60022</v>
      </c>
      <c r="G31" s="22">
        <v>139786</v>
      </c>
    </row>
    <row r="32" spans="1:7" ht="13.5">
      <c r="A32" s="6" t="s">
        <v>162</v>
      </c>
      <c r="B32" s="22">
        <v>43738</v>
      </c>
      <c r="C32" s="22">
        <v>52178</v>
      </c>
      <c r="D32" s="22">
        <v>136795</v>
      </c>
      <c r="E32" s="22">
        <v>153083</v>
      </c>
      <c r="F32" s="22">
        <v>157493</v>
      </c>
      <c r="G32" s="22">
        <v>173163</v>
      </c>
    </row>
    <row r="33" spans="1:7" ht="13.5">
      <c r="A33" s="6" t="s">
        <v>64</v>
      </c>
      <c r="B33" s="22">
        <v>3166</v>
      </c>
      <c r="C33" s="22">
        <v>1810</v>
      </c>
      <c r="D33" s="22">
        <v>971</v>
      </c>
      <c r="E33" s="22">
        <v>2902</v>
      </c>
      <c r="F33" s="22">
        <v>15825</v>
      </c>
      <c r="G33" s="22">
        <v>25581</v>
      </c>
    </row>
    <row r="34" spans="1:7" ht="13.5">
      <c r="A34" s="6" t="s">
        <v>163</v>
      </c>
      <c r="B34" s="22">
        <v>67372</v>
      </c>
      <c r="C34" s="22">
        <v>94341</v>
      </c>
      <c r="D34" s="22">
        <v>244390</v>
      </c>
      <c r="E34" s="22">
        <v>228305</v>
      </c>
      <c r="F34" s="22">
        <v>260295</v>
      </c>
      <c r="G34" s="22">
        <v>370377</v>
      </c>
    </row>
    <row r="35" spans="1:7" ht="14.25" thickBot="1">
      <c r="A35" s="25" t="s">
        <v>164</v>
      </c>
      <c r="B35" s="23">
        <v>305784</v>
      </c>
      <c r="C35" s="23">
        <v>201785</v>
      </c>
      <c r="D35" s="23">
        <v>963233</v>
      </c>
      <c r="E35" s="23">
        <v>331009</v>
      </c>
      <c r="F35" s="23">
        <v>382981</v>
      </c>
      <c r="G35" s="23">
        <v>1012391</v>
      </c>
    </row>
    <row r="36" spans="1:7" ht="14.25" thickTop="1">
      <c r="A36" s="6" t="s">
        <v>165</v>
      </c>
      <c r="B36" s="22">
        <v>4000</v>
      </c>
      <c r="C36" s="22"/>
      <c r="D36" s="22"/>
      <c r="E36" s="22"/>
      <c r="F36" s="22"/>
      <c r="G36" s="22">
        <v>45208</v>
      </c>
    </row>
    <row r="37" spans="1:7" ht="13.5">
      <c r="A37" s="6" t="s">
        <v>166</v>
      </c>
      <c r="B37" s="22">
        <v>4000</v>
      </c>
      <c r="C37" s="22"/>
      <c r="D37" s="22">
        <v>9477</v>
      </c>
      <c r="E37" s="22">
        <v>71041</v>
      </c>
      <c r="F37" s="22">
        <v>49000</v>
      </c>
      <c r="G37" s="22">
        <v>67100</v>
      </c>
    </row>
    <row r="38" spans="1:7" ht="13.5">
      <c r="A38" s="6" t="s">
        <v>167</v>
      </c>
      <c r="B38" s="22">
        <v>1389</v>
      </c>
      <c r="C38" s="22">
        <v>5370</v>
      </c>
      <c r="D38" s="22">
        <v>3908</v>
      </c>
      <c r="E38" s="22">
        <v>1149</v>
      </c>
      <c r="F38" s="22">
        <v>2647</v>
      </c>
      <c r="G38" s="22">
        <v>24147</v>
      </c>
    </row>
    <row r="39" spans="1:7" ht="13.5">
      <c r="A39" s="6" t="s">
        <v>168</v>
      </c>
      <c r="B39" s="22"/>
      <c r="C39" s="22">
        <v>39009</v>
      </c>
      <c r="D39" s="22">
        <v>120783</v>
      </c>
      <c r="E39" s="22"/>
      <c r="F39" s="22">
        <v>204925</v>
      </c>
      <c r="G39" s="22"/>
    </row>
    <row r="40" spans="1:7" ht="13.5">
      <c r="A40" s="6" t="s">
        <v>169</v>
      </c>
      <c r="B40" s="22">
        <v>1389</v>
      </c>
      <c r="C40" s="22">
        <v>44379</v>
      </c>
      <c r="D40" s="22">
        <v>149379</v>
      </c>
      <c r="E40" s="22">
        <v>1149</v>
      </c>
      <c r="F40" s="22">
        <v>226140</v>
      </c>
      <c r="G40" s="22">
        <v>24147</v>
      </c>
    </row>
    <row r="41" spans="1:7" ht="13.5">
      <c r="A41" s="7" t="s">
        <v>170</v>
      </c>
      <c r="B41" s="22">
        <v>308395</v>
      </c>
      <c r="C41" s="22">
        <v>157406</v>
      </c>
      <c r="D41" s="22">
        <v>823332</v>
      </c>
      <c r="E41" s="22">
        <v>400902</v>
      </c>
      <c r="F41" s="22">
        <v>205841</v>
      </c>
      <c r="G41" s="22">
        <v>1055344</v>
      </c>
    </row>
    <row r="42" spans="1:7" ht="13.5">
      <c r="A42" s="7" t="s">
        <v>171</v>
      </c>
      <c r="B42" s="22">
        <v>115000</v>
      </c>
      <c r="C42" s="22">
        <v>23000</v>
      </c>
      <c r="D42" s="22">
        <v>268000</v>
      </c>
      <c r="E42" s="22">
        <v>69000</v>
      </c>
      <c r="F42" s="22">
        <v>89000</v>
      </c>
      <c r="G42" s="22">
        <v>324000</v>
      </c>
    </row>
    <row r="43" spans="1:7" ht="13.5">
      <c r="A43" s="7" t="s">
        <v>172</v>
      </c>
      <c r="B43" s="22">
        <v>-23129</v>
      </c>
      <c r="C43" s="22">
        <v>65318</v>
      </c>
      <c r="D43" s="22">
        <v>-17350</v>
      </c>
      <c r="E43" s="22">
        <v>131780</v>
      </c>
      <c r="F43" s="22">
        <v>-45180</v>
      </c>
      <c r="G43" s="22">
        <v>99097</v>
      </c>
    </row>
    <row r="44" spans="1:7" ht="13.5">
      <c r="A44" s="7" t="s">
        <v>173</v>
      </c>
      <c r="B44" s="22">
        <v>91870</v>
      </c>
      <c r="C44" s="22">
        <v>88318</v>
      </c>
      <c r="D44" s="22">
        <v>250649</v>
      </c>
      <c r="E44" s="22">
        <v>200780</v>
      </c>
      <c r="F44" s="22">
        <v>43819</v>
      </c>
      <c r="G44" s="22">
        <v>423097</v>
      </c>
    </row>
    <row r="45" spans="1:7" ht="14.25" thickBot="1">
      <c r="A45" s="7" t="s">
        <v>174</v>
      </c>
      <c r="B45" s="22">
        <v>216524</v>
      </c>
      <c r="C45" s="22">
        <v>69087</v>
      </c>
      <c r="D45" s="22">
        <v>572683</v>
      </c>
      <c r="E45" s="22">
        <v>200122</v>
      </c>
      <c r="F45" s="22">
        <v>162021</v>
      </c>
      <c r="G45" s="22">
        <v>632246</v>
      </c>
    </row>
    <row r="46" spans="1:7" ht="14.25" thickTop="1">
      <c r="A46" s="8"/>
      <c r="B46" s="24"/>
      <c r="C46" s="24"/>
      <c r="D46" s="24"/>
      <c r="E46" s="24"/>
      <c r="F46" s="24"/>
      <c r="G46" s="24"/>
    </row>
    <row r="48" ht="13.5">
      <c r="A48" s="20" t="s">
        <v>134</v>
      </c>
    </row>
    <row r="49" ht="13.5">
      <c r="A49" s="20" t="s">
        <v>135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130</v>
      </c>
      <c r="B2" s="14">
        <v>6926</v>
      </c>
      <c r="C2" s="14"/>
      <c r="D2" s="14"/>
      <c r="E2" s="14"/>
      <c r="F2" s="14"/>
      <c r="G2" s="14"/>
    </row>
    <row r="3" spans="1:7" ht="14.25" thickBot="1">
      <c r="A3" s="11" t="s">
        <v>131</v>
      </c>
      <c r="B3" s="1" t="s">
        <v>132</v>
      </c>
      <c r="C3" s="1"/>
      <c r="D3" s="1"/>
      <c r="E3" s="1"/>
      <c r="F3" s="1"/>
      <c r="G3" s="1"/>
    </row>
    <row r="4" spans="1:7" ht="14.25" thickTop="1">
      <c r="A4" s="10" t="s">
        <v>34</v>
      </c>
      <c r="B4" s="15" t="str">
        <f>HYPERLINK("http://www.kabupro.jp/mark/20130625/S000DPPJ.htm","有価証券報告書")</f>
        <v>有価証券報告書</v>
      </c>
      <c r="C4" s="15" t="str">
        <f>HYPERLINK("http://www.kabupro.jp/mark/20130625/S000DPPJ.htm","有価証券報告書")</f>
        <v>有価証券報告書</v>
      </c>
      <c r="D4" s="15" t="str">
        <f>HYPERLINK("http://www.kabupro.jp/mark/20120627/S000B66A.htm","有価証券報告書")</f>
        <v>有価証券報告書</v>
      </c>
      <c r="E4" s="15" t="str">
        <f>HYPERLINK("http://www.kabupro.jp/mark/20110624/S0008KAK.htm","有価証券報告書")</f>
        <v>有価証券報告書</v>
      </c>
      <c r="F4" s="15" t="str">
        <f>HYPERLINK("http://www.kabupro.jp/mark/20100625/S00060Q7.htm","有価証券報告書")</f>
        <v>有価証券報告書</v>
      </c>
      <c r="G4" s="15" t="str">
        <f>HYPERLINK("http://www.kabupro.jp/mark/20090623/S0003CV7.htm","有価証券報告書")</f>
        <v>有価証券報告書</v>
      </c>
    </row>
    <row r="5" spans="1:7" ht="14.25" thickBot="1">
      <c r="A5" s="11" t="s">
        <v>35</v>
      </c>
      <c r="B5" s="1" t="s">
        <v>41</v>
      </c>
      <c r="C5" s="1" t="s">
        <v>41</v>
      </c>
      <c r="D5" s="1" t="s">
        <v>45</v>
      </c>
      <c r="E5" s="1" t="s">
        <v>47</v>
      </c>
      <c r="F5" s="1" t="s">
        <v>49</v>
      </c>
      <c r="G5" s="1" t="s">
        <v>51</v>
      </c>
    </row>
    <row r="6" spans="1:7" ht="15" thickBot="1" thickTop="1">
      <c r="A6" s="10" t="s">
        <v>36</v>
      </c>
      <c r="B6" s="18" t="s">
        <v>133</v>
      </c>
      <c r="C6" s="19"/>
      <c r="D6" s="19"/>
      <c r="E6" s="19"/>
      <c r="F6" s="19"/>
      <c r="G6" s="19"/>
    </row>
    <row r="7" spans="1:7" ht="14.25" thickTop="1">
      <c r="A7" s="12" t="s">
        <v>37</v>
      </c>
      <c r="B7" s="16" t="s">
        <v>42</v>
      </c>
      <c r="C7" s="16" t="s">
        <v>42</v>
      </c>
      <c r="D7" s="16" t="s">
        <v>42</v>
      </c>
      <c r="E7" s="16" t="s">
        <v>42</v>
      </c>
      <c r="F7" s="16" t="s">
        <v>42</v>
      </c>
      <c r="G7" s="16" t="s">
        <v>42</v>
      </c>
    </row>
    <row r="8" spans="1:7" ht="13.5">
      <c r="A8" s="13" t="s">
        <v>38</v>
      </c>
      <c r="B8" s="17"/>
      <c r="C8" s="17"/>
      <c r="D8" s="17"/>
      <c r="E8" s="17"/>
      <c r="F8" s="17"/>
      <c r="G8" s="17"/>
    </row>
    <row r="9" spans="1:7" ht="13.5">
      <c r="A9" s="13" t="s">
        <v>39</v>
      </c>
      <c r="B9" s="17" t="s">
        <v>43</v>
      </c>
      <c r="C9" s="17" t="s">
        <v>44</v>
      </c>
      <c r="D9" s="17" t="s">
        <v>46</v>
      </c>
      <c r="E9" s="17" t="s">
        <v>48</v>
      </c>
      <c r="F9" s="17" t="s">
        <v>50</v>
      </c>
      <c r="G9" s="17" t="s">
        <v>52</v>
      </c>
    </row>
    <row r="10" spans="1:7" ht="14.25" thickBot="1">
      <c r="A10" s="13" t="s">
        <v>40</v>
      </c>
      <c r="B10" s="17" t="s">
        <v>54</v>
      </c>
      <c r="C10" s="17" t="s">
        <v>54</v>
      </c>
      <c r="D10" s="17" t="s">
        <v>54</v>
      </c>
      <c r="E10" s="17" t="s">
        <v>54</v>
      </c>
      <c r="F10" s="17" t="s">
        <v>54</v>
      </c>
      <c r="G10" s="17" t="s">
        <v>54</v>
      </c>
    </row>
    <row r="11" spans="1:7" ht="14.25" thickTop="1">
      <c r="A11" s="9" t="s">
        <v>53</v>
      </c>
      <c r="B11" s="21">
        <v>32495</v>
      </c>
      <c r="C11" s="21">
        <v>119170</v>
      </c>
      <c r="D11" s="21">
        <v>100313</v>
      </c>
      <c r="E11" s="21">
        <v>116872</v>
      </c>
      <c r="F11" s="21">
        <v>173518</v>
      </c>
      <c r="G11" s="21">
        <v>172452</v>
      </c>
    </row>
    <row r="12" spans="1:7" ht="13.5">
      <c r="A12" s="2" t="s">
        <v>55</v>
      </c>
      <c r="B12" s="22">
        <v>828989</v>
      </c>
      <c r="C12" s="22">
        <v>861933</v>
      </c>
      <c r="D12" s="22">
        <v>973674</v>
      </c>
      <c r="E12" s="22">
        <v>378258</v>
      </c>
      <c r="F12" s="22">
        <v>643104</v>
      </c>
      <c r="G12" s="22">
        <v>515869</v>
      </c>
    </row>
    <row r="13" spans="1:7" ht="13.5">
      <c r="A13" s="2" t="s">
        <v>56</v>
      </c>
      <c r="B13" s="22">
        <v>3377640</v>
      </c>
      <c r="C13" s="22">
        <v>2895434</v>
      </c>
      <c r="D13" s="22">
        <v>3865088</v>
      </c>
      <c r="E13" s="22">
        <v>3364560</v>
      </c>
      <c r="F13" s="22">
        <v>2005064</v>
      </c>
      <c r="G13" s="22">
        <v>3040381</v>
      </c>
    </row>
    <row r="14" spans="1:7" ht="13.5">
      <c r="A14" s="2" t="s">
        <v>57</v>
      </c>
      <c r="B14" s="22">
        <v>108699</v>
      </c>
      <c r="C14" s="22">
        <v>123171</v>
      </c>
      <c r="D14" s="22">
        <v>164391</v>
      </c>
      <c r="E14" s="22">
        <v>152992</v>
      </c>
      <c r="F14" s="22">
        <v>208179</v>
      </c>
      <c r="G14" s="22"/>
    </row>
    <row r="15" spans="1:7" ht="13.5">
      <c r="A15" s="2" t="s">
        <v>58</v>
      </c>
      <c r="B15" s="22">
        <v>69098</v>
      </c>
      <c r="C15" s="22">
        <v>42179</v>
      </c>
      <c r="D15" s="22">
        <v>49259</v>
      </c>
      <c r="E15" s="22">
        <v>89524</v>
      </c>
      <c r="F15" s="22">
        <v>107349</v>
      </c>
      <c r="G15" s="22">
        <v>86701</v>
      </c>
    </row>
    <row r="16" spans="1:7" ht="13.5">
      <c r="A16" s="2" t="s">
        <v>59</v>
      </c>
      <c r="B16" s="22">
        <v>17711</v>
      </c>
      <c r="C16" s="22">
        <v>25636</v>
      </c>
      <c r="D16" s="22">
        <v>31156</v>
      </c>
      <c r="E16" s="22">
        <v>101810</v>
      </c>
      <c r="F16" s="22">
        <v>131790</v>
      </c>
      <c r="G16" s="22"/>
    </row>
    <row r="17" spans="1:7" ht="13.5">
      <c r="A17" s="2" t="s">
        <v>60</v>
      </c>
      <c r="B17" s="22">
        <v>24097</v>
      </c>
      <c r="C17" s="22">
        <v>24097</v>
      </c>
      <c r="D17" s="22">
        <v>24948</v>
      </c>
      <c r="E17" s="22">
        <v>29030</v>
      </c>
      <c r="F17" s="22">
        <v>22823</v>
      </c>
      <c r="G17" s="22">
        <v>36460</v>
      </c>
    </row>
    <row r="18" spans="1:7" ht="13.5">
      <c r="A18" s="2" t="s">
        <v>61</v>
      </c>
      <c r="B18" s="22">
        <v>75556</v>
      </c>
      <c r="C18" s="22">
        <v>51009</v>
      </c>
      <c r="D18" s="22">
        <v>81327</v>
      </c>
      <c r="E18" s="22">
        <v>59312</v>
      </c>
      <c r="F18" s="22">
        <v>158670</v>
      </c>
      <c r="G18" s="22">
        <v>99767</v>
      </c>
    </row>
    <row r="19" spans="1:7" ht="13.5">
      <c r="A19" s="2" t="s">
        <v>62</v>
      </c>
      <c r="B19" s="22">
        <v>824117</v>
      </c>
      <c r="C19" s="22">
        <v>1231000</v>
      </c>
      <c r="D19" s="22">
        <v>921630</v>
      </c>
      <c r="E19" s="22">
        <v>973302</v>
      </c>
      <c r="F19" s="22">
        <v>788300</v>
      </c>
      <c r="G19" s="22">
        <v>284160</v>
      </c>
    </row>
    <row r="20" spans="1:7" ht="13.5">
      <c r="A20" s="2" t="s">
        <v>63</v>
      </c>
      <c r="B20" s="22">
        <v>114932</v>
      </c>
      <c r="C20" s="22">
        <v>95661</v>
      </c>
      <c r="D20" s="22">
        <v>169026</v>
      </c>
      <c r="E20" s="22">
        <v>445738</v>
      </c>
      <c r="F20" s="22">
        <v>239602</v>
      </c>
      <c r="G20" s="22">
        <v>408871</v>
      </c>
    </row>
    <row r="21" spans="1:7" ht="13.5">
      <c r="A21" s="2" t="s">
        <v>64</v>
      </c>
      <c r="B21" s="22">
        <v>49658</v>
      </c>
      <c r="C21" s="22">
        <v>284673</v>
      </c>
      <c r="D21" s="22">
        <v>139542</v>
      </c>
      <c r="E21" s="22">
        <v>123009</v>
      </c>
      <c r="F21" s="22">
        <v>140361</v>
      </c>
      <c r="G21" s="22">
        <v>41112</v>
      </c>
    </row>
    <row r="22" spans="1:7" ht="13.5">
      <c r="A22" s="2" t="s">
        <v>65</v>
      </c>
      <c r="B22" s="22">
        <v>-4300</v>
      </c>
      <c r="C22" s="22">
        <v>-4300</v>
      </c>
      <c r="D22" s="22">
        <v>-6800</v>
      </c>
      <c r="E22" s="22">
        <v>-2600</v>
      </c>
      <c r="F22" s="22">
        <v>-1600</v>
      </c>
      <c r="G22" s="22">
        <v>-4100</v>
      </c>
    </row>
    <row r="23" spans="1:7" ht="13.5">
      <c r="A23" s="2" t="s">
        <v>66</v>
      </c>
      <c r="B23" s="22">
        <v>5518697</v>
      </c>
      <c r="C23" s="22">
        <v>5749669</v>
      </c>
      <c r="D23" s="22">
        <v>6513558</v>
      </c>
      <c r="E23" s="22">
        <v>5831811</v>
      </c>
      <c r="F23" s="22">
        <v>4617165</v>
      </c>
      <c r="G23" s="22">
        <v>5104632</v>
      </c>
    </row>
    <row r="24" spans="1:7" ht="13.5">
      <c r="A24" s="3" t="s">
        <v>67</v>
      </c>
      <c r="B24" s="22">
        <v>1513708</v>
      </c>
      <c r="C24" s="22">
        <v>1501033</v>
      </c>
      <c r="D24" s="22">
        <v>1506379</v>
      </c>
      <c r="E24" s="22">
        <v>1512010</v>
      </c>
      <c r="F24" s="22">
        <v>1512010</v>
      </c>
      <c r="G24" s="22">
        <v>1517972</v>
      </c>
    </row>
    <row r="25" spans="1:7" ht="13.5">
      <c r="A25" s="4" t="s">
        <v>68</v>
      </c>
      <c r="B25" s="22">
        <v>-1177714</v>
      </c>
      <c r="C25" s="22">
        <v>-1156273</v>
      </c>
      <c r="D25" s="22">
        <v>-1132511</v>
      </c>
      <c r="E25" s="22">
        <v>-1107920</v>
      </c>
      <c r="F25" s="22">
        <v>-1073202</v>
      </c>
      <c r="G25" s="22">
        <v>-1039987</v>
      </c>
    </row>
    <row r="26" spans="1:7" ht="13.5">
      <c r="A26" s="4" t="s">
        <v>69</v>
      </c>
      <c r="B26" s="22">
        <v>335994</v>
      </c>
      <c r="C26" s="22">
        <v>344759</v>
      </c>
      <c r="D26" s="22">
        <v>373868</v>
      </c>
      <c r="E26" s="22">
        <v>404090</v>
      </c>
      <c r="F26" s="22">
        <v>438808</v>
      </c>
      <c r="G26" s="22">
        <v>477984</v>
      </c>
    </row>
    <row r="27" spans="1:7" ht="13.5">
      <c r="A27" s="3" t="s">
        <v>70</v>
      </c>
      <c r="B27" s="22">
        <v>147942</v>
      </c>
      <c r="C27" s="22">
        <v>147942</v>
      </c>
      <c r="D27" s="22">
        <v>147942</v>
      </c>
      <c r="E27" s="22">
        <v>147942</v>
      </c>
      <c r="F27" s="22">
        <v>147997</v>
      </c>
      <c r="G27" s="22">
        <v>148605</v>
      </c>
    </row>
    <row r="28" spans="1:7" ht="13.5">
      <c r="A28" s="4" t="s">
        <v>68</v>
      </c>
      <c r="B28" s="22">
        <v>-138874</v>
      </c>
      <c r="C28" s="22">
        <v>-136570</v>
      </c>
      <c r="D28" s="22">
        <v>-132965</v>
      </c>
      <c r="E28" s="22">
        <v>-128617</v>
      </c>
      <c r="F28" s="22">
        <v>-123381</v>
      </c>
      <c r="G28" s="22">
        <v>-117311</v>
      </c>
    </row>
    <row r="29" spans="1:7" ht="13.5">
      <c r="A29" s="4" t="s">
        <v>71</v>
      </c>
      <c r="B29" s="22">
        <v>9068</v>
      </c>
      <c r="C29" s="22">
        <v>11371</v>
      </c>
      <c r="D29" s="22">
        <v>14977</v>
      </c>
      <c r="E29" s="22">
        <v>19324</v>
      </c>
      <c r="F29" s="22">
        <v>24616</v>
      </c>
      <c r="G29" s="22">
        <v>31294</v>
      </c>
    </row>
    <row r="30" spans="1:7" ht="13.5">
      <c r="A30" s="3" t="s">
        <v>72</v>
      </c>
      <c r="B30" s="22">
        <v>1676423</v>
      </c>
      <c r="C30" s="22">
        <v>1642620</v>
      </c>
      <c r="D30" s="22">
        <v>2863046</v>
      </c>
      <c r="E30" s="22">
        <v>2878110</v>
      </c>
      <c r="F30" s="22">
        <v>2863291</v>
      </c>
      <c r="G30" s="22">
        <v>2794573</v>
      </c>
    </row>
    <row r="31" spans="1:7" ht="13.5">
      <c r="A31" s="4" t="s">
        <v>68</v>
      </c>
      <c r="B31" s="22">
        <v>-1526615</v>
      </c>
      <c r="C31" s="22">
        <v>-1492988</v>
      </c>
      <c r="D31" s="22">
        <v>-2465576</v>
      </c>
      <c r="E31" s="22">
        <v>-2352652</v>
      </c>
      <c r="F31" s="22">
        <v>-2168121</v>
      </c>
      <c r="G31" s="22">
        <v>-2060522</v>
      </c>
    </row>
    <row r="32" spans="1:7" ht="13.5">
      <c r="A32" s="4" t="s">
        <v>73</v>
      </c>
      <c r="B32" s="22">
        <v>149807</v>
      </c>
      <c r="C32" s="22">
        <v>149632</v>
      </c>
      <c r="D32" s="22">
        <v>397469</v>
      </c>
      <c r="E32" s="22">
        <v>525458</v>
      </c>
      <c r="F32" s="22">
        <v>695170</v>
      </c>
      <c r="G32" s="22">
        <v>734050</v>
      </c>
    </row>
    <row r="33" spans="1:7" ht="13.5">
      <c r="A33" s="3" t="s">
        <v>74</v>
      </c>
      <c r="B33" s="22"/>
      <c r="C33" s="22">
        <v>1409</v>
      </c>
      <c r="D33" s="22">
        <v>1409</v>
      </c>
      <c r="E33" s="22">
        <v>1409</v>
      </c>
      <c r="F33" s="22">
        <v>1409</v>
      </c>
      <c r="G33" s="22">
        <v>1409</v>
      </c>
    </row>
    <row r="34" spans="1:7" ht="13.5">
      <c r="A34" s="4" t="s">
        <v>68</v>
      </c>
      <c r="B34" s="22"/>
      <c r="C34" s="22">
        <v>-1331</v>
      </c>
      <c r="D34" s="22">
        <v>-1285</v>
      </c>
      <c r="E34" s="22">
        <v>-1213</v>
      </c>
      <c r="F34" s="22">
        <v>-1098</v>
      </c>
      <c r="G34" s="22">
        <v>-917</v>
      </c>
    </row>
    <row r="35" spans="1:7" ht="13.5">
      <c r="A35" s="4" t="s">
        <v>75</v>
      </c>
      <c r="B35" s="22"/>
      <c r="C35" s="22">
        <v>78</v>
      </c>
      <c r="D35" s="22">
        <v>123</v>
      </c>
      <c r="E35" s="22">
        <v>195</v>
      </c>
      <c r="F35" s="22">
        <v>310</v>
      </c>
      <c r="G35" s="22">
        <v>492</v>
      </c>
    </row>
    <row r="36" spans="1:7" ht="13.5">
      <c r="A36" s="3" t="s">
        <v>76</v>
      </c>
      <c r="B36" s="22">
        <v>893599</v>
      </c>
      <c r="C36" s="22">
        <v>923651</v>
      </c>
      <c r="D36" s="22">
        <v>1029941</v>
      </c>
      <c r="E36" s="22">
        <v>1154799</v>
      </c>
      <c r="F36" s="22">
        <v>1140339</v>
      </c>
      <c r="G36" s="22">
        <v>1118248</v>
      </c>
    </row>
    <row r="37" spans="1:7" ht="13.5">
      <c r="A37" s="4" t="s">
        <v>68</v>
      </c>
      <c r="B37" s="22">
        <v>-843948</v>
      </c>
      <c r="C37" s="22">
        <v>-862686</v>
      </c>
      <c r="D37" s="22">
        <v>-948664</v>
      </c>
      <c r="E37" s="22">
        <v>-1048433</v>
      </c>
      <c r="F37" s="22">
        <v>-995748</v>
      </c>
      <c r="G37" s="22">
        <v>-963123</v>
      </c>
    </row>
    <row r="38" spans="1:7" ht="13.5">
      <c r="A38" s="4" t="s">
        <v>77</v>
      </c>
      <c r="B38" s="22">
        <v>49650</v>
      </c>
      <c r="C38" s="22">
        <v>60964</v>
      </c>
      <c r="D38" s="22">
        <v>81276</v>
      </c>
      <c r="E38" s="22">
        <v>106365</v>
      </c>
      <c r="F38" s="22">
        <v>144591</v>
      </c>
      <c r="G38" s="22">
        <v>155125</v>
      </c>
    </row>
    <row r="39" spans="1:7" ht="13.5">
      <c r="A39" s="3" t="s">
        <v>78</v>
      </c>
      <c r="B39" s="22">
        <v>961657</v>
      </c>
      <c r="C39" s="22">
        <v>961657</v>
      </c>
      <c r="D39" s="22">
        <v>961657</v>
      </c>
      <c r="E39" s="22">
        <v>961657</v>
      </c>
      <c r="F39" s="22">
        <v>961657</v>
      </c>
      <c r="G39" s="22">
        <v>961657</v>
      </c>
    </row>
    <row r="40" spans="1:7" ht="13.5">
      <c r="A40" s="3" t="s">
        <v>79</v>
      </c>
      <c r="B40" s="22">
        <v>396</v>
      </c>
      <c r="C40" s="22">
        <v>28162</v>
      </c>
      <c r="D40" s="22">
        <v>11086</v>
      </c>
      <c r="E40" s="22">
        <v>748</v>
      </c>
      <c r="F40" s="22">
        <v>11</v>
      </c>
      <c r="G40" s="22">
        <v>124475</v>
      </c>
    </row>
    <row r="41" spans="1:7" ht="13.5">
      <c r="A41" s="3" t="s">
        <v>80</v>
      </c>
      <c r="B41" s="22">
        <v>1506575</v>
      </c>
      <c r="C41" s="22">
        <v>1556626</v>
      </c>
      <c r="D41" s="22">
        <v>1840459</v>
      </c>
      <c r="E41" s="22">
        <v>2017841</v>
      </c>
      <c r="F41" s="22">
        <v>2265166</v>
      </c>
      <c r="G41" s="22">
        <v>2485080</v>
      </c>
    </row>
    <row r="42" spans="1:7" ht="13.5">
      <c r="A42" s="3" t="s">
        <v>81</v>
      </c>
      <c r="B42" s="22">
        <v>9396</v>
      </c>
      <c r="C42" s="22">
        <v>12444</v>
      </c>
      <c r="D42" s="22"/>
      <c r="E42" s="22"/>
      <c r="F42" s="22"/>
      <c r="G42" s="22"/>
    </row>
    <row r="43" spans="1:7" ht="13.5">
      <c r="A43" s="3" t="s">
        <v>82</v>
      </c>
      <c r="B43" s="22">
        <v>47615</v>
      </c>
      <c r="C43" s="22">
        <v>69458</v>
      </c>
      <c r="D43" s="22">
        <v>87530</v>
      </c>
      <c r="E43" s="22">
        <v>49403</v>
      </c>
      <c r="F43" s="22">
        <v>8645</v>
      </c>
      <c r="G43" s="22">
        <v>9396</v>
      </c>
    </row>
    <row r="44" spans="1:7" ht="13.5">
      <c r="A44" s="3" t="s">
        <v>83</v>
      </c>
      <c r="B44" s="22">
        <v>161038</v>
      </c>
      <c r="C44" s="22">
        <v>221427</v>
      </c>
      <c r="D44" s="22">
        <v>281816</v>
      </c>
      <c r="E44" s="22"/>
      <c r="F44" s="22"/>
      <c r="G44" s="22"/>
    </row>
    <row r="45" spans="1:7" ht="13.5">
      <c r="A45" s="3" t="s">
        <v>64</v>
      </c>
      <c r="B45" s="22">
        <v>3814</v>
      </c>
      <c r="C45" s="22">
        <v>21064</v>
      </c>
      <c r="D45" s="22">
        <v>44064</v>
      </c>
      <c r="E45" s="22"/>
      <c r="F45" s="22"/>
      <c r="G45" s="22"/>
    </row>
    <row r="46" spans="1:7" ht="13.5">
      <c r="A46" s="3" t="s">
        <v>84</v>
      </c>
      <c r="B46" s="22">
        <v>221865</v>
      </c>
      <c r="C46" s="22">
        <v>324394</v>
      </c>
      <c r="D46" s="22">
        <v>413412</v>
      </c>
      <c r="E46" s="22">
        <v>163438</v>
      </c>
      <c r="F46" s="22">
        <v>98709</v>
      </c>
      <c r="G46" s="22">
        <v>122460</v>
      </c>
    </row>
    <row r="47" spans="1:7" ht="13.5">
      <c r="A47" s="3" t="s">
        <v>85</v>
      </c>
      <c r="B47" s="22">
        <v>975249</v>
      </c>
      <c r="C47" s="22">
        <v>694988</v>
      </c>
      <c r="D47" s="22">
        <v>520569</v>
      </c>
      <c r="E47" s="22">
        <v>744655</v>
      </c>
      <c r="F47" s="22">
        <v>601525</v>
      </c>
      <c r="G47" s="22">
        <v>1016746</v>
      </c>
    </row>
    <row r="48" spans="1:7" ht="13.5">
      <c r="A48" s="3" t="s">
        <v>86</v>
      </c>
      <c r="B48" s="22">
        <v>2256028</v>
      </c>
      <c r="C48" s="22">
        <v>2106028</v>
      </c>
      <c r="D48" s="22">
        <v>2056028</v>
      </c>
      <c r="E48" s="22">
        <v>2056028</v>
      </c>
      <c r="F48" s="22">
        <v>2056028</v>
      </c>
      <c r="G48" s="22">
        <v>1812123</v>
      </c>
    </row>
    <row r="49" spans="1:7" ht="13.5">
      <c r="A49" s="3" t="s">
        <v>87</v>
      </c>
      <c r="B49" s="22">
        <v>1000000</v>
      </c>
      <c r="C49" s="22">
        <v>1000000</v>
      </c>
      <c r="D49" s="22">
        <v>1000000</v>
      </c>
      <c r="E49" s="22">
        <v>1000000</v>
      </c>
      <c r="F49" s="22">
        <v>1000000</v>
      </c>
      <c r="G49" s="22">
        <v>1000000</v>
      </c>
    </row>
    <row r="50" spans="1:7" ht="13.5">
      <c r="A50" s="3" t="s">
        <v>88</v>
      </c>
      <c r="B50" s="22">
        <v>20130</v>
      </c>
      <c r="C50" s="22">
        <v>20130</v>
      </c>
      <c r="D50" s="22">
        <v>130</v>
      </c>
      <c r="E50" s="22">
        <v>130</v>
      </c>
      <c r="F50" s="22">
        <v>130</v>
      </c>
      <c r="G50" s="22">
        <v>130</v>
      </c>
    </row>
    <row r="51" spans="1:7" ht="13.5">
      <c r="A51" s="3" t="s">
        <v>89</v>
      </c>
      <c r="B51" s="22">
        <v>18937</v>
      </c>
      <c r="C51" s="22">
        <v>30347</v>
      </c>
      <c r="D51" s="22">
        <v>33793</v>
      </c>
      <c r="E51" s="22">
        <v>17343</v>
      </c>
      <c r="F51" s="22">
        <v>7488</v>
      </c>
      <c r="G51" s="22">
        <v>3258</v>
      </c>
    </row>
    <row r="52" spans="1:7" ht="13.5">
      <c r="A52" s="3" t="s">
        <v>90</v>
      </c>
      <c r="B52" s="22"/>
      <c r="C52" s="22">
        <v>18627</v>
      </c>
      <c r="D52" s="22">
        <v>37587</v>
      </c>
      <c r="E52" s="22">
        <v>82590</v>
      </c>
      <c r="F52" s="22">
        <v>106514</v>
      </c>
      <c r="G52" s="22">
        <v>125474</v>
      </c>
    </row>
    <row r="53" spans="1:7" ht="13.5">
      <c r="A53" s="3" t="s">
        <v>61</v>
      </c>
      <c r="B53" s="22">
        <v>56952</v>
      </c>
      <c r="C53" s="22">
        <v>99451</v>
      </c>
      <c r="D53" s="22">
        <v>208063</v>
      </c>
      <c r="E53" s="22">
        <v>195456</v>
      </c>
      <c r="F53" s="22">
        <v>288137</v>
      </c>
      <c r="G53" s="22">
        <v>199813</v>
      </c>
    </row>
    <row r="54" spans="1:7" ht="13.5">
      <c r="A54" s="3" t="s">
        <v>64</v>
      </c>
      <c r="B54" s="22">
        <v>52838</v>
      </c>
      <c r="C54" s="22">
        <v>53545</v>
      </c>
      <c r="D54" s="22">
        <v>52936</v>
      </c>
      <c r="E54" s="22">
        <v>52770</v>
      </c>
      <c r="F54" s="22">
        <v>51527</v>
      </c>
      <c r="G54" s="22">
        <v>50864</v>
      </c>
    </row>
    <row r="55" spans="1:7" ht="13.5">
      <c r="A55" s="3" t="s">
        <v>65</v>
      </c>
      <c r="B55" s="22"/>
      <c r="C55" s="22">
        <v>-9300</v>
      </c>
      <c r="D55" s="22">
        <v>-18800</v>
      </c>
      <c r="E55" s="22">
        <v>-51800</v>
      </c>
      <c r="F55" s="22">
        <v>-66263</v>
      </c>
      <c r="G55" s="22">
        <v>-75763</v>
      </c>
    </row>
    <row r="56" spans="1:7" ht="13.5">
      <c r="A56" s="3" t="s">
        <v>91</v>
      </c>
      <c r="B56" s="22">
        <v>4380136</v>
      </c>
      <c r="C56" s="22">
        <v>4013818</v>
      </c>
      <c r="D56" s="22">
        <v>3890310</v>
      </c>
      <c r="E56" s="22">
        <v>4097175</v>
      </c>
      <c r="F56" s="22">
        <v>3984088</v>
      </c>
      <c r="G56" s="22">
        <v>4034646</v>
      </c>
    </row>
    <row r="57" spans="1:7" ht="13.5">
      <c r="A57" s="2" t="s">
        <v>92</v>
      </c>
      <c r="B57" s="22">
        <v>6108577</v>
      </c>
      <c r="C57" s="22">
        <v>5894840</v>
      </c>
      <c r="D57" s="22">
        <v>6144182</v>
      </c>
      <c r="E57" s="22">
        <v>6278455</v>
      </c>
      <c r="F57" s="22">
        <v>6347964</v>
      </c>
      <c r="G57" s="22">
        <v>6642187</v>
      </c>
    </row>
    <row r="58" spans="1:7" ht="14.25" thickBot="1">
      <c r="A58" s="5" t="s">
        <v>93</v>
      </c>
      <c r="B58" s="23">
        <v>11627274</v>
      </c>
      <c r="C58" s="23">
        <v>11644509</v>
      </c>
      <c r="D58" s="23">
        <v>12657740</v>
      </c>
      <c r="E58" s="23">
        <v>12110266</v>
      </c>
      <c r="F58" s="23">
        <v>10965129</v>
      </c>
      <c r="G58" s="23">
        <v>11746820</v>
      </c>
    </row>
    <row r="59" spans="1:7" ht="14.25" thickTop="1">
      <c r="A59" s="2" t="s">
        <v>94</v>
      </c>
      <c r="B59" s="22">
        <v>376646</v>
      </c>
      <c r="C59" s="22">
        <v>455962</v>
      </c>
      <c r="D59" s="22">
        <v>610770</v>
      </c>
      <c r="E59" s="22">
        <v>562187</v>
      </c>
      <c r="F59" s="22">
        <v>456408</v>
      </c>
      <c r="G59" s="22">
        <v>574282</v>
      </c>
    </row>
    <row r="60" spans="1:7" ht="13.5">
      <c r="A60" s="2" t="s">
        <v>95</v>
      </c>
      <c r="B60" s="22">
        <v>1175988</v>
      </c>
      <c r="C60" s="22">
        <v>1152035</v>
      </c>
      <c r="D60" s="22">
        <v>1522310</v>
      </c>
      <c r="E60" s="22">
        <v>1281855</v>
      </c>
      <c r="F60" s="22">
        <v>924538</v>
      </c>
      <c r="G60" s="22">
        <v>1338810</v>
      </c>
    </row>
    <row r="61" spans="1:7" ht="13.5">
      <c r="A61" s="2" t="s">
        <v>96</v>
      </c>
      <c r="B61" s="22">
        <v>1118129</v>
      </c>
      <c r="C61" s="22">
        <v>983920</v>
      </c>
      <c r="D61" s="22">
        <v>1052750</v>
      </c>
      <c r="E61" s="22">
        <v>1802380</v>
      </c>
      <c r="F61" s="22">
        <v>1269233</v>
      </c>
      <c r="G61" s="22">
        <v>887879</v>
      </c>
    </row>
    <row r="62" spans="1:7" ht="13.5">
      <c r="A62" s="2" t="s">
        <v>97</v>
      </c>
      <c r="B62" s="22">
        <v>166670</v>
      </c>
      <c r="C62" s="22">
        <v>199960</v>
      </c>
      <c r="D62" s="22">
        <v>173320</v>
      </c>
      <c r="E62" s="22">
        <v>273000</v>
      </c>
      <c r="F62" s="22">
        <v>106800</v>
      </c>
      <c r="G62" s="22">
        <v>225550</v>
      </c>
    </row>
    <row r="63" spans="1:7" ht="13.5">
      <c r="A63" s="2" t="s">
        <v>98</v>
      </c>
      <c r="B63" s="22">
        <v>76099</v>
      </c>
      <c r="C63" s="22">
        <v>108315</v>
      </c>
      <c r="D63" s="22">
        <v>101715</v>
      </c>
      <c r="E63" s="22"/>
      <c r="F63" s="22"/>
      <c r="G63" s="22"/>
    </row>
    <row r="64" spans="1:7" ht="13.5">
      <c r="A64" s="2" t="s">
        <v>99</v>
      </c>
      <c r="B64" s="22">
        <v>182804</v>
      </c>
      <c r="C64" s="22">
        <v>202472</v>
      </c>
      <c r="D64" s="22">
        <v>303633</v>
      </c>
      <c r="E64" s="22">
        <v>196950</v>
      </c>
      <c r="F64" s="22">
        <v>193460</v>
      </c>
      <c r="G64" s="22">
        <v>296109</v>
      </c>
    </row>
    <row r="65" spans="1:7" ht="13.5">
      <c r="A65" s="2" t="s">
        <v>100</v>
      </c>
      <c r="B65" s="22">
        <v>251968</v>
      </c>
      <c r="C65" s="22">
        <v>172387</v>
      </c>
      <c r="D65" s="22">
        <v>173318</v>
      </c>
      <c r="E65" s="22">
        <v>164103</v>
      </c>
      <c r="F65" s="22">
        <v>162335</v>
      </c>
      <c r="G65" s="22">
        <v>178534</v>
      </c>
    </row>
    <row r="66" spans="1:7" ht="13.5">
      <c r="A66" s="2" t="s">
        <v>101</v>
      </c>
      <c r="B66" s="22">
        <v>125208</v>
      </c>
      <c r="C66" s="22">
        <v>3880</v>
      </c>
      <c r="D66" s="22">
        <v>248430</v>
      </c>
      <c r="E66" s="22">
        <v>39315</v>
      </c>
      <c r="F66" s="22">
        <v>11992</v>
      </c>
      <c r="G66" s="22">
        <v>57263</v>
      </c>
    </row>
    <row r="67" spans="1:7" ht="13.5">
      <c r="A67" s="2" t="s">
        <v>102</v>
      </c>
      <c r="B67" s="22">
        <v>23212</v>
      </c>
      <c r="C67" s="22">
        <v>26682</v>
      </c>
      <c r="D67" s="22">
        <v>22371</v>
      </c>
      <c r="E67" s="22">
        <v>10436</v>
      </c>
      <c r="F67" s="22"/>
      <c r="G67" s="22">
        <v>10932</v>
      </c>
    </row>
    <row r="68" spans="1:7" ht="13.5">
      <c r="A68" s="2" t="s">
        <v>103</v>
      </c>
      <c r="B68" s="22">
        <v>48</v>
      </c>
      <c r="C68" s="22">
        <v>36</v>
      </c>
      <c r="D68" s="22">
        <v>39</v>
      </c>
      <c r="E68" s="22">
        <v>352</v>
      </c>
      <c r="F68" s="22">
        <v>303</v>
      </c>
      <c r="G68" s="22">
        <v>315</v>
      </c>
    </row>
    <row r="69" spans="1:7" ht="13.5">
      <c r="A69" s="2" t="s">
        <v>104</v>
      </c>
      <c r="B69" s="22">
        <v>14788</v>
      </c>
      <c r="C69" s="22">
        <v>14010</v>
      </c>
      <c r="D69" s="22">
        <v>11861</v>
      </c>
      <c r="E69" s="22">
        <v>50515</v>
      </c>
      <c r="F69" s="22">
        <v>14590</v>
      </c>
      <c r="G69" s="22">
        <v>17556</v>
      </c>
    </row>
    <row r="70" spans="1:7" ht="13.5">
      <c r="A70" s="2" t="s">
        <v>105</v>
      </c>
      <c r="B70" s="22">
        <v>17065</v>
      </c>
      <c r="C70" s="22">
        <v>23406</v>
      </c>
      <c r="D70" s="22">
        <v>13935</v>
      </c>
      <c r="E70" s="22">
        <v>23391</v>
      </c>
      <c r="F70" s="22">
        <v>92056</v>
      </c>
      <c r="G70" s="22">
        <v>51969</v>
      </c>
    </row>
    <row r="71" spans="1:7" ht="13.5">
      <c r="A71" s="2" t="s">
        <v>106</v>
      </c>
      <c r="B71" s="22">
        <v>3528629</v>
      </c>
      <c r="C71" s="22">
        <v>3343068</v>
      </c>
      <c r="D71" s="22">
        <v>4234457</v>
      </c>
      <c r="E71" s="22">
        <v>4404489</v>
      </c>
      <c r="F71" s="22">
        <v>3231718</v>
      </c>
      <c r="G71" s="22">
        <v>3653103</v>
      </c>
    </row>
    <row r="72" spans="1:7" ht="13.5">
      <c r="A72" s="2" t="s">
        <v>107</v>
      </c>
      <c r="B72" s="22">
        <v>266720</v>
      </c>
      <c r="C72" s="22">
        <v>433390</v>
      </c>
      <c r="D72" s="22">
        <v>333350</v>
      </c>
      <c r="E72" s="22">
        <v>40000</v>
      </c>
      <c r="F72" s="22">
        <v>313000</v>
      </c>
      <c r="G72" s="22">
        <v>419800</v>
      </c>
    </row>
    <row r="73" spans="1:7" ht="13.5">
      <c r="A73" s="2" t="s">
        <v>98</v>
      </c>
      <c r="B73" s="22"/>
      <c r="C73" s="22">
        <v>76099</v>
      </c>
      <c r="D73" s="22">
        <v>184415</v>
      </c>
      <c r="E73" s="22"/>
      <c r="F73" s="22"/>
      <c r="G73" s="22"/>
    </row>
    <row r="74" spans="1:7" ht="13.5">
      <c r="A74" s="2" t="s">
        <v>108</v>
      </c>
      <c r="B74" s="22">
        <v>482170</v>
      </c>
      <c r="C74" s="22">
        <v>497568</v>
      </c>
      <c r="D74" s="22">
        <v>528652</v>
      </c>
      <c r="E74" s="22">
        <v>536692</v>
      </c>
      <c r="F74" s="22">
        <v>539802</v>
      </c>
      <c r="G74" s="22">
        <v>554751</v>
      </c>
    </row>
    <row r="75" spans="1:7" ht="13.5">
      <c r="A75" s="2" t="s">
        <v>109</v>
      </c>
      <c r="B75" s="22">
        <v>24303</v>
      </c>
      <c r="C75" s="22">
        <v>24303</v>
      </c>
      <c r="D75" s="22">
        <v>24303</v>
      </c>
      <c r="E75" s="22">
        <v>27979</v>
      </c>
      <c r="F75" s="22">
        <v>27979</v>
      </c>
      <c r="G75" s="22">
        <v>27979</v>
      </c>
    </row>
    <row r="76" spans="1:7" ht="13.5">
      <c r="A76" s="2" t="s">
        <v>110</v>
      </c>
      <c r="B76" s="22">
        <v>12728</v>
      </c>
      <c r="C76" s="22">
        <v>12728</v>
      </c>
      <c r="D76" s="22">
        <v>12728</v>
      </c>
      <c r="E76" s="22"/>
      <c r="F76" s="22"/>
      <c r="G76" s="22"/>
    </row>
    <row r="77" spans="1:7" ht="13.5">
      <c r="A77" s="2" t="s">
        <v>111</v>
      </c>
      <c r="B77" s="22">
        <v>254585</v>
      </c>
      <c r="C77" s="22">
        <v>254585</v>
      </c>
      <c r="D77" s="22">
        <v>290809</v>
      </c>
      <c r="E77" s="22">
        <v>290809</v>
      </c>
      <c r="F77" s="22">
        <v>290809</v>
      </c>
      <c r="G77" s="22">
        <v>290809</v>
      </c>
    </row>
    <row r="78" spans="1:7" ht="13.5">
      <c r="A78" s="2" t="s">
        <v>112</v>
      </c>
      <c r="B78" s="22">
        <v>7505</v>
      </c>
      <c r="C78" s="22">
        <v>7505</v>
      </c>
      <c r="D78" s="22">
        <v>7505</v>
      </c>
      <c r="E78" s="22"/>
      <c r="F78" s="22"/>
      <c r="G78" s="22"/>
    </row>
    <row r="79" spans="1:7" ht="13.5">
      <c r="A79" s="2" t="s">
        <v>113</v>
      </c>
      <c r="B79" s="22">
        <v>1048012</v>
      </c>
      <c r="C79" s="22">
        <v>1306179</v>
      </c>
      <c r="D79" s="22">
        <v>1381763</v>
      </c>
      <c r="E79" s="22">
        <v>895481</v>
      </c>
      <c r="F79" s="22">
        <v>1171591</v>
      </c>
      <c r="G79" s="22">
        <v>1293340</v>
      </c>
    </row>
    <row r="80" spans="1:7" ht="14.25" thickBot="1">
      <c r="A80" s="5" t="s">
        <v>114</v>
      </c>
      <c r="B80" s="23">
        <v>4576641</v>
      </c>
      <c r="C80" s="23">
        <v>4649248</v>
      </c>
      <c r="D80" s="23">
        <v>5616220</v>
      </c>
      <c r="E80" s="23">
        <v>5299971</v>
      </c>
      <c r="F80" s="23">
        <v>4403309</v>
      </c>
      <c r="G80" s="23">
        <v>4946443</v>
      </c>
    </row>
    <row r="81" spans="1:7" ht="14.25" thickTop="1">
      <c r="A81" s="2" t="s">
        <v>115</v>
      </c>
      <c r="B81" s="22">
        <v>2295169</v>
      </c>
      <c r="C81" s="22">
        <v>2295169</v>
      </c>
      <c r="D81" s="22">
        <v>2295169</v>
      </c>
      <c r="E81" s="22">
        <v>2295169</v>
      </c>
      <c r="F81" s="22">
        <v>2295169</v>
      </c>
      <c r="G81" s="22">
        <v>2295169</v>
      </c>
    </row>
    <row r="82" spans="1:7" ht="13.5">
      <c r="A82" s="3" t="s">
        <v>116</v>
      </c>
      <c r="B82" s="22">
        <v>1157189</v>
      </c>
      <c r="C82" s="22">
        <v>1157189</v>
      </c>
      <c r="D82" s="22">
        <v>1157189</v>
      </c>
      <c r="E82" s="22">
        <v>1157189</v>
      </c>
      <c r="F82" s="22">
        <v>1157189</v>
      </c>
      <c r="G82" s="22">
        <v>1157189</v>
      </c>
    </row>
    <row r="83" spans="1:7" ht="13.5">
      <c r="A83" s="3" t="s">
        <v>117</v>
      </c>
      <c r="B83" s="22">
        <v>703850</v>
      </c>
      <c r="C83" s="22">
        <v>703829</v>
      </c>
      <c r="D83" s="22">
        <v>703763</v>
      </c>
      <c r="E83" s="22">
        <v>703759</v>
      </c>
      <c r="F83" s="22">
        <v>703751</v>
      </c>
      <c r="G83" s="22">
        <v>703641</v>
      </c>
    </row>
    <row r="84" spans="1:7" ht="13.5">
      <c r="A84" s="3" t="s">
        <v>118</v>
      </c>
      <c r="B84" s="22">
        <v>1861040</v>
      </c>
      <c r="C84" s="22">
        <v>1861019</v>
      </c>
      <c r="D84" s="22">
        <v>1860953</v>
      </c>
      <c r="E84" s="22">
        <v>1860948</v>
      </c>
      <c r="F84" s="22">
        <v>1860940</v>
      </c>
      <c r="G84" s="22">
        <v>1860830</v>
      </c>
    </row>
    <row r="85" spans="1:7" ht="13.5">
      <c r="A85" s="3" t="s">
        <v>119</v>
      </c>
      <c r="B85" s="22">
        <v>189962</v>
      </c>
      <c r="C85" s="22">
        <v>189962</v>
      </c>
      <c r="D85" s="22">
        <v>189962</v>
      </c>
      <c r="E85" s="22">
        <v>189962</v>
      </c>
      <c r="F85" s="22">
        <v>189962</v>
      </c>
      <c r="G85" s="22">
        <v>189962</v>
      </c>
    </row>
    <row r="86" spans="1:7" ht="13.5">
      <c r="A86" s="4" t="s">
        <v>120</v>
      </c>
      <c r="B86" s="22">
        <v>1700000</v>
      </c>
      <c r="C86" s="22">
        <v>1700000</v>
      </c>
      <c r="D86" s="22">
        <v>1400000</v>
      </c>
      <c r="E86" s="22">
        <v>1400000</v>
      </c>
      <c r="F86" s="22">
        <v>1400000</v>
      </c>
      <c r="G86" s="22">
        <v>1100000</v>
      </c>
    </row>
    <row r="87" spans="1:7" ht="13.5">
      <c r="A87" s="4" t="s">
        <v>121</v>
      </c>
      <c r="B87" s="22">
        <v>393354</v>
      </c>
      <c r="C87" s="22">
        <v>422730</v>
      </c>
      <c r="D87" s="22">
        <v>944281</v>
      </c>
      <c r="E87" s="22">
        <v>684604</v>
      </c>
      <c r="F87" s="22">
        <v>529198</v>
      </c>
      <c r="G87" s="22">
        <v>957850</v>
      </c>
    </row>
    <row r="88" spans="1:7" ht="13.5">
      <c r="A88" s="3" t="s">
        <v>122</v>
      </c>
      <c r="B88" s="22">
        <v>2283316</v>
      </c>
      <c r="C88" s="22">
        <v>2312693</v>
      </c>
      <c r="D88" s="22">
        <v>2534243</v>
      </c>
      <c r="E88" s="22">
        <v>2274566</v>
      </c>
      <c r="F88" s="22">
        <v>2119161</v>
      </c>
      <c r="G88" s="22">
        <v>2247813</v>
      </c>
    </row>
    <row r="89" spans="1:7" ht="13.5">
      <c r="A89" s="2" t="s">
        <v>123</v>
      </c>
      <c r="B89" s="22">
        <v>-120865</v>
      </c>
      <c r="C89" s="22">
        <v>-120231</v>
      </c>
      <c r="D89" s="22">
        <v>-119418</v>
      </c>
      <c r="E89" s="22">
        <v>-119137</v>
      </c>
      <c r="F89" s="22">
        <v>-118910</v>
      </c>
      <c r="G89" s="22">
        <v>-118292</v>
      </c>
    </row>
    <row r="90" spans="1:7" ht="13.5">
      <c r="A90" s="2" t="s">
        <v>124</v>
      </c>
      <c r="B90" s="22">
        <v>6318661</v>
      </c>
      <c r="C90" s="22">
        <v>6348650</v>
      </c>
      <c r="D90" s="22">
        <v>6570948</v>
      </c>
      <c r="E90" s="22">
        <v>6311547</v>
      </c>
      <c r="F90" s="22">
        <v>6156361</v>
      </c>
      <c r="G90" s="22">
        <v>6285520</v>
      </c>
    </row>
    <row r="91" spans="1:7" ht="13.5">
      <c r="A91" s="2" t="s">
        <v>125</v>
      </c>
      <c r="B91" s="22">
        <v>267233</v>
      </c>
      <c r="C91" s="22">
        <v>181874</v>
      </c>
      <c r="D91" s="22">
        <v>42058</v>
      </c>
      <c r="E91" s="22">
        <v>70234</v>
      </c>
      <c r="F91" s="22">
        <v>-23054</v>
      </c>
      <c r="G91" s="22">
        <v>86343</v>
      </c>
    </row>
    <row r="92" spans="1:7" ht="13.5">
      <c r="A92" s="2" t="s">
        <v>126</v>
      </c>
      <c r="B92" s="22">
        <v>464737</v>
      </c>
      <c r="C92" s="22">
        <v>464737</v>
      </c>
      <c r="D92" s="22">
        <v>428513</v>
      </c>
      <c r="E92" s="22">
        <v>428513</v>
      </c>
      <c r="F92" s="22">
        <v>428513</v>
      </c>
      <c r="G92" s="22">
        <v>428513</v>
      </c>
    </row>
    <row r="93" spans="1:7" ht="13.5">
      <c r="A93" s="2" t="s">
        <v>127</v>
      </c>
      <c r="B93" s="22">
        <v>731970</v>
      </c>
      <c r="C93" s="22">
        <v>646611</v>
      </c>
      <c r="D93" s="22">
        <v>470571</v>
      </c>
      <c r="E93" s="22">
        <v>498747</v>
      </c>
      <c r="F93" s="22">
        <v>405458</v>
      </c>
      <c r="G93" s="22">
        <v>514856</v>
      </c>
    </row>
    <row r="94" spans="1:7" ht="13.5">
      <c r="A94" s="6" t="s">
        <v>128</v>
      </c>
      <c r="B94" s="22">
        <v>7050632</v>
      </c>
      <c r="C94" s="22">
        <v>6995261</v>
      </c>
      <c r="D94" s="22">
        <v>7041519</v>
      </c>
      <c r="E94" s="22">
        <v>6810295</v>
      </c>
      <c r="F94" s="22">
        <v>6561819</v>
      </c>
      <c r="G94" s="22">
        <v>6800377</v>
      </c>
    </row>
    <row r="95" spans="1:7" ht="14.25" thickBot="1">
      <c r="A95" s="7" t="s">
        <v>129</v>
      </c>
      <c r="B95" s="22">
        <v>11627274</v>
      </c>
      <c r="C95" s="22">
        <v>11644509</v>
      </c>
      <c r="D95" s="22">
        <v>12657740</v>
      </c>
      <c r="E95" s="22">
        <v>12110266</v>
      </c>
      <c r="F95" s="22">
        <v>10965129</v>
      </c>
      <c r="G95" s="22">
        <v>11746820</v>
      </c>
    </row>
    <row r="96" spans="1:7" ht="14.25" thickTop="1">
      <c r="A96" s="8"/>
      <c r="B96" s="24"/>
      <c r="C96" s="24"/>
      <c r="D96" s="24"/>
      <c r="E96" s="24"/>
      <c r="F96" s="24"/>
      <c r="G96" s="24"/>
    </row>
    <row r="98" ht="13.5">
      <c r="A98" s="20" t="s">
        <v>134</v>
      </c>
    </row>
    <row r="99" ht="13.5">
      <c r="A99" s="20" t="s">
        <v>135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2014-02-13T07:00:45Z</dcterms:created>
  <dcterms:modified xsi:type="dcterms:W3CDTF">2014-02-13T07:00:54Z</dcterms:modified>
  <cp:category/>
  <cp:version/>
  <cp:contentType/>
  <cp:contentStatus/>
</cp:coreProperties>
</file>