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20340" windowHeight="11025" activeTab="0"/>
  </bookViews>
  <sheets>
    <sheet name="連結・損益計算書" sheetId="1" r:id="rId1"/>
    <sheet name="連結・キャッシュフロー計算書" sheetId="2" r:id="rId2"/>
    <sheet name="連結・貸借対照表" sheetId="3" r:id="rId3"/>
    <sheet name="個別・損益計算書" sheetId="4" r:id="rId4"/>
    <sheet name="個別・貸借対照表" sheetId="5" r:id="rId5"/>
    <sheet name="Sheet2" sheetId="6" r:id="rId6"/>
    <sheet name="Sheet3" sheetId="7" r:id="rId7"/>
  </sheets>
  <definedNames/>
  <calcPr fullCalcOnLoad="1"/>
</workbook>
</file>

<file path=xl/sharedStrings.xml><?xml version="1.0" encoding="utf-8"?>
<sst xmlns="http://schemas.openxmlformats.org/spreadsheetml/2006/main" count="730" uniqueCount="290">
  <si>
    <t>短期借入金の純増減額（△は減少）</t>
  </si>
  <si>
    <t>長期借入れによる収入</t>
  </si>
  <si>
    <t>長期借入金の返済による支出</t>
  </si>
  <si>
    <t>社債の償還による支出</t>
  </si>
  <si>
    <t>配当金の支払額</t>
  </si>
  <si>
    <t>少数株主からの払込みによる収入</t>
  </si>
  <si>
    <t>少数株主への配当金の支払額</t>
  </si>
  <si>
    <t>自己株式の処分による収入</t>
  </si>
  <si>
    <t>自己株式の取得による支出</t>
  </si>
  <si>
    <t>財務活動によるキャッシュ・フロー</t>
  </si>
  <si>
    <t>現金及び現金同等物に係る換算差額</t>
  </si>
  <si>
    <t>現金及び現金同等物の増減額（△は減少）</t>
  </si>
  <si>
    <t>新規連結に伴う現金及び現金同等物の増加額</t>
  </si>
  <si>
    <t>連結子会社の決算期の変更に伴う期首現金及び現金同等物の増加額</t>
  </si>
  <si>
    <t>現金及び現金同等物の残高</t>
  </si>
  <si>
    <t>連結・キャッシュフロー計算書</t>
  </si>
  <si>
    <t>為替差益</t>
  </si>
  <si>
    <t>投資有価証券受贈益</t>
  </si>
  <si>
    <t>為替差損</t>
  </si>
  <si>
    <t>特別利益</t>
  </si>
  <si>
    <t>投資有価証券評価損</t>
  </si>
  <si>
    <t>環境改善費用</t>
  </si>
  <si>
    <t>過年度関税等支払額</t>
  </si>
  <si>
    <t>持分変動損失</t>
  </si>
  <si>
    <t>少数株主損益調整前四半期純利益</t>
  </si>
  <si>
    <t>賃貸事業等売上高</t>
  </si>
  <si>
    <t>連結・損益計算書</t>
  </si>
  <si>
    <t>工具、器具及び備品（純額）</t>
  </si>
  <si>
    <t>建設仮勘定</t>
  </si>
  <si>
    <t>有形固定資産</t>
  </si>
  <si>
    <t>支払手形及び買掛金</t>
  </si>
  <si>
    <t>負債</t>
  </si>
  <si>
    <t>資本剰余金</t>
  </si>
  <si>
    <t>株主資本</t>
  </si>
  <si>
    <t>為替換算調整勘定</t>
  </si>
  <si>
    <t>少数株主持分</t>
  </si>
  <si>
    <t>連結・貸借対照表</t>
  </si>
  <si>
    <t>累積四半期</t>
  </si>
  <si>
    <t>2013/04/01</t>
  </si>
  <si>
    <t>のれん償却額</t>
  </si>
  <si>
    <t>貸倒引当金の増減額（△は減少）</t>
  </si>
  <si>
    <t>賞与引当金の増減額（△は減少）</t>
  </si>
  <si>
    <t>役員賞与引当金の増減額（△は減少）</t>
  </si>
  <si>
    <t>退職給付引当金の増減額（△は減少）</t>
  </si>
  <si>
    <t>役員退職慰労引当金の増減額（△は減少）</t>
  </si>
  <si>
    <t>投資有価証券受贈益</t>
  </si>
  <si>
    <t>受取利息及び受取配当金</t>
  </si>
  <si>
    <t>為替差損益（△は益）</t>
  </si>
  <si>
    <t>投資有価証券売却損益（△は益）</t>
  </si>
  <si>
    <t>投資有価証券評価損益（△は益）</t>
  </si>
  <si>
    <t>有形固定資産売却損益（△は益）</t>
  </si>
  <si>
    <t>有形固定資産除却損</t>
  </si>
  <si>
    <t>減損損失戻入益</t>
  </si>
  <si>
    <t>持分変動損益（△は益）</t>
  </si>
  <si>
    <t>売上債権の増減額（△は増加）</t>
  </si>
  <si>
    <t>たな卸資産の増減額（△は増加）</t>
  </si>
  <si>
    <t>仕入債務の増減額（△は減少）</t>
  </si>
  <si>
    <t>小計</t>
  </si>
  <si>
    <t>利息及び配当金の受取額</t>
  </si>
  <si>
    <t>利息の支払額</t>
  </si>
  <si>
    <t>法人税等の還付額</t>
  </si>
  <si>
    <t>法人税等の支払額</t>
  </si>
  <si>
    <t>保険金の受取額</t>
  </si>
  <si>
    <t>営業活動によるキャッシュ・フロー</t>
  </si>
  <si>
    <t>定期預金の預入による支出</t>
  </si>
  <si>
    <t>定期預金の払戻による収入</t>
  </si>
  <si>
    <t>有価証券の取得による支出</t>
  </si>
  <si>
    <t>有価証券の売却による収入</t>
  </si>
  <si>
    <t>有形固定資産の取得による支出</t>
  </si>
  <si>
    <t>有形固定資産の売却による収入</t>
  </si>
  <si>
    <t>投資有価証券の取得による支出</t>
  </si>
  <si>
    <t>投資有価証券の売却による収入</t>
  </si>
  <si>
    <t>子会社株式の取得による支出</t>
  </si>
  <si>
    <t>貸付けによる支出</t>
  </si>
  <si>
    <t>貸付金の回収による収入</t>
  </si>
  <si>
    <t>投資活動によるキャッシュ・フロー</t>
  </si>
  <si>
    <t>掲載元書類名</t>
  </si>
  <si>
    <t>元書類公開日</t>
  </si>
  <si>
    <t>財務諸表種目</t>
  </si>
  <si>
    <t>決算種目</t>
  </si>
  <si>
    <t>期首</t>
  </si>
  <si>
    <t>期末</t>
  </si>
  <si>
    <t>勘定科目　/　単位</t>
  </si>
  <si>
    <t>2013/06/28</t>
  </si>
  <si>
    <t>通期</t>
  </si>
  <si>
    <t>2013/03/31</t>
  </si>
  <si>
    <t>2012/03/31</t>
  </si>
  <si>
    <t>2012/06/29</t>
  </si>
  <si>
    <t>2011/03/31</t>
  </si>
  <si>
    <t>2011/06/30</t>
  </si>
  <si>
    <t>2010/03/31</t>
  </si>
  <si>
    <t>2010/06/30</t>
  </si>
  <si>
    <t>2009/03/31</t>
  </si>
  <si>
    <t>2009/06/29</t>
  </si>
  <si>
    <t>2008/03/31</t>
  </si>
  <si>
    <t>現金及び預金</t>
  </si>
  <si>
    <t>千円</t>
  </si>
  <si>
    <t>受取手形</t>
  </si>
  <si>
    <t>売掛金</t>
  </si>
  <si>
    <t>有価証券</t>
  </si>
  <si>
    <t>有価証券</t>
  </si>
  <si>
    <t>商品</t>
  </si>
  <si>
    <t>製品</t>
  </si>
  <si>
    <t>商品及び製品</t>
  </si>
  <si>
    <t>仕掛品</t>
  </si>
  <si>
    <t>原材料</t>
  </si>
  <si>
    <t>貯蔵品</t>
  </si>
  <si>
    <t>原材料及び貯蔵品</t>
  </si>
  <si>
    <t>前払費用</t>
  </si>
  <si>
    <t>関係会社短期貸付金</t>
  </si>
  <si>
    <t>繰延税金資産</t>
  </si>
  <si>
    <t>未収入金</t>
  </si>
  <si>
    <t>立替金</t>
  </si>
  <si>
    <t>その他</t>
  </si>
  <si>
    <t>貸倒引当金</t>
  </si>
  <si>
    <t>流動資産</t>
  </si>
  <si>
    <t>建物</t>
  </si>
  <si>
    <t>減価償却累計額</t>
  </si>
  <si>
    <t>建物（純額）</t>
  </si>
  <si>
    <t>構築物</t>
  </si>
  <si>
    <t>構築物（純額）</t>
  </si>
  <si>
    <t>機械及び装置</t>
  </si>
  <si>
    <t>機械及び装置（純額）</t>
  </si>
  <si>
    <t>車両運搬具</t>
  </si>
  <si>
    <t>車両運搬具（純額）</t>
  </si>
  <si>
    <t>工具、器具及び備品</t>
  </si>
  <si>
    <t>工具、器具及び備品（純額）</t>
  </si>
  <si>
    <t>土地</t>
  </si>
  <si>
    <t>建設仮勘定</t>
  </si>
  <si>
    <t>有形固定資産</t>
  </si>
  <si>
    <t>のれん</t>
  </si>
  <si>
    <t>特許権</t>
  </si>
  <si>
    <t>商標権</t>
  </si>
  <si>
    <t>ソフトウエア</t>
  </si>
  <si>
    <t>電話加入権</t>
  </si>
  <si>
    <t>施設利用権</t>
  </si>
  <si>
    <t>その他</t>
  </si>
  <si>
    <t>無形固定資産</t>
  </si>
  <si>
    <t>無形固定資産</t>
  </si>
  <si>
    <t>投資有価証券</t>
  </si>
  <si>
    <t>関係会社株式</t>
  </si>
  <si>
    <t>関係会社出資金</t>
  </si>
  <si>
    <t>長期貸付金</t>
  </si>
  <si>
    <t>関係会社長期貸付金</t>
  </si>
  <si>
    <t>破産更生債権等</t>
  </si>
  <si>
    <t>長期前払費用</t>
  </si>
  <si>
    <t>保険積立金</t>
  </si>
  <si>
    <t>投資その他の資産</t>
  </si>
  <si>
    <t>固定資産</t>
  </si>
  <si>
    <t>資産</t>
  </si>
  <si>
    <t>買掛金</t>
  </si>
  <si>
    <t>短期借入金</t>
  </si>
  <si>
    <t>1年内返済予定の長期借入金</t>
  </si>
  <si>
    <t>1年内償還予定の社債</t>
  </si>
  <si>
    <t>未払金</t>
  </si>
  <si>
    <t>未払金</t>
  </si>
  <si>
    <t>未払費用</t>
  </si>
  <si>
    <t>未払法人税等</t>
  </si>
  <si>
    <t>繰延税金負債</t>
  </si>
  <si>
    <t>預り金</t>
  </si>
  <si>
    <t>賞与引当金</t>
  </si>
  <si>
    <t>未払役員賞与</t>
  </si>
  <si>
    <t>資産除去債務</t>
  </si>
  <si>
    <t>流動負債</t>
  </si>
  <si>
    <t>長期借入金</t>
  </si>
  <si>
    <t>退職給付引当金</t>
  </si>
  <si>
    <t>役員退職慰労引当金</t>
  </si>
  <si>
    <t>長期未払金</t>
  </si>
  <si>
    <t>繰延税金負債</t>
  </si>
  <si>
    <t>固定負債</t>
  </si>
  <si>
    <t>負債</t>
  </si>
  <si>
    <t>資本金</t>
  </si>
  <si>
    <t>資本準備金</t>
  </si>
  <si>
    <t>その他資本剰余金</t>
  </si>
  <si>
    <t>資本剰余金</t>
  </si>
  <si>
    <t>繰越利益剰余金</t>
  </si>
  <si>
    <t>利益剰余金</t>
  </si>
  <si>
    <t>自己株式</t>
  </si>
  <si>
    <t>株主資本</t>
  </si>
  <si>
    <t>その他有価証券評価差額金</t>
  </si>
  <si>
    <t>評価・換算差額等</t>
  </si>
  <si>
    <t>評価・換算差額等</t>
  </si>
  <si>
    <t>純資産</t>
  </si>
  <si>
    <t>純資産</t>
  </si>
  <si>
    <t>負債純資産</t>
  </si>
  <si>
    <t>証券コード</t>
  </si>
  <si>
    <t>企業名</t>
  </si>
  <si>
    <t>株式会社大真空</t>
  </si>
  <si>
    <t>個別・貸借対照表</t>
  </si>
  <si>
    <t>※　表は、XBRLで遡れる全ての決算期を表示しています。（過去にEDINETで公開された全てのXBRLファイルから最新データを選択し作成しています）</t>
  </si>
  <si>
    <t>※　直近決算期の勘定科目を元に一覧しています。（過去の勘定科目表記が異なる場合、一部データが表示されない場合があります）</t>
  </si>
  <si>
    <t>2012/04/01</t>
  </si>
  <si>
    <t>2011/04/01</t>
  </si>
  <si>
    <t>2010/04/01</t>
  </si>
  <si>
    <t>2009/04/01</t>
  </si>
  <si>
    <t>2008/04/01</t>
  </si>
  <si>
    <t>2007/04/01</t>
  </si>
  <si>
    <t>売上高</t>
  </si>
  <si>
    <t>製品期首たな卸高</t>
  </si>
  <si>
    <t>商品期首たな卸高</t>
  </si>
  <si>
    <t>当期商品仕入高</t>
  </si>
  <si>
    <t>当期製品製造原価</t>
  </si>
  <si>
    <t>他勘定振替高</t>
  </si>
  <si>
    <t>製品期末たな卸高</t>
  </si>
  <si>
    <t>商品期末たな卸高</t>
  </si>
  <si>
    <t>売上原価</t>
  </si>
  <si>
    <t>売上総利益</t>
  </si>
  <si>
    <t>販売費・一般管理費</t>
  </si>
  <si>
    <t>営業利益</t>
  </si>
  <si>
    <t>受取利息</t>
  </si>
  <si>
    <t>受取配当金</t>
  </si>
  <si>
    <t>受取配当金</t>
  </si>
  <si>
    <t>為替差益</t>
  </si>
  <si>
    <t>受取保険金</t>
  </si>
  <si>
    <t>受取賃貸料</t>
  </si>
  <si>
    <t>受取ロイヤリティー</t>
  </si>
  <si>
    <t>補助金収入</t>
  </si>
  <si>
    <t>その他</t>
  </si>
  <si>
    <t>営業外収益</t>
  </si>
  <si>
    <t>支払利息</t>
  </si>
  <si>
    <t>社債利息</t>
  </si>
  <si>
    <t>為替差損</t>
  </si>
  <si>
    <t>減価償却費</t>
  </si>
  <si>
    <t>外国源泉税</t>
  </si>
  <si>
    <t>支払補償費</t>
  </si>
  <si>
    <t>その他</t>
  </si>
  <si>
    <t>営業外費用</t>
  </si>
  <si>
    <t>経常利益</t>
  </si>
  <si>
    <t>固定資産売却益</t>
  </si>
  <si>
    <t>投資有価証券売却益</t>
  </si>
  <si>
    <t>貸倒引当金戻入額</t>
  </si>
  <si>
    <t>その他</t>
  </si>
  <si>
    <t>特別利益</t>
  </si>
  <si>
    <t>固定資産除却損</t>
  </si>
  <si>
    <t>たな卸資産評価損</t>
  </si>
  <si>
    <t>固定資産売却損</t>
  </si>
  <si>
    <t>環境改善費用</t>
  </si>
  <si>
    <t>減損損失</t>
  </si>
  <si>
    <t>投資有価証券売却損</t>
  </si>
  <si>
    <t>投資有価証券評価損</t>
  </si>
  <si>
    <t>関係会社株式評価損</t>
  </si>
  <si>
    <t>関係会社債権放棄損</t>
  </si>
  <si>
    <t>特別損失</t>
  </si>
  <si>
    <t>税引前四半期純利益</t>
  </si>
  <si>
    <t>法人税、住民税及び事業税</t>
  </si>
  <si>
    <t>法人税等調整額</t>
  </si>
  <si>
    <t>法人税等合計</t>
  </si>
  <si>
    <t>四半期純利益</t>
  </si>
  <si>
    <t>個別・損益計算書</t>
  </si>
  <si>
    <t>2014/02/14</t>
  </si>
  <si>
    <t>四半期</t>
  </si>
  <si>
    <t>2013/12/31</t>
  </si>
  <si>
    <t>2013/11/13</t>
  </si>
  <si>
    <t>2013/09/30</t>
  </si>
  <si>
    <t>2013/06/30</t>
  </si>
  <si>
    <t>2013/02/14</t>
  </si>
  <si>
    <t>2012/12/31</t>
  </si>
  <si>
    <t>2012/11/13</t>
  </si>
  <si>
    <t>2012/09/30</t>
  </si>
  <si>
    <t>2012/08/10</t>
  </si>
  <si>
    <t>2012/06/30</t>
  </si>
  <si>
    <t>2012/02/14</t>
  </si>
  <si>
    <t>2011/12/31</t>
  </si>
  <si>
    <t>2011/11/14</t>
  </si>
  <si>
    <t>2011/09/30</t>
  </si>
  <si>
    <t>2011/08/11</t>
  </si>
  <si>
    <t>2011/02/14</t>
  </si>
  <si>
    <t>2010/12/31</t>
  </si>
  <si>
    <t>2010/11/12</t>
  </si>
  <si>
    <t>2010/09/30</t>
  </si>
  <si>
    <t>2010/08/11</t>
  </si>
  <si>
    <t>2010/02/10</t>
  </si>
  <si>
    <t>2009/12/31</t>
  </si>
  <si>
    <t>2009/11/13</t>
  </si>
  <si>
    <t>2009/09/30</t>
  </si>
  <si>
    <t>2009/08/12</t>
  </si>
  <si>
    <t>2009/06/30</t>
  </si>
  <si>
    <t>2009/02/13</t>
  </si>
  <si>
    <t>2008/12/31</t>
  </si>
  <si>
    <t>2008/11/14</t>
  </si>
  <si>
    <t>2008/09/30</t>
  </si>
  <si>
    <t>2008/08/12</t>
  </si>
  <si>
    <t>2008/06/30</t>
  </si>
  <si>
    <t>受取手形及び営業未収入金</t>
  </si>
  <si>
    <t>たな卸資産</t>
  </si>
  <si>
    <t>商品及び製品</t>
  </si>
  <si>
    <t>建物及び構築物（純額）</t>
  </si>
  <si>
    <t>建物及び構築物</t>
  </si>
  <si>
    <t>機械装置及び運搬具（純額）</t>
  </si>
  <si>
    <t>機械装置及び運搬具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</si>
</sst>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
    <font>
      <sz val="11"/>
      <name val="ＭＳ Ｐゴシック"/>
      <family val="3"/>
    </font>
    <font>
      <sz val="6"/>
      <name val="ＭＳ Ｐゴシック"/>
      <family val="3"/>
    </font>
    <font>
      <u val="single"/>
      <sz val="11"/>
      <color indexed="12"/>
      <name val="ＭＳ Ｐゴシック"/>
      <family val="3"/>
    </font>
    <font>
      <sz val="11"/>
      <color indexed="23"/>
      <name val="ＭＳ Ｐゴシック"/>
      <family val="3"/>
    </font>
    <font>
      <sz val="11"/>
      <color indexed="63"/>
      <name val="ＭＳ Ｐゴシック"/>
      <family val="3"/>
    </font>
  </fonts>
  <fills count="3">
    <fill>
      <patternFill/>
    </fill>
    <fill>
      <patternFill patternType="gray125"/>
    </fill>
    <fill>
      <patternFill patternType="solid">
        <fgColor indexed="26"/>
        <bgColor indexed="64"/>
      </patternFill>
    </fill>
  </fills>
  <borders count="13">
    <border>
      <left/>
      <right/>
      <top/>
      <bottom/>
      <diagonal/>
    </border>
    <border>
      <left style="double">
        <color indexed="55"/>
      </left>
      <right style="double">
        <color indexed="55"/>
      </right>
      <top>
        <color indexed="63"/>
      </top>
      <bottom>
        <color indexed="63"/>
      </bottom>
    </border>
    <border>
      <left style="double">
        <color indexed="55"/>
      </left>
      <right style="double">
        <color indexed="55"/>
      </right>
      <top>
        <color indexed="63"/>
      </top>
      <bottom style="double">
        <color indexed="55"/>
      </bottom>
    </border>
    <border>
      <left>
        <color indexed="63"/>
      </left>
      <right>
        <color indexed="63"/>
      </right>
      <top style="double">
        <color indexed="55"/>
      </top>
      <bottom>
        <color indexed="63"/>
      </bottom>
    </border>
    <border>
      <left style="double">
        <color indexed="55"/>
      </left>
      <right style="double">
        <color indexed="55"/>
      </right>
      <top style="double">
        <color indexed="55"/>
      </top>
      <bottom>
        <color indexed="63"/>
      </bottom>
    </border>
    <border>
      <left>
        <color indexed="63"/>
      </left>
      <right style="double">
        <color indexed="55"/>
      </right>
      <top style="double">
        <color indexed="55"/>
      </top>
      <bottom>
        <color indexed="63"/>
      </bottom>
    </border>
    <border>
      <left>
        <color indexed="63"/>
      </left>
      <right style="double">
        <color indexed="55"/>
      </right>
      <top>
        <color indexed="63"/>
      </top>
      <bottom>
        <color indexed="63"/>
      </bottom>
    </border>
    <border>
      <left style="double">
        <color indexed="55"/>
      </left>
      <right>
        <color indexed="63"/>
      </right>
      <top style="double">
        <color indexed="55"/>
      </top>
      <bottom>
        <color indexed="63"/>
      </bottom>
    </border>
    <border>
      <left style="double">
        <color indexed="55"/>
      </left>
      <right>
        <color indexed="63"/>
      </right>
      <top>
        <color indexed="63"/>
      </top>
      <bottom>
        <color indexed="63"/>
      </bottom>
    </border>
    <border>
      <left style="double">
        <color indexed="55"/>
      </left>
      <right>
        <color indexed="63"/>
      </right>
      <top style="double">
        <color indexed="55"/>
      </top>
      <bottom style="double">
        <color indexed="55"/>
      </bottom>
    </border>
    <border>
      <left>
        <color indexed="63"/>
      </left>
      <right>
        <color indexed="63"/>
      </right>
      <top style="double">
        <color indexed="55"/>
      </top>
      <bottom style="double">
        <color indexed="55"/>
      </bottom>
    </border>
    <border>
      <left style="double">
        <color indexed="55"/>
      </left>
      <right>
        <color indexed="63"/>
      </right>
      <top>
        <color indexed="63"/>
      </top>
      <bottom style="double">
        <color indexed="55"/>
      </bottom>
    </border>
    <border>
      <left>
        <color indexed="63"/>
      </left>
      <right>
        <color indexed="63"/>
      </right>
      <top>
        <color indexed="63"/>
      </top>
      <bottom style="double">
        <color indexed="55"/>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vertical="center"/>
    </xf>
    <xf numFmtId="0" fontId="0" fillId="0" borderId="0" xfId="0" applyAlignment="1">
      <alignment horizontal="left" vertical="center" indent="1"/>
    </xf>
    <xf numFmtId="0" fontId="0" fillId="2" borderId="1" xfId="0" applyFill="1" applyBorder="1" applyAlignment="1">
      <alignment horizontal="left" vertical="center" indent="3"/>
    </xf>
    <xf numFmtId="0" fontId="0" fillId="2" borderId="1" xfId="0" applyFill="1" applyBorder="1" applyAlignment="1">
      <alignment horizontal="left" vertical="center" indent="4"/>
    </xf>
    <xf numFmtId="0" fontId="0" fillId="2" borderId="1" xfId="0" applyFill="1" applyBorder="1" applyAlignment="1">
      <alignment horizontal="left" vertical="center" indent="5"/>
    </xf>
    <xf numFmtId="0" fontId="0" fillId="2" borderId="2" xfId="0" applyFill="1" applyBorder="1" applyAlignment="1">
      <alignment horizontal="left" vertical="center" indent="2"/>
    </xf>
    <xf numFmtId="0" fontId="0" fillId="2" borderId="1" xfId="0" applyFill="1" applyBorder="1" applyAlignment="1">
      <alignment horizontal="left" vertical="center" indent="2"/>
    </xf>
    <xf numFmtId="0" fontId="0" fillId="2" borderId="1" xfId="0" applyFill="1" applyBorder="1" applyAlignment="1">
      <alignment horizontal="left" vertical="center" indent="1"/>
    </xf>
    <xf numFmtId="0" fontId="0" fillId="0" borderId="3" xfId="0" applyBorder="1" applyAlignment="1">
      <alignment vertical="center"/>
    </xf>
    <xf numFmtId="0" fontId="0" fillId="2" borderId="4" xfId="0" applyFill="1" applyBorder="1" applyAlignment="1">
      <alignment horizontal="left" vertical="center" indent="3"/>
    </xf>
    <xf numFmtId="0" fontId="3" fillId="0" borderId="5"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0" fillId="0" borderId="3" xfId="0" applyBorder="1" applyAlignment="1">
      <alignment horizontal="left" vertical="center" indent="1"/>
    </xf>
    <xf numFmtId="0" fontId="2" fillId="0" borderId="3" xfId="16"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3" fillId="0" borderId="0" xfId="0" applyFont="1" applyAlignment="1">
      <alignment vertical="center"/>
    </xf>
    <xf numFmtId="176" fontId="4" fillId="0" borderId="7"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11" xfId="0" applyNumberFormat="1" applyFont="1" applyBorder="1" applyAlignment="1">
      <alignment horizontal="right" vertical="center"/>
    </xf>
    <xf numFmtId="0" fontId="4" fillId="0" borderId="3" xfId="0" applyFont="1" applyBorder="1" applyAlignment="1">
      <alignment horizontal="right" vertical="center"/>
    </xf>
    <xf numFmtId="0" fontId="0" fillId="2" borderId="2" xfId="0" applyFill="1" applyBorder="1" applyAlignment="1">
      <alignment horizontal="left" vertical="center" indent="1"/>
    </xf>
    <xf numFmtId="0" fontId="0" fillId="2" borderId="4" xfId="0" applyFill="1" applyBorder="1" applyAlignment="1">
      <alignment horizontal="left" vertical="center" indent="1"/>
    </xf>
    <xf numFmtId="176" fontId="4" fillId="0" borderId="3" xfId="0" applyNumberFormat="1" applyFont="1" applyBorder="1" applyAlignment="1">
      <alignment horizontal="right" vertical="center"/>
    </xf>
    <xf numFmtId="176" fontId="4" fillId="0" borderId="0" xfId="0" applyNumberFormat="1" applyFont="1" applyAlignment="1">
      <alignment horizontal="right" vertical="center"/>
    </xf>
    <xf numFmtId="176" fontId="4" fillId="0" borderId="12" xfId="0" applyNumberFormat="1" applyFont="1" applyBorder="1" applyAlignment="1">
      <alignment horizontal="right" vertical="center"/>
    </xf>
    <xf numFmtId="0" fontId="0" fillId="2" borderId="4" xfId="0" applyFill="1" applyBorder="1" applyAlignment="1">
      <alignment horizontal="left" vertical="center" indent="2"/>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8"/>
  <dimension ref="A2:Y55"/>
  <sheetViews>
    <sheetView tabSelected="1" workbookViewId="0" topLeftCell="A1">
      <selection activeCell="A1" sqref="A1"/>
    </sheetView>
  </sheetViews>
  <sheetFormatPr defaultColWidth="9.00390625" defaultRowHeight="13.5"/>
  <cols>
    <col min="1" max="1" width="38.625" style="0" customWidth="1"/>
    <col min="2" max="25" width="17.625" style="0" customWidth="1"/>
  </cols>
  <sheetData>
    <row r="1" ht="14.25" thickBot="1"/>
    <row r="2" spans="1:25" ht="14.25" thickTop="1">
      <c r="A2" s="10" t="s">
        <v>185</v>
      </c>
      <c r="B2" s="14">
        <v>6962</v>
      </c>
      <c r="C2" s="14"/>
      <c r="D2" s="14"/>
      <c r="E2" s="14"/>
      <c r="F2" s="14"/>
      <c r="G2" s="14"/>
      <c r="H2" s="14"/>
      <c r="I2" s="14"/>
      <c r="J2" s="14"/>
      <c r="K2" s="14"/>
      <c r="L2" s="14"/>
      <c r="M2" s="14"/>
      <c r="N2" s="14"/>
      <c r="O2" s="14"/>
      <c r="P2" s="14"/>
      <c r="Q2" s="14"/>
      <c r="R2" s="14"/>
      <c r="S2" s="14"/>
      <c r="T2" s="14"/>
      <c r="U2" s="14"/>
      <c r="V2" s="14"/>
      <c r="W2" s="14"/>
      <c r="X2" s="14"/>
      <c r="Y2" s="14"/>
    </row>
    <row r="3" spans="1:25" ht="14.25" thickBot="1">
      <c r="A3" s="11" t="s">
        <v>186</v>
      </c>
      <c r="B3" s="1" t="s">
        <v>187</v>
      </c>
      <c r="C3" s="1"/>
      <c r="D3" s="1"/>
      <c r="E3" s="1"/>
      <c r="F3" s="1"/>
      <c r="G3" s="1"/>
      <c r="H3" s="1"/>
      <c r="I3" s="1"/>
      <c r="J3" s="1"/>
      <c r="K3" s="1"/>
      <c r="L3" s="1"/>
      <c r="M3" s="1"/>
      <c r="N3" s="1"/>
      <c r="O3" s="1"/>
      <c r="P3" s="1"/>
      <c r="Q3" s="1"/>
      <c r="R3" s="1"/>
      <c r="S3" s="1"/>
      <c r="T3" s="1"/>
      <c r="U3" s="1"/>
      <c r="V3" s="1"/>
      <c r="W3" s="1"/>
      <c r="X3" s="1"/>
      <c r="Y3" s="1"/>
    </row>
    <row r="4" spans="1:25" ht="14.25" thickTop="1">
      <c r="A4" s="10" t="s">
        <v>76</v>
      </c>
      <c r="B4" s="15" t="str">
        <f>HYPERLINK("http://www.kabupro.jp/mark/20140214/S100173B.htm","四半期報告書")</f>
        <v>四半期報告書</v>
      </c>
      <c r="C4" s="15" t="str">
        <f>HYPERLINK("http://www.kabupro.jp/mark/20131113/S1000FTD.htm","四半期報告書")</f>
        <v>四半期報告書</v>
      </c>
      <c r="D4" s="15" t="str">
        <f>HYPERLINK("http://www.kabupro.jp/mark/20131113/S1000GO9.htm","訂正四半期報告書")</f>
        <v>訂正四半期報告書</v>
      </c>
      <c r="E4" s="15" t="str">
        <f>HYPERLINK("http://www.kabupro.jp/mark/20130628/S000DTZL.htm","有価証券報告書")</f>
        <v>有価証券報告書</v>
      </c>
      <c r="F4" s="15" t="str">
        <f>HYPERLINK("http://www.kabupro.jp/mark/20140214/S100173B.htm","四半期報告書")</f>
        <v>四半期報告書</v>
      </c>
      <c r="G4" s="15" t="str">
        <f>HYPERLINK("http://www.kabupro.jp/mark/20131113/S1000FTD.htm","四半期報告書")</f>
        <v>四半期報告書</v>
      </c>
      <c r="H4" s="15" t="str">
        <f>HYPERLINK("http://www.kabupro.jp/mark/20131113/S1000GO9.htm","訂正四半期報告書")</f>
        <v>訂正四半期報告書</v>
      </c>
      <c r="I4" s="15" t="str">
        <f>HYPERLINK("http://www.kabupro.jp/mark/20130628/S000DTZL.htm","有価証券報告書")</f>
        <v>有価証券報告書</v>
      </c>
      <c r="J4" s="15" t="str">
        <f>HYPERLINK("http://www.kabupro.jp/mark/20130214/S000CVHO.htm","四半期報告書")</f>
        <v>四半期報告書</v>
      </c>
      <c r="K4" s="15" t="str">
        <f>HYPERLINK("http://www.kabupro.jp/mark/20121113/S000C9AU.htm","四半期報告書")</f>
        <v>四半期報告書</v>
      </c>
      <c r="L4" s="15" t="str">
        <f>HYPERLINK("http://www.kabupro.jp/mark/20120810/S000BP6R.htm","四半期報告書")</f>
        <v>四半期報告書</v>
      </c>
      <c r="M4" s="15" t="str">
        <f>HYPERLINK("http://www.kabupro.jp/mark/20120629/S000B4OG.htm","有価証券報告書")</f>
        <v>有価証券報告書</v>
      </c>
      <c r="N4" s="15" t="str">
        <f>HYPERLINK("http://www.kabupro.jp/mark/20120214/S000ABOF.htm","四半期報告書")</f>
        <v>四半期報告書</v>
      </c>
      <c r="O4" s="15" t="str">
        <f>HYPERLINK("http://www.kabupro.jp/mark/20111114/S0009Q51.htm","四半期報告書")</f>
        <v>四半期報告書</v>
      </c>
      <c r="P4" s="15" t="str">
        <f>HYPERLINK("http://www.kabupro.jp/mark/20110811/S000941E.htm","四半期報告書")</f>
        <v>四半期報告書</v>
      </c>
      <c r="Q4" s="15" t="str">
        <f>HYPERLINK("http://www.kabupro.jp/mark/20110630/S0008MJI.htm","有価証券報告書")</f>
        <v>有価証券報告書</v>
      </c>
      <c r="R4" s="15" t="str">
        <f>HYPERLINK("http://www.kabupro.jp/mark/20110214/S0007RLX.htm","四半期報告書")</f>
        <v>四半期報告書</v>
      </c>
      <c r="S4" s="15" t="str">
        <f>HYPERLINK("http://www.kabupro.jp/mark/20101112/S00075SO.htm","四半期報告書")</f>
        <v>四半期報告書</v>
      </c>
      <c r="T4" s="15" t="str">
        <f>HYPERLINK("http://www.kabupro.jp/mark/20100811/S0006IX6.htm","四半期報告書")</f>
        <v>四半期報告書</v>
      </c>
      <c r="U4" s="15" t="str">
        <f>HYPERLINK("http://www.kabupro.jp/mark/20100630/S00060GQ.htm","有価証券報告書")</f>
        <v>有価証券報告書</v>
      </c>
      <c r="V4" s="15" t="str">
        <f>HYPERLINK("http://www.kabupro.jp/mark/20100210/S00053QQ.htm","四半期報告書")</f>
        <v>四半期報告書</v>
      </c>
      <c r="W4" s="15" t="str">
        <f>HYPERLINK("http://www.kabupro.jp/mark/20091113/S0004M9I.htm","四半期報告書")</f>
        <v>四半期報告書</v>
      </c>
      <c r="X4" s="15" t="str">
        <f>HYPERLINK("http://www.kabupro.jp/mark/20090812/S0003X8N.htm","四半期報告書")</f>
        <v>四半期報告書</v>
      </c>
      <c r="Y4" s="15" t="str">
        <f>HYPERLINK("http://www.kabupro.jp/mark/20090629/S0003H6P.htm","有価証券報告書")</f>
        <v>有価証券報告書</v>
      </c>
    </row>
    <row r="5" spans="1:25" ht="14.25" thickBot="1">
      <c r="A5" s="11" t="s">
        <v>77</v>
      </c>
      <c r="B5" s="1" t="s">
        <v>249</v>
      </c>
      <c r="C5" s="1" t="s">
        <v>252</v>
      </c>
      <c r="D5" s="1" t="s">
        <v>252</v>
      </c>
      <c r="E5" s="1" t="s">
        <v>83</v>
      </c>
      <c r="F5" s="1" t="s">
        <v>249</v>
      </c>
      <c r="G5" s="1" t="s">
        <v>252</v>
      </c>
      <c r="H5" s="1" t="s">
        <v>252</v>
      </c>
      <c r="I5" s="1" t="s">
        <v>83</v>
      </c>
      <c r="J5" s="1" t="s">
        <v>255</v>
      </c>
      <c r="K5" s="1" t="s">
        <v>257</v>
      </c>
      <c r="L5" s="1" t="s">
        <v>259</v>
      </c>
      <c r="M5" s="1" t="s">
        <v>87</v>
      </c>
      <c r="N5" s="1" t="s">
        <v>261</v>
      </c>
      <c r="O5" s="1" t="s">
        <v>263</v>
      </c>
      <c r="P5" s="1" t="s">
        <v>265</v>
      </c>
      <c r="Q5" s="1" t="s">
        <v>89</v>
      </c>
      <c r="R5" s="1" t="s">
        <v>266</v>
      </c>
      <c r="S5" s="1" t="s">
        <v>268</v>
      </c>
      <c r="T5" s="1" t="s">
        <v>270</v>
      </c>
      <c r="U5" s="1" t="s">
        <v>91</v>
      </c>
      <c r="V5" s="1" t="s">
        <v>271</v>
      </c>
      <c r="W5" s="1" t="s">
        <v>273</v>
      </c>
      <c r="X5" s="1" t="s">
        <v>275</v>
      </c>
      <c r="Y5" s="1" t="s">
        <v>93</v>
      </c>
    </row>
    <row r="6" spans="1:25" ht="15" thickBot="1" thickTop="1">
      <c r="A6" s="10" t="s">
        <v>78</v>
      </c>
      <c r="B6" s="18" t="s">
        <v>26</v>
      </c>
      <c r="C6" s="19"/>
      <c r="D6" s="19"/>
      <c r="E6" s="19"/>
      <c r="F6" s="19"/>
      <c r="G6" s="19"/>
      <c r="H6" s="19"/>
      <c r="I6" s="19"/>
      <c r="J6" s="19"/>
      <c r="K6" s="19"/>
      <c r="L6" s="19"/>
      <c r="M6" s="19"/>
      <c r="N6" s="19"/>
      <c r="O6" s="19"/>
      <c r="P6" s="19"/>
      <c r="Q6" s="19"/>
      <c r="R6" s="19"/>
      <c r="S6" s="19"/>
      <c r="T6" s="19"/>
      <c r="U6" s="19"/>
      <c r="V6" s="19"/>
      <c r="W6" s="19"/>
      <c r="X6" s="19"/>
      <c r="Y6" s="19"/>
    </row>
    <row r="7" spans="1:25" ht="14.25" thickTop="1">
      <c r="A7" s="12" t="s">
        <v>79</v>
      </c>
      <c r="B7" s="14" t="s">
        <v>37</v>
      </c>
      <c r="C7" s="14" t="s">
        <v>37</v>
      </c>
      <c r="D7" s="14" t="s">
        <v>37</v>
      </c>
      <c r="E7" s="16" t="s">
        <v>84</v>
      </c>
      <c r="F7" s="14" t="s">
        <v>37</v>
      </c>
      <c r="G7" s="14" t="s">
        <v>37</v>
      </c>
      <c r="H7" s="14" t="s">
        <v>37</v>
      </c>
      <c r="I7" s="16" t="s">
        <v>84</v>
      </c>
      <c r="J7" s="14" t="s">
        <v>37</v>
      </c>
      <c r="K7" s="14" t="s">
        <v>37</v>
      </c>
      <c r="L7" s="14" t="s">
        <v>37</v>
      </c>
      <c r="M7" s="16" t="s">
        <v>84</v>
      </c>
      <c r="N7" s="14" t="s">
        <v>37</v>
      </c>
      <c r="O7" s="14" t="s">
        <v>37</v>
      </c>
      <c r="P7" s="14" t="s">
        <v>37</v>
      </c>
      <c r="Q7" s="16" t="s">
        <v>84</v>
      </c>
      <c r="R7" s="14" t="s">
        <v>37</v>
      </c>
      <c r="S7" s="14" t="s">
        <v>37</v>
      </c>
      <c r="T7" s="14" t="s">
        <v>37</v>
      </c>
      <c r="U7" s="16" t="s">
        <v>84</v>
      </c>
      <c r="V7" s="14" t="s">
        <v>37</v>
      </c>
      <c r="W7" s="14" t="s">
        <v>37</v>
      </c>
      <c r="X7" s="14" t="s">
        <v>37</v>
      </c>
      <c r="Y7" s="16" t="s">
        <v>84</v>
      </c>
    </row>
    <row r="8" spans="1:25" ht="13.5">
      <c r="A8" s="13" t="s">
        <v>80</v>
      </c>
      <c r="B8" s="1" t="s">
        <v>38</v>
      </c>
      <c r="C8" s="1" t="s">
        <v>38</v>
      </c>
      <c r="D8" s="1" t="s">
        <v>38</v>
      </c>
      <c r="E8" s="17" t="s">
        <v>191</v>
      </c>
      <c r="F8" s="1" t="s">
        <v>191</v>
      </c>
      <c r="G8" s="1" t="s">
        <v>191</v>
      </c>
      <c r="H8" s="1" t="s">
        <v>191</v>
      </c>
      <c r="I8" s="17" t="s">
        <v>192</v>
      </c>
      <c r="J8" s="1" t="s">
        <v>192</v>
      </c>
      <c r="K8" s="1" t="s">
        <v>192</v>
      </c>
      <c r="L8" s="1" t="s">
        <v>192</v>
      </c>
      <c r="M8" s="17" t="s">
        <v>193</v>
      </c>
      <c r="N8" s="1" t="s">
        <v>193</v>
      </c>
      <c r="O8" s="1" t="s">
        <v>193</v>
      </c>
      <c r="P8" s="1" t="s">
        <v>193</v>
      </c>
      <c r="Q8" s="17" t="s">
        <v>194</v>
      </c>
      <c r="R8" s="1" t="s">
        <v>194</v>
      </c>
      <c r="S8" s="1" t="s">
        <v>194</v>
      </c>
      <c r="T8" s="1" t="s">
        <v>194</v>
      </c>
      <c r="U8" s="17" t="s">
        <v>195</v>
      </c>
      <c r="V8" s="1" t="s">
        <v>195</v>
      </c>
      <c r="W8" s="1" t="s">
        <v>195</v>
      </c>
      <c r="X8" s="1" t="s">
        <v>195</v>
      </c>
      <c r="Y8" s="17" t="s">
        <v>196</v>
      </c>
    </row>
    <row r="9" spans="1:25" ht="13.5">
      <c r="A9" s="13" t="s">
        <v>81</v>
      </c>
      <c r="B9" s="1" t="s">
        <v>251</v>
      </c>
      <c r="C9" s="1" t="s">
        <v>253</v>
      </c>
      <c r="D9" s="1" t="s">
        <v>254</v>
      </c>
      <c r="E9" s="17" t="s">
        <v>85</v>
      </c>
      <c r="F9" s="1" t="s">
        <v>256</v>
      </c>
      <c r="G9" s="1" t="s">
        <v>258</v>
      </c>
      <c r="H9" s="1" t="s">
        <v>260</v>
      </c>
      <c r="I9" s="17" t="s">
        <v>86</v>
      </c>
      <c r="J9" s="1" t="s">
        <v>262</v>
      </c>
      <c r="K9" s="1" t="s">
        <v>264</v>
      </c>
      <c r="L9" s="1" t="s">
        <v>89</v>
      </c>
      <c r="M9" s="17" t="s">
        <v>88</v>
      </c>
      <c r="N9" s="1" t="s">
        <v>267</v>
      </c>
      <c r="O9" s="1" t="s">
        <v>269</v>
      </c>
      <c r="P9" s="1" t="s">
        <v>91</v>
      </c>
      <c r="Q9" s="17" t="s">
        <v>90</v>
      </c>
      <c r="R9" s="1" t="s">
        <v>272</v>
      </c>
      <c r="S9" s="1" t="s">
        <v>274</v>
      </c>
      <c r="T9" s="1" t="s">
        <v>276</v>
      </c>
      <c r="U9" s="17" t="s">
        <v>92</v>
      </c>
      <c r="V9" s="1" t="s">
        <v>278</v>
      </c>
      <c r="W9" s="1" t="s">
        <v>280</v>
      </c>
      <c r="X9" s="1" t="s">
        <v>282</v>
      </c>
      <c r="Y9" s="17" t="s">
        <v>94</v>
      </c>
    </row>
    <row r="10" spans="1:25" ht="14.25" thickBot="1">
      <c r="A10" s="13" t="s">
        <v>82</v>
      </c>
      <c r="B10" s="1" t="s">
        <v>96</v>
      </c>
      <c r="C10" s="1" t="s">
        <v>96</v>
      </c>
      <c r="D10" s="1" t="s">
        <v>96</v>
      </c>
      <c r="E10" s="17" t="s">
        <v>96</v>
      </c>
      <c r="F10" s="1" t="s">
        <v>96</v>
      </c>
      <c r="G10" s="1" t="s">
        <v>96</v>
      </c>
      <c r="H10" s="1" t="s">
        <v>96</v>
      </c>
      <c r="I10" s="17" t="s">
        <v>96</v>
      </c>
      <c r="J10" s="1" t="s">
        <v>96</v>
      </c>
      <c r="K10" s="1" t="s">
        <v>96</v>
      </c>
      <c r="L10" s="1" t="s">
        <v>96</v>
      </c>
      <c r="M10" s="17" t="s">
        <v>96</v>
      </c>
      <c r="N10" s="1" t="s">
        <v>96</v>
      </c>
      <c r="O10" s="1" t="s">
        <v>96</v>
      </c>
      <c r="P10" s="1" t="s">
        <v>96</v>
      </c>
      <c r="Q10" s="17" t="s">
        <v>96</v>
      </c>
      <c r="R10" s="1" t="s">
        <v>96</v>
      </c>
      <c r="S10" s="1" t="s">
        <v>96</v>
      </c>
      <c r="T10" s="1" t="s">
        <v>96</v>
      </c>
      <c r="U10" s="17" t="s">
        <v>96</v>
      </c>
      <c r="V10" s="1" t="s">
        <v>96</v>
      </c>
      <c r="W10" s="1" t="s">
        <v>96</v>
      </c>
      <c r="X10" s="1" t="s">
        <v>96</v>
      </c>
      <c r="Y10" s="17" t="s">
        <v>96</v>
      </c>
    </row>
    <row r="11" spans="1:25" ht="14.25" thickTop="1">
      <c r="A11" s="26" t="s">
        <v>197</v>
      </c>
      <c r="B11" s="27">
        <v>26333680</v>
      </c>
      <c r="C11" s="27">
        <v>17911090</v>
      </c>
      <c r="D11" s="27">
        <v>9004870</v>
      </c>
      <c r="E11" s="21">
        <v>32855986</v>
      </c>
      <c r="F11" s="27">
        <v>24505071</v>
      </c>
      <c r="G11" s="27">
        <v>16646097</v>
      </c>
      <c r="H11" s="27">
        <v>8187631</v>
      </c>
      <c r="I11" s="21">
        <v>35150388</v>
      </c>
      <c r="J11" s="27">
        <v>26810849</v>
      </c>
      <c r="K11" s="27">
        <v>19306189</v>
      </c>
      <c r="L11" s="27">
        <v>9941813</v>
      </c>
      <c r="M11" s="21">
        <v>37983067</v>
      </c>
      <c r="N11" s="27">
        <v>28304101</v>
      </c>
      <c r="O11" s="27">
        <v>18731633</v>
      </c>
      <c r="P11" s="27">
        <v>8935731</v>
      </c>
      <c r="Q11" s="21">
        <v>31978158</v>
      </c>
      <c r="R11" s="27">
        <v>22954788</v>
      </c>
      <c r="S11" s="27">
        <v>14025883</v>
      </c>
      <c r="T11" s="27">
        <v>6114894</v>
      </c>
      <c r="U11" s="21">
        <v>36478777</v>
      </c>
      <c r="V11" s="27">
        <v>29693582</v>
      </c>
      <c r="W11" s="27">
        <v>19500685</v>
      </c>
      <c r="X11" s="27">
        <v>9699646</v>
      </c>
      <c r="Y11" s="21">
        <v>41946520</v>
      </c>
    </row>
    <row r="12" spans="1:25" ht="13.5">
      <c r="A12" s="7" t="s">
        <v>205</v>
      </c>
      <c r="B12" s="28">
        <v>20799840</v>
      </c>
      <c r="C12" s="28">
        <v>14106017</v>
      </c>
      <c r="D12" s="28">
        <v>7136092</v>
      </c>
      <c r="E12" s="22">
        <v>26748380</v>
      </c>
      <c r="F12" s="28">
        <v>19709507</v>
      </c>
      <c r="G12" s="28">
        <v>13242831</v>
      </c>
      <c r="H12" s="28">
        <v>6297409</v>
      </c>
      <c r="I12" s="22">
        <v>28758289</v>
      </c>
      <c r="J12" s="28">
        <v>21738656</v>
      </c>
      <c r="K12" s="28">
        <v>15608319</v>
      </c>
      <c r="L12" s="28">
        <v>8002566</v>
      </c>
      <c r="M12" s="22">
        <v>30280628</v>
      </c>
      <c r="N12" s="28">
        <v>22374959</v>
      </c>
      <c r="O12" s="28">
        <v>14522467</v>
      </c>
      <c r="P12" s="28">
        <v>6679662</v>
      </c>
      <c r="Q12" s="22">
        <v>25087157</v>
      </c>
      <c r="R12" s="28">
        <v>18054655</v>
      </c>
      <c r="S12" s="28">
        <v>11122198</v>
      </c>
      <c r="T12" s="28">
        <v>4939679</v>
      </c>
      <c r="U12" s="22">
        <v>29948571</v>
      </c>
      <c r="V12" s="28">
        <v>22604704</v>
      </c>
      <c r="W12" s="28">
        <v>14564160</v>
      </c>
      <c r="X12" s="28">
        <v>7264864</v>
      </c>
      <c r="Y12" s="22">
        <v>30308705</v>
      </c>
    </row>
    <row r="13" spans="1:25" ht="13.5">
      <c r="A13" s="7" t="s">
        <v>206</v>
      </c>
      <c r="B13" s="28">
        <v>5533839</v>
      </c>
      <c r="C13" s="28">
        <v>3805073</v>
      </c>
      <c r="D13" s="28">
        <v>1868777</v>
      </c>
      <c r="E13" s="22">
        <v>6107606</v>
      </c>
      <c r="F13" s="28">
        <v>4795563</v>
      </c>
      <c r="G13" s="28">
        <v>3403266</v>
      </c>
      <c r="H13" s="28">
        <v>1890221</v>
      </c>
      <c r="I13" s="22">
        <v>6392099</v>
      </c>
      <c r="J13" s="28">
        <v>5072193</v>
      </c>
      <c r="K13" s="28">
        <v>3697870</v>
      </c>
      <c r="L13" s="28">
        <v>1939247</v>
      </c>
      <c r="M13" s="22">
        <v>7702438</v>
      </c>
      <c r="N13" s="28">
        <v>5929142</v>
      </c>
      <c r="O13" s="28">
        <v>4209165</v>
      </c>
      <c r="P13" s="28">
        <v>2256069</v>
      </c>
      <c r="Q13" s="22">
        <v>6891001</v>
      </c>
      <c r="R13" s="28">
        <v>4900133</v>
      </c>
      <c r="S13" s="28">
        <v>2903685</v>
      </c>
      <c r="T13" s="28">
        <v>1175215</v>
      </c>
      <c r="U13" s="22">
        <v>6530206</v>
      </c>
      <c r="V13" s="28">
        <v>7088878</v>
      </c>
      <c r="W13" s="28">
        <v>4936525</v>
      </c>
      <c r="X13" s="28">
        <v>2434782</v>
      </c>
      <c r="Y13" s="22">
        <v>11637814</v>
      </c>
    </row>
    <row r="14" spans="1:25" ht="13.5">
      <c r="A14" s="7" t="s">
        <v>207</v>
      </c>
      <c r="B14" s="28">
        <v>4747498</v>
      </c>
      <c r="C14" s="28">
        <v>3118471</v>
      </c>
      <c r="D14" s="28">
        <v>1531185</v>
      </c>
      <c r="E14" s="22">
        <v>5726275</v>
      </c>
      <c r="F14" s="28">
        <v>4257694</v>
      </c>
      <c r="G14" s="28">
        <v>2866433</v>
      </c>
      <c r="H14" s="28">
        <v>1431618</v>
      </c>
      <c r="I14" s="22">
        <v>6075889</v>
      </c>
      <c r="J14" s="28">
        <v>4598735</v>
      </c>
      <c r="K14" s="28">
        <v>3086051</v>
      </c>
      <c r="L14" s="28">
        <v>1575380</v>
      </c>
      <c r="M14" s="22">
        <v>6277284</v>
      </c>
      <c r="N14" s="28">
        <v>4797525</v>
      </c>
      <c r="O14" s="28">
        <v>3219595</v>
      </c>
      <c r="P14" s="28">
        <v>1548471</v>
      </c>
      <c r="Q14" s="22">
        <v>5663571</v>
      </c>
      <c r="R14" s="28">
        <v>4186575</v>
      </c>
      <c r="S14" s="28">
        <v>2726833</v>
      </c>
      <c r="T14" s="28">
        <v>1372567</v>
      </c>
      <c r="U14" s="22">
        <v>6913904</v>
      </c>
      <c r="V14" s="28">
        <v>5305779</v>
      </c>
      <c r="W14" s="28">
        <v>3575372</v>
      </c>
      <c r="X14" s="28">
        <v>1705852</v>
      </c>
      <c r="Y14" s="22">
        <v>7175554</v>
      </c>
    </row>
    <row r="15" spans="1:25" ht="14.25" thickBot="1">
      <c r="A15" s="25" t="s">
        <v>208</v>
      </c>
      <c r="B15" s="29">
        <v>786341</v>
      </c>
      <c r="C15" s="29">
        <v>686602</v>
      </c>
      <c r="D15" s="29">
        <v>337592</v>
      </c>
      <c r="E15" s="23">
        <v>381330</v>
      </c>
      <c r="F15" s="29">
        <v>537868</v>
      </c>
      <c r="G15" s="29">
        <v>536832</v>
      </c>
      <c r="H15" s="29">
        <v>458602</v>
      </c>
      <c r="I15" s="23">
        <v>316210</v>
      </c>
      <c r="J15" s="29">
        <v>473457</v>
      </c>
      <c r="K15" s="29">
        <v>611818</v>
      </c>
      <c r="L15" s="29">
        <v>363866</v>
      </c>
      <c r="M15" s="23">
        <v>1425154</v>
      </c>
      <c r="N15" s="29">
        <v>1131617</v>
      </c>
      <c r="O15" s="29">
        <v>989569</v>
      </c>
      <c r="P15" s="29">
        <v>707597</v>
      </c>
      <c r="Q15" s="23">
        <v>1227429</v>
      </c>
      <c r="R15" s="29">
        <v>713557</v>
      </c>
      <c r="S15" s="29">
        <v>176851</v>
      </c>
      <c r="T15" s="29">
        <v>-197352</v>
      </c>
      <c r="U15" s="23">
        <v>-383698</v>
      </c>
      <c r="V15" s="29">
        <v>1783098</v>
      </c>
      <c r="W15" s="29">
        <v>1361152</v>
      </c>
      <c r="X15" s="29">
        <v>728929</v>
      </c>
      <c r="Y15" s="23">
        <v>4462260</v>
      </c>
    </row>
    <row r="16" spans="1:25" ht="14.25" thickTop="1">
      <c r="A16" s="6" t="s">
        <v>209</v>
      </c>
      <c r="B16" s="28">
        <v>18642</v>
      </c>
      <c r="C16" s="28">
        <v>9941</v>
      </c>
      <c r="D16" s="28">
        <v>5957</v>
      </c>
      <c r="E16" s="22">
        <v>16378</v>
      </c>
      <c r="F16" s="28">
        <v>11542</v>
      </c>
      <c r="G16" s="28">
        <v>7130</v>
      </c>
      <c r="H16" s="28">
        <v>4116</v>
      </c>
      <c r="I16" s="22">
        <v>29742</v>
      </c>
      <c r="J16" s="28">
        <v>20797</v>
      </c>
      <c r="K16" s="28">
        <v>14632</v>
      </c>
      <c r="L16" s="28">
        <v>10121</v>
      </c>
      <c r="M16" s="22">
        <v>22902</v>
      </c>
      <c r="N16" s="28">
        <v>12256</v>
      </c>
      <c r="O16" s="28">
        <v>8817</v>
      </c>
      <c r="P16" s="28">
        <v>4084</v>
      </c>
      <c r="Q16" s="22">
        <v>40017</v>
      </c>
      <c r="R16" s="28">
        <v>30354</v>
      </c>
      <c r="S16" s="28">
        <v>17083</v>
      </c>
      <c r="T16" s="28">
        <v>9229</v>
      </c>
      <c r="U16" s="22">
        <v>84648</v>
      </c>
      <c r="V16" s="28">
        <v>68658</v>
      </c>
      <c r="W16" s="28">
        <v>44373</v>
      </c>
      <c r="X16" s="28">
        <v>24834</v>
      </c>
      <c r="Y16" s="22">
        <v>171255</v>
      </c>
    </row>
    <row r="17" spans="1:25" ht="13.5">
      <c r="A17" s="6" t="s">
        <v>210</v>
      </c>
      <c r="B17" s="28">
        <v>27537</v>
      </c>
      <c r="C17" s="28">
        <v>15994</v>
      </c>
      <c r="D17" s="28">
        <v>15130</v>
      </c>
      <c r="E17" s="22">
        <v>25610</v>
      </c>
      <c r="F17" s="28">
        <v>24752</v>
      </c>
      <c r="G17" s="28">
        <v>15155</v>
      </c>
      <c r="H17" s="28">
        <v>14516</v>
      </c>
      <c r="I17" s="22">
        <v>26334</v>
      </c>
      <c r="J17" s="28">
        <v>25476</v>
      </c>
      <c r="K17" s="28">
        <v>15653</v>
      </c>
      <c r="L17" s="28">
        <v>15114</v>
      </c>
      <c r="M17" s="22">
        <v>24171</v>
      </c>
      <c r="N17" s="28">
        <v>23401</v>
      </c>
      <c r="O17" s="28">
        <v>14238</v>
      </c>
      <c r="P17" s="28">
        <v>13848</v>
      </c>
      <c r="Q17" s="22">
        <v>25606</v>
      </c>
      <c r="R17" s="28">
        <v>24836</v>
      </c>
      <c r="S17" s="28">
        <v>15106</v>
      </c>
      <c r="T17" s="28">
        <v>14624</v>
      </c>
      <c r="U17" s="22">
        <v>31739</v>
      </c>
      <c r="V17" s="28">
        <v>30959</v>
      </c>
      <c r="W17" s="28">
        <v>19100</v>
      </c>
      <c r="X17" s="28">
        <v>15806</v>
      </c>
      <c r="Y17" s="22">
        <v>27158</v>
      </c>
    </row>
    <row r="18" spans="1:25" ht="13.5">
      <c r="A18" s="6" t="s">
        <v>16</v>
      </c>
      <c r="B18" s="28">
        <v>708874</v>
      </c>
      <c r="C18" s="28">
        <v>139561</v>
      </c>
      <c r="D18" s="28">
        <v>250351</v>
      </c>
      <c r="E18" s="22">
        <v>990534</v>
      </c>
      <c r="F18" s="28">
        <v>414140</v>
      </c>
      <c r="G18" s="28"/>
      <c r="H18" s="28"/>
      <c r="I18" s="22"/>
      <c r="J18" s="28"/>
      <c r="K18" s="28"/>
      <c r="L18" s="28"/>
      <c r="M18" s="22"/>
      <c r="N18" s="28"/>
      <c r="O18" s="28"/>
      <c r="P18" s="28"/>
      <c r="Q18" s="22"/>
      <c r="R18" s="28"/>
      <c r="S18" s="28"/>
      <c r="T18" s="28"/>
      <c r="U18" s="22">
        <v>34951</v>
      </c>
      <c r="V18" s="28"/>
      <c r="W18" s="28">
        <v>461243</v>
      </c>
      <c r="X18" s="28">
        <v>474008</v>
      </c>
      <c r="Y18" s="22"/>
    </row>
    <row r="19" spans="1:25" ht="13.5">
      <c r="A19" s="6" t="s">
        <v>213</v>
      </c>
      <c r="B19" s="28">
        <v>7669</v>
      </c>
      <c r="C19" s="28">
        <v>5810</v>
      </c>
      <c r="D19" s="28"/>
      <c r="E19" s="22">
        <v>205020</v>
      </c>
      <c r="F19" s="28">
        <v>151414</v>
      </c>
      <c r="G19" s="28">
        <v>148552</v>
      </c>
      <c r="H19" s="28"/>
      <c r="I19" s="22">
        <v>68023</v>
      </c>
      <c r="J19" s="28">
        <v>5357</v>
      </c>
      <c r="K19" s="28">
        <v>4343</v>
      </c>
      <c r="L19" s="28"/>
      <c r="M19" s="22">
        <v>51606</v>
      </c>
      <c r="N19" s="28"/>
      <c r="O19" s="28"/>
      <c r="P19" s="28"/>
      <c r="Q19" s="22">
        <v>60433</v>
      </c>
      <c r="R19" s="28"/>
      <c r="S19" s="28"/>
      <c r="T19" s="28"/>
      <c r="U19" s="22">
        <v>43414</v>
      </c>
      <c r="V19" s="28"/>
      <c r="W19" s="28"/>
      <c r="X19" s="28"/>
      <c r="Y19" s="22">
        <v>51089</v>
      </c>
    </row>
    <row r="20" spans="1:25" ht="13.5">
      <c r="A20" s="6" t="s">
        <v>216</v>
      </c>
      <c r="B20" s="28"/>
      <c r="C20" s="28"/>
      <c r="D20" s="28"/>
      <c r="E20" s="22">
        <v>90912</v>
      </c>
      <c r="F20" s="28">
        <v>90912</v>
      </c>
      <c r="G20" s="28">
        <v>88088</v>
      </c>
      <c r="H20" s="28">
        <v>88088</v>
      </c>
      <c r="I20" s="22">
        <v>83009</v>
      </c>
      <c r="J20" s="28">
        <v>81409</v>
      </c>
      <c r="K20" s="28">
        <v>81159</v>
      </c>
      <c r="L20" s="28">
        <v>11685</v>
      </c>
      <c r="M20" s="22">
        <v>251700</v>
      </c>
      <c r="N20" s="28">
        <v>251700</v>
      </c>
      <c r="O20" s="28"/>
      <c r="P20" s="28"/>
      <c r="Q20" s="22"/>
      <c r="R20" s="28"/>
      <c r="S20" s="28"/>
      <c r="T20" s="28"/>
      <c r="U20" s="22"/>
      <c r="V20" s="28"/>
      <c r="W20" s="28"/>
      <c r="X20" s="28"/>
      <c r="Y20" s="22"/>
    </row>
    <row r="21" spans="1:25" ht="13.5">
      <c r="A21" s="6" t="s">
        <v>17</v>
      </c>
      <c r="B21" s="28"/>
      <c r="C21" s="28"/>
      <c r="D21" s="28"/>
      <c r="E21" s="22"/>
      <c r="F21" s="28"/>
      <c r="G21" s="28"/>
      <c r="H21" s="28"/>
      <c r="I21" s="22"/>
      <c r="J21" s="28"/>
      <c r="K21" s="28"/>
      <c r="L21" s="28"/>
      <c r="M21" s="22"/>
      <c r="N21" s="28"/>
      <c r="O21" s="28"/>
      <c r="P21" s="28">
        <v>24734</v>
      </c>
      <c r="Q21" s="22"/>
      <c r="R21" s="28"/>
      <c r="S21" s="28"/>
      <c r="T21" s="28"/>
      <c r="U21" s="22"/>
      <c r="V21" s="28"/>
      <c r="W21" s="28"/>
      <c r="X21" s="28"/>
      <c r="Y21" s="22"/>
    </row>
    <row r="22" spans="1:25" ht="13.5">
      <c r="A22" s="6" t="s">
        <v>113</v>
      </c>
      <c r="B22" s="28">
        <v>104268</v>
      </c>
      <c r="C22" s="28">
        <v>43152</v>
      </c>
      <c r="D22" s="28">
        <v>25010</v>
      </c>
      <c r="E22" s="22">
        <v>76524</v>
      </c>
      <c r="F22" s="28">
        <v>103662</v>
      </c>
      <c r="G22" s="28">
        <v>54869</v>
      </c>
      <c r="H22" s="28">
        <v>24969</v>
      </c>
      <c r="I22" s="22">
        <v>115093</v>
      </c>
      <c r="J22" s="28">
        <v>106729</v>
      </c>
      <c r="K22" s="28">
        <v>58436</v>
      </c>
      <c r="L22" s="28">
        <v>40616</v>
      </c>
      <c r="M22" s="22">
        <v>168050</v>
      </c>
      <c r="N22" s="28">
        <v>179198</v>
      </c>
      <c r="O22" s="28">
        <v>108959</v>
      </c>
      <c r="P22" s="28">
        <v>43326</v>
      </c>
      <c r="Q22" s="22">
        <v>183742</v>
      </c>
      <c r="R22" s="28">
        <v>126929</v>
      </c>
      <c r="S22" s="28">
        <v>98037</v>
      </c>
      <c r="T22" s="28">
        <v>69043</v>
      </c>
      <c r="U22" s="22">
        <v>136596</v>
      </c>
      <c r="V22" s="28">
        <v>115336</v>
      </c>
      <c r="W22" s="28">
        <v>96958</v>
      </c>
      <c r="X22" s="28">
        <v>43357</v>
      </c>
      <c r="Y22" s="22">
        <v>181113</v>
      </c>
    </row>
    <row r="23" spans="1:25" ht="13.5">
      <c r="A23" s="6" t="s">
        <v>218</v>
      </c>
      <c r="B23" s="28">
        <v>866992</v>
      </c>
      <c r="C23" s="28">
        <v>214461</v>
      </c>
      <c r="D23" s="28">
        <v>296449</v>
      </c>
      <c r="E23" s="22">
        <v>1404981</v>
      </c>
      <c r="F23" s="28">
        <v>796424</v>
      </c>
      <c r="G23" s="28">
        <v>313796</v>
      </c>
      <c r="H23" s="28">
        <v>131691</v>
      </c>
      <c r="I23" s="22">
        <v>322204</v>
      </c>
      <c r="J23" s="28">
        <v>239770</v>
      </c>
      <c r="K23" s="28">
        <v>174225</v>
      </c>
      <c r="L23" s="28">
        <v>77537</v>
      </c>
      <c r="M23" s="22">
        <v>518431</v>
      </c>
      <c r="N23" s="28">
        <v>466556</v>
      </c>
      <c r="O23" s="28">
        <v>132015</v>
      </c>
      <c r="P23" s="28">
        <v>85995</v>
      </c>
      <c r="Q23" s="22">
        <v>309799</v>
      </c>
      <c r="R23" s="28">
        <v>182120</v>
      </c>
      <c r="S23" s="28">
        <v>130227</v>
      </c>
      <c r="T23" s="28">
        <v>92897</v>
      </c>
      <c r="U23" s="22">
        <v>331349</v>
      </c>
      <c r="V23" s="28">
        <v>214954</v>
      </c>
      <c r="W23" s="28">
        <v>621675</v>
      </c>
      <c r="X23" s="28">
        <v>558006</v>
      </c>
      <c r="Y23" s="22">
        <v>430617</v>
      </c>
    </row>
    <row r="24" spans="1:25" ht="13.5">
      <c r="A24" s="6" t="s">
        <v>219</v>
      </c>
      <c r="B24" s="28">
        <v>177073</v>
      </c>
      <c r="C24" s="28">
        <v>125970</v>
      </c>
      <c r="D24" s="28">
        <v>67380</v>
      </c>
      <c r="E24" s="22">
        <v>294817</v>
      </c>
      <c r="F24" s="28">
        <v>223218</v>
      </c>
      <c r="G24" s="28">
        <v>151216</v>
      </c>
      <c r="H24" s="28">
        <v>78729</v>
      </c>
      <c r="I24" s="22">
        <v>345358</v>
      </c>
      <c r="J24" s="28">
        <v>269993</v>
      </c>
      <c r="K24" s="28">
        <v>173037</v>
      </c>
      <c r="L24" s="28">
        <v>86327</v>
      </c>
      <c r="M24" s="22">
        <v>384655</v>
      </c>
      <c r="N24" s="28">
        <v>298806</v>
      </c>
      <c r="O24" s="28">
        <v>188906</v>
      </c>
      <c r="P24" s="28">
        <v>94231</v>
      </c>
      <c r="Q24" s="22">
        <v>402839</v>
      </c>
      <c r="R24" s="28">
        <v>303087</v>
      </c>
      <c r="S24" s="28">
        <v>196857</v>
      </c>
      <c r="T24" s="28">
        <v>88508</v>
      </c>
      <c r="U24" s="22">
        <v>388842</v>
      </c>
      <c r="V24" s="28">
        <v>286068</v>
      </c>
      <c r="W24" s="28">
        <v>182739</v>
      </c>
      <c r="X24" s="28">
        <v>99837</v>
      </c>
      <c r="Y24" s="22">
        <v>574567</v>
      </c>
    </row>
    <row r="25" spans="1:25" ht="13.5">
      <c r="A25" s="6" t="s">
        <v>18</v>
      </c>
      <c r="B25" s="28"/>
      <c r="C25" s="28"/>
      <c r="D25" s="28"/>
      <c r="E25" s="22"/>
      <c r="F25" s="28"/>
      <c r="G25" s="28">
        <v>311590</v>
      </c>
      <c r="H25" s="28">
        <v>166622</v>
      </c>
      <c r="I25" s="22">
        <v>83723</v>
      </c>
      <c r="J25" s="28">
        <v>284134</v>
      </c>
      <c r="K25" s="28">
        <v>436396</v>
      </c>
      <c r="L25" s="28">
        <v>257956</v>
      </c>
      <c r="M25" s="22">
        <v>582891</v>
      </c>
      <c r="N25" s="28">
        <v>652082</v>
      </c>
      <c r="O25" s="28">
        <v>492918</v>
      </c>
      <c r="P25" s="28">
        <v>377453</v>
      </c>
      <c r="Q25" s="22">
        <v>341887</v>
      </c>
      <c r="R25" s="28">
        <v>401110</v>
      </c>
      <c r="S25" s="28">
        <v>546919</v>
      </c>
      <c r="T25" s="28">
        <v>47215</v>
      </c>
      <c r="U25" s="22"/>
      <c r="V25" s="28">
        <v>466412</v>
      </c>
      <c r="W25" s="28"/>
      <c r="X25" s="28"/>
      <c r="Y25" s="22">
        <v>700124</v>
      </c>
    </row>
    <row r="26" spans="1:25" ht="13.5">
      <c r="A26" s="6" t="s">
        <v>225</v>
      </c>
      <c r="B26" s="28">
        <v>37305</v>
      </c>
      <c r="C26" s="28">
        <v>27145</v>
      </c>
      <c r="D26" s="28">
        <v>14593</v>
      </c>
      <c r="E26" s="22">
        <v>82942</v>
      </c>
      <c r="F26" s="28">
        <v>35213</v>
      </c>
      <c r="G26" s="28">
        <v>26417</v>
      </c>
      <c r="H26" s="28">
        <v>21654</v>
      </c>
      <c r="I26" s="22">
        <v>153467</v>
      </c>
      <c r="J26" s="28">
        <v>116212</v>
      </c>
      <c r="K26" s="28">
        <v>108443</v>
      </c>
      <c r="L26" s="28">
        <v>16784</v>
      </c>
      <c r="M26" s="22">
        <v>123920</v>
      </c>
      <c r="N26" s="28">
        <v>110056</v>
      </c>
      <c r="O26" s="28">
        <v>77116</v>
      </c>
      <c r="P26" s="28">
        <v>27427</v>
      </c>
      <c r="Q26" s="22">
        <v>183238</v>
      </c>
      <c r="R26" s="28">
        <v>170659</v>
      </c>
      <c r="S26" s="28">
        <v>154124</v>
      </c>
      <c r="T26" s="28">
        <v>96727</v>
      </c>
      <c r="U26" s="22">
        <v>217341</v>
      </c>
      <c r="V26" s="28">
        <v>175982</v>
      </c>
      <c r="W26" s="28">
        <v>137031</v>
      </c>
      <c r="X26" s="28">
        <v>63350</v>
      </c>
      <c r="Y26" s="22">
        <v>260746</v>
      </c>
    </row>
    <row r="27" spans="1:25" ht="13.5">
      <c r="A27" s="6" t="s">
        <v>226</v>
      </c>
      <c r="B27" s="28">
        <v>214378</v>
      </c>
      <c r="C27" s="28">
        <v>153115</v>
      </c>
      <c r="D27" s="28">
        <v>81974</v>
      </c>
      <c r="E27" s="22">
        <v>377759</v>
      </c>
      <c r="F27" s="28">
        <v>258431</v>
      </c>
      <c r="G27" s="28">
        <v>489223</v>
      </c>
      <c r="H27" s="28">
        <v>267006</v>
      </c>
      <c r="I27" s="22">
        <v>582549</v>
      </c>
      <c r="J27" s="28">
        <v>670340</v>
      </c>
      <c r="K27" s="28">
        <v>717876</v>
      </c>
      <c r="L27" s="28">
        <v>361068</v>
      </c>
      <c r="M27" s="22">
        <v>1091466</v>
      </c>
      <c r="N27" s="28">
        <v>1060945</v>
      </c>
      <c r="O27" s="28">
        <v>758942</v>
      </c>
      <c r="P27" s="28">
        <v>499111</v>
      </c>
      <c r="Q27" s="22">
        <v>927966</v>
      </c>
      <c r="R27" s="28">
        <v>874857</v>
      </c>
      <c r="S27" s="28">
        <v>897900</v>
      </c>
      <c r="T27" s="28">
        <v>232451</v>
      </c>
      <c r="U27" s="22">
        <v>606183</v>
      </c>
      <c r="V27" s="28">
        <v>928462</v>
      </c>
      <c r="W27" s="28">
        <v>319770</v>
      </c>
      <c r="X27" s="28">
        <v>163188</v>
      </c>
      <c r="Y27" s="22">
        <v>1535438</v>
      </c>
    </row>
    <row r="28" spans="1:25" ht="14.25" thickBot="1">
      <c r="A28" s="25" t="s">
        <v>227</v>
      </c>
      <c r="B28" s="29">
        <v>1438955</v>
      </c>
      <c r="C28" s="29">
        <v>747947</v>
      </c>
      <c r="D28" s="29">
        <v>552067</v>
      </c>
      <c r="E28" s="23">
        <v>1408552</v>
      </c>
      <c r="F28" s="29">
        <v>1075861</v>
      </c>
      <c r="G28" s="29">
        <v>361404</v>
      </c>
      <c r="H28" s="29">
        <v>323287</v>
      </c>
      <c r="I28" s="23">
        <v>55865</v>
      </c>
      <c r="J28" s="29">
        <v>42887</v>
      </c>
      <c r="K28" s="29">
        <v>68167</v>
      </c>
      <c r="L28" s="29">
        <v>80335</v>
      </c>
      <c r="M28" s="23">
        <v>852118</v>
      </c>
      <c r="N28" s="29">
        <v>537228</v>
      </c>
      <c r="O28" s="29">
        <v>362642</v>
      </c>
      <c r="P28" s="29">
        <v>294481</v>
      </c>
      <c r="Q28" s="23">
        <v>609263</v>
      </c>
      <c r="R28" s="29">
        <v>20820</v>
      </c>
      <c r="S28" s="29">
        <v>-590821</v>
      </c>
      <c r="T28" s="29">
        <v>-336905</v>
      </c>
      <c r="U28" s="23">
        <v>-658532</v>
      </c>
      <c r="V28" s="29">
        <v>1069591</v>
      </c>
      <c r="W28" s="29">
        <v>1663057</v>
      </c>
      <c r="X28" s="29">
        <v>1123747</v>
      </c>
      <c r="Y28" s="23">
        <v>3357438</v>
      </c>
    </row>
    <row r="29" spans="1:25" ht="14.25" thickTop="1">
      <c r="A29" s="6" t="s">
        <v>228</v>
      </c>
      <c r="B29" s="28">
        <v>3544</v>
      </c>
      <c r="C29" s="28">
        <v>1978</v>
      </c>
      <c r="D29" s="28">
        <v>827</v>
      </c>
      <c r="E29" s="22">
        <v>5516</v>
      </c>
      <c r="F29" s="28">
        <v>1816</v>
      </c>
      <c r="G29" s="28">
        <v>1799</v>
      </c>
      <c r="H29" s="28">
        <v>51</v>
      </c>
      <c r="I29" s="22">
        <v>8564</v>
      </c>
      <c r="J29" s="28">
        <v>7178</v>
      </c>
      <c r="K29" s="28">
        <v>7062</v>
      </c>
      <c r="L29" s="28">
        <v>7062</v>
      </c>
      <c r="M29" s="22">
        <v>19522</v>
      </c>
      <c r="N29" s="28">
        <v>10533</v>
      </c>
      <c r="O29" s="28">
        <v>8375</v>
      </c>
      <c r="P29" s="28">
        <v>3612</v>
      </c>
      <c r="Q29" s="22">
        <v>3095</v>
      </c>
      <c r="R29" s="28">
        <v>5425</v>
      </c>
      <c r="S29" s="28">
        <v>951</v>
      </c>
      <c r="T29" s="28"/>
      <c r="U29" s="22">
        <v>23000</v>
      </c>
      <c r="V29" s="28">
        <v>23229</v>
      </c>
      <c r="W29" s="28">
        <v>21379</v>
      </c>
      <c r="X29" s="28">
        <v>1349</v>
      </c>
      <c r="Y29" s="22">
        <v>1568</v>
      </c>
    </row>
    <row r="30" spans="1:25" ht="13.5">
      <c r="A30" s="6" t="s">
        <v>229</v>
      </c>
      <c r="B30" s="28"/>
      <c r="C30" s="28"/>
      <c r="D30" s="28"/>
      <c r="E30" s="22"/>
      <c r="F30" s="28"/>
      <c r="G30" s="28"/>
      <c r="H30" s="28"/>
      <c r="I30" s="22"/>
      <c r="J30" s="28"/>
      <c r="K30" s="28"/>
      <c r="L30" s="28"/>
      <c r="M30" s="22"/>
      <c r="N30" s="28"/>
      <c r="O30" s="28"/>
      <c r="P30" s="28"/>
      <c r="Q30" s="22">
        <v>197161</v>
      </c>
      <c r="R30" s="28">
        <v>102816</v>
      </c>
      <c r="S30" s="28">
        <v>56766</v>
      </c>
      <c r="T30" s="28">
        <v>39068</v>
      </c>
      <c r="U30" s="22">
        <v>6000</v>
      </c>
      <c r="V30" s="28">
        <v>6000</v>
      </c>
      <c r="W30" s="28"/>
      <c r="X30" s="28"/>
      <c r="Y30" s="22">
        <v>7208</v>
      </c>
    </row>
    <row r="31" spans="1:25" ht="13.5">
      <c r="A31" s="6" t="s">
        <v>52</v>
      </c>
      <c r="B31" s="28">
        <v>2364</v>
      </c>
      <c r="C31" s="28">
        <v>2343</v>
      </c>
      <c r="D31" s="28"/>
      <c r="E31" s="22">
        <v>27576</v>
      </c>
      <c r="F31" s="28">
        <v>26470</v>
      </c>
      <c r="G31" s="28">
        <v>26199</v>
      </c>
      <c r="H31" s="28"/>
      <c r="I31" s="22">
        <v>39965</v>
      </c>
      <c r="J31" s="28">
        <v>39589</v>
      </c>
      <c r="K31" s="28">
        <v>31536</v>
      </c>
      <c r="L31" s="28"/>
      <c r="M31" s="22">
        <v>114727</v>
      </c>
      <c r="N31" s="28">
        <v>116334</v>
      </c>
      <c r="O31" s="28">
        <v>118646</v>
      </c>
      <c r="P31" s="28"/>
      <c r="Q31" s="22"/>
      <c r="R31" s="28"/>
      <c r="S31" s="28"/>
      <c r="T31" s="28"/>
      <c r="U31" s="22"/>
      <c r="V31" s="28"/>
      <c r="W31" s="28"/>
      <c r="X31" s="28"/>
      <c r="Y31" s="22"/>
    </row>
    <row r="32" spans="1:25" ht="13.5">
      <c r="A32" s="6" t="s">
        <v>230</v>
      </c>
      <c r="B32" s="28"/>
      <c r="C32" s="28"/>
      <c r="D32" s="28"/>
      <c r="E32" s="22"/>
      <c r="F32" s="28"/>
      <c r="G32" s="28"/>
      <c r="H32" s="28"/>
      <c r="I32" s="22"/>
      <c r="J32" s="28"/>
      <c r="K32" s="28"/>
      <c r="L32" s="28"/>
      <c r="M32" s="22"/>
      <c r="N32" s="28">
        <v>10136</v>
      </c>
      <c r="O32" s="28">
        <v>13621</v>
      </c>
      <c r="P32" s="28">
        <v>2349</v>
      </c>
      <c r="Q32" s="22"/>
      <c r="R32" s="28"/>
      <c r="S32" s="28"/>
      <c r="T32" s="28">
        <v>133</v>
      </c>
      <c r="U32" s="22"/>
      <c r="V32" s="28"/>
      <c r="W32" s="28"/>
      <c r="X32" s="28">
        <v>5504</v>
      </c>
      <c r="Y32" s="22">
        <v>2653</v>
      </c>
    </row>
    <row r="33" spans="1:25" ht="13.5">
      <c r="A33" s="6" t="s">
        <v>113</v>
      </c>
      <c r="B33" s="28"/>
      <c r="C33" s="28"/>
      <c r="D33" s="28"/>
      <c r="E33" s="22"/>
      <c r="F33" s="28"/>
      <c r="G33" s="28"/>
      <c r="H33" s="28"/>
      <c r="I33" s="22"/>
      <c r="J33" s="28"/>
      <c r="K33" s="28"/>
      <c r="L33" s="28"/>
      <c r="M33" s="22">
        <v>15213</v>
      </c>
      <c r="N33" s="28"/>
      <c r="O33" s="28"/>
      <c r="P33" s="28"/>
      <c r="Q33" s="22">
        <v>13229</v>
      </c>
      <c r="R33" s="28">
        <v>11334</v>
      </c>
      <c r="S33" s="28">
        <v>4101</v>
      </c>
      <c r="T33" s="28"/>
      <c r="U33" s="22"/>
      <c r="V33" s="28">
        <v>1888</v>
      </c>
      <c r="W33" s="28">
        <v>1852</v>
      </c>
      <c r="X33" s="28"/>
      <c r="Y33" s="22"/>
    </row>
    <row r="34" spans="1:25" ht="13.5">
      <c r="A34" s="6" t="s">
        <v>19</v>
      </c>
      <c r="B34" s="28">
        <v>5908</v>
      </c>
      <c r="C34" s="28">
        <v>4322</v>
      </c>
      <c r="D34" s="28">
        <v>827</v>
      </c>
      <c r="E34" s="22">
        <v>33093</v>
      </c>
      <c r="F34" s="28">
        <v>28287</v>
      </c>
      <c r="G34" s="28">
        <v>27998</v>
      </c>
      <c r="H34" s="28">
        <v>51</v>
      </c>
      <c r="I34" s="22">
        <v>48530</v>
      </c>
      <c r="J34" s="28">
        <v>46768</v>
      </c>
      <c r="K34" s="28">
        <v>38598</v>
      </c>
      <c r="L34" s="28">
        <v>7062</v>
      </c>
      <c r="M34" s="22">
        <v>149463</v>
      </c>
      <c r="N34" s="28">
        <v>137004</v>
      </c>
      <c r="O34" s="28">
        <v>140643</v>
      </c>
      <c r="P34" s="28">
        <v>5962</v>
      </c>
      <c r="Q34" s="22">
        <v>213485</v>
      </c>
      <c r="R34" s="28">
        <v>119575</v>
      </c>
      <c r="S34" s="28">
        <v>69092</v>
      </c>
      <c r="T34" s="28">
        <v>39201</v>
      </c>
      <c r="U34" s="22">
        <v>29000</v>
      </c>
      <c r="V34" s="28">
        <v>31117</v>
      </c>
      <c r="W34" s="28">
        <v>23232</v>
      </c>
      <c r="X34" s="28">
        <v>6854</v>
      </c>
      <c r="Y34" s="22">
        <v>11430</v>
      </c>
    </row>
    <row r="35" spans="1:25" ht="13.5">
      <c r="A35" s="6" t="s">
        <v>235</v>
      </c>
      <c r="B35" s="28">
        <v>7680</v>
      </c>
      <c r="C35" s="28">
        <v>6368</v>
      </c>
      <c r="D35" s="28"/>
      <c r="E35" s="22">
        <v>1937</v>
      </c>
      <c r="F35" s="28">
        <v>1176</v>
      </c>
      <c r="G35" s="28">
        <v>355</v>
      </c>
      <c r="H35" s="28">
        <v>360</v>
      </c>
      <c r="I35" s="22">
        <v>3614</v>
      </c>
      <c r="J35" s="28">
        <v>6</v>
      </c>
      <c r="K35" s="28">
        <v>6</v>
      </c>
      <c r="L35" s="28"/>
      <c r="M35" s="22">
        <v>6705</v>
      </c>
      <c r="N35" s="28">
        <v>2264</v>
      </c>
      <c r="O35" s="28">
        <v>2313</v>
      </c>
      <c r="P35" s="28">
        <v>11</v>
      </c>
      <c r="Q35" s="22">
        <v>1275</v>
      </c>
      <c r="R35" s="28">
        <v>114</v>
      </c>
      <c r="S35" s="28">
        <v>102</v>
      </c>
      <c r="T35" s="28"/>
      <c r="U35" s="22">
        <v>16645</v>
      </c>
      <c r="V35" s="28">
        <v>174</v>
      </c>
      <c r="W35" s="28">
        <v>104</v>
      </c>
      <c r="X35" s="28"/>
      <c r="Y35" s="22">
        <v>7344</v>
      </c>
    </row>
    <row r="36" spans="1:25" ht="13.5">
      <c r="A36" s="6" t="s">
        <v>233</v>
      </c>
      <c r="B36" s="28">
        <v>15765</v>
      </c>
      <c r="C36" s="28">
        <v>15373</v>
      </c>
      <c r="D36" s="28">
        <v>15211</v>
      </c>
      <c r="E36" s="22">
        <v>24789</v>
      </c>
      <c r="F36" s="28">
        <v>23930</v>
      </c>
      <c r="G36" s="28">
        <v>9846</v>
      </c>
      <c r="H36" s="28">
        <v>239</v>
      </c>
      <c r="I36" s="22">
        <v>16190</v>
      </c>
      <c r="J36" s="28">
        <v>14183</v>
      </c>
      <c r="K36" s="28">
        <v>12421</v>
      </c>
      <c r="L36" s="28">
        <v>645</v>
      </c>
      <c r="M36" s="22">
        <v>16763</v>
      </c>
      <c r="N36" s="28">
        <v>13824</v>
      </c>
      <c r="O36" s="28">
        <v>884</v>
      </c>
      <c r="P36" s="28">
        <v>438</v>
      </c>
      <c r="Q36" s="22">
        <v>24848</v>
      </c>
      <c r="R36" s="28">
        <v>2784</v>
      </c>
      <c r="S36" s="28">
        <v>2679</v>
      </c>
      <c r="T36" s="28">
        <v>1303</v>
      </c>
      <c r="U36" s="22">
        <v>5676</v>
      </c>
      <c r="V36" s="28">
        <v>5368</v>
      </c>
      <c r="W36" s="28">
        <v>4288</v>
      </c>
      <c r="X36" s="28">
        <v>3412</v>
      </c>
      <c r="Y36" s="22">
        <v>4951</v>
      </c>
    </row>
    <row r="37" spans="1:25" ht="13.5">
      <c r="A37" s="6" t="s">
        <v>237</v>
      </c>
      <c r="B37" s="28"/>
      <c r="C37" s="28"/>
      <c r="D37" s="28"/>
      <c r="E37" s="22">
        <v>15872</v>
      </c>
      <c r="F37" s="28">
        <v>9311</v>
      </c>
      <c r="G37" s="28"/>
      <c r="H37" s="28"/>
      <c r="I37" s="22">
        <v>40987</v>
      </c>
      <c r="J37" s="28"/>
      <c r="K37" s="28"/>
      <c r="L37" s="28"/>
      <c r="M37" s="22"/>
      <c r="N37" s="28"/>
      <c r="O37" s="28"/>
      <c r="P37" s="28"/>
      <c r="Q37" s="22">
        <v>47037</v>
      </c>
      <c r="R37" s="28"/>
      <c r="S37" s="28"/>
      <c r="T37" s="28"/>
      <c r="U37" s="22">
        <v>608016</v>
      </c>
      <c r="V37" s="28"/>
      <c r="W37" s="28"/>
      <c r="X37" s="28"/>
      <c r="Y37" s="22">
        <v>33600</v>
      </c>
    </row>
    <row r="38" spans="1:25" ht="13.5">
      <c r="A38" s="6" t="s">
        <v>20</v>
      </c>
      <c r="B38" s="28"/>
      <c r="C38" s="28"/>
      <c r="D38" s="28"/>
      <c r="E38" s="22">
        <v>11904</v>
      </c>
      <c r="F38" s="28"/>
      <c r="G38" s="28">
        <v>51773</v>
      </c>
      <c r="H38" s="28">
        <v>38166</v>
      </c>
      <c r="I38" s="22">
        <v>90777</v>
      </c>
      <c r="J38" s="28">
        <v>106845</v>
      </c>
      <c r="K38" s="28">
        <v>98856</v>
      </c>
      <c r="L38" s="28"/>
      <c r="M38" s="22"/>
      <c r="N38" s="28"/>
      <c r="O38" s="28"/>
      <c r="P38" s="28"/>
      <c r="Q38" s="22">
        <v>1408</v>
      </c>
      <c r="R38" s="28">
        <v>26276</v>
      </c>
      <c r="S38" s="28">
        <v>18702</v>
      </c>
      <c r="T38" s="28">
        <v>2007</v>
      </c>
      <c r="U38" s="22">
        <v>256448</v>
      </c>
      <c r="V38" s="28">
        <v>236837</v>
      </c>
      <c r="W38" s="28">
        <v>104578</v>
      </c>
      <c r="X38" s="28">
        <v>104424</v>
      </c>
      <c r="Y38" s="22"/>
    </row>
    <row r="39" spans="1:25" ht="13.5">
      <c r="A39" s="6" t="s">
        <v>234</v>
      </c>
      <c r="B39" s="28"/>
      <c r="C39" s="28"/>
      <c r="D39" s="28"/>
      <c r="E39" s="22"/>
      <c r="F39" s="28"/>
      <c r="G39" s="28"/>
      <c r="H39" s="28"/>
      <c r="I39" s="22"/>
      <c r="J39" s="28"/>
      <c r="K39" s="28"/>
      <c r="L39" s="28"/>
      <c r="M39" s="22"/>
      <c r="N39" s="28"/>
      <c r="O39" s="28"/>
      <c r="P39" s="28"/>
      <c r="Q39" s="22"/>
      <c r="R39" s="28"/>
      <c r="S39" s="28"/>
      <c r="T39" s="28"/>
      <c r="U39" s="22"/>
      <c r="V39" s="28"/>
      <c r="W39" s="28"/>
      <c r="X39" s="28"/>
      <c r="Y39" s="22">
        <v>198068</v>
      </c>
    </row>
    <row r="40" spans="1:25" ht="13.5">
      <c r="A40" s="6" t="s">
        <v>21</v>
      </c>
      <c r="B40" s="28"/>
      <c r="C40" s="28"/>
      <c r="D40" s="28"/>
      <c r="E40" s="22"/>
      <c r="F40" s="28"/>
      <c r="G40" s="28"/>
      <c r="H40" s="28"/>
      <c r="I40" s="22"/>
      <c r="J40" s="28"/>
      <c r="K40" s="28"/>
      <c r="L40" s="28"/>
      <c r="M40" s="22"/>
      <c r="N40" s="28"/>
      <c r="O40" s="28"/>
      <c r="P40" s="28"/>
      <c r="Q40" s="22"/>
      <c r="R40" s="28"/>
      <c r="S40" s="28"/>
      <c r="T40" s="28"/>
      <c r="U40" s="22"/>
      <c r="V40" s="28"/>
      <c r="W40" s="28"/>
      <c r="X40" s="28"/>
      <c r="Y40" s="22">
        <v>99800</v>
      </c>
    </row>
    <row r="41" spans="1:25" ht="13.5">
      <c r="A41" s="6" t="s">
        <v>22</v>
      </c>
      <c r="B41" s="28">
        <v>75294</v>
      </c>
      <c r="C41" s="28">
        <v>74442</v>
      </c>
      <c r="D41" s="28">
        <v>41012</v>
      </c>
      <c r="E41" s="22"/>
      <c r="F41" s="28"/>
      <c r="G41" s="28"/>
      <c r="H41" s="28"/>
      <c r="I41" s="22"/>
      <c r="J41" s="28"/>
      <c r="K41" s="28"/>
      <c r="L41" s="28"/>
      <c r="M41" s="22"/>
      <c r="N41" s="28"/>
      <c r="O41" s="28"/>
      <c r="P41" s="28"/>
      <c r="Q41" s="22"/>
      <c r="R41" s="28"/>
      <c r="S41" s="28"/>
      <c r="T41" s="28"/>
      <c r="U41" s="22"/>
      <c r="V41" s="28"/>
      <c r="W41" s="28"/>
      <c r="X41" s="28"/>
      <c r="Y41" s="22"/>
    </row>
    <row r="42" spans="1:25" ht="13.5">
      <c r="A42" s="6" t="s">
        <v>23</v>
      </c>
      <c r="B42" s="28"/>
      <c r="C42" s="28"/>
      <c r="D42" s="28"/>
      <c r="E42" s="22"/>
      <c r="F42" s="28"/>
      <c r="G42" s="28"/>
      <c r="H42" s="28"/>
      <c r="I42" s="22"/>
      <c r="J42" s="28"/>
      <c r="K42" s="28"/>
      <c r="L42" s="28"/>
      <c r="M42" s="22">
        <v>26479</v>
      </c>
      <c r="N42" s="28">
        <v>26479</v>
      </c>
      <c r="O42" s="28">
        <v>26479</v>
      </c>
      <c r="P42" s="28"/>
      <c r="Q42" s="22">
        <v>14131</v>
      </c>
      <c r="R42" s="28">
        <v>10139</v>
      </c>
      <c r="S42" s="28">
        <v>8464</v>
      </c>
      <c r="T42" s="28">
        <v>1943</v>
      </c>
      <c r="U42" s="22">
        <v>6911</v>
      </c>
      <c r="V42" s="28"/>
      <c r="W42" s="28"/>
      <c r="X42" s="28"/>
      <c r="Y42" s="22">
        <v>11791</v>
      </c>
    </row>
    <row r="43" spans="1:25" ht="13.5">
      <c r="A43" s="6" t="s">
        <v>136</v>
      </c>
      <c r="B43" s="28"/>
      <c r="C43" s="28"/>
      <c r="D43" s="28"/>
      <c r="E43" s="22"/>
      <c r="F43" s="28"/>
      <c r="G43" s="28"/>
      <c r="H43" s="28"/>
      <c r="I43" s="22"/>
      <c r="J43" s="28"/>
      <c r="K43" s="28"/>
      <c r="L43" s="28"/>
      <c r="M43" s="22">
        <v>1531</v>
      </c>
      <c r="N43" s="28">
        <v>1526</v>
      </c>
      <c r="O43" s="28">
        <v>1538</v>
      </c>
      <c r="P43" s="28">
        <v>1472</v>
      </c>
      <c r="Q43" s="22">
        <v>1217</v>
      </c>
      <c r="R43" s="28">
        <v>3012</v>
      </c>
      <c r="S43" s="28">
        <v>234</v>
      </c>
      <c r="T43" s="28">
        <v>232</v>
      </c>
      <c r="U43" s="22">
        <v>884</v>
      </c>
      <c r="V43" s="28">
        <v>4041</v>
      </c>
      <c r="W43" s="28">
        <v>3983</v>
      </c>
      <c r="X43" s="28">
        <v>200</v>
      </c>
      <c r="Y43" s="22"/>
    </row>
    <row r="44" spans="1:25" ht="13.5">
      <c r="A44" s="6" t="s">
        <v>242</v>
      </c>
      <c r="B44" s="28">
        <v>98740</v>
      </c>
      <c r="C44" s="28">
        <v>96184</v>
      </c>
      <c r="D44" s="28">
        <v>56223</v>
      </c>
      <c r="E44" s="22">
        <v>54503</v>
      </c>
      <c r="F44" s="28">
        <v>34418</v>
      </c>
      <c r="G44" s="28">
        <v>61975</v>
      </c>
      <c r="H44" s="28">
        <v>38766</v>
      </c>
      <c r="I44" s="22">
        <v>151569</v>
      </c>
      <c r="J44" s="28">
        <v>121036</v>
      </c>
      <c r="K44" s="28">
        <v>111285</v>
      </c>
      <c r="L44" s="28">
        <v>645</v>
      </c>
      <c r="M44" s="22">
        <v>61670</v>
      </c>
      <c r="N44" s="28">
        <v>54285</v>
      </c>
      <c r="O44" s="28">
        <v>41407</v>
      </c>
      <c r="P44" s="28">
        <v>12113</v>
      </c>
      <c r="Q44" s="22">
        <v>120927</v>
      </c>
      <c r="R44" s="28">
        <v>42328</v>
      </c>
      <c r="S44" s="28">
        <v>30184</v>
      </c>
      <c r="T44" s="28">
        <v>5485</v>
      </c>
      <c r="U44" s="22">
        <v>894583</v>
      </c>
      <c r="V44" s="28">
        <v>246422</v>
      </c>
      <c r="W44" s="28">
        <v>112955</v>
      </c>
      <c r="X44" s="28">
        <v>108037</v>
      </c>
      <c r="Y44" s="22">
        <v>355555</v>
      </c>
    </row>
    <row r="45" spans="1:25" ht="13.5">
      <c r="A45" s="7" t="s">
        <v>243</v>
      </c>
      <c r="B45" s="28">
        <v>1346123</v>
      </c>
      <c r="C45" s="28">
        <v>656085</v>
      </c>
      <c r="D45" s="28">
        <v>496670</v>
      </c>
      <c r="E45" s="22">
        <v>1387141</v>
      </c>
      <c r="F45" s="28">
        <v>1069730</v>
      </c>
      <c r="G45" s="28">
        <v>327428</v>
      </c>
      <c r="H45" s="28">
        <v>284572</v>
      </c>
      <c r="I45" s="22">
        <v>-47174</v>
      </c>
      <c r="J45" s="28">
        <v>-31380</v>
      </c>
      <c r="K45" s="28">
        <v>-4519</v>
      </c>
      <c r="L45" s="28">
        <v>86752</v>
      </c>
      <c r="M45" s="22">
        <v>939911</v>
      </c>
      <c r="N45" s="28">
        <v>619947</v>
      </c>
      <c r="O45" s="28">
        <v>461878</v>
      </c>
      <c r="P45" s="28">
        <v>288329</v>
      </c>
      <c r="Q45" s="22">
        <v>701821</v>
      </c>
      <c r="R45" s="28">
        <v>98068</v>
      </c>
      <c r="S45" s="28">
        <v>-551912</v>
      </c>
      <c r="T45" s="28">
        <v>-303190</v>
      </c>
      <c r="U45" s="22">
        <v>-1524115</v>
      </c>
      <c r="V45" s="28">
        <v>854286</v>
      </c>
      <c r="W45" s="28">
        <v>1573334</v>
      </c>
      <c r="X45" s="28">
        <v>1022564</v>
      </c>
      <c r="Y45" s="22">
        <v>3013312</v>
      </c>
    </row>
    <row r="46" spans="1:25" ht="13.5">
      <c r="A46" s="7" t="s">
        <v>244</v>
      </c>
      <c r="B46" s="28">
        <v>112593</v>
      </c>
      <c r="C46" s="28">
        <v>75729</v>
      </c>
      <c r="D46" s="28">
        <v>81321</v>
      </c>
      <c r="E46" s="22">
        <v>405338</v>
      </c>
      <c r="F46" s="28">
        <v>189528</v>
      </c>
      <c r="G46" s="28">
        <v>135649</v>
      </c>
      <c r="H46" s="28">
        <v>48631</v>
      </c>
      <c r="I46" s="22">
        <v>196507</v>
      </c>
      <c r="J46" s="28">
        <v>179178</v>
      </c>
      <c r="K46" s="28">
        <v>183032</v>
      </c>
      <c r="L46" s="28">
        <v>78690</v>
      </c>
      <c r="M46" s="22">
        <v>332618</v>
      </c>
      <c r="N46" s="28">
        <v>272826</v>
      </c>
      <c r="O46" s="28">
        <v>195334</v>
      </c>
      <c r="P46" s="28">
        <v>93812</v>
      </c>
      <c r="Q46" s="22">
        <v>291110</v>
      </c>
      <c r="R46" s="28">
        <v>220841</v>
      </c>
      <c r="S46" s="28">
        <v>134087</v>
      </c>
      <c r="T46" s="28">
        <v>37071</v>
      </c>
      <c r="U46" s="22">
        <v>366671</v>
      </c>
      <c r="V46" s="28">
        <v>410772</v>
      </c>
      <c r="W46" s="28">
        <v>264056</v>
      </c>
      <c r="X46" s="28">
        <v>94775</v>
      </c>
      <c r="Y46" s="22">
        <v>699402</v>
      </c>
    </row>
    <row r="47" spans="1:25" ht="13.5">
      <c r="A47" s="7" t="s">
        <v>245</v>
      </c>
      <c r="B47" s="28">
        <v>38985</v>
      </c>
      <c r="C47" s="28">
        <v>-131649</v>
      </c>
      <c r="D47" s="28">
        <v>-63931</v>
      </c>
      <c r="E47" s="22">
        <v>-178555</v>
      </c>
      <c r="F47" s="28">
        <v>4683</v>
      </c>
      <c r="G47" s="28">
        <v>-44455</v>
      </c>
      <c r="H47" s="28">
        <v>-31083</v>
      </c>
      <c r="I47" s="22">
        <v>-76045</v>
      </c>
      <c r="J47" s="28">
        <v>-72855</v>
      </c>
      <c r="K47" s="28">
        <v>-87361</v>
      </c>
      <c r="L47" s="28">
        <v>-58767</v>
      </c>
      <c r="M47" s="22">
        <v>-80924</v>
      </c>
      <c r="N47" s="28">
        <v>-36804</v>
      </c>
      <c r="O47" s="28">
        <v>-34356</v>
      </c>
      <c r="P47" s="28">
        <v>-528</v>
      </c>
      <c r="Q47" s="22">
        <v>17532</v>
      </c>
      <c r="R47" s="28">
        <v>-20409</v>
      </c>
      <c r="S47" s="28">
        <v>-34033</v>
      </c>
      <c r="T47" s="28">
        <v>4911</v>
      </c>
      <c r="U47" s="22">
        <v>-118672</v>
      </c>
      <c r="V47" s="28">
        <v>74795</v>
      </c>
      <c r="W47" s="28">
        <v>45886</v>
      </c>
      <c r="X47" s="28">
        <v>34426</v>
      </c>
      <c r="Y47" s="22">
        <v>67481</v>
      </c>
    </row>
    <row r="48" spans="1:25" ht="13.5">
      <c r="A48" s="7" t="s">
        <v>246</v>
      </c>
      <c r="B48" s="28">
        <v>151578</v>
      </c>
      <c r="C48" s="28">
        <v>-55920</v>
      </c>
      <c r="D48" s="28">
        <v>17390</v>
      </c>
      <c r="E48" s="22">
        <v>226782</v>
      </c>
      <c r="F48" s="28">
        <v>194212</v>
      </c>
      <c r="G48" s="28">
        <v>91193</v>
      </c>
      <c r="H48" s="28">
        <v>17547</v>
      </c>
      <c r="I48" s="22">
        <v>120462</v>
      </c>
      <c r="J48" s="28">
        <v>106323</v>
      </c>
      <c r="K48" s="28">
        <v>95670</v>
      </c>
      <c r="L48" s="28">
        <v>19922</v>
      </c>
      <c r="M48" s="22">
        <v>251693</v>
      </c>
      <c r="N48" s="28">
        <v>236021</v>
      </c>
      <c r="O48" s="28">
        <v>160978</v>
      </c>
      <c r="P48" s="28">
        <v>93283</v>
      </c>
      <c r="Q48" s="22">
        <v>308643</v>
      </c>
      <c r="R48" s="28">
        <v>200432</v>
      </c>
      <c r="S48" s="28">
        <v>100053</v>
      </c>
      <c r="T48" s="28">
        <v>41983</v>
      </c>
      <c r="U48" s="22">
        <v>247999</v>
      </c>
      <c r="V48" s="28">
        <v>485567</v>
      </c>
      <c r="W48" s="28">
        <v>309942</v>
      </c>
      <c r="X48" s="28">
        <v>129201</v>
      </c>
      <c r="Y48" s="22">
        <v>766883</v>
      </c>
    </row>
    <row r="49" spans="1:25" ht="13.5">
      <c r="A49" s="7" t="s">
        <v>24</v>
      </c>
      <c r="B49" s="28">
        <v>1194544</v>
      </c>
      <c r="C49" s="28">
        <v>712005</v>
      </c>
      <c r="D49" s="28">
        <v>479280</v>
      </c>
      <c r="E49" s="22">
        <v>1160359</v>
      </c>
      <c r="F49" s="28">
        <v>875518</v>
      </c>
      <c r="G49" s="28">
        <v>236234</v>
      </c>
      <c r="H49" s="28">
        <v>267025</v>
      </c>
      <c r="I49" s="22">
        <v>-167636</v>
      </c>
      <c r="J49" s="28">
        <v>-137703</v>
      </c>
      <c r="K49" s="28">
        <v>-100190</v>
      </c>
      <c r="L49" s="28">
        <v>66830</v>
      </c>
      <c r="M49" s="22">
        <v>688218</v>
      </c>
      <c r="N49" s="28">
        <v>383925</v>
      </c>
      <c r="O49" s="28">
        <v>300899</v>
      </c>
      <c r="P49" s="28">
        <v>195046</v>
      </c>
      <c r="Q49" s="22">
        <v>393178</v>
      </c>
      <c r="R49" s="28">
        <v>-102364</v>
      </c>
      <c r="S49" s="28">
        <v>-651966</v>
      </c>
      <c r="T49" s="28">
        <v>-345173</v>
      </c>
      <c r="U49" s="22"/>
      <c r="V49" s="28"/>
      <c r="W49" s="28"/>
      <c r="X49" s="28"/>
      <c r="Y49" s="22"/>
    </row>
    <row r="50" spans="1:25" ht="13.5">
      <c r="A50" s="7" t="s">
        <v>25</v>
      </c>
      <c r="B50" s="28">
        <v>108235</v>
      </c>
      <c r="C50" s="28">
        <v>53992</v>
      </c>
      <c r="D50" s="28">
        <v>22914</v>
      </c>
      <c r="E50" s="22">
        <v>71444</v>
      </c>
      <c r="F50" s="28">
        <v>44222</v>
      </c>
      <c r="G50" s="28">
        <v>38266</v>
      </c>
      <c r="H50" s="28">
        <v>28614</v>
      </c>
      <c r="I50" s="22">
        <v>81689</v>
      </c>
      <c r="J50" s="28">
        <v>107740</v>
      </c>
      <c r="K50" s="28">
        <v>102874</v>
      </c>
      <c r="L50" s="28">
        <v>37605</v>
      </c>
      <c r="M50" s="22">
        <v>263108</v>
      </c>
      <c r="N50" s="28">
        <v>249154</v>
      </c>
      <c r="O50" s="28">
        <v>182560</v>
      </c>
      <c r="P50" s="28">
        <v>75965</v>
      </c>
      <c r="Q50" s="22">
        <v>158938</v>
      </c>
      <c r="R50" s="28">
        <v>103325</v>
      </c>
      <c r="S50" s="28">
        <v>37867</v>
      </c>
      <c r="T50" s="28">
        <v>15706</v>
      </c>
      <c r="U50" s="22">
        <v>302005</v>
      </c>
      <c r="V50" s="28">
        <v>305730</v>
      </c>
      <c r="W50" s="28">
        <v>176075</v>
      </c>
      <c r="X50" s="28">
        <v>97893</v>
      </c>
      <c r="Y50" s="22">
        <v>498066</v>
      </c>
    </row>
    <row r="51" spans="1:25" ht="14.25" thickBot="1">
      <c r="A51" s="7" t="s">
        <v>247</v>
      </c>
      <c r="B51" s="28">
        <v>1086308</v>
      </c>
      <c r="C51" s="28">
        <v>658013</v>
      </c>
      <c r="D51" s="28">
        <v>456366</v>
      </c>
      <c r="E51" s="22">
        <v>1088914</v>
      </c>
      <c r="F51" s="28">
        <v>831295</v>
      </c>
      <c r="G51" s="28">
        <v>197968</v>
      </c>
      <c r="H51" s="28">
        <v>238410</v>
      </c>
      <c r="I51" s="22">
        <v>-249326</v>
      </c>
      <c r="J51" s="28">
        <v>-245444</v>
      </c>
      <c r="K51" s="28">
        <v>-203065</v>
      </c>
      <c r="L51" s="28">
        <v>29224</v>
      </c>
      <c r="M51" s="22">
        <v>425109</v>
      </c>
      <c r="N51" s="28">
        <v>134770</v>
      </c>
      <c r="O51" s="28">
        <v>118339</v>
      </c>
      <c r="P51" s="28">
        <v>119080</v>
      </c>
      <c r="Q51" s="22">
        <v>234240</v>
      </c>
      <c r="R51" s="28">
        <v>-205689</v>
      </c>
      <c r="S51" s="28">
        <v>-689833</v>
      </c>
      <c r="T51" s="28">
        <v>-360879</v>
      </c>
      <c r="U51" s="22">
        <v>-2074120</v>
      </c>
      <c r="V51" s="28">
        <v>62989</v>
      </c>
      <c r="W51" s="28">
        <v>1087315</v>
      </c>
      <c r="X51" s="28">
        <v>795469</v>
      </c>
      <c r="Y51" s="22">
        <v>1748362</v>
      </c>
    </row>
    <row r="52" spans="1:25" ht="14.25" thickTop="1">
      <c r="A52" s="8"/>
      <c r="B52" s="24"/>
      <c r="C52" s="24"/>
      <c r="D52" s="24"/>
      <c r="E52" s="24"/>
      <c r="F52" s="24"/>
      <c r="G52" s="24"/>
      <c r="H52" s="24"/>
      <c r="I52" s="24"/>
      <c r="J52" s="24"/>
      <c r="K52" s="24"/>
      <c r="L52" s="24"/>
      <c r="M52" s="24"/>
      <c r="N52" s="24"/>
      <c r="O52" s="24"/>
      <c r="P52" s="24"/>
      <c r="Q52" s="24"/>
      <c r="R52" s="24"/>
      <c r="S52" s="24"/>
      <c r="T52" s="24"/>
      <c r="U52" s="24"/>
      <c r="V52" s="24"/>
      <c r="W52" s="24"/>
      <c r="X52" s="24"/>
      <c r="Y52" s="24"/>
    </row>
    <row r="54" ht="13.5">
      <c r="A54" s="20" t="s">
        <v>189</v>
      </c>
    </row>
    <row r="55" ht="13.5">
      <c r="A55" s="20" t="s">
        <v>190</v>
      </c>
    </row>
  </sheetData>
  <mergeCells count="1">
    <mergeCell ref="B6:Y6"/>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2:S74"/>
  <sheetViews>
    <sheetView workbookViewId="0" topLeftCell="A1">
      <selection activeCell="A1" sqref="A1"/>
    </sheetView>
  </sheetViews>
  <sheetFormatPr defaultColWidth="9.00390625" defaultRowHeight="13.5"/>
  <cols>
    <col min="1" max="1" width="38.625" style="0" customWidth="1"/>
    <col min="2" max="19" width="17.625" style="0" customWidth="1"/>
  </cols>
  <sheetData>
    <row r="1" ht="14.25" thickBot="1"/>
    <row r="2" spans="1:19" ht="14.25" thickTop="1">
      <c r="A2" s="10" t="s">
        <v>185</v>
      </c>
      <c r="B2" s="14">
        <v>6962</v>
      </c>
      <c r="C2" s="14"/>
      <c r="D2" s="14"/>
      <c r="E2" s="14"/>
      <c r="F2" s="14"/>
      <c r="G2" s="14"/>
      <c r="H2" s="14"/>
      <c r="I2" s="14"/>
      <c r="J2" s="14"/>
      <c r="K2" s="14"/>
      <c r="L2" s="14"/>
      <c r="M2" s="14"/>
      <c r="N2" s="14"/>
      <c r="O2" s="14"/>
      <c r="P2" s="14"/>
      <c r="Q2" s="14"/>
      <c r="R2" s="14"/>
      <c r="S2" s="14"/>
    </row>
    <row r="3" spans="1:19" ht="14.25" thickBot="1">
      <c r="A3" s="11" t="s">
        <v>186</v>
      </c>
      <c r="B3" s="1" t="s">
        <v>187</v>
      </c>
      <c r="C3" s="1"/>
      <c r="D3" s="1"/>
      <c r="E3" s="1"/>
      <c r="F3" s="1"/>
      <c r="G3" s="1"/>
      <c r="H3" s="1"/>
      <c r="I3" s="1"/>
      <c r="J3" s="1"/>
      <c r="K3" s="1"/>
      <c r="L3" s="1"/>
      <c r="M3" s="1"/>
      <c r="N3" s="1"/>
      <c r="O3" s="1"/>
      <c r="P3" s="1"/>
      <c r="Q3" s="1"/>
      <c r="R3" s="1"/>
      <c r="S3" s="1"/>
    </row>
    <row r="4" spans="1:19" ht="14.25" thickTop="1">
      <c r="A4" s="10" t="s">
        <v>76</v>
      </c>
      <c r="B4" s="15" t="str">
        <f>HYPERLINK("http://www.kabupro.jp/mark/20131113/S1000FTD.htm","四半期報告書")</f>
        <v>四半期報告書</v>
      </c>
      <c r="C4" s="15" t="str">
        <f>HYPERLINK("http://www.kabupro.jp/mark/20130628/S000DTZL.htm","有価証券報告書")</f>
        <v>有価証券報告書</v>
      </c>
      <c r="D4" s="15" t="str">
        <f>HYPERLINK("http://www.kabupro.jp/mark/20131113/S1000FTD.htm","四半期報告書")</f>
        <v>四半期報告書</v>
      </c>
      <c r="E4" s="15" t="str">
        <f>HYPERLINK("http://www.kabupro.jp/mark/20130628/S000DTZL.htm","有価証券報告書")</f>
        <v>有価証券報告書</v>
      </c>
      <c r="F4" s="15" t="str">
        <f>HYPERLINK("http://www.kabupro.jp/mark/20121113/S000C9AU.htm","四半期報告書")</f>
        <v>四半期報告書</v>
      </c>
      <c r="G4" s="15" t="str">
        <f>HYPERLINK("http://www.kabupro.jp/mark/20120629/S000B4OG.htm","有価証券報告書")</f>
        <v>有価証券報告書</v>
      </c>
      <c r="H4" s="15" t="str">
        <f>HYPERLINK("http://www.kabupro.jp/mark/20110214/S0007RLX.htm","四半期報告書")</f>
        <v>四半期報告書</v>
      </c>
      <c r="I4" s="15" t="str">
        <f>HYPERLINK("http://www.kabupro.jp/mark/20111114/S0009Q51.htm","四半期報告書")</f>
        <v>四半期報告書</v>
      </c>
      <c r="J4" s="15" t="str">
        <f>HYPERLINK("http://www.kabupro.jp/mark/20100811/S0006IX6.htm","四半期報告書")</f>
        <v>四半期報告書</v>
      </c>
      <c r="K4" s="15" t="str">
        <f>HYPERLINK("http://www.kabupro.jp/mark/20110630/S0008MJI.htm","有価証券報告書")</f>
        <v>有価証券報告書</v>
      </c>
      <c r="L4" s="15" t="str">
        <f>HYPERLINK("http://www.kabupro.jp/mark/20110214/S0007RLX.htm","四半期報告書")</f>
        <v>四半期報告書</v>
      </c>
      <c r="M4" s="15" t="str">
        <f>HYPERLINK("http://www.kabupro.jp/mark/20101112/S00075SO.htm","四半期報告書")</f>
        <v>四半期報告書</v>
      </c>
      <c r="N4" s="15" t="str">
        <f>HYPERLINK("http://www.kabupro.jp/mark/20100811/S0006IX6.htm","四半期報告書")</f>
        <v>四半期報告書</v>
      </c>
      <c r="O4" s="15" t="str">
        <f>HYPERLINK("http://www.kabupro.jp/mark/20100630/S00060GQ.htm","有価証券報告書")</f>
        <v>有価証券報告書</v>
      </c>
      <c r="P4" s="15" t="str">
        <f>HYPERLINK("http://www.kabupro.jp/mark/20100210/S00053QQ.htm","四半期報告書")</f>
        <v>四半期報告書</v>
      </c>
      <c r="Q4" s="15" t="str">
        <f>HYPERLINK("http://www.kabupro.jp/mark/20091113/S0004M9I.htm","四半期報告書")</f>
        <v>四半期報告書</v>
      </c>
      <c r="R4" s="15" t="str">
        <f>HYPERLINK("http://www.kabupro.jp/mark/20090812/S0003X8N.htm","四半期報告書")</f>
        <v>四半期報告書</v>
      </c>
      <c r="S4" s="15" t="str">
        <f>HYPERLINK("http://www.kabupro.jp/mark/20090629/S0003H6P.htm","有価証券報告書")</f>
        <v>有価証券報告書</v>
      </c>
    </row>
    <row r="5" spans="1:19" ht="14.25" thickBot="1">
      <c r="A5" s="11" t="s">
        <v>77</v>
      </c>
      <c r="B5" s="1" t="s">
        <v>252</v>
      </c>
      <c r="C5" s="1" t="s">
        <v>83</v>
      </c>
      <c r="D5" s="1" t="s">
        <v>252</v>
      </c>
      <c r="E5" s="1" t="s">
        <v>83</v>
      </c>
      <c r="F5" s="1" t="s">
        <v>257</v>
      </c>
      <c r="G5" s="1" t="s">
        <v>87</v>
      </c>
      <c r="H5" s="1" t="s">
        <v>266</v>
      </c>
      <c r="I5" s="1" t="s">
        <v>263</v>
      </c>
      <c r="J5" s="1" t="s">
        <v>270</v>
      </c>
      <c r="K5" s="1" t="s">
        <v>89</v>
      </c>
      <c r="L5" s="1" t="s">
        <v>266</v>
      </c>
      <c r="M5" s="1" t="s">
        <v>268</v>
      </c>
      <c r="N5" s="1" t="s">
        <v>270</v>
      </c>
      <c r="O5" s="1" t="s">
        <v>91</v>
      </c>
      <c r="P5" s="1" t="s">
        <v>271</v>
      </c>
      <c r="Q5" s="1" t="s">
        <v>273</v>
      </c>
      <c r="R5" s="1" t="s">
        <v>275</v>
      </c>
      <c r="S5" s="1" t="s">
        <v>93</v>
      </c>
    </row>
    <row r="6" spans="1:19" ht="15" thickBot="1" thickTop="1">
      <c r="A6" s="10" t="s">
        <v>78</v>
      </c>
      <c r="B6" s="18" t="s">
        <v>15</v>
      </c>
      <c r="C6" s="19"/>
      <c r="D6" s="19"/>
      <c r="E6" s="19"/>
      <c r="F6" s="19"/>
      <c r="G6" s="19"/>
      <c r="H6" s="19"/>
      <c r="I6" s="19"/>
      <c r="J6" s="19"/>
      <c r="K6" s="19"/>
      <c r="L6" s="19"/>
      <c r="M6" s="19"/>
      <c r="N6" s="19"/>
      <c r="O6" s="19"/>
      <c r="P6" s="19"/>
      <c r="Q6" s="19"/>
      <c r="R6" s="19"/>
      <c r="S6" s="19"/>
    </row>
    <row r="7" spans="1:19" ht="14.25" thickTop="1">
      <c r="A7" s="12" t="s">
        <v>79</v>
      </c>
      <c r="B7" s="14" t="s">
        <v>37</v>
      </c>
      <c r="C7" s="16" t="s">
        <v>84</v>
      </c>
      <c r="D7" s="14" t="s">
        <v>37</v>
      </c>
      <c r="E7" s="16" t="s">
        <v>84</v>
      </c>
      <c r="F7" s="14" t="s">
        <v>37</v>
      </c>
      <c r="G7" s="16" t="s">
        <v>84</v>
      </c>
      <c r="H7" s="14" t="s">
        <v>37</v>
      </c>
      <c r="I7" s="14" t="s">
        <v>37</v>
      </c>
      <c r="J7" s="14" t="s">
        <v>37</v>
      </c>
      <c r="K7" s="16" t="s">
        <v>84</v>
      </c>
      <c r="L7" s="14" t="s">
        <v>37</v>
      </c>
      <c r="M7" s="14" t="s">
        <v>37</v>
      </c>
      <c r="N7" s="14" t="s">
        <v>37</v>
      </c>
      <c r="O7" s="16" t="s">
        <v>84</v>
      </c>
      <c r="P7" s="14" t="s">
        <v>37</v>
      </c>
      <c r="Q7" s="14" t="s">
        <v>37</v>
      </c>
      <c r="R7" s="14" t="s">
        <v>37</v>
      </c>
      <c r="S7" s="16" t="s">
        <v>84</v>
      </c>
    </row>
    <row r="8" spans="1:19" ht="13.5">
      <c r="A8" s="13" t="s">
        <v>80</v>
      </c>
      <c r="B8" s="1" t="s">
        <v>38</v>
      </c>
      <c r="C8" s="17" t="s">
        <v>191</v>
      </c>
      <c r="D8" s="1" t="s">
        <v>191</v>
      </c>
      <c r="E8" s="17" t="s">
        <v>192</v>
      </c>
      <c r="F8" s="1" t="s">
        <v>192</v>
      </c>
      <c r="G8" s="17" t="s">
        <v>193</v>
      </c>
      <c r="H8" s="1" t="s">
        <v>193</v>
      </c>
      <c r="I8" s="1" t="s">
        <v>193</v>
      </c>
      <c r="J8" s="1" t="s">
        <v>193</v>
      </c>
      <c r="K8" s="17" t="s">
        <v>194</v>
      </c>
      <c r="L8" s="1" t="s">
        <v>194</v>
      </c>
      <c r="M8" s="1" t="s">
        <v>194</v>
      </c>
      <c r="N8" s="1" t="s">
        <v>194</v>
      </c>
      <c r="O8" s="17" t="s">
        <v>195</v>
      </c>
      <c r="P8" s="1" t="s">
        <v>195</v>
      </c>
      <c r="Q8" s="1" t="s">
        <v>195</v>
      </c>
      <c r="R8" s="1" t="s">
        <v>195</v>
      </c>
      <c r="S8" s="17" t="s">
        <v>196</v>
      </c>
    </row>
    <row r="9" spans="1:19" ht="13.5">
      <c r="A9" s="13" t="s">
        <v>81</v>
      </c>
      <c r="B9" s="1" t="s">
        <v>253</v>
      </c>
      <c r="C9" s="17" t="s">
        <v>85</v>
      </c>
      <c r="D9" s="1" t="s">
        <v>258</v>
      </c>
      <c r="E9" s="17" t="s">
        <v>86</v>
      </c>
      <c r="F9" s="1" t="s">
        <v>264</v>
      </c>
      <c r="G9" s="17" t="s">
        <v>88</v>
      </c>
      <c r="H9" s="1" t="s">
        <v>267</v>
      </c>
      <c r="I9" s="1" t="s">
        <v>269</v>
      </c>
      <c r="J9" s="1" t="s">
        <v>91</v>
      </c>
      <c r="K9" s="17" t="s">
        <v>90</v>
      </c>
      <c r="L9" s="1" t="s">
        <v>272</v>
      </c>
      <c r="M9" s="1" t="s">
        <v>274</v>
      </c>
      <c r="N9" s="1" t="s">
        <v>276</v>
      </c>
      <c r="O9" s="17" t="s">
        <v>92</v>
      </c>
      <c r="P9" s="1" t="s">
        <v>278</v>
      </c>
      <c r="Q9" s="1" t="s">
        <v>280</v>
      </c>
      <c r="R9" s="1" t="s">
        <v>282</v>
      </c>
      <c r="S9" s="17" t="s">
        <v>94</v>
      </c>
    </row>
    <row r="10" spans="1:19" ht="14.25" thickBot="1">
      <c r="A10" s="13" t="s">
        <v>82</v>
      </c>
      <c r="B10" s="1" t="s">
        <v>96</v>
      </c>
      <c r="C10" s="17" t="s">
        <v>96</v>
      </c>
      <c r="D10" s="1" t="s">
        <v>96</v>
      </c>
      <c r="E10" s="17" t="s">
        <v>96</v>
      </c>
      <c r="F10" s="1" t="s">
        <v>96</v>
      </c>
      <c r="G10" s="17" t="s">
        <v>96</v>
      </c>
      <c r="H10" s="1" t="s">
        <v>96</v>
      </c>
      <c r="I10" s="1" t="s">
        <v>96</v>
      </c>
      <c r="J10" s="1" t="s">
        <v>96</v>
      </c>
      <c r="K10" s="17" t="s">
        <v>96</v>
      </c>
      <c r="L10" s="1" t="s">
        <v>96</v>
      </c>
      <c r="M10" s="1" t="s">
        <v>96</v>
      </c>
      <c r="N10" s="1" t="s">
        <v>96</v>
      </c>
      <c r="O10" s="17" t="s">
        <v>96</v>
      </c>
      <c r="P10" s="1" t="s">
        <v>96</v>
      </c>
      <c r="Q10" s="1" t="s">
        <v>96</v>
      </c>
      <c r="R10" s="1" t="s">
        <v>96</v>
      </c>
      <c r="S10" s="17" t="s">
        <v>96</v>
      </c>
    </row>
    <row r="11" spans="1:19" ht="14.25" thickTop="1">
      <c r="A11" s="30" t="s">
        <v>243</v>
      </c>
      <c r="B11" s="27">
        <v>656085</v>
      </c>
      <c r="C11" s="21">
        <v>1387141</v>
      </c>
      <c r="D11" s="27">
        <v>327428</v>
      </c>
      <c r="E11" s="21">
        <v>-47174</v>
      </c>
      <c r="F11" s="27">
        <v>-4519</v>
      </c>
      <c r="G11" s="21">
        <v>939911</v>
      </c>
      <c r="H11" s="27">
        <v>619947</v>
      </c>
      <c r="I11" s="27">
        <v>461878</v>
      </c>
      <c r="J11" s="27">
        <v>288329</v>
      </c>
      <c r="K11" s="21">
        <v>701821</v>
      </c>
      <c r="L11" s="27">
        <v>98068</v>
      </c>
      <c r="M11" s="27">
        <v>-551912</v>
      </c>
      <c r="N11" s="27">
        <v>-303190</v>
      </c>
      <c r="O11" s="21">
        <v>-1524115</v>
      </c>
      <c r="P11" s="27">
        <v>854286</v>
      </c>
      <c r="Q11" s="27">
        <v>1573334</v>
      </c>
      <c r="R11" s="27">
        <v>1022564</v>
      </c>
      <c r="S11" s="21">
        <v>3013312</v>
      </c>
    </row>
    <row r="12" spans="1:19" ht="13.5">
      <c r="A12" s="6" t="s">
        <v>222</v>
      </c>
      <c r="B12" s="28">
        <v>1747357</v>
      </c>
      <c r="C12" s="22">
        <v>3550701</v>
      </c>
      <c r="D12" s="28">
        <v>1677277</v>
      </c>
      <c r="E12" s="22">
        <v>3919504</v>
      </c>
      <c r="F12" s="28">
        <v>1927962</v>
      </c>
      <c r="G12" s="22">
        <v>3748487</v>
      </c>
      <c r="H12" s="28">
        <v>2742757</v>
      </c>
      <c r="I12" s="28">
        <v>1780942</v>
      </c>
      <c r="J12" s="28">
        <v>814227</v>
      </c>
      <c r="K12" s="22">
        <v>3232214</v>
      </c>
      <c r="L12" s="28">
        <v>2386759</v>
      </c>
      <c r="M12" s="28">
        <v>1538805</v>
      </c>
      <c r="N12" s="28">
        <v>699836</v>
      </c>
      <c r="O12" s="22">
        <v>3585614</v>
      </c>
      <c r="P12" s="28">
        <v>2663349</v>
      </c>
      <c r="Q12" s="28">
        <v>1732004</v>
      </c>
      <c r="R12" s="28">
        <v>838779</v>
      </c>
      <c r="S12" s="22">
        <v>3447065</v>
      </c>
    </row>
    <row r="13" spans="1:19" ht="13.5">
      <c r="A13" s="6" t="s">
        <v>237</v>
      </c>
      <c r="B13" s="28"/>
      <c r="C13" s="22">
        <v>15872</v>
      </c>
      <c r="D13" s="28"/>
      <c r="E13" s="22">
        <v>40987</v>
      </c>
      <c r="F13" s="28"/>
      <c r="G13" s="22"/>
      <c r="H13" s="28"/>
      <c r="I13" s="28"/>
      <c r="J13" s="28"/>
      <c r="K13" s="22">
        <v>47037</v>
      </c>
      <c r="L13" s="28"/>
      <c r="M13" s="28"/>
      <c r="N13" s="28"/>
      <c r="O13" s="22">
        <v>608016</v>
      </c>
      <c r="P13" s="28"/>
      <c r="Q13" s="28"/>
      <c r="R13" s="28"/>
      <c r="S13" s="22">
        <v>33600</v>
      </c>
    </row>
    <row r="14" spans="1:19" ht="13.5">
      <c r="A14" s="6" t="s">
        <v>39</v>
      </c>
      <c r="B14" s="28">
        <v>25909</v>
      </c>
      <c r="C14" s="22">
        <v>49613</v>
      </c>
      <c r="D14" s="28">
        <v>24497</v>
      </c>
      <c r="E14" s="22">
        <v>67263</v>
      </c>
      <c r="F14" s="28">
        <v>42897</v>
      </c>
      <c r="G14" s="22">
        <v>83338</v>
      </c>
      <c r="H14" s="28">
        <v>61312</v>
      </c>
      <c r="I14" s="28">
        <v>40462</v>
      </c>
      <c r="J14" s="28"/>
      <c r="K14" s="22">
        <v>99373</v>
      </c>
      <c r="L14" s="28">
        <v>76266</v>
      </c>
      <c r="M14" s="28">
        <v>52896</v>
      </c>
      <c r="N14" s="28"/>
      <c r="O14" s="22">
        <v>105223</v>
      </c>
      <c r="P14" s="28">
        <v>74265</v>
      </c>
      <c r="Q14" s="28">
        <v>43307</v>
      </c>
      <c r="R14" s="28"/>
      <c r="S14" s="22">
        <v>100971</v>
      </c>
    </row>
    <row r="15" spans="1:19" ht="13.5">
      <c r="A15" s="6" t="s">
        <v>40</v>
      </c>
      <c r="B15" s="28">
        <v>-1652</v>
      </c>
      <c r="C15" s="22">
        <v>-9615</v>
      </c>
      <c r="D15" s="28">
        <v>-6896</v>
      </c>
      <c r="E15" s="22">
        <v>-40706</v>
      </c>
      <c r="F15" s="28">
        <v>-14820</v>
      </c>
      <c r="G15" s="22">
        <v>-24160</v>
      </c>
      <c r="H15" s="28">
        <v>-19635</v>
      </c>
      <c r="I15" s="28">
        <v>-24574</v>
      </c>
      <c r="J15" s="28"/>
      <c r="K15" s="22">
        <v>34006</v>
      </c>
      <c r="L15" s="28">
        <v>21842</v>
      </c>
      <c r="M15" s="28">
        <v>20337</v>
      </c>
      <c r="N15" s="28"/>
      <c r="O15" s="22">
        <v>-7479</v>
      </c>
      <c r="P15" s="28">
        <v>5832</v>
      </c>
      <c r="Q15" s="28">
        <v>-6666</v>
      </c>
      <c r="R15" s="28"/>
      <c r="S15" s="22">
        <v>-11790</v>
      </c>
    </row>
    <row r="16" spans="1:19" ht="13.5">
      <c r="A16" s="6" t="s">
        <v>41</v>
      </c>
      <c r="B16" s="28">
        <v>33832</v>
      </c>
      <c r="C16" s="22">
        <v>120009</v>
      </c>
      <c r="D16" s="28">
        <v>125174</v>
      </c>
      <c r="E16" s="22">
        <v>-120370</v>
      </c>
      <c r="F16" s="28">
        <v>-214536</v>
      </c>
      <c r="G16" s="22">
        <v>247454</v>
      </c>
      <c r="H16" s="28">
        <v>9434</v>
      </c>
      <c r="I16" s="28">
        <v>257154</v>
      </c>
      <c r="J16" s="28">
        <v>-519</v>
      </c>
      <c r="K16" s="22">
        <v>-261529</v>
      </c>
      <c r="L16" s="28">
        <v>-388996</v>
      </c>
      <c r="M16" s="28">
        <v>-517018</v>
      </c>
      <c r="N16" s="28">
        <v>-493831</v>
      </c>
      <c r="O16" s="22">
        <v>-44411</v>
      </c>
      <c r="P16" s="28">
        <v>-422619</v>
      </c>
      <c r="Q16" s="28">
        <v>16708</v>
      </c>
      <c r="R16" s="28">
        <v>-317361</v>
      </c>
      <c r="S16" s="22">
        <v>-46490</v>
      </c>
    </row>
    <row r="17" spans="1:19" ht="13.5">
      <c r="A17" s="6" t="s">
        <v>42</v>
      </c>
      <c r="B17" s="28">
        <v>7500</v>
      </c>
      <c r="C17" s="22"/>
      <c r="D17" s="28">
        <v>7500</v>
      </c>
      <c r="E17" s="22">
        <v>-10000</v>
      </c>
      <c r="F17" s="28">
        <v>-2500</v>
      </c>
      <c r="G17" s="22">
        <v>10000</v>
      </c>
      <c r="H17" s="28">
        <v>11250</v>
      </c>
      <c r="I17" s="28">
        <v>7500</v>
      </c>
      <c r="J17" s="28"/>
      <c r="K17" s="22"/>
      <c r="L17" s="28"/>
      <c r="M17" s="28"/>
      <c r="N17" s="28"/>
      <c r="O17" s="22">
        <v>-15000</v>
      </c>
      <c r="P17" s="28">
        <v>-3750</v>
      </c>
      <c r="Q17" s="28">
        <v>-7500</v>
      </c>
      <c r="R17" s="28">
        <v>-11250</v>
      </c>
      <c r="S17" s="22">
        <v>-20000</v>
      </c>
    </row>
    <row r="18" spans="1:19" ht="13.5">
      <c r="A18" s="6" t="s">
        <v>43</v>
      </c>
      <c r="B18" s="28">
        <v>-59261</v>
      </c>
      <c r="C18" s="22">
        <v>50150</v>
      </c>
      <c r="D18" s="28">
        <v>11771</v>
      </c>
      <c r="E18" s="22">
        <v>77548</v>
      </c>
      <c r="F18" s="28">
        <v>28979</v>
      </c>
      <c r="G18" s="22">
        <v>87265</v>
      </c>
      <c r="H18" s="28">
        <v>48663</v>
      </c>
      <c r="I18" s="28">
        <v>31730</v>
      </c>
      <c r="J18" s="28">
        <v>13018</v>
      </c>
      <c r="K18" s="22">
        <v>78828</v>
      </c>
      <c r="L18" s="28">
        <v>58959</v>
      </c>
      <c r="M18" s="28">
        <v>42242</v>
      </c>
      <c r="N18" s="28">
        <v>7241</v>
      </c>
      <c r="O18" s="22">
        <v>-5115</v>
      </c>
      <c r="P18" s="28">
        <v>14463</v>
      </c>
      <c r="Q18" s="28">
        <v>12259</v>
      </c>
      <c r="R18" s="28">
        <v>6867</v>
      </c>
      <c r="S18" s="22">
        <v>-17420</v>
      </c>
    </row>
    <row r="19" spans="1:19" ht="13.5">
      <c r="A19" s="6" t="s">
        <v>44</v>
      </c>
      <c r="B19" s="28"/>
      <c r="C19" s="22"/>
      <c r="D19" s="28"/>
      <c r="E19" s="22"/>
      <c r="F19" s="28"/>
      <c r="G19" s="22"/>
      <c r="H19" s="28"/>
      <c r="I19" s="28"/>
      <c r="J19" s="28"/>
      <c r="K19" s="22"/>
      <c r="L19" s="28"/>
      <c r="M19" s="28"/>
      <c r="N19" s="28"/>
      <c r="O19" s="22">
        <v>-221371</v>
      </c>
      <c r="P19" s="28">
        <v>-221371</v>
      </c>
      <c r="Q19" s="28">
        <v>-221371</v>
      </c>
      <c r="R19" s="28">
        <v>-221371</v>
      </c>
      <c r="S19" s="22">
        <v>13599</v>
      </c>
    </row>
    <row r="20" spans="1:19" ht="13.5">
      <c r="A20" s="6" t="s">
        <v>45</v>
      </c>
      <c r="B20" s="28"/>
      <c r="C20" s="22"/>
      <c r="D20" s="28"/>
      <c r="E20" s="22"/>
      <c r="F20" s="28"/>
      <c r="G20" s="22"/>
      <c r="H20" s="28"/>
      <c r="I20" s="28"/>
      <c r="J20" s="28">
        <v>-24734</v>
      </c>
      <c r="K20" s="22"/>
      <c r="L20" s="28"/>
      <c r="M20" s="28"/>
      <c r="N20" s="28"/>
      <c r="O20" s="22"/>
      <c r="P20" s="28"/>
      <c r="Q20" s="28"/>
      <c r="R20" s="28"/>
      <c r="S20" s="22"/>
    </row>
    <row r="21" spans="1:19" ht="13.5">
      <c r="A21" s="6" t="s">
        <v>46</v>
      </c>
      <c r="B21" s="28">
        <v>-25936</v>
      </c>
      <c r="C21" s="22">
        <v>-41989</v>
      </c>
      <c r="D21" s="28">
        <v>-22285</v>
      </c>
      <c r="E21" s="22">
        <v>-56077</v>
      </c>
      <c r="F21" s="28">
        <v>-30285</v>
      </c>
      <c r="G21" s="22">
        <v>-47074</v>
      </c>
      <c r="H21" s="28">
        <v>-35657</v>
      </c>
      <c r="I21" s="28">
        <v>-23055</v>
      </c>
      <c r="J21" s="28">
        <v>-17933</v>
      </c>
      <c r="K21" s="22">
        <v>-65623</v>
      </c>
      <c r="L21" s="28">
        <v>-55191</v>
      </c>
      <c r="M21" s="28">
        <v>-32189</v>
      </c>
      <c r="N21" s="28">
        <v>-23854</v>
      </c>
      <c r="O21" s="22">
        <v>-116387</v>
      </c>
      <c r="P21" s="28">
        <v>-99618</v>
      </c>
      <c r="Q21" s="28">
        <v>-63473</v>
      </c>
      <c r="R21" s="28">
        <v>-40640</v>
      </c>
      <c r="S21" s="22">
        <v>-198414</v>
      </c>
    </row>
    <row r="22" spans="1:19" ht="13.5">
      <c r="A22" s="6" t="s">
        <v>219</v>
      </c>
      <c r="B22" s="28">
        <v>125970</v>
      </c>
      <c r="C22" s="22">
        <v>294817</v>
      </c>
      <c r="D22" s="28">
        <v>151216</v>
      </c>
      <c r="E22" s="22">
        <v>345358</v>
      </c>
      <c r="F22" s="28">
        <v>173037</v>
      </c>
      <c r="G22" s="22">
        <v>384655</v>
      </c>
      <c r="H22" s="28">
        <v>298806</v>
      </c>
      <c r="I22" s="28">
        <v>188906</v>
      </c>
      <c r="J22" s="28">
        <v>94231</v>
      </c>
      <c r="K22" s="22">
        <v>402839</v>
      </c>
      <c r="L22" s="28">
        <v>303087</v>
      </c>
      <c r="M22" s="28">
        <v>196857</v>
      </c>
      <c r="N22" s="28">
        <v>88508</v>
      </c>
      <c r="O22" s="22">
        <v>388842</v>
      </c>
      <c r="P22" s="28">
        <v>286068</v>
      </c>
      <c r="Q22" s="28">
        <v>182739</v>
      </c>
      <c r="R22" s="28">
        <v>99837</v>
      </c>
      <c r="S22" s="22">
        <v>574567</v>
      </c>
    </row>
    <row r="23" spans="1:19" ht="13.5">
      <c r="A23" s="6" t="s">
        <v>47</v>
      </c>
      <c r="B23" s="28">
        <v>24136</v>
      </c>
      <c r="C23" s="22">
        <v>-141152</v>
      </c>
      <c r="D23" s="28">
        <v>85028</v>
      </c>
      <c r="E23" s="22">
        <v>-72915</v>
      </c>
      <c r="F23" s="28">
        <v>130866</v>
      </c>
      <c r="G23" s="22">
        <v>-127630</v>
      </c>
      <c r="H23" s="28">
        <v>48188</v>
      </c>
      <c r="I23" s="28">
        <v>163740</v>
      </c>
      <c r="J23" s="28"/>
      <c r="K23" s="22">
        <v>282688</v>
      </c>
      <c r="L23" s="28">
        <v>231299</v>
      </c>
      <c r="M23" s="28">
        <v>72580</v>
      </c>
      <c r="N23" s="28"/>
      <c r="O23" s="22">
        <v>-292728</v>
      </c>
      <c r="P23" s="28">
        <v>-222301</v>
      </c>
      <c r="Q23" s="28">
        <v>-446096</v>
      </c>
      <c r="R23" s="28"/>
      <c r="S23" s="22">
        <v>-171480</v>
      </c>
    </row>
    <row r="24" spans="1:19" ht="13.5">
      <c r="A24" s="6" t="s">
        <v>48</v>
      </c>
      <c r="B24" s="28"/>
      <c r="C24" s="22"/>
      <c r="D24" s="28"/>
      <c r="E24" s="22"/>
      <c r="F24" s="28"/>
      <c r="G24" s="22"/>
      <c r="H24" s="28"/>
      <c r="I24" s="28"/>
      <c r="J24" s="28"/>
      <c r="K24" s="22">
        <v>-166152</v>
      </c>
      <c r="L24" s="28">
        <v>-102816</v>
      </c>
      <c r="M24" s="28">
        <v>-56766</v>
      </c>
      <c r="N24" s="28">
        <v>-39068</v>
      </c>
      <c r="O24" s="22">
        <v>-6000</v>
      </c>
      <c r="P24" s="28">
        <v>-6000</v>
      </c>
      <c r="Q24" s="28"/>
      <c r="R24" s="28"/>
      <c r="S24" s="22">
        <v>-7208</v>
      </c>
    </row>
    <row r="25" spans="1:19" ht="13.5">
      <c r="A25" s="6" t="s">
        <v>49</v>
      </c>
      <c r="B25" s="28"/>
      <c r="C25" s="22">
        <v>11904</v>
      </c>
      <c r="D25" s="28">
        <v>51773</v>
      </c>
      <c r="E25" s="22">
        <v>90777</v>
      </c>
      <c r="F25" s="28">
        <v>98856</v>
      </c>
      <c r="G25" s="22"/>
      <c r="H25" s="28"/>
      <c r="I25" s="28"/>
      <c r="J25" s="28"/>
      <c r="K25" s="22">
        <v>1408</v>
      </c>
      <c r="L25" s="28">
        <v>26276</v>
      </c>
      <c r="M25" s="28">
        <v>18702</v>
      </c>
      <c r="N25" s="28">
        <v>2007</v>
      </c>
      <c r="O25" s="22">
        <v>256448</v>
      </c>
      <c r="P25" s="28">
        <v>236837</v>
      </c>
      <c r="Q25" s="28">
        <v>104578</v>
      </c>
      <c r="R25" s="28">
        <v>104424</v>
      </c>
      <c r="S25" s="22"/>
    </row>
    <row r="26" spans="1:19" ht="13.5">
      <c r="A26" s="6" t="s">
        <v>50</v>
      </c>
      <c r="B26" s="28">
        <v>4389</v>
      </c>
      <c r="C26" s="22">
        <v>-3579</v>
      </c>
      <c r="D26" s="28">
        <v>-1444</v>
      </c>
      <c r="E26" s="22">
        <v>-4950</v>
      </c>
      <c r="F26" s="28">
        <v>-7055</v>
      </c>
      <c r="G26" s="22">
        <v>-12817</v>
      </c>
      <c r="H26" s="28">
        <v>-8268</v>
      </c>
      <c r="I26" s="28">
        <v>-6061</v>
      </c>
      <c r="J26" s="28"/>
      <c r="K26" s="22">
        <v>-1819</v>
      </c>
      <c r="L26" s="28">
        <v>-5310</v>
      </c>
      <c r="M26" s="28">
        <v>-849</v>
      </c>
      <c r="N26" s="28"/>
      <c r="O26" s="22"/>
      <c r="P26" s="28">
        <v>-23055</v>
      </c>
      <c r="Q26" s="28">
        <v>-21275</v>
      </c>
      <c r="R26" s="28"/>
      <c r="S26" s="22"/>
    </row>
    <row r="27" spans="1:19" ht="13.5">
      <c r="A27" s="6" t="s">
        <v>51</v>
      </c>
      <c r="B27" s="28">
        <v>15373</v>
      </c>
      <c r="C27" s="22">
        <v>24789</v>
      </c>
      <c r="D27" s="28">
        <v>9846</v>
      </c>
      <c r="E27" s="22">
        <v>16190</v>
      </c>
      <c r="F27" s="28">
        <v>12421</v>
      </c>
      <c r="G27" s="22">
        <v>16763</v>
      </c>
      <c r="H27" s="28">
        <v>13824</v>
      </c>
      <c r="I27" s="28">
        <v>884</v>
      </c>
      <c r="J27" s="28"/>
      <c r="K27" s="22">
        <v>24848</v>
      </c>
      <c r="L27" s="28">
        <v>2784</v>
      </c>
      <c r="M27" s="28">
        <v>2679</v>
      </c>
      <c r="N27" s="28"/>
      <c r="O27" s="22"/>
      <c r="P27" s="28">
        <v>5368</v>
      </c>
      <c r="Q27" s="28">
        <v>4288</v>
      </c>
      <c r="R27" s="28"/>
      <c r="S27" s="22"/>
    </row>
    <row r="28" spans="1:19" ht="13.5">
      <c r="A28" s="6" t="s">
        <v>52</v>
      </c>
      <c r="B28" s="28">
        <v>-2343</v>
      </c>
      <c r="C28" s="22">
        <v>-27576</v>
      </c>
      <c r="D28" s="28">
        <v>-26199</v>
      </c>
      <c r="E28" s="22">
        <v>-39965</v>
      </c>
      <c r="F28" s="28">
        <v>-31536</v>
      </c>
      <c r="G28" s="22">
        <v>-114727</v>
      </c>
      <c r="H28" s="28">
        <v>-116334</v>
      </c>
      <c r="I28" s="28">
        <v>-118646</v>
      </c>
      <c r="J28" s="28"/>
      <c r="K28" s="22"/>
      <c r="L28" s="28"/>
      <c r="M28" s="28"/>
      <c r="N28" s="28"/>
      <c r="O28" s="22"/>
      <c r="P28" s="28"/>
      <c r="Q28" s="28"/>
      <c r="R28" s="28"/>
      <c r="S28" s="22"/>
    </row>
    <row r="29" spans="1:19" ht="13.5">
      <c r="A29" s="6" t="s">
        <v>213</v>
      </c>
      <c r="B29" s="28">
        <v>-5810</v>
      </c>
      <c r="C29" s="22">
        <v>-205020</v>
      </c>
      <c r="D29" s="28">
        <v>-148552</v>
      </c>
      <c r="E29" s="22">
        <v>-68023</v>
      </c>
      <c r="F29" s="28">
        <v>-4343</v>
      </c>
      <c r="G29" s="22"/>
      <c r="H29" s="28"/>
      <c r="I29" s="28"/>
      <c r="J29" s="28"/>
      <c r="K29" s="22"/>
      <c r="L29" s="28"/>
      <c r="M29" s="28"/>
      <c r="N29" s="28"/>
      <c r="O29" s="22"/>
      <c r="P29" s="28"/>
      <c r="Q29" s="28"/>
      <c r="R29" s="28"/>
      <c r="S29" s="22"/>
    </row>
    <row r="30" spans="1:19" ht="13.5">
      <c r="A30" s="6" t="s">
        <v>53</v>
      </c>
      <c r="B30" s="28"/>
      <c r="C30" s="22"/>
      <c r="D30" s="28"/>
      <c r="E30" s="22"/>
      <c r="F30" s="28"/>
      <c r="G30" s="22">
        <v>26479</v>
      </c>
      <c r="H30" s="28"/>
      <c r="I30" s="28"/>
      <c r="J30" s="28"/>
      <c r="K30" s="22">
        <v>14131</v>
      </c>
      <c r="L30" s="28"/>
      <c r="M30" s="28"/>
      <c r="N30" s="28"/>
      <c r="O30" s="22">
        <v>6911</v>
      </c>
      <c r="P30" s="28"/>
      <c r="Q30" s="28"/>
      <c r="R30" s="28"/>
      <c r="S30" s="22">
        <v>11791</v>
      </c>
    </row>
    <row r="31" spans="1:19" ht="13.5">
      <c r="A31" s="6" t="s">
        <v>54</v>
      </c>
      <c r="B31" s="28">
        <v>75768</v>
      </c>
      <c r="C31" s="22">
        <v>760970</v>
      </c>
      <c r="D31" s="28">
        <v>-679995</v>
      </c>
      <c r="E31" s="22">
        <v>1875566</v>
      </c>
      <c r="F31" s="28">
        <v>306122</v>
      </c>
      <c r="G31" s="22">
        <v>-182238</v>
      </c>
      <c r="H31" s="28">
        <v>-973191</v>
      </c>
      <c r="I31" s="28">
        <v>-1098011</v>
      </c>
      <c r="J31" s="28">
        <v>-145047</v>
      </c>
      <c r="K31" s="22">
        <v>-1858771</v>
      </c>
      <c r="L31" s="28">
        <v>-1559026</v>
      </c>
      <c r="M31" s="28">
        <v>-735168</v>
      </c>
      <c r="N31" s="28">
        <v>1499104</v>
      </c>
      <c r="O31" s="22">
        <v>1740469</v>
      </c>
      <c r="P31" s="28">
        <v>-1061271</v>
      </c>
      <c r="Q31" s="28">
        <v>300873</v>
      </c>
      <c r="R31" s="28">
        <v>1177339</v>
      </c>
      <c r="S31" s="22">
        <v>-749029</v>
      </c>
    </row>
    <row r="32" spans="1:19" ht="13.5">
      <c r="A32" s="6" t="s">
        <v>55</v>
      </c>
      <c r="B32" s="28">
        <v>273264</v>
      </c>
      <c r="C32" s="22">
        <v>326494</v>
      </c>
      <c r="D32" s="28">
        <v>-203814</v>
      </c>
      <c r="E32" s="22">
        <v>-66450</v>
      </c>
      <c r="F32" s="28">
        <v>-178651</v>
      </c>
      <c r="G32" s="22">
        <v>-1007563</v>
      </c>
      <c r="H32" s="28">
        <v>-1281468</v>
      </c>
      <c r="I32" s="28">
        <v>-925131</v>
      </c>
      <c r="J32" s="28">
        <v>-425206</v>
      </c>
      <c r="K32" s="22">
        <v>-83769</v>
      </c>
      <c r="L32" s="28">
        <v>778859</v>
      </c>
      <c r="M32" s="28">
        <v>825576</v>
      </c>
      <c r="N32" s="28">
        <v>811480</v>
      </c>
      <c r="O32" s="22">
        <v>648296</v>
      </c>
      <c r="P32" s="28">
        <v>-250075</v>
      </c>
      <c r="Q32" s="28">
        <v>-38649</v>
      </c>
      <c r="R32" s="28">
        <v>-233739</v>
      </c>
      <c r="S32" s="22">
        <v>52596</v>
      </c>
    </row>
    <row r="33" spans="1:19" ht="13.5">
      <c r="A33" s="6" t="s">
        <v>56</v>
      </c>
      <c r="B33" s="28">
        <v>126451</v>
      </c>
      <c r="C33" s="22">
        <v>-1076153</v>
      </c>
      <c r="D33" s="28">
        <v>189533</v>
      </c>
      <c r="E33" s="22">
        <v>326668</v>
      </c>
      <c r="F33" s="28">
        <v>790063</v>
      </c>
      <c r="G33" s="22">
        <v>-344174</v>
      </c>
      <c r="H33" s="28">
        <v>606094</v>
      </c>
      <c r="I33" s="28">
        <v>418766</v>
      </c>
      <c r="J33" s="28">
        <v>-455396</v>
      </c>
      <c r="K33" s="22">
        <v>430093</v>
      </c>
      <c r="L33" s="28">
        <v>-248998</v>
      </c>
      <c r="M33" s="28">
        <v>-37721</v>
      </c>
      <c r="N33" s="28">
        <v>-1817507</v>
      </c>
      <c r="O33" s="22">
        <v>-246117</v>
      </c>
      <c r="P33" s="28">
        <v>408862</v>
      </c>
      <c r="Q33" s="28">
        <v>-1756551</v>
      </c>
      <c r="R33" s="28">
        <v>-1400093</v>
      </c>
      <c r="S33" s="22">
        <v>1109329</v>
      </c>
    </row>
    <row r="34" spans="1:19" ht="13.5">
      <c r="A34" s="6" t="s">
        <v>113</v>
      </c>
      <c r="B34" s="28">
        <v>187400</v>
      </c>
      <c r="C34" s="22">
        <v>-133098</v>
      </c>
      <c r="D34" s="28">
        <v>84308</v>
      </c>
      <c r="E34" s="22">
        <v>138950</v>
      </c>
      <c r="F34" s="28">
        <v>77852</v>
      </c>
      <c r="G34" s="22">
        <v>-290959</v>
      </c>
      <c r="H34" s="28">
        <v>377541</v>
      </c>
      <c r="I34" s="28">
        <v>-213034</v>
      </c>
      <c r="J34" s="28">
        <v>839350</v>
      </c>
      <c r="K34" s="22">
        <v>50763</v>
      </c>
      <c r="L34" s="28">
        <v>377414</v>
      </c>
      <c r="M34" s="28">
        <v>681875</v>
      </c>
      <c r="N34" s="28">
        <v>999469</v>
      </c>
      <c r="O34" s="22">
        <v>105710</v>
      </c>
      <c r="P34" s="28">
        <v>558375</v>
      </c>
      <c r="Q34" s="28">
        <v>357818</v>
      </c>
      <c r="R34" s="28">
        <v>259268</v>
      </c>
      <c r="S34" s="22">
        <v>-336727</v>
      </c>
    </row>
    <row r="35" spans="1:19" ht="13.5">
      <c r="A35" s="6" t="s">
        <v>57</v>
      </c>
      <c r="B35" s="28">
        <v>3208434</v>
      </c>
      <c r="C35" s="22">
        <v>4954279</v>
      </c>
      <c r="D35" s="28">
        <v>1656168</v>
      </c>
      <c r="E35" s="22">
        <v>6372181</v>
      </c>
      <c r="F35" s="28">
        <v>3100810</v>
      </c>
      <c r="G35" s="22">
        <v>3403200</v>
      </c>
      <c r="H35" s="28">
        <v>2413455</v>
      </c>
      <c r="I35" s="28">
        <v>953643</v>
      </c>
      <c r="J35" s="28">
        <v>990510</v>
      </c>
      <c r="K35" s="22">
        <v>2962391</v>
      </c>
      <c r="L35" s="28">
        <v>2001276</v>
      </c>
      <c r="M35" s="28">
        <v>1520927</v>
      </c>
      <c r="N35" s="28">
        <v>1430196</v>
      </c>
      <c r="O35" s="22">
        <v>4966128</v>
      </c>
      <c r="P35" s="28">
        <v>2797645</v>
      </c>
      <c r="Q35" s="28">
        <v>1766330</v>
      </c>
      <c r="R35" s="28">
        <v>1284626</v>
      </c>
      <c r="S35" s="22">
        <v>7007068</v>
      </c>
    </row>
    <row r="36" spans="1:19" ht="13.5">
      <c r="A36" s="6" t="s">
        <v>58</v>
      </c>
      <c r="B36" s="28">
        <v>25936</v>
      </c>
      <c r="C36" s="22">
        <v>41989</v>
      </c>
      <c r="D36" s="28">
        <v>22285</v>
      </c>
      <c r="E36" s="22">
        <v>56077</v>
      </c>
      <c r="F36" s="28">
        <v>30285</v>
      </c>
      <c r="G36" s="22">
        <v>47074</v>
      </c>
      <c r="H36" s="28">
        <v>35657</v>
      </c>
      <c r="I36" s="28">
        <v>23055</v>
      </c>
      <c r="J36" s="28">
        <v>17933</v>
      </c>
      <c r="K36" s="22">
        <v>65623</v>
      </c>
      <c r="L36" s="28">
        <v>55191</v>
      </c>
      <c r="M36" s="28">
        <v>32189</v>
      </c>
      <c r="N36" s="28">
        <v>23854</v>
      </c>
      <c r="O36" s="22">
        <v>116387</v>
      </c>
      <c r="P36" s="28">
        <v>99148</v>
      </c>
      <c r="Q36" s="28">
        <v>63199</v>
      </c>
      <c r="R36" s="28">
        <v>38323</v>
      </c>
      <c r="S36" s="22">
        <v>196115</v>
      </c>
    </row>
    <row r="37" spans="1:19" ht="13.5">
      <c r="A37" s="6" t="s">
        <v>59</v>
      </c>
      <c r="B37" s="28">
        <v>-133524</v>
      </c>
      <c r="C37" s="22">
        <v>-296785</v>
      </c>
      <c r="D37" s="28">
        <v>-149519</v>
      </c>
      <c r="E37" s="22">
        <v>-343128</v>
      </c>
      <c r="F37" s="28">
        <v>-125990</v>
      </c>
      <c r="G37" s="22">
        <v>-368463</v>
      </c>
      <c r="H37" s="28">
        <v>-264477</v>
      </c>
      <c r="I37" s="28">
        <v>-189727</v>
      </c>
      <c r="J37" s="28">
        <v>-88564</v>
      </c>
      <c r="K37" s="22">
        <v>-411471</v>
      </c>
      <c r="L37" s="28">
        <v>-304485</v>
      </c>
      <c r="M37" s="28">
        <v>-195838</v>
      </c>
      <c r="N37" s="28">
        <v>-91938</v>
      </c>
      <c r="O37" s="22">
        <v>-400032</v>
      </c>
      <c r="P37" s="28">
        <v>-304429</v>
      </c>
      <c r="Q37" s="28">
        <v>-194788</v>
      </c>
      <c r="R37" s="28">
        <v>-110393</v>
      </c>
      <c r="S37" s="22">
        <v>-600715</v>
      </c>
    </row>
    <row r="38" spans="1:19" ht="13.5">
      <c r="A38" s="6" t="s">
        <v>60</v>
      </c>
      <c r="B38" s="28"/>
      <c r="C38" s="22"/>
      <c r="D38" s="28"/>
      <c r="E38" s="22"/>
      <c r="F38" s="28"/>
      <c r="G38" s="22"/>
      <c r="H38" s="28"/>
      <c r="I38" s="28"/>
      <c r="J38" s="28"/>
      <c r="K38" s="22">
        <v>46882</v>
      </c>
      <c r="L38" s="28">
        <v>33604</v>
      </c>
      <c r="M38" s="28">
        <v>33604</v>
      </c>
      <c r="N38" s="28"/>
      <c r="O38" s="22"/>
      <c r="P38" s="28"/>
      <c r="Q38" s="28"/>
      <c r="R38" s="28"/>
      <c r="S38" s="22"/>
    </row>
    <row r="39" spans="1:19" ht="13.5">
      <c r="A39" s="6" t="s">
        <v>61</v>
      </c>
      <c r="B39" s="28">
        <v>-354707</v>
      </c>
      <c r="C39" s="22">
        <v>-149886</v>
      </c>
      <c r="D39" s="28">
        <v>-81031</v>
      </c>
      <c r="E39" s="22">
        <v>-344279</v>
      </c>
      <c r="F39" s="28">
        <v>-289265</v>
      </c>
      <c r="G39" s="22">
        <v>-240497</v>
      </c>
      <c r="H39" s="28">
        <v>-176204</v>
      </c>
      <c r="I39" s="28">
        <v>-123566</v>
      </c>
      <c r="J39" s="28">
        <v>-49177</v>
      </c>
      <c r="K39" s="22">
        <v>-346855</v>
      </c>
      <c r="L39" s="28">
        <v>-300564</v>
      </c>
      <c r="M39" s="28">
        <v>-162217</v>
      </c>
      <c r="N39" s="28">
        <v>-40446</v>
      </c>
      <c r="O39" s="22">
        <v>-715369</v>
      </c>
      <c r="P39" s="28">
        <v>-695069</v>
      </c>
      <c r="Q39" s="28">
        <v>-462751</v>
      </c>
      <c r="R39" s="28">
        <v>-198401</v>
      </c>
      <c r="S39" s="22">
        <v>-574672</v>
      </c>
    </row>
    <row r="40" spans="1:19" ht="13.5">
      <c r="A40" s="6" t="s">
        <v>62</v>
      </c>
      <c r="B40" s="28">
        <v>5810</v>
      </c>
      <c r="C40" s="22">
        <v>220226</v>
      </c>
      <c r="D40" s="28">
        <v>163758</v>
      </c>
      <c r="E40" s="22">
        <v>68023</v>
      </c>
      <c r="F40" s="28">
        <v>4343</v>
      </c>
      <c r="G40" s="22"/>
      <c r="H40" s="28"/>
      <c r="I40" s="28"/>
      <c r="J40" s="28"/>
      <c r="K40" s="22"/>
      <c r="L40" s="28"/>
      <c r="M40" s="28"/>
      <c r="N40" s="28"/>
      <c r="O40" s="22"/>
      <c r="P40" s="28"/>
      <c r="Q40" s="28"/>
      <c r="R40" s="28"/>
      <c r="S40" s="22"/>
    </row>
    <row r="41" spans="1:19" ht="14.25" thickBot="1">
      <c r="A41" s="5" t="s">
        <v>63</v>
      </c>
      <c r="B41" s="29">
        <v>2751949</v>
      </c>
      <c r="C41" s="23">
        <v>4769823</v>
      </c>
      <c r="D41" s="29">
        <v>1611661</v>
      </c>
      <c r="E41" s="23">
        <v>5808874</v>
      </c>
      <c r="F41" s="29">
        <v>2720184</v>
      </c>
      <c r="G41" s="23">
        <v>2841314</v>
      </c>
      <c r="H41" s="29">
        <v>2008430</v>
      </c>
      <c r="I41" s="29">
        <v>663404</v>
      </c>
      <c r="J41" s="29">
        <v>870701</v>
      </c>
      <c r="K41" s="23">
        <v>2316569</v>
      </c>
      <c r="L41" s="29">
        <v>1485023</v>
      </c>
      <c r="M41" s="29">
        <v>1228664</v>
      </c>
      <c r="N41" s="29">
        <v>1321664</v>
      </c>
      <c r="O41" s="23">
        <v>3967114</v>
      </c>
      <c r="P41" s="29">
        <v>1897294</v>
      </c>
      <c r="Q41" s="29">
        <v>1171989</v>
      </c>
      <c r="R41" s="29">
        <v>1014154</v>
      </c>
      <c r="S41" s="23">
        <v>6027796</v>
      </c>
    </row>
    <row r="42" spans="1:19" ht="14.25" thickTop="1">
      <c r="A42" s="6" t="s">
        <v>64</v>
      </c>
      <c r="B42" s="28"/>
      <c r="C42" s="22">
        <v>-500000</v>
      </c>
      <c r="D42" s="28">
        <v>-500000</v>
      </c>
      <c r="E42" s="22">
        <v>-1608</v>
      </c>
      <c r="F42" s="28">
        <v>-1650</v>
      </c>
      <c r="G42" s="22"/>
      <c r="H42" s="28"/>
      <c r="I42" s="28"/>
      <c r="J42" s="28"/>
      <c r="K42" s="22">
        <v>-113577</v>
      </c>
      <c r="L42" s="28">
        <v>-20682</v>
      </c>
      <c r="M42" s="28">
        <v>-20682</v>
      </c>
      <c r="N42" s="28"/>
      <c r="O42" s="22">
        <v>-260998</v>
      </c>
      <c r="P42" s="28">
        <v>-50666</v>
      </c>
      <c r="Q42" s="28">
        <v>-16410</v>
      </c>
      <c r="R42" s="28"/>
      <c r="S42" s="22">
        <v>-537324</v>
      </c>
    </row>
    <row r="43" spans="1:19" ht="13.5">
      <c r="A43" s="6" t="s">
        <v>65</v>
      </c>
      <c r="B43" s="28"/>
      <c r="C43" s="22"/>
      <c r="D43" s="28"/>
      <c r="E43" s="22">
        <v>32304</v>
      </c>
      <c r="F43" s="28">
        <v>32346</v>
      </c>
      <c r="G43" s="22">
        <v>49890</v>
      </c>
      <c r="H43" s="28"/>
      <c r="I43" s="28"/>
      <c r="J43" s="28"/>
      <c r="K43" s="22">
        <v>254798</v>
      </c>
      <c r="L43" s="28">
        <v>96084</v>
      </c>
      <c r="M43" s="28">
        <v>75504</v>
      </c>
      <c r="N43" s="28"/>
      <c r="O43" s="22">
        <v>406318</v>
      </c>
      <c r="P43" s="28">
        <v>50483</v>
      </c>
      <c r="Q43" s="28">
        <v>50334</v>
      </c>
      <c r="R43" s="28"/>
      <c r="S43" s="22">
        <v>183807</v>
      </c>
    </row>
    <row r="44" spans="1:19" ht="13.5">
      <c r="A44" s="6" t="s">
        <v>66</v>
      </c>
      <c r="B44" s="28"/>
      <c r="C44" s="22"/>
      <c r="D44" s="28"/>
      <c r="E44" s="22"/>
      <c r="F44" s="28"/>
      <c r="G44" s="22"/>
      <c r="H44" s="28"/>
      <c r="I44" s="28"/>
      <c r="J44" s="28"/>
      <c r="K44" s="22"/>
      <c r="L44" s="28"/>
      <c r="M44" s="28"/>
      <c r="N44" s="28"/>
      <c r="O44" s="22">
        <v>-291030</v>
      </c>
      <c r="P44" s="28">
        <v>-302600</v>
      </c>
      <c r="Q44" s="28">
        <v>-301710</v>
      </c>
      <c r="R44" s="28"/>
      <c r="S44" s="22">
        <v>-53700</v>
      </c>
    </row>
    <row r="45" spans="1:19" ht="13.5">
      <c r="A45" s="6" t="s">
        <v>67</v>
      </c>
      <c r="B45" s="28"/>
      <c r="C45" s="22"/>
      <c r="D45" s="28"/>
      <c r="E45" s="22"/>
      <c r="F45" s="28"/>
      <c r="G45" s="22"/>
      <c r="H45" s="28"/>
      <c r="I45" s="28"/>
      <c r="J45" s="28"/>
      <c r="K45" s="22"/>
      <c r="L45" s="28"/>
      <c r="M45" s="28"/>
      <c r="N45" s="28"/>
      <c r="O45" s="22">
        <v>340080</v>
      </c>
      <c r="P45" s="28">
        <v>353600</v>
      </c>
      <c r="Q45" s="28">
        <v>50850</v>
      </c>
      <c r="R45" s="28"/>
      <c r="S45" s="22"/>
    </row>
    <row r="46" spans="1:19" ht="13.5">
      <c r="A46" s="6" t="s">
        <v>68</v>
      </c>
      <c r="B46" s="28">
        <v>-1169650</v>
      </c>
      <c r="C46" s="22">
        <v>-2303364</v>
      </c>
      <c r="D46" s="28">
        <v>-1106399</v>
      </c>
      <c r="E46" s="22">
        <v>-3609453</v>
      </c>
      <c r="F46" s="28">
        <v>-1950522</v>
      </c>
      <c r="G46" s="22">
        <v>-5276957</v>
      </c>
      <c r="H46" s="28">
        <v>-4588904</v>
      </c>
      <c r="I46" s="28">
        <v>-2867471</v>
      </c>
      <c r="J46" s="28">
        <v>-1360330</v>
      </c>
      <c r="K46" s="22">
        <v>-2203615</v>
      </c>
      <c r="L46" s="28">
        <v>-1752368</v>
      </c>
      <c r="M46" s="28">
        <v>-873564</v>
      </c>
      <c r="N46" s="28">
        <v>-385107</v>
      </c>
      <c r="O46" s="22">
        <v>-4494732</v>
      </c>
      <c r="P46" s="28">
        <v>-3108478</v>
      </c>
      <c r="Q46" s="28">
        <v>-1561171</v>
      </c>
      <c r="R46" s="28">
        <v>-435528</v>
      </c>
      <c r="S46" s="22">
        <v>-2982665</v>
      </c>
    </row>
    <row r="47" spans="1:19" ht="13.5">
      <c r="A47" s="6" t="s">
        <v>69</v>
      </c>
      <c r="B47" s="28">
        <v>45873</v>
      </c>
      <c r="C47" s="22">
        <v>52637</v>
      </c>
      <c r="D47" s="28">
        <v>33810</v>
      </c>
      <c r="E47" s="22">
        <v>95146</v>
      </c>
      <c r="F47" s="28">
        <v>7903</v>
      </c>
      <c r="G47" s="22">
        <v>657143</v>
      </c>
      <c r="H47" s="28">
        <v>295490</v>
      </c>
      <c r="I47" s="28">
        <v>271480</v>
      </c>
      <c r="J47" s="28">
        <v>32008</v>
      </c>
      <c r="K47" s="22">
        <v>178840</v>
      </c>
      <c r="L47" s="28">
        <v>198257</v>
      </c>
      <c r="M47" s="28">
        <v>193003</v>
      </c>
      <c r="N47" s="28">
        <v>122800</v>
      </c>
      <c r="O47" s="22">
        <v>861248</v>
      </c>
      <c r="P47" s="28">
        <v>329767</v>
      </c>
      <c r="Q47" s="28">
        <v>404577</v>
      </c>
      <c r="R47" s="28">
        <v>81485</v>
      </c>
      <c r="S47" s="22">
        <v>748082</v>
      </c>
    </row>
    <row r="48" spans="1:19" ht="13.5">
      <c r="A48" s="6" t="s">
        <v>70</v>
      </c>
      <c r="B48" s="28">
        <v>-3911</v>
      </c>
      <c r="C48" s="22">
        <v>-90169</v>
      </c>
      <c r="D48" s="28">
        <v>-83474</v>
      </c>
      <c r="E48" s="22">
        <v>-5741</v>
      </c>
      <c r="F48" s="28">
        <v>-3270</v>
      </c>
      <c r="G48" s="22">
        <v>-233373</v>
      </c>
      <c r="H48" s="28">
        <v>-61935</v>
      </c>
      <c r="I48" s="28">
        <v>-53009</v>
      </c>
      <c r="J48" s="28"/>
      <c r="K48" s="22">
        <v>-55781</v>
      </c>
      <c r="L48" s="28">
        <v>-54284</v>
      </c>
      <c r="M48" s="28">
        <v>-3190</v>
      </c>
      <c r="N48" s="28"/>
      <c r="O48" s="22">
        <v>-106232</v>
      </c>
      <c r="P48" s="28">
        <v>-104734</v>
      </c>
      <c r="Q48" s="28">
        <v>-3544</v>
      </c>
      <c r="R48" s="28"/>
      <c r="S48" s="22">
        <v>-6357</v>
      </c>
    </row>
    <row r="49" spans="1:19" ht="13.5">
      <c r="A49" s="6" t="s">
        <v>71</v>
      </c>
      <c r="B49" s="28"/>
      <c r="C49" s="22"/>
      <c r="D49" s="28"/>
      <c r="E49" s="22"/>
      <c r="F49" s="28"/>
      <c r="G49" s="22"/>
      <c r="H49" s="28"/>
      <c r="I49" s="28"/>
      <c r="J49" s="28"/>
      <c r="K49" s="22">
        <v>386838</v>
      </c>
      <c r="L49" s="28">
        <v>229504</v>
      </c>
      <c r="M49" s="28">
        <v>83676</v>
      </c>
      <c r="N49" s="28">
        <v>57560</v>
      </c>
      <c r="O49" s="22">
        <v>6000</v>
      </c>
      <c r="P49" s="28">
        <v>6000</v>
      </c>
      <c r="Q49" s="28"/>
      <c r="R49" s="28"/>
      <c r="S49" s="22">
        <v>97208</v>
      </c>
    </row>
    <row r="50" spans="1:19" ht="13.5">
      <c r="A50" s="6" t="s">
        <v>72</v>
      </c>
      <c r="B50" s="28"/>
      <c r="C50" s="22"/>
      <c r="D50" s="28"/>
      <c r="E50" s="22"/>
      <c r="F50" s="28"/>
      <c r="G50" s="22">
        <v>-256759</v>
      </c>
      <c r="H50" s="28">
        <v>-256759</v>
      </c>
      <c r="I50" s="28">
        <v>-256759</v>
      </c>
      <c r="J50" s="28"/>
      <c r="K50" s="22">
        <v>-7250</v>
      </c>
      <c r="L50" s="28"/>
      <c r="M50" s="28"/>
      <c r="N50" s="28"/>
      <c r="O50" s="22">
        <v>-635327</v>
      </c>
      <c r="P50" s="28">
        <v>-635327</v>
      </c>
      <c r="Q50" s="28">
        <v>-635327</v>
      </c>
      <c r="R50" s="28"/>
      <c r="S50" s="22"/>
    </row>
    <row r="51" spans="1:19" ht="13.5">
      <c r="A51" s="6" t="s">
        <v>73</v>
      </c>
      <c r="B51" s="28">
        <v>-260</v>
      </c>
      <c r="C51" s="22">
        <v>-1702</v>
      </c>
      <c r="D51" s="28">
        <v>-1245</v>
      </c>
      <c r="E51" s="22">
        <v>-2690</v>
      </c>
      <c r="F51" s="28">
        <v>-650</v>
      </c>
      <c r="G51" s="22">
        <v>-10691</v>
      </c>
      <c r="H51" s="28">
        <v>-1760</v>
      </c>
      <c r="I51" s="28">
        <v>-1760</v>
      </c>
      <c r="J51" s="28"/>
      <c r="K51" s="22">
        <v>-5806</v>
      </c>
      <c r="L51" s="28">
        <v>-5824</v>
      </c>
      <c r="M51" s="28">
        <v>-3519</v>
      </c>
      <c r="N51" s="28"/>
      <c r="O51" s="22">
        <v>-1105</v>
      </c>
      <c r="P51" s="28">
        <v>-510</v>
      </c>
      <c r="Q51" s="28"/>
      <c r="R51" s="28"/>
      <c r="S51" s="22">
        <v>-1900</v>
      </c>
    </row>
    <row r="52" spans="1:19" ht="13.5">
      <c r="A52" s="6" t="s">
        <v>74</v>
      </c>
      <c r="B52" s="28">
        <v>562</v>
      </c>
      <c r="C52" s="22">
        <v>1862</v>
      </c>
      <c r="D52" s="28">
        <v>1028</v>
      </c>
      <c r="E52" s="22">
        <v>1167</v>
      </c>
      <c r="F52" s="28">
        <v>504</v>
      </c>
      <c r="G52" s="22">
        <v>3190</v>
      </c>
      <c r="H52" s="28">
        <v>2941</v>
      </c>
      <c r="I52" s="28">
        <v>2443</v>
      </c>
      <c r="J52" s="28"/>
      <c r="K52" s="22">
        <v>5237</v>
      </c>
      <c r="L52" s="28">
        <v>4441</v>
      </c>
      <c r="M52" s="28">
        <v>3655</v>
      </c>
      <c r="N52" s="28"/>
      <c r="O52" s="22">
        <v>1541</v>
      </c>
      <c r="P52" s="28">
        <v>1146</v>
      </c>
      <c r="Q52" s="28">
        <v>553</v>
      </c>
      <c r="R52" s="28"/>
      <c r="S52" s="22">
        <v>841</v>
      </c>
    </row>
    <row r="53" spans="1:19" ht="13.5">
      <c r="A53" s="6" t="s">
        <v>113</v>
      </c>
      <c r="B53" s="28">
        <v>-25799</v>
      </c>
      <c r="C53" s="22">
        <v>-10362</v>
      </c>
      <c r="D53" s="28">
        <v>27661</v>
      </c>
      <c r="E53" s="22">
        <v>7775</v>
      </c>
      <c r="F53" s="28">
        <v>57661</v>
      </c>
      <c r="G53" s="22">
        <v>72384</v>
      </c>
      <c r="H53" s="28">
        <v>-56579</v>
      </c>
      <c r="I53" s="28">
        <v>-88892</v>
      </c>
      <c r="J53" s="28">
        <v>-24066</v>
      </c>
      <c r="K53" s="22">
        <v>225</v>
      </c>
      <c r="L53" s="28">
        <v>128226</v>
      </c>
      <c r="M53" s="28">
        <v>99647</v>
      </c>
      <c r="N53" s="28">
        <v>111512</v>
      </c>
      <c r="O53" s="22">
        <v>-735</v>
      </c>
      <c r="P53" s="28">
        <v>-1430</v>
      </c>
      <c r="Q53" s="28">
        <v>-54738</v>
      </c>
      <c r="R53" s="28">
        <v>4607</v>
      </c>
      <c r="S53" s="22">
        <v>-90354</v>
      </c>
    </row>
    <row r="54" spans="1:19" ht="14.25" thickBot="1">
      <c r="A54" s="5" t="s">
        <v>75</v>
      </c>
      <c r="B54" s="29">
        <v>-1153185</v>
      </c>
      <c r="C54" s="23">
        <v>-2851098</v>
      </c>
      <c r="D54" s="29">
        <v>-1628619</v>
      </c>
      <c r="E54" s="23">
        <v>-3483099</v>
      </c>
      <c r="F54" s="29">
        <v>-1857678</v>
      </c>
      <c r="G54" s="23">
        <v>-4995173</v>
      </c>
      <c r="H54" s="29">
        <v>-4667506</v>
      </c>
      <c r="I54" s="29">
        <v>-2993967</v>
      </c>
      <c r="J54" s="29">
        <v>-1352389</v>
      </c>
      <c r="K54" s="23">
        <v>-1560090</v>
      </c>
      <c r="L54" s="29">
        <v>-1176645</v>
      </c>
      <c r="M54" s="29">
        <v>-445469</v>
      </c>
      <c r="N54" s="29">
        <v>-93235</v>
      </c>
      <c r="O54" s="23">
        <v>-4174973</v>
      </c>
      <c r="P54" s="29">
        <v>-3462749</v>
      </c>
      <c r="Q54" s="29">
        <v>-2066586</v>
      </c>
      <c r="R54" s="29">
        <v>-349434</v>
      </c>
      <c r="S54" s="23">
        <v>-2642361</v>
      </c>
    </row>
    <row r="55" spans="1:19" ht="14.25" thickTop="1">
      <c r="A55" s="6" t="s">
        <v>0</v>
      </c>
      <c r="B55" s="28">
        <v>411885</v>
      </c>
      <c r="C55" s="22">
        <v>-681662</v>
      </c>
      <c r="D55" s="28">
        <v>-108716</v>
      </c>
      <c r="E55" s="22">
        <v>-825337</v>
      </c>
      <c r="F55" s="28">
        <v>-422863</v>
      </c>
      <c r="G55" s="22">
        <v>399711</v>
      </c>
      <c r="H55" s="28">
        <v>931878</v>
      </c>
      <c r="I55" s="28">
        <v>-375630</v>
      </c>
      <c r="J55" s="28">
        <v>-103945</v>
      </c>
      <c r="K55" s="22">
        <v>497083</v>
      </c>
      <c r="L55" s="28">
        <v>405039</v>
      </c>
      <c r="M55" s="28">
        <v>-462701</v>
      </c>
      <c r="N55" s="28">
        <v>-450844</v>
      </c>
      <c r="O55" s="22">
        <v>435615</v>
      </c>
      <c r="P55" s="28">
        <v>1194516</v>
      </c>
      <c r="Q55" s="28">
        <v>509634</v>
      </c>
      <c r="R55" s="28">
        <v>146260</v>
      </c>
      <c r="S55" s="22">
        <v>-1151249</v>
      </c>
    </row>
    <row r="56" spans="1:19" ht="13.5">
      <c r="A56" s="6" t="s">
        <v>1</v>
      </c>
      <c r="B56" s="28">
        <v>496500</v>
      </c>
      <c r="C56" s="22">
        <v>2783500</v>
      </c>
      <c r="D56" s="28">
        <v>2467500</v>
      </c>
      <c r="E56" s="22">
        <v>5652388</v>
      </c>
      <c r="F56" s="28">
        <v>2408563</v>
      </c>
      <c r="G56" s="22">
        <v>3955181</v>
      </c>
      <c r="H56" s="28">
        <v>760634</v>
      </c>
      <c r="I56" s="28">
        <v>573648</v>
      </c>
      <c r="J56" s="28"/>
      <c r="K56" s="22">
        <v>4373937</v>
      </c>
      <c r="L56" s="28">
        <v>4390713</v>
      </c>
      <c r="M56" s="28">
        <v>3120713</v>
      </c>
      <c r="N56" s="28">
        <v>1282923</v>
      </c>
      <c r="O56" s="22">
        <v>9122473</v>
      </c>
      <c r="P56" s="28">
        <v>2690000</v>
      </c>
      <c r="Q56" s="28">
        <v>1186500</v>
      </c>
      <c r="R56" s="28">
        <v>166500</v>
      </c>
      <c r="S56" s="22">
        <v>2445229</v>
      </c>
    </row>
    <row r="57" spans="1:19" ht="13.5">
      <c r="A57" s="6" t="s">
        <v>2</v>
      </c>
      <c r="B57" s="28">
        <v>-2088891</v>
      </c>
      <c r="C57" s="22">
        <v>-4267208</v>
      </c>
      <c r="D57" s="28">
        <v>-1429164</v>
      </c>
      <c r="E57" s="22">
        <v>-3409188</v>
      </c>
      <c r="F57" s="28">
        <v>-1331235</v>
      </c>
      <c r="G57" s="22">
        <v>-3519553</v>
      </c>
      <c r="H57" s="28">
        <v>-2152353</v>
      </c>
      <c r="I57" s="28">
        <v>-1383550</v>
      </c>
      <c r="J57" s="28">
        <v>-642150</v>
      </c>
      <c r="K57" s="22">
        <v>-4563164</v>
      </c>
      <c r="L57" s="28">
        <v>-3539745</v>
      </c>
      <c r="M57" s="28">
        <v>-1277470</v>
      </c>
      <c r="N57" s="28">
        <v>-583018</v>
      </c>
      <c r="O57" s="22">
        <v>-2066904</v>
      </c>
      <c r="P57" s="28">
        <v>-1508093</v>
      </c>
      <c r="Q57" s="28">
        <v>-929867</v>
      </c>
      <c r="R57" s="28">
        <v>-532158</v>
      </c>
      <c r="S57" s="22">
        <v>-3940130</v>
      </c>
    </row>
    <row r="58" spans="1:19" ht="13.5">
      <c r="A58" s="6" t="s">
        <v>3</v>
      </c>
      <c r="B58" s="28"/>
      <c r="C58" s="22"/>
      <c r="D58" s="28"/>
      <c r="E58" s="22"/>
      <c r="F58" s="28"/>
      <c r="G58" s="22"/>
      <c r="H58" s="28"/>
      <c r="I58" s="28"/>
      <c r="J58" s="28"/>
      <c r="K58" s="22"/>
      <c r="L58" s="28"/>
      <c r="M58" s="28"/>
      <c r="N58" s="28"/>
      <c r="O58" s="22">
        <v>-2100000</v>
      </c>
      <c r="P58" s="28">
        <v>-1150000</v>
      </c>
      <c r="Q58" s="28">
        <v>-150000</v>
      </c>
      <c r="R58" s="28"/>
      <c r="S58" s="22">
        <v>-300000</v>
      </c>
    </row>
    <row r="59" spans="1:19" ht="13.5">
      <c r="A59" s="6" t="s">
        <v>4</v>
      </c>
      <c r="B59" s="28">
        <v>-166359</v>
      </c>
      <c r="C59" s="22">
        <v>-125969</v>
      </c>
      <c r="D59" s="28">
        <v>-42004</v>
      </c>
      <c r="E59" s="22">
        <v>-291385</v>
      </c>
      <c r="F59" s="28">
        <v>-166448</v>
      </c>
      <c r="G59" s="22">
        <v>-374608</v>
      </c>
      <c r="H59" s="28">
        <v>-374072</v>
      </c>
      <c r="I59" s="28">
        <v>-207793</v>
      </c>
      <c r="J59" s="28">
        <v>-207514</v>
      </c>
      <c r="K59" s="22">
        <v>-127549</v>
      </c>
      <c r="L59" s="28">
        <v>-127385</v>
      </c>
      <c r="M59" s="28">
        <v>-127097</v>
      </c>
      <c r="N59" s="28">
        <v>-126119</v>
      </c>
      <c r="O59" s="22">
        <v>-428755</v>
      </c>
      <c r="P59" s="28">
        <v>-427703</v>
      </c>
      <c r="Q59" s="28">
        <v>-213573</v>
      </c>
      <c r="R59" s="28">
        <v>-213694</v>
      </c>
      <c r="S59" s="22">
        <v>-431904</v>
      </c>
    </row>
    <row r="60" spans="1:19" ht="13.5">
      <c r="A60" s="6" t="s">
        <v>5</v>
      </c>
      <c r="B60" s="28"/>
      <c r="C60" s="22"/>
      <c r="D60" s="28"/>
      <c r="E60" s="22"/>
      <c r="F60" s="28"/>
      <c r="G60" s="22">
        <v>790695</v>
      </c>
      <c r="H60" s="28">
        <v>790695</v>
      </c>
      <c r="I60" s="28">
        <v>790695</v>
      </c>
      <c r="J60" s="28"/>
      <c r="K60" s="22">
        <v>29536</v>
      </c>
      <c r="L60" s="28">
        <v>23539</v>
      </c>
      <c r="M60" s="28">
        <v>19756</v>
      </c>
      <c r="N60" s="28">
        <v>5924</v>
      </c>
      <c r="O60" s="22">
        <v>14994</v>
      </c>
      <c r="P60" s="28">
        <v>2190</v>
      </c>
      <c r="Q60" s="28">
        <v>2190</v>
      </c>
      <c r="R60" s="28">
        <v>416</v>
      </c>
      <c r="S60" s="22">
        <v>60059</v>
      </c>
    </row>
    <row r="61" spans="1:19" ht="13.5">
      <c r="A61" s="6" t="s">
        <v>6</v>
      </c>
      <c r="B61" s="28">
        <v>-55048</v>
      </c>
      <c r="C61" s="22">
        <v>-115330</v>
      </c>
      <c r="D61" s="28">
        <v>-97826</v>
      </c>
      <c r="E61" s="22">
        <v>-178162</v>
      </c>
      <c r="F61" s="28">
        <v>-178162</v>
      </c>
      <c r="G61" s="22">
        <v>-108335</v>
      </c>
      <c r="H61" s="28">
        <v>-108335</v>
      </c>
      <c r="I61" s="28">
        <v>-108335</v>
      </c>
      <c r="J61" s="28"/>
      <c r="K61" s="22">
        <v>-79992</v>
      </c>
      <c r="L61" s="28">
        <v>-79992</v>
      </c>
      <c r="M61" s="28">
        <v>-79992</v>
      </c>
      <c r="N61" s="28"/>
      <c r="O61" s="22">
        <v>-287150</v>
      </c>
      <c r="P61" s="28">
        <v>-287150</v>
      </c>
      <c r="Q61" s="28">
        <v>-287150</v>
      </c>
      <c r="R61" s="28"/>
      <c r="S61" s="22">
        <v>-276676</v>
      </c>
    </row>
    <row r="62" spans="1:19" ht="13.5">
      <c r="A62" s="6" t="s">
        <v>7</v>
      </c>
      <c r="B62" s="28"/>
      <c r="C62" s="22"/>
      <c r="D62" s="28"/>
      <c r="E62" s="22">
        <v>315</v>
      </c>
      <c r="F62" s="28">
        <v>82</v>
      </c>
      <c r="G62" s="22"/>
      <c r="H62" s="28"/>
      <c r="I62" s="28"/>
      <c r="J62" s="28"/>
      <c r="K62" s="22">
        <v>226</v>
      </c>
      <c r="L62" s="28">
        <v>226</v>
      </c>
      <c r="M62" s="28"/>
      <c r="N62" s="28"/>
      <c r="O62" s="22">
        <v>11969</v>
      </c>
      <c r="P62" s="28">
        <v>11555</v>
      </c>
      <c r="Q62" s="28">
        <v>2703</v>
      </c>
      <c r="R62" s="28"/>
      <c r="S62" s="22">
        <v>2312</v>
      </c>
    </row>
    <row r="63" spans="1:19" ht="13.5">
      <c r="A63" s="6" t="s">
        <v>8</v>
      </c>
      <c r="B63" s="28">
        <v>-4936</v>
      </c>
      <c r="C63" s="22">
        <v>-1477</v>
      </c>
      <c r="D63" s="28">
        <v>-560</v>
      </c>
      <c r="E63" s="22">
        <v>-3354</v>
      </c>
      <c r="F63" s="28">
        <v>-2386</v>
      </c>
      <c r="G63" s="22">
        <v>-8602</v>
      </c>
      <c r="H63" s="28">
        <v>-6236</v>
      </c>
      <c r="I63" s="28">
        <v>-3652</v>
      </c>
      <c r="J63" s="28">
        <v>-2633</v>
      </c>
      <c r="K63" s="22">
        <v>-104674</v>
      </c>
      <c r="L63" s="28">
        <v>-102823</v>
      </c>
      <c r="M63" s="28">
        <v>-102077</v>
      </c>
      <c r="N63" s="28">
        <v>-100922</v>
      </c>
      <c r="O63" s="22">
        <v>-187095</v>
      </c>
      <c r="P63" s="28">
        <v>-159293</v>
      </c>
      <c r="Q63" s="28">
        <v>-17357</v>
      </c>
      <c r="R63" s="28">
        <v>-3041</v>
      </c>
      <c r="S63" s="22">
        <v>-251609</v>
      </c>
    </row>
    <row r="64" spans="1:19" ht="14.25" thickBot="1">
      <c r="A64" s="5" t="s">
        <v>9</v>
      </c>
      <c r="B64" s="29">
        <v>-1406850</v>
      </c>
      <c r="C64" s="23">
        <v>-2408147</v>
      </c>
      <c r="D64" s="29">
        <v>789227</v>
      </c>
      <c r="E64" s="23">
        <v>945274</v>
      </c>
      <c r="F64" s="29">
        <v>307548</v>
      </c>
      <c r="G64" s="23">
        <v>1134488</v>
      </c>
      <c r="H64" s="29">
        <v>-157789</v>
      </c>
      <c r="I64" s="29">
        <v>-714619</v>
      </c>
      <c r="J64" s="29">
        <v>-956243</v>
      </c>
      <c r="K64" s="23">
        <v>25403</v>
      </c>
      <c r="L64" s="29">
        <v>969573</v>
      </c>
      <c r="M64" s="29">
        <v>1091131</v>
      </c>
      <c r="N64" s="29">
        <v>27942</v>
      </c>
      <c r="O64" s="23">
        <v>4515147</v>
      </c>
      <c r="P64" s="29">
        <v>366021</v>
      </c>
      <c r="Q64" s="29">
        <v>103080</v>
      </c>
      <c r="R64" s="29">
        <v>-435717</v>
      </c>
      <c r="S64" s="23">
        <v>-3843968</v>
      </c>
    </row>
    <row r="65" spans="1:19" ht="14.25" thickTop="1">
      <c r="A65" s="7" t="s">
        <v>10</v>
      </c>
      <c r="B65" s="28">
        <v>156484</v>
      </c>
      <c r="C65" s="22">
        <v>674602</v>
      </c>
      <c r="D65" s="28">
        <v>-293476</v>
      </c>
      <c r="E65" s="22">
        <v>88126</v>
      </c>
      <c r="F65" s="28">
        <v>-461656</v>
      </c>
      <c r="G65" s="22">
        <v>-92391</v>
      </c>
      <c r="H65" s="28">
        <v>-240051</v>
      </c>
      <c r="I65" s="28">
        <v>-243773</v>
      </c>
      <c r="J65" s="28">
        <v>-106809</v>
      </c>
      <c r="K65" s="22">
        <v>-184386</v>
      </c>
      <c r="L65" s="28">
        <v>-145817</v>
      </c>
      <c r="M65" s="28">
        <v>237953</v>
      </c>
      <c r="N65" s="28">
        <v>16658</v>
      </c>
      <c r="O65" s="22">
        <v>-412564</v>
      </c>
      <c r="P65" s="28">
        <v>-11291</v>
      </c>
      <c r="Q65" s="28">
        <v>76294</v>
      </c>
      <c r="R65" s="28">
        <v>-38314</v>
      </c>
      <c r="S65" s="22">
        <v>229181</v>
      </c>
    </row>
    <row r="66" spans="1:19" ht="13.5">
      <c r="A66" s="7" t="s">
        <v>11</v>
      </c>
      <c r="B66" s="28">
        <v>348399</v>
      </c>
      <c r="C66" s="22">
        <v>185180</v>
      </c>
      <c r="D66" s="28">
        <v>478792</v>
      </c>
      <c r="E66" s="22">
        <v>3359175</v>
      </c>
      <c r="F66" s="28">
        <v>708398</v>
      </c>
      <c r="G66" s="22">
        <v>-1111763</v>
      </c>
      <c r="H66" s="28">
        <v>-3056916</v>
      </c>
      <c r="I66" s="28">
        <v>-3288955</v>
      </c>
      <c r="J66" s="28">
        <v>-1544740</v>
      </c>
      <c r="K66" s="22">
        <v>597496</v>
      </c>
      <c r="L66" s="28">
        <v>1132133</v>
      </c>
      <c r="M66" s="28">
        <v>2112279</v>
      </c>
      <c r="N66" s="28">
        <v>1273031</v>
      </c>
      <c r="O66" s="22">
        <v>3894724</v>
      </c>
      <c r="P66" s="28">
        <v>-1210724</v>
      </c>
      <c r="Q66" s="28">
        <v>-715222</v>
      </c>
      <c r="R66" s="28">
        <v>190687</v>
      </c>
      <c r="S66" s="22">
        <v>-229351</v>
      </c>
    </row>
    <row r="67" spans="1:19" ht="13.5">
      <c r="A67" s="7" t="s">
        <v>12</v>
      </c>
      <c r="B67" s="28"/>
      <c r="C67" s="22"/>
      <c r="D67" s="28"/>
      <c r="E67" s="22">
        <v>3250</v>
      </c>
      <c r="F67" s="28">
        <v>3250</v>
      </c>
      <c r="G67" s="22"/>
      <c r="H67" s="28"/>
      <c r="I67" s="28"/>
      <c r="J67" s="28"/>
      <c r="K67" s="22"/>
      <c r="L67" s="28"/>
      <c r="M67" s="28"/>
      <c r="N67" s="28"/>
      <c r="O67" s="22"/>
      <c r="P67" s="28"/>
      <c r="Q67" s="28"/>
      <c r="R67" s="28"/>
      <c r="S67" s="22"/>
    </row>
    <row r="68" spans="1:19" ht="13.5">
      <c r="A68" s="7" t="s">
        <v>13</v>
      </c>
      <c r="B68" s="28"/>
      <c r="C68" s="22"/>
      <c r="D68" s="28"/>
      <c r="E68" s="22"/>
      <c r="F68" s="28">
        <v>-282584</v>
      </c>
      <c r="G68" s="22"/>
      <c r="H68" s="28">
        <v>51066</v>
      </c>
      <c r="I68" s="28">
        <v>51066</v>
      </c>
      <c r="J68" s="28"/>
      <c r="K68" s="22"/>
      <c r="L68" s="28"/>
      <c r="M68" s="28"/>
      <c r="N68" s="28"/>
      <c r="O68" s="22"/>
      <c r="P68" s="28"/>
      <c r="Q68" s="28"/>
      <c r="R68" s="28"/>
      <c r="S68" s="22"/>
    </row>
    <row r="69" spans="1:19" ht="13.5">
      <c r="A69" s="7" t="s">
        <v>14</v>
      </c>
      <c r="B69" s="28">
        <v>14864561</v>
      </c>
      <c r="C69" s="22">
        <v>14679211</v>
      </c>
      <c r="D69" s="28">
        <v>14679211</v>
      </c>
      <c r="E69" s="22">
        <v>11599370</v>
      </c>
      <c r="F69" s="28">
        <v>11599370</v>
      </c>
      <c r="G69" s="22">
        <v>12660067</v>
      </c>
      <c r="H69" s="28">
        <v>12660067</v>
      </c>
      <c r="I69" s="28">
        <v>12660067</v>
      </c>
      <c r="J69" s="28">
        <v>12660067</v>
      </c>
      <c r="K69" s="22">
        <v>12062570</v>
      </c>
      <c r="L69" s="28">
        <v>12062570</v>
      </c>
      <c r="M69" s="28">
        <v>12062570</v>
      </c>
      <c r="N69" s="28">
        <v>12062570</v>
      </c>
      <c r="O69" s="22">
        <v>8167846</v>
      </c>
      <c r="P69" s="28">
        <v>8167846</v>
      </c>
      <c r="Q69" s="28">
        <v>8167846</v>
      </c>
      <c r="R69" s="28">
        <v>8167846</v>
      </c>
      <c r="S69" s="22">
        <v>8397197</v>
      </c>
    </row>
    <row r="70" spans="1:19" ht="14.25" thickBot="1">
      <c r="A70" s="7" t="s">
        <v>14</v>
      </c>
      <c r="B70" s="28">
        <v>15212960</v>
      </c>
      <c r="C70" s="22">
        <v>14864391</v>
      </c>
      <c r="D70" s="28">
        <v>15158003</v>
      </c>
      <c r="E70" s="22">
        <v>14679211</v>
      </c>
      <c r="F70" s="28">
        <v>12028433</v>
      </c>
      <c r="G70" s="22">
        <v>11599370</v>
      </c>
      <c r="H70" s="28">
        <v>9654216</v>
      </c>
      <c r="I70" s="28">
        <v>9422177</v>
      </c>
      <c r="J70" s="28">
        <v>11166392</v>
      </c>
      <c r="K70" s="22">
        <v>12660067</v>
      </c>
      <c r="L70" s="28">
        <v>13194704</v>
      </c>
      <c r="M70" s="28">
        <v>14174850</v>
      </c>
      <c r="N70" s="28">
        <v>13335602</v>
      </c>
      <c r="O70" s="22">
        <v>12062570</v>
      </c>
      <c r="P70" s="28">
        <v>6957121</v>
      </c>
      <c r="Q70" s="28">
        <v>7452623</v>
      </c>
      <c r="R70" s="28">
        <v>8358533</v>
      </c>
      <c r="S70" s="22">
        <v>8167846</v>
      </c>
    </row>
    <row r="71" spans="1:19" ht="14.25" thickTop="1">
      <c r="A71" s="8"/>
      <c r="B71" s="24"/>
      <c r="C71" s="24"/>
      <c r="D71" s="24"/>
      <c r="E71" s="24"/>
      <c r="F71" s="24"/>
      <c r="G71" s="24"/>
      <c r="H71" s="24"/>
      <c r="I71" s="24"/>
      <c r="J71" s="24"/>
      <c r="K71" s="24"/>
      <c r="L71" s="24"/>
      <c r="M71" s="24"/>
      <c r="N71" s="24"/>
      <c r="O71" s="24"/>
      <c r="P71" s="24"/>
      <c r="Q71" s="24"/>
      <c r="R71" s="24"/>
      <c r="S71" s="24"/>
    </row>
    <row r="73" ht="13.5">
      <c r="A73" s="20" t="s">
        <v>189</v>
      </c>
    </row>
    <row r="74" ht="13.5">
      <c r="A74" s="20" t="s">
        <v>190</v>
      </c>
    </row>
  </sheetData>
  <mergeCells count="1">
    <mergeCell ref="B6:S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2:Y81"/>
  <sheetViews>
    <sheetView workbookViewId="0" topLeftCell="A1">
      <selection activeCell="A1" sqref="A1"/>
    </sheetView>
  </sheetViews>
  <sheetFormatPr defaultColWidth="9.00390625" defaultRowHeight="13.5"/>
  <cols>
    <col min="1" max="1" width="38.625" style="0" customWidth="1"/>
    <col min="2" max="25" width="17.625" style="0" customWidth="1"/>
  </cols>
  <sheetData>
    <row r="1" ht="14.25" thickBot="1"/>
    <row r="2" spans="1:25" ht="14.25" thickTop="1">
      <c r="A2" s="10" t="s">
        <v>185</v>
      </c>
      <c r="B2" s="14">
        <v>6962</v>
      </c>
      <c r="C2" s="14"/>
      <c r="D2" s="14"/>
      <c r="E2" s="14"/>
      <c r="F2" s="14"/>
      <c r="G2" s="14"/>
      <c r="H2" s="14"/>
      <c r="I2" s="14"/>
      <c r="J2" s="14"/>
      <c r="K2" s="14"/>
      <c r="L2" s="14"/>
      <c r="M2" s="14"/>
      <c r="N2" s="14"/>
      <c r="O2" s="14"/>
      <c r="P2" s="14"/>
      <c r="Q2" s="14"/>
      <c r="R2" s="14"/>
      <c r="S2" s="14"/>
      <c r="T2" s="14"/>
      <c r="U2" s="14"/>
      <c r="V2" s="14"/>
      <c r="W2" s="14"/>
      <c r="X2" s="14"/>
      <c r="Y2" s="14"/>
    </row>
    <row r="3" spans="1:25" ht="14.25" thickBot="1">
      <c r="A3" s="11" t="s">
        <v>186</v>
      </c>
      <c r="B3" s="1" t="s">
        <v>187</v>
      </c>
      <c r="C3" s="1"/>
      <c r="D3" s="1"/>
      <c r="E3" s="1"/>
      <c r="F3" s="1"/>
      <c r="G3" s="1"/>
      <c r="H3" s="1"/>
      <c r="I3" s="1"/>
      <c r="J3" s="1"/>
      <c r="K3" s="1"/>
      <c r="L3" s="1"/>
      <c r="M3" s="1"/>
      <c r="N3" s="1"/>
      <c r="O3" s="1"/>
      <c r="P3" s="1"/>
      <c r="Q3" s="1"/>
      <c r="R3" s="1"/>
      <c r="S3" s="1"/>
      <c r="T3" s="1"/>
      <c r="U3" s="1"/>
      <c r="V3" s="1"/>
      <c r="W3" s="1"/>
      <c r="X3" s="1"/>
      <c r="Y3" s="1"/>
    </row>
    <row r="4" spans="1:25" ht="14.25" thickTop="1">
      <c r="A4" s="10" t="s">
        <v>76</v>
      </c>
      <c r="B4" s="15" t="str">
        <f>HYPERLINK("http://www.kabupro.jp/mark/20140214/S100173B.htm","四半期報告書")</f>
        <v>四半期報告書</v>
      </c>
      <c r="C4" s="15" t="str">
        <f>HYPERLINK("http://www.kabupro.jp/mark/20131113/S1000FTD.htm","四半期報告書")</f>
        <v>四半期報告書</v>
      </c>
      <c r="D4" s="15" t="str">
        <f>HYPERLINK("http://www.kabupro.jp/mark/20131113/S1000GO9.htm","訂正四半期報告書")</f>
        <v>訂正四半期報告書</v>
      </c>
      <c r="E4" s="15" t="str">
        <f>HYPERLINK("http://www.kabupro.jp/mark/20140214/S100173B.htm","四半期報告書")</f>
        <v>四半期報告書</v>
      </c>
      <c r="F4" s="15" t="str">
        <f>HYPERLINK("http://www.kabupro.jp/mark/20130214/S000CVHO.htm","四半期報告書")</f>
        <v>四半期報告書</v>
      </c>
      <c r="G4" s="15" t="str">
        <f>HYPERLINK("http://www.kabupro.jp/mark/20121113/S000C9AU.htm","四半期報告書")</f>
        <v>四半期報告書</v>
      </c>
      <c r="H4" s="15" t="str">
        <f>HYPERLINK("http://www.kabupro.jp/mark/20120810/S000BP6R.htm","四半期報告書")</f>
        <v>四半期報告書</v>
      </c>
      <c r="I4" s="15" t="str">
        <f>HYPERLINK("http://www.kabupro.jp/mark/20130628/S000DTZL.htm","有価証券報告書")</f>
        <v>有価証券報告書</v>
      </c>
      <c r="J4" s="15" t="str">
        <f>HYPERLINK("http://www.kabupro.jp/mark/20120214/S000ABOF.htm","四半期報告書")</f>
        <v>四半期報告書</v>
      </c>
      <c r="K4" s="15" t="str">
        <f>HYPERLINK("http://www.kabupro.jp/mark/20111114/S0009Q51.htm","四半期報告書")</f>
        <v>四半期報告書</v>
      </c>
      <c r="L4" s="15" t="str">
        <f>HYPERLINK("http://www.kabupro.jp/mark/20110811/S000941E.htm","四半期報告書")</f>
        <v>四半期報告書</v>
      </c>
      <c r="M4" s="15" t="str">
        <f>HYPERLINK("http://www.kabupro.jp/mark/20120629/S000B4OG.htm","有価証券報告書")</f>
        <v>有価証券報告書</v>
      </c>
      <c r="N4" s="15" t="str">
        <f>HYPERLINK("http://www.kabupro.jp/mark/20110214/S0007RLX.htm","四半期報告書")</f>
        <v>四半期報告書</v>
      </c>
      <c r="O4" s="15" t="str">
        <f>HYPERLINK("http://www.kabupro.jp/mark/20101112/S00075SO.htm","四半期報告書")</f>
        <v>四半期報告書</v>
      </c>
      <c r="P4" s="15" t="str">
        <f>HYPERLINK("http://www.kabupro.jp/mark/20100811/S0006IX6.htm","四半期報告書")</f>
        <v>四半期報告書</v>
      </c>
      <c r="Q4" s="15" t="str">
        <f>HYPERLINK("http://www.kabupro.jp/mark/20110630/S0008MJI.htm","有価証券報告書")</f>
        <v>有価証券報告書</v>
      </c>
      <c r="R4" s="15" t="str">
        <f>HYPERLINK("http://www.kabupro.jp/mark/20100210/S00053QQ.htm","四半期報告書")</f>
        <v>四半期報告書</v>
      </c>
      <c r="S4" s="15" t="str">
        <f>HYPERLINK("http://www.kabupro.jp/mark/20091113/S0004M9I.htm","四半期報告書")</f>
        <v>四半期報告書</v>
      </c>
      <c r="T4" s="15" t="str">
        <f>HYPERLINK("http://www.kabupro.jp/mark/20090812/S0003X8N.htm","四半期報告書")</f>
        <v>四半期報告書</v>
      </c>
      <c r="U4" s="15" t="str">
        <f>HYPERLINK("http://www.kabupro.jp/mark/20100630/S00060GQ.htm","有価証券報告書")</f>
        <v>有価証券報告書</v>
      </c>
      <c r="V4" s="15" t="str">
        <f>HYPERLINK("http://www.kabupro.jp/mark/20090213/S0002IT6.htm","四半期報告書")</f>
        <v>四半期報告書</v>
      </c>
      <c r="W4" s="15" t="str">
        <f>HYPERLINK("http://www.kabupro.jp/mark/20081114/S0001SNM.htm","四半期報告書")</f>
        <v>四半期報告書</v>
      </c>
      <c r="X4" s="15" t="str">
        <f>HYPERLINK("http://www.kabupro.jp/mark/20080812/S000123V.htm","四半期報告書")</f>
        <v>四半期報告書</v>
      </c>
      <c r="Y4" s="15" t="str">
        <f>HYPERLINK("http://www.kabupro.jp/mark/20090629/S0003H6P.htm","有価証券報告書")</f>
        <v>有価証券報告書</v>
      </c>
    </row>
    <row r="5" spans="1:25" ht="14.25" thickBot="1">
      <c r="A5" s="11" t="s">
        <v>77</v>
      </c>
      <c r="B5" s="1" t="s">
        <v>249</v>
      </c>
      <c r="C5" s="1" t="s">
        <v>252</v>
      </c>
      <c r="D5" s="1" t="s">
        <v>252</v>
      </c>
      <c r="E5" s="1" t="s">
        <v>249</v>
      </c>
      <c r="F5" s="1" t="s">
        <v>255</v>
      </c>
      <c r="G5" s="1" t="s">
        <v>257</v>
      </c>
      <c r="H5" s="1" t="s">
        <v>259</v>
      </c>
      <c r="I5" s="1" t="s">
        <v>83</v>
      </c>
      <c r="J5" s="1" t="s">
        <v>261</v>
      </c>
      <c r="K5" s="1" t="s">
        <v>263</v>
      </c>
      <c r="L5" s="1" t="s">
        <v>265</v>
      </c>
      <c r="M5" s="1" t="s">
        <v>87</v>
      </c>
      <c r="N5" s="1" t="s">
        <v>266</v>
      </c>
      <c r="O5" s="1" t="s">
        <v>268</v>
      </c>
      <c r="P5" s="1" t="s">
        <v>270</v>
      </c>
      <c r="Q5" s="1" t="s">
        <v>89</v>
      </c>
      <c r="R5" s="1" t="s">
        <v>271</v>
      </c>
      <c r="S5" s="1" t="s">
        <v>273</v>
      </c>
      <c r="T5" s="1" t="s">
        <v>275</v>
      </c>
      <c r="U5" s="1" t="s">
        <v>91</v>
      </c>
      <c r="V5" s="1" t="s">
        <v>277</v>
      </c>
      <c r="W5" s="1" t="s">
        <v>279</v>
      </c>
      <c r="X5" s="1" t="s">
        <v>281</v>
      </c>
      <c r="Y5" s="1" t="s">
        <v>93</v>
      </c>
    </row>
    <row r="6" spans="1:25" ht="15" thickBot="1" thickTop="1">
      <c r="A6" s="10" t="s">
        <v>78</v>
      </c>
      <c r="B6" s="18" t="s">
        <v>36</v>
      </c>
      <c r="C6" s="19"/>
      <c r="D6" s="19"/>
      <c r="E6" s="19"/>
      <c r="F6" s="19"/>
      <c r="G6" s="19"/>
      <c r="H6" s="19"/>
      <c r="I6" s="19"/>
      <c r="J6" s="19"/>
      <c r="K6" s="19"/>
      <c r="L6" s="19"/>
      <c r="M6" s="19"/>
      <c r="N6" s="19"/>
      <c r="O6" s="19"/>
      <c r="P6" s="19"/>
      <c r="Q6" s="19"/>
      <c r="R6" s="19"/>
      <c r="S6" s="19"/>
      <c r="T6" s="19"/>
      <c r="U6" s="19"/>
      <c r="V6" s="19"/>
      <c r="W6" s="19"/>
      <c r="X6" s="19"/>
      <c r="Y6" s="19"/>
    </row>
    <row r="7" spans="1:25" ht="14.25" thickTop="1">
      <c r="A7" s="12" t="s">
        <v>79</v>
      </c>
      <c r="B7" s="14" t="s">
        <v>250</v>
      </c>
      <c r="C7" s="14" t="s">
        <v>250</v>
      </c>
      <c r="D7" s="14" t="s">
        <v>250</v>
      </c>
      <c r="E7" s="16" t="s">
        <v>84</v>
      </c>
      <c r="F7" s="14" t="s">
        <v>250</v>
      </c>
      <c r="G7" s="14" t="s">
        <v>250</v>
      </c>
      <c r="H7" s="14" t="s">
        <v>250</v>
      </c>
      <c r="I7" s="16" t="s">
        <v>84</v>
      </c>
      <c r="J7" s="14" t="s">
        <v>250</v>
      </c>
      <c r="K7" s="14" t="s">
        <v>250</v>
      </c>
      <c r="L7" s="14" t="s">
        <v>250</v>
      </c>
      <c r="M7" s="16" t="s">
        <v>84</v>
      </c>
      <c r="N7" s="14" t="s">
        <v>250</v>
      </c>
      <c r="O7" s="14" t="s">
        <v>250</v>
      </c>
      <c r="P7" s="14" t="s">
        <v>250</v>
      </c>
      <c r="Q7" s="16" t="s">
        <v>84</v>
      </c>
      <c r="R7" s="14" t="s">
        <v>250</v>
      </c>
      <c r="S7" s="14" t="s">
        <v>250</v>
      </c>
      <c r="T7" s="14" t="s">
        <v>250</v>
      </c>
      <c r="U7" s="16" t="s">
        <v>84</v>
      </c>
      <c r="V7" s="14" t="s">
        <v>250</v>
      </c>
      <c r="W7" s="14" t="s">
        <v>250</v>
      </c>
      <c r="X7" s="14" t="s">
        <v>250</v>
      </c>
      <c r="Y7" s="16" t="s">
        <v>84</v>
      </c>
    </row>
    <row r="8" spans="1:25" ht="13.5">
      <c r="A8" s="13" t="s">
        <v>80</v>
      </c>
      <c r="B8" s="1"/>
      <c r="C8" s="1"/>
      <c r="D8" s="1"/>
      <c r="E8" s="17"/>
      <c r="F8" s="1"/>
      <c r="G8" s="1"/>
      <c r="H8" s="1"/>
      <c r="I8" s="17"/>
      <c r="J8" s="1"/>
      <c r="K8" s="1"/>
      <c r="L8" s="1"/>
      <c r="M8" s="17"/>
      <c r="N8" s="1"/>
      <c r="O8" s="1"/>
      <c r="P8" s="1"/>
      <c r="Q8" s="17"/>
      <c r="R8" s="1"/>
      <c r="S8" s="1"/>
      <c r="T8" s="1"/>
      <c r="U8" s="17"/>
      <c r="V8" s="1"/>
      <c r="W8" s="1"/>
      <c r="X8" s="1"/>
      <c r="Y8" s="17"/>
    </row>
    <row r="9" spans="1:25" ht="13.5">
      <c r="A9" s="13" t="s">
        <v>81</v>
      </c>
      <c r="B9" s="1" t="s">
        <v>251</v>
      </c>
      <c r="C9" s="1" t="s">
        <v>253</v>
      </c>
      <c r="D9" s="1" t="s">
        <v>254</v>
      </c>
      <c r="E9" s="17" t="s">
        <v>85</v>
      </c>
      <c r="F9" s="1" t="s">
        <v>256</v>
      </c>
      <c r="G9" s="1" t="s">
        <v>258</v>
      </c>
      <c r="H9" s="1" t="s">
        <v>260</v>
      </c>
      <c r="I9" s="17" t="s">
        <v>86</v>
      </c>
      <c r="J9" s="1" t="s">
        <v>262</v>
      </c>
      <c r="K9" s="1" t="s">
        <v>264</v>
      </c>
      <c r="L9" s="1" t="s">
        <v>89</v>
      </c>
      <c r="M9" s="17" t="s">
        <v>88</v>
      </c>
      <c r="N9" s="1" t="s">
        <v>267</v>
      </c>
      <c r="O9" s="1" t="s">
        <v>269</v>
      </c>
      <c r="P9" s="1" t="s">
        <v>91</v>
      </c>
      <c r="Q9" s="17" t="s">
        <v>90</v>
      </c>
      <c r="R9" s="1" t="s">
        <v>272</v>
      </c>
      <c r="S9" s="1" t="s">
        <v>274</v>
      </c>
      <c r="T9" s="1" t="s">
        <v>276</v>
      </c>
      <c r="U9" s="17" t="s">
        <v>92</v>
      </c>
      <c r="V9" s="1" t="s">
        <v>278</v>
      </c>
      <c r="W9" s="1" t="s">
        <v>280</v>
      </c>
      <c r="X9" s="1" t="s">
        <v>282</v>
      </c>
      <c r="Y9" s="17" t="s">
        <v>94</v>
      </c>
    </row>
    <row r="10" spans="1:25" ht="14.25" thickBot="1">
      <c r="A10" s="13" t="s">
        <v>82</v>
      </c>
      <c r="B10" s="1" t="s">
        <v>96</v>
      </c>
      <c r="C10" s="1" t="s">
        <v>96</v>
      </c>
      <c r="D10" s="1" t="s">
        <v>96</v>
      </c>
      <c r="E10" s="17" t="s">
        <v>96</v>
      </c>
      <c r="F10" s="1" t="s">
        <v>96</v>
      </c>
      <c r="G10" s="1" t="s">
        <v>96</v>
      </c>
      <c r="H10" s="1" t="s">
        <v>96</v>
      </c>
      <c r="I10" s="17" t="s">
        <v>96</v>
      </c>
      <c r="J10" s="1" t="s">
        <v>96</v>
      </c>
      <c r="K10" s="1" t="s">
        <v>96</v>
      </c>
      <c r="L10" s="1" t="s">
        <v>96</v>
      </c>
      <c r="M10" s="17" t="s">
        <v>96</v>
      </c>
      <c r="N10" s="1" t="s">
        <v>96</v>
      </c>
      <c r="O10" s="1" t="s">
        <v>96</v>
      </c>
      <c r="P10" s="1" t="s">
        <v>96</v>
      </c>
      <c r="Q10" s="17" t="s">
        <v>96</v>
      </c>
      <c r="R10" s="1" t="s">
        <v>96</v>
      </c>
      <c r="S10" s="1" t="s">
        <v>96</v>
      </c>
      <c r="T10" s="1" t="s">
        <v>96</v>
      </c>
      <c r="U10" s="17" t="s">
        <v>96</v>
      </c>
      <c r="V10" s="1" t="s">
        <v>96</v>
      </c>
      <c r="W10" s="1" t="s">
        <v>96</v>
      </c>
      <c r="X10" s="1" t="s">
        <v>96</v>
      </c>
      <c r="Y10" s="17" t="s">
        <v>96</v>
      </c>
    </row>
    <row r="11" spans="1:25" ht="14.25" thickTop="1">
      <c r="A11" s="9" t="s">
        <v>95</v>
      </c>
      <c r="B11" s="27">
        <v>13945071</v>
      </c>
      <c r="C11" s="27">
        <v>13842802</v>
      </c>
      <c r="D11" s="27">
        <v>13502708</v>
      </c>
      <c r="E11" s="21">
        <v>13494912</v>
      </c>
      <c r="F11" s="27">
        <v>14058118</v>
      </c>
      <c r="G11" s="27">
        <v>13789011</v>
      </c>
      <c r="H11" s="27">
        <v>14100840</v>
      </c>
      <c r="I11" s="21">
        <v>12810931</v>
      </c>
      <c r="J11" s="27">
        <v>10575662</v>
      </c>
      <c r="K11" s="27">
        <v>10160940</v>
      </c>
      <c r="L11" s="27">
        <v>9552938</v>
      </c>
      <c r="M11" s="21">
        <v>9781926</v>
      </c>
      <c r="N11" s="27">
        <v>7885875</v>
      </c>
      <c r="O11" s="27">
        <v>7657717</v>
      </c>
      <c r="P11" s="27">
        <v>8608225</v>
      </c>
      <c r="Q11" s="21">
        <v>9407530</v>
      </c>
      <c r="R11" s="27">
        <v>10007088</v>
      </c>
      <c r="S11" s="27">
        <v>10463896</v>
      </c>
      <c r="T11" s="27">
        <v>8672680</v>
      </c>
      <c r="U11" s="21">
        <v>7576312</v>
      </c>
      <c r="V11" s="27">
        <v>6157690</v>
      </c>
      <c r="W11" s="27">
        <v>6709502</v>
      </c>
      <c r="X11" s="27">
        <v>7222005</v>
      </c>
      <c r="Y11" s="21">
        <v>7799909</v>
      </c>
    </row>
    <row r="12" spans="1:25" ht="13.5">
      <c r="A12" s="2" t="s">
        <v>283</v>
      </c>
      <c r="B12" s="28">
        <v>8962483</v>
      </c>
      <c r="C12" s="28">
        <v>9046054</v>
      </c>
      <c r="D12" s="28">
        <v>9538392</v>
      </c>
      <c r="E12" s="22">
        <v>8783656</v>
      </c>
      <c r="F12" s="28">
        <v>8696663</v>
      </c>
      <c r="G12" s="28">
        <v>9008323</v>
      </c>
      <c r="H12" s="28">
        <v>8733341</v>
      </c>
      <c r="I12" s="22">
        <v>8680881</v>
      </c>
      <c r="J12" s="28">
        <v>8291950</v>
      </c>
      <c r="K12" s="28">
        <v>9657913</v>
      </c>
      <c r="L12" s="28">
        <v>10829604</v>
      </c>
      <c r="M12" s="22">
        <v>9870982</v>
      </c>
      <c r="N12" s="28">
        <v>10391449</v>
      </c>
      <c r="O12" s="28">
        <v>10712587</v>
      </c>
      <c r="P12" s="28">
        <v>10156205</v>
      </c>
      <c r="Q12" s="22">
        <v>10164045</v>
      </c>
      <c r="R12" s="28">
        <v>9693506</v>
      </c>
      <c r="S12" s="28">
        <v>9063950</v>
      </c>
      <c r="T12" s="28">
        <v>6879965</v>
      </c>
      <c r="U12" s="22">
        <v>8177651</v>
      </c>
      <c r="V12" s="28">
        <v>11507934</v>
      </c>
      <c r="W12" s="28">
        <v>10772180</v>
      </c>
      <c r="X12" s="28">
        <v>9697237</v>
      </c>
      <c r="Y12" s="22">
        <v>11130889</v>
      </c>
    </row>
    <row r="13" spans="1:25" ht="13.5">
      <c r="A13" s="2" t="s">
        <v>99</v>
      </c>
      <c r="B13" s="28">
        <v>1870419</v>
      </c>
      <c r="C13" s="28">
        <v>1870158</v>
      </c>
      <c r="D13" s="28">
        <v>1869901</v>
      </c>
      <c r="E13" s="22">
        <v>1869649</v>
      </c>
      <c r="F13" s="28">
        <v>1869334</v>
      </c>
      <c r="G13" s="28">
        <v>1868992</v>
      </c>
      <c r="H13" s="28">
        <v>1868646</v>
      </c>
      <c r="I13" s="22">
        <v>1868279</v>
      </c>
      <c r="J13" s="28">
        <v>1906442</v>
      </c>
      <c r="K13" s="28">
        <v>1867492</v>
      </c>
      <c r="L13" s="28">
        <v>1867083</v>
      </c>
      <c r="M13" s="22">
        <v>1866661</v>
      </c>
      <c r="N13" s="28">
        <v>1866262</v>
      </c>
      <c r="O13" s="28">
        <v>1865871</v>
      </c>
      <c r="P13" s="28">
        <v>2665345</v>
      </c>
      <c r="Q13" s="22">
        <v>3364559</v>
      </c>
      <c r="R13" s="28">
        <v>3363693</v>
      </c>
      <c r="S13" s="28">
        <v>3906357</v>
      </c>
      <c r="T13" s="28">
        <v>4889520</v>
      </c>
      <c r="U13" s="22">
        <v>4750073</v>
      </c>
      <c r="V13" s="28">
        <v>1197355</v>
      </c>
      <c r="W13" s="28">
        <v>1466036</v>
      </c>
      <c r="X13" s="28">
        <v>1661420</v>
      </c>
      <c r="Y13" s="22">
        <v>854301</v>
      </c>
    </row>
    <row r="14" spans="1:25" ht="13.5">
      <c r="A14" s="2" t="s">
        <v>284</v>
      </c>
      <c r="B14" s="28"/>
      <c r="C14" s="28"/>
      <c r="D14" s="28"/>
      <c r="E14" s="22"/>
      <c r="F14" s="28"/>
      <c r="G14" s="28"/>
      <c r="H14" s="28"/>
      <c r="I14" s="22"/>
      <c r="J14" s="28"/>
      <c r="K14" s="28"/>
      <c r="L14" s="28"/>
      <c r="M14" s="22"/>
      <c r="N14" s="28"/>
      <c r="O14" s="28"/>
      <c r="P14" s="28"/>
      <c r="Q14" s="22"/>
      <c r="R14" s="28"/>
      <c r="S14" s="28"/>
      <c r="T14" s="28"/>
      <c r="U14" s="22"/>
      <c r="V14" s="28"/>
      <c r="W14" s="28"/>
      <c r="X14" s="28"/>
      <c r="Y14" s="22">
        <v>8664528</v>
      </c>
    </row>
    <row r="15" spans="1:25" ht="13.5">
      <c r="A15" s="2" t="s">
        <v>101</v>
      </c>
      <c r="B15" s="28"/>
      <c r="C15" s="28"/>
      <c r="D15" s="28"/>
      <c r="E15" s="22"/>
      <c r="F15" s="28"/>
      <c r="G15" s="28"/>
      <c r="H15" s="28"/>
      <c r="I15" s="22"/>
      <c r="J15" s="28"/>
      <c r="K15" s="28"/>
      <c r="L15" s="28"/>
      <c r="M15" s="22"/>
      <c r="N15" s="28"/>
      <c r="O15" s="28"/>
      <c r="P15" s="28"/>
      <c r="Q15" s="22"/>
      <c r="R15" s="28"/>
      <c r="S15" s="28"/>
      <c r="T15" s="28"/>
      <c r="U15" s="22"/>
      <c r="V15" s="28"/>
      <c r="W15" s="28"/>
      <c r="X15" s="28">
        <v>2832721</v>
      </c>
      <c r="Y15" s="22"/>
    </row>
    <row r="16" spans="1:25" ht="13.5">
      <c r="A16" s="2" t="s">
        <v>102</v>
      </c>
      <c r="B16" s="28"/>
      <c r="C16" s="28"/>
      <c r="D16" s="28"/>
      <c r="E16" s="22"/>
      <c r="F16" s="28"/>
      <c r="G16" s="28"/>
      <c r="H16" s="28"/>
      <c r="I16" s="22"/>
      <c r="J16" s="28"/>
      <c r="K16" s="28"/>
      <c r="L16" s="28"/>
      <c r="M16" s="22"/>
      <c r="N16" s="28"/>
      <c r="O16" s="28"/>
      <c r="P16" s="28"/>
      <c r="Q16" s="22"/>
      <c r="R16" s="28"/>
      <c r="S16" s="28"/>
      <c r="T16" s="28"/>
      <c r="U16" s="22"/>
      <c r="V16" s="28"/>
      <c r="W16" s="28"/>
      <c r="X16" s="28">
        <v>1112729</v>
      </c>
      <c r="Y16" s="22"/>
    </row>
    <row r="17" spans="1:25" ht="13.5">
      <c r="A17" s="2" t="s">
        <v>105</v>
      </c>
      <c r="B17" s="28"/>
      <c r="C17" s="28"/>
      <c r="D17" s="28"/>
      <c r="E17" s="22"/>
      <c r="F17" s="28"/>
      <c r="G17" s="28"/>
      <c r="H17" s="28"/>
      <c r="I17" s="22"/>
      <c r="J17" s="28"/>
      <c r="K17" s="28"/>
      <c r="L17" s="28"/>
      <c r="M17" s="22"/>
      <c r="N17" s="28"/>
      <c r="O17" s="28"/>
      <c r="P17" s="28"/>
      <c r="Q17" s="22"/>
      <c r="R17" s="28"/>
      <c r="S17" s="28"/>
      <c r="T17" s="28"/>
      <c r="U17" s="22"/>
      <c r="V17" s="28"/>
      <c r="W17" s="28"/>
      <c r="X17" s="28">
        <v>1581530</v>
      </c>
      <c r="Y17" s="22"/>
    </row>
    <row r="18" spans="1:25" ht="13.5">
      <c r="A18" s="2" t="s">
        <v>285</v>
      </c>
      <c r="B18" s="28">
        <v>2981578</v>
      </c>
      <c r="C18" s="28">
        <v>2725646</v>
      </c>
      <c r="D18" s="28">
        <v>2621754</v>
      </c>
      <c r="E18" s="22">
        <v>2799529</v>
      </c>
      <c r="F18" s="28">
        <v>3072218</v>
      </c>
      <c r="G18" s="28">
        <v>2766367</v>
      </c>
      <c r="H18" s="28">
        <v>3278064</v>
      </c>
      <c r="I18" s="22">
        <v>2919170</v>
      </c>
      <c r="J18" s="28">
        <v>3074940</v>
      </c>
      <c r="K18" s="28">
        <v>2542874</v>
      </c>
      <c r="L18" s="28">
        <v>2661626</v>
      </c>
      <c r="M18" s="22">
        <v>2592406</v>
      </c>
      <c r="N18" s="28">
        <v>2922660</v>
      </c>
      <c r="O18" s="28">
        <v>2617612</v>
      </c>
      <c r="P18" s="28">
        <v>2765372</v>
      </c>
      <c r="Q18" s="22">
        <v>2461374</v>
      </c>
      <c r="R18" s="28">
        <v>2501693</v>
      </c>
      <c r="S18" s="28">
        <v>2506574</v>
      </c>
      <c r="T18" s="28">
        <v>2505417</v>
      </c>
      <c r="U18" s="22">
        <v>3142541</v>
      </c>
      <c r="V18" s="28">
        <v>3952651</v>
      </c>
      <c r="W18" s="28">
        <v>3871949</v>
      </c>
      <c r="X18" s="28"/>
      <c r="Y18" s="22"/>
    </row>
    <row r="19" spans="1:25" ht="13.5">
      <c r="A19" s="2" t="s">
        <v>104</v>
      </c>
      <c r="B19" s="28">
        <v>3483384</v>
      </c>
      <c r="C19" s="28">
        <v>3343031</v>
      </c>
      <c r="D19" s="28">
        <v>3316291</v>
      </c>
      <c r="E19" s="22">
        <v>3141322</v>
      </c>
      <c r="F19" s="28">
        <v>3039016</v>
      </c>
      <c r="G19" s="28">
        <v>2905084</v>
      </c>
      <c r="H19" s="28">
        <v>2962732</v>
      </c>
      <c r="I19" s="22">
        <v>3019793</v>
      </c>
      <c r="J19" s="28">
        <v>2965550</v>
      </c>
      <c r="K19" s="28">
        <v>2967803</v>
      </c>
      <c r="L19" s="28">
        <v>3112259</v>
      </c>
      <c r="M19" s="22">
        <v>3206088</v>
      </c>
      <c r="N19" s="28">
        <v>3061054</v>
      </c>
      <c r="O19" s="28">
        <v>3214804</v>
      </c>
      <c r="P19" s="28">
        <v>2979199</v>
      </c>
      <c r="Q19" s="22">
        <v>2911954</v>
      </c>
      <c r="R19" s="28">
        <v>2454384</v>
      </c>
      <c r="S19" s="28">
        <v>2486546</v>
      </c>
      <c r="T19" s="28">
        <v>2474862</v>
      </c>
      <c r="U19" s="22">
        <v>2331718</v>
      </c>
      <c r="V19" s="28">
        <v>2839476</v>
      </c>
      <c r="W19" s="28">
        <v>2906613</v>
      </c>
      <c r="X19" s="28">
        <v>2881194</v>
      </c>
      <c r="Y19" s="22"/>
    </row>
    <row r="20" spans="1:25" ht="13.5">
      <c r="A20" s="2" t="s">
        <v>106</v>
      </c>
      <c r="B20" s="28"/>
      <c r="C20" s="28"/>
      <c r="D20" s="28"/>
      <c r="E20" s="22"/>
      <c r="F20" s="28"/>
      <c r="G20" s="28"/>
      <c r="H20" s="28"/>
      <c r="I20" s="22"/>
      <c r="J20" s="28"/>
      <c r="K20" s="28"/>
      <c r="L20" s="28"/>
      <c r="M20" s="22"/>
      <c r="N20" s="28"/>
      <c r="O20" s="28"/>
      <c r="P20" s="28"/>
      <c r="Q20" s="22"/>
      <c r="R20" s="28"/>
      <c r="S20" s="28"/>
      <c r="T20" s="28"/>
      <c r="U20" s="22"/>
      <c r="V20" s="28"/>
      <c r="W20" s="28"/>
      <c r="X20" s="28">
        <v>296312</v>
      </c>
      <c r="Y20" s="22"/>
    </row>
    <row r="21" spans="1:25" ht="13.5">
      <c r="A21" s="2" t="s">
        <v>107</v>
      </c>
      <c r="B21" s="28">
        <v>2251128</v>
      </c>
      <c r="C21" s="28">
        <v>2247596</v>
      </c>
      <c r="D21" s="28">
        <v>2373639</v>
      </c>
      <c r="E21" s="22">
        <v>2385992</v>
      </c>
      <c r="F21" s="28">
        <v>2373182</v>
      </c>
      <c r="G21" s="28">
        <v>2290190</v>
      </c>
      <c r="H21" s="28">
        <v>2085414</v>
      </c>
      <c r="I21" s="22">
        <v>2073980</v>
      </c>
      <c r="J21" s="28">
        <v>2047996</v>
      </c>
      <c r="K21" s="28">
        <v>2233618</v>
      </c>
      <c r="L21" s="28">
        <v>2276747</v>
      </c>
      <c r="M21" s="22">
        <v>2264342</v>
      </c>
      <c r="N21" s="28">
        <v>2220748</v>
      </c>
      <c r="O21" s="28">
        <v>2185818</v>
      </c>
      <c r="P21" s="28">
        <v>2018290</v>
      </c>
      <c r="Q21" s="22">
        <v>1991695</v>
      </c>
      <c r="R21" s="28">
        <v>1464282</v>
      </c>
      <c r="S21" s="28">
        <v>1541299</v>
      </c>
      <c r="T21" s="28">
        <v>1640727</v>
      </c>
      <c r="U21" s="22">
        <v>1753597</v>
      </c>
      <c r="V21" s="28">
        <v>1753778</v>
      </c>
      <c r="W21" s="28">
        <v>1890899</v>
      </c>
      <c r="X21" s="28"/>
      <c r="Y21" s="22"/>
    </row>
    <row r="22" spans="1:25" ht="13.5">
      <c r="A22" s="2" t="s">
        <v>110</v>
      </c>
      <c r="B22" s="28">
        <v>235464</v>
      </c>
      <c r="C22" s="28">
        <v>340531</v>
      </c>
      <c r="D22" s="28">
        <v>230150</v>
      </c>
      <c r="E22" s="22">
        <v>198252</v>
      </c>
      <c r="F22" s="28">
        <v>31515</v>
      </c>
      <c r="G22" s="28">
        <v>41069</v>
      </c>
      <c r="H22" s="28">
        <v>37741</v>
      </c>
      <c r="I22" s="22">
        <v>39553</v>
      </c>
      <c r="J22" s="28">
        <v>27475</v>
      </c>
      <c r="K22" s="28">
        <v>39551</v>
      </c>
      <c r="L22" s="28">
        <v>46600</v>
      </c>
      <c r="M22" s="22">
        <v>42256</v>
      </c>
      <c r="N22" s="28">
        <v>44237</v>
      </c>
      <c r="O22" s="28">
        <v>37596</v>
      </c>
      <c r="P22" s="28">
        <v>40638</v>
      </c>
      <c r="Q22" s="22">
        <v>34384</v>
      </c>
      <c r="R22" s="28">
        <v>38442</v>
      </c>
      <c r="S22" s="28">
        <v>35599</v>
      </c>
      <c r="T22" s="28">
        <v>22239</v>
      </c>
      <c r="U22" s="22">
        <v>29759</v>
      </c>
      <c r="V22" s="28">
        <v>42922</v>
      </c>
      <c r="W22" s="28">
        <v>70590</v>
      </c>
      <c r="X22" s="28">
        <v>76155</v>
      </c>
      <c r="Y22" s="22">
        <v>70040</v>
      </c>
    </row>
    <row r="23" spans="1:25" ht="13.5">
      <c r="A23" s="2" t="s">
        <v>113</v>
      </c>
      <c r="B23" s="28">
        <v>1108349</v>
      </c>
      <c r="C23" s="28">
        <v>1049182</v>
      </c>
      <c r="D23" s="28">
        <v>1248690</v>
      </c>
      <c r="E23" s="22">
        <v>1218708</v>
      </c>
      <c r="F23" s="28">
        <v>1023848</v>
      </c>
      <c r="G23" s="28">
        <v>926291</v>
      </c>
      <c r="H23" s="28">
        <v>1116728</v>
      </c>
      <c r="I23" s="22">
        <v>1114386</v>
      </c>
      <c r="J23" s="28">
        <v>1181945</v>
      </c>
      <c r="K23" s="28">
        <v>1249986</v>
      </c>
      <c r="L23" s="28">
        <v>1485220</v>
      </c>
      <c r="M23" s="22">
        <v>1449160</v>
      </c>
      <c r="N23" s="28">
        <v>1272392</v>
      </c>
      <c r="O23" s="28">
        <v>1671117</v>
      </c>
      <c r="P23" s="28">
        <v>1445358</v>
      </c>
      <c r="Q23" s="22">
        <v>1292784</v>
      </c>
      <c r="R23" s="28">
        <v>1023206</v>
      </c>
      <c r="S23" s="28">
        <v>967980</v>
      </c>
      <c r="T23" s="28">
        <v>863010</v>
      </c>
      <c r="U23" s="22">
        <v>1186921</v>
      </c>
      <c r="V23" s="28">
        <v>1271419</v>
      </c>
      <c r="W23" s="28">
        <v>1340165</v>
      </c>
      <c r="X23" s="28">
        <v>929675</v>
      </c>
      <c r="Y23" s="22">
        <v>1500197</v>
      </c>
    </row>
    <row r="24" spans="1:25" ht="13.5">
      <c r="A24" s="2" t="s">
        <v>114</v>
      </c>
      <c r="B24" s="28">
        <v>-16231</v>
      </c>
      <c r="C24" s="28">
        <v>-17004</v>
      </c>
      <c r="D24" s="28">
        <v>-18067</v>
      </c>
      <c r="E24" s="22">
        <v>-18632</v>
      </c>
      <c r="F24" s="28">
        <v>-18407</v>
      </c>
      <c r="G24" s="28">
        <v>-21375</v>
      </c>
      <c r="H24" s="28">
        <v>-26025</v>
      </c>
      <c r="I24" s="22">
        <v>-28670</v>
      </c>
      <c r="J24" s="28">
        <v>-31652</v>
      </c>
      <c r="K24" s="28">
        <v>-51569</v>
      </c>
      <c r="L24" s="28">
        <v>-74854</v>
      </c>
      <c r="M24" s="22">
        <v>-62019</v>
      </c>
      <c r="N24" s="28">
        <v>-64335</v>
      </c>
      <c r="O24" s="28">
        <v>-61416</v>
      </c>
      <c r="P24" s="28">
        <v>-85528</v>
      </c>
      <c r="Q24" s="22">
        <v>-89537</v>
      </c>
      <c r="R24" s="28">
        <v>-75159</v>
      </c>
      <c r="S24" s="28">
        <v>-75497</v>
      </c>
      <c r="T24" s="28">
        <v>-54982</v>
      </c>
      <c r="U24" s="22">
        <v>-53393</v>
      </c>
      <c r="V24" s="28">
        <v>-72881</v>
      </c>
      <c r="W24" s="28">
        <v>-64382</v>
      </c>
      <c r="X24" s="28">
        <v>-58025</v>
      </c>
      <c r="Y24" s="22">
        <v>-70564</v>
      </c>
    </row>
    <row r="25" spans="1:25" ht="13.5">
      <c r="A25" s="2" t="s">
        <v>115</v>
      </c>
      <c r="B25" s="28">
        <v>34821648</v>
      </c>
      <c r="C25" s="28">
        <v>34447999</v>
      </c>
      <c r="D25" s="28">
        <v>34683461</v>
      </c>
      <c r="E25" s="22">
        <v>33873390</v>
      </c>
      <c r="F25" s="28">
        <v>34145489</v>
      </c>
      <c r="G25" s="28">
        <v>33573955</v>
      </c>
      <c r="H25" s="28">
        <v>34157484</v>
      </c>
      <c r="I25" s="22">
        <v>32498307</v>
      </c>
      <c r="J25" s="28">
        <v>30040312</v>
      </c>
      <c r="K25" s="28">
        <v>30668613</v>
      </c>
      <c r="L25" s="28">
        <v>31757228</v>
      </c>
      <c r="M25" s="22">
        <v>31011804</v>
      </c>
      <c r="N25" s="28">
        <v>29600345</v>
      </c>
      <c r="O25" s="28">
        <v>29901710</v>
      </c>
      <c r="P25" s="28">
        <v>30593108</v>
      </c>
      <c r="Q25" s="22">
        <v>31538789</v>
      </c>
      <c r="R25" s="28">
        <v>30471139</v>
      </c>
      <c r="S25" s="28">
        <v>30896708</v>
      </c>
      <c r="T25" s="28">
        <v>27893443</v>
      </c>
      <c r="U25" s="22">
        <v>28895182</v>
      </c>
      <c r="V25" s="28">
        <v>28650347</v>
      </c>
      <c r="W25" s="28">
        <v>28963555</v>
      </c>
      <c r="X25" s="28">
        <v>28232957</v>
      </c>
      <c r="Y25" s="22">
        <v>29949301</v>
      </c>
    </row>
    <row r="26" spans="1:25" ht="13.5">
      <c r="A26" s="3" t="s">
        <v>286</v>
      </c>
      <c r="B26" s="28">
        <v>5931733</v>
      </c>
      <c r="C26" s="28">
        <v>4996471</v>
      </c>
      <c r="D26" s="28">
        <v>5124348</v>
      </c>
      <c r="E26" s="22">
        <v>5157060</v>
      </c>
      <c r="F26" s="28">
        <v>5021183</v>
      </c>
      <c r="G26" s="28">
        <v>4927002</v>
      </c>
      <c r="H26" s="28">
        <v>4546242</v>
      </c>
      <c r="I26" s="22">
        <v>4567237</v>
      </c>
      <c r="J26" s="28">
        <v>4598350</v>
      </c>
      <c r="K26" s="28">
        <v>4627940</v>
      </c>
      <c r="L26" s="28">
        <v>4833782</v>
      </c>
      <c r="M26" s="22">
        <v>4901703</v>
      </c>
      <c r="N26" s="28">
        <v>4955497</v>
      </c>
      <c r="O26" s="28">
        <v>5124704</v>
      </c>
      <c r="P26" s="28">
        <v>5317295</v>
      </c>
      <c r="Q26" s="22">
        <v>5435258</v>
      </c>
      <c r="R26" s="28">
        <v>5472111</v>
      </c>
      <c r="S26" s="28">
        <v>5707022</v>
      </c>
      <c r="T26" s="28">
        <v>5787356</v>
      </c>
      <c r="U26" s="22">
        <v>5695524</v>
      </c>
      <c r="V26" s="28">
        <v>6236855</v>
      </c>
      <c r="W26" s="28">
        <v>6387265</v>
      </c>
      <c r="X26" s="28">
        <v>6293106</v>
      </c>
      <c r="Y26" s="22">
        <v>6674698</v>
      </c>
    </row>
    <row r="27" spans="1:25" ht="13.5">
      <c r="A27" s="4" t="s">
        <v>287</v>
      </c>
      <c r="B27" s="28"/>
      <c r="C27" s="28"/>
      <c r="D27" s="28"/>
      <c r="E27" s="22"/>
      <c r="F27" s="28"/>
      <c r="G27" s="28"/>
      <c r="H27" s="28"/>
      <c r="I27" s="22">
        <v>17695630</v>
      </c>
      <c r="J27" s="28"/>
      <c r="K27" s="28"/>
      <c r="L27" s="28"/>
      <c r="M27" s="22">
        <v>17649391</v>
      </c>
      <c r="N27" s="28"/>
      <c r="O27" s="28"/>
      <c r="P27" s="28"/>
      <c r="Q27" s="22">
        <v>18010629</v>
      </c>
      <c r="R27" s="28"/>
      <c r="S27" s="28"/>
      <c r="T27" s="28"/>
      <c r="U27" s="22">
        <v>17725705</v>
      </c>
      <c r="V27" s="28"/>
      <c r="W27" s="28"/>
      <c r="X27" s="28"/>
      <c r="Y27" s="22">
        <v>18693146</v>
      </c>
    </row>
    <row r="28" spans="1:25" ht="13.5">
      <c r="A28" s="3" t="s">
        <v>288</v>
      </c>
      <c r="B28" s="28">
        <v>10019704</v>
      </c>
      <c r="C28" s="28">
        <v>9504834</v>
      </c>
      <c r="D28" s="28">
        <v>10030906</v>
      </c>
      <c r="E28" s="22">
        <v>9803461</v>
      </c>
      <c r="F28" s="28">
        <v>9922935</v>
      </c>
      <c r="G28" s="28">
        <v>9621763</v>
      </c>
      <c r="H28" s="28">
        <v>10021568</v>
      </c>
      <c r="I28" s="22">
        <v>10654208</v>
      </c>
      <c r="J28" s="28">
        <v>10899143</v>
      </c>
      <c r="K28" s="28">
        <v>11058637</v>
      </c>
      <c r="L28" s="28">
        <v>11995327</v>
      </c>
      <c r="M28" s="22">
        <v>11960768</v>
      </c>
      <c r="N28" s="28">
        <v>12141664</v>
      </c>
      <c r="O28" s="28">
        <v>12778158</v>
      </c>
      <c r="P28" s="28">
        <v>12319322</v>
      </c>
      <c r="Q28" s="22">
        <v>11607115</v>
      </c>
      <c r="R28" s="28">
        <v>11520218</v>
      </c>
      <c r="S28" s="28">
        <v>12420987</v>
      </c>
      <c r="T28" s="28">
        <v>11483859</v>
      </c>
      <c r="U28" s="22">
        <v>11279747</v>
      </c>
      <c r="V28" s="28">
        <v>13390793</v>
      </c>
      <c r="W28" s="28">
        <v>13173968</v>
      </c>
      <c r="X28" s="28">
        <v>12450531</v>
      </c>
      <c r="Y28" s="22">
        <v>13750405</v>
      </c>
    </row>
    <row r="29" spans="1:25" ht="13.5">
      <c r="A29" s="4" t="s">
        <v>289</v>
      </c>
      <c r="B29" s="28"/>
      <c r="C29" s="28"/>
      <c r="D29" s="28"/>
      <c r="E29" s="22"/>
      <c r="F29" s="28"/>
      <c r="G29" s="28"/>
      <c r="H29" s="28"/>
      <c r="I29" s="22">
        <v>42463668</v>
      </c>
      <c r="J29" s="28"/>
      <c r="K29" s="28"/>
      <c r="L29" s="28"/>
      <c r="M29" s="22">
        <v>40173304</v>
      </c>
      <c r="N29" s="28"/>
      <c r="O29" s="28"/>
      <c r="P29" s="28"/>
      <c r="Q29" s="22">
        <v>38803801</v>
      </c>
      <c r="R29" s="28"/>
      <c r="S29" s="28"/>
      <c r="T29" s="28"/>
      <c r="U29" s="22">
        <v>36488140</v>
      </c>
      <c r="V29" s="28"/>
      <c r="W29" s="28"/>
      <c r="X29" s="28"/>
      <c r="Y29" s="22">
        <v>40141972</v>
      </c>
    </row>
    <row r="30" spans="1:25" ht="13.5">
      <c r="A30" s="3" t="s">
        <v>27</v>
      </c>
      <c r="B30" s="28">
        <v>1119418</v>
      </c>
      <c r="C30" s="28">
        <v>1028752</v>
      </c>
      <c r="D30" s="28">
        <v>1014738</v>
      </c>
      <c r="E30" s="22">
        <v>995637</v>
      </c>
      <c r="F30" s="28">
        <v>968498</v>
      </c>
      <c r="G30" s="28">
        <v>946033</v>
      </c>
      <c r="H30" s="28">
        <v>978469</v>
      </c>
      <c r="I30" s="22">
        <v>994468</v>
      </c>
      <c r="J30" s="28">
        <v>1020112</v>
      </c>
      <c r="K30" s="28">
        <v>1168110</v>
      </c>
      <c r="L30" s="28">
        <v>1196093</v>
      </c>
      <c r="M30" s="22">
        <v>1190991</v>
      </c>
      <c r="N30" s="28">
        <v>1201518</v>
      </c>
      <c r="O30" s="28">
        <v>1310020</v>
      </c>
      <c r="P30" s="28">
        <v>1331749</v>
      </c>
      <c r="Q30" s="22">
        <v>1208945</v>
      </c>
      <c r="R30" s="28">
        <v>1215166</v>
      </c>
      <c r="S30" s="28">
        <v>1304312</v>
      </c>
      <c r="T30" s="28">
        <v>1326463</v>
      </c>
      <c r="U30" s="22">
        <v>1362711</v>
      </c>
      <c r="V30" s="28">
        <v>1494725</v>
      </c>
      <c r="W30" s="28">
        <v>1695403</v>
      </c>
      <c r="X30" s="28">
        <v>1625230</v>
      </c>
      <c r="Y30" s="22">
        <v>1746294</v>
      </c>
    </row>
    <row r="31" spans="1:25" ht="13.5">
      <c r="A31" s="4" t="s">
        <v>125</v>
      </c>
      <c r="B31" s="28"/>
      <c r="C31" s="28"/>
      <c r="D31" s="28"/>
      <c r="E31" s="22"/>
      <c r="F31" s="28"/>
      <c r="G31" s="28"/>
      <c r="H31" s="28"/>
      <c r="I31" s="22">
        <v>5270170</v>
      </c>
      <c r="J31" s="28"/>
      <c r="K31" s="28"/>
      <c r="L31" s="28"/>
      <c r="M31" s="22">
        <v>5477542</v>
      </c>
      <c r="N31" s="28"/>
      <c r="O31" s="28"/>
      <c r="P31" s="28"/>
      <c r="Q31" s="22">
        <v>5493328</v>
      </c>
      <c r="R31" s="28"/>
      <c r="S31" s="28"/>
      <c r="T31" s="28"/>
      <c r="U31" s="22">
        <v>5374136</v>
      </c>
      <c r="V31" s="28"/>
      <c r="W31" s="28"/>
      <c r="X31" s="28"/>
      <c r="Y31" s="22">
        <v>5844539</v>
      </c>
    </row>
    <row r="32" spans="1:25" ht="13.5">
      <c r="A32" s="4" t="s">
        <v>117</v>
      </c>
      <c r="B32" s="28"/>
      <c r="C32" s="28"/>
      <c r="D32" s="28"/>
      <c r="E32" s="22"/>
      <c r="F32" s="28"/>
      <c r="G32" s="28"/>
      <c r="H32" s="28"/>
      <c r="I32" s="22">
        <v>-4275701</v>
      </c>
      <c r="J32" s="28"/>
      <c r="K32" s="28"/>
      <c r="L32" s="28"/>
      <c r="M32" s="22">
        <v>-4286550</v>
      </c>
      <c r="N32" s="28"/>
      <c r="O32" s="28"/>
      <c r="P32" s="28"/>
      <c r="Q32" s="22">
        <v>-4284383</v>
      </c>
      <c r="R32" s="28"/>
      <c r="S32" s="28"/>
      <c r="T32" s="28"/>
      <c r="U32" s="22">
        <v>-4011425</v>
      </c>
      <c r="V32" s="28"/>
      <c r="W32" s="28"/>
      <c r="X32" s="28"/>
      <c r="Y32" s="22">
        <v>-4098244</v>
      </c>
    </row>
    <row r="33" spans="1:25" ht="13.5">
      <c r="A33" s="3" t="s">
        <v>127</v>
      </c>
      <c r="B33" s="28">
        <v>5760171</v>
      </c>
      <c r="C33" s="28">
        <v>5719673</v>
      </c>
      <c r="D33" s="28">
        <v>5720128</v>
      </c>
      <c r="E33" s="22">
        <v>5693036</v>
      </c>
      <c r="F33" s="28">
        <v>5658100</v>
      </c>
      <c r="G33" s="28">
        <v>5599215</v>
      </c>
      <c r="H33" s="28">
        <v>5603578</v>
      </c>
      <c r="I33" s="22">
        <v>5624299</v>
      </c>
      <c r="J33" s="28">
        <v>5589095</v>
      </c>
      <c r="K33" s="28">
        <v>5579362</v>
      </c>
      <c r="L33" s="28">
        <v>5624274</v>
      </c>
      <c r="M33" s="22">
        <v>5628613</v>
      </c>
      <c r="N33" s="28">
        <v>5620528</v>
      </c>
      <c r="O33" s="28">
        <v>5635078</v>
      </c>
      <c r="P33" s="28">
        <v>5668066</v>
      </c>
      <c r="Q33" s="22">
        <v>5666945</v>
      </c>
      <c r="R33" s="28">
        <v>5652056</v>
      </c>
      <c r="S33" s="28">
        <v>5677949</v>
      </c>
      <c r="T33" s="28">
        <v>5679971</v>
      </c>
      <c r="U33" s="22">
        <v>5559423</v>
      </c>
      <c r="V33" s="28">
        <v>5645975</v>
      </c>
      <c r="W33" s="28">
        <v>5686506</v>
      </c>
      <c r="X33" s="28">
        <v>5649716</v>
      </c>
      <c r="Y33" s="22">
        <v>5693216</v>
      </c>
    </row>
    <row r="34" spans="1:25" ht="13.5">
      <c r="A34" s="3" t="s">
        <v>28</v>
      </c>
      <c r="B34" s="28">
        <v>565985</v>
      </c>
      <c r="C34" s="28">
        <v>1527846</v>
      </c>
      <c r="D34" s="28">
        <v>1485519</v>
      </c>
      <c r="E34" s="22">
        <v>1485835</v>
      </c>
      <c r="F34" s="28">
        <v>1303460</v>
      </c>
      <c r="G34" s="28">
        <v>1169611</v>
      </c>
      <c r="H34" s="28">
        <v>1766375</v>
      </c>
      <c r="I34" s="22">
        <v>1545779</v>
      </c>
      <c r="J34" s="28">
        <v>1189954</v>
      </c>
      <c r="K34" s="28">
        <v>890905</v>
      </c>
      <c r="L34" s="28">
        <v>794221</v>
      </c>
      <c r="M34" s="22">
        <v>747948</v>
      </c>
      <c r="N34" s="28">
        <v>600859</v>
      </c>
      <c r="O34" s="28">
        <v>608350</v>
      </c>
      <c r="P34" s="28">
        <v>472593</v>
      </c>
      <c r="Q34" s="22">
        <v>196345</v>
      </c>
      <c r="R34" s="28">
        <v>125194</v>
      </c>
      <c r="S34" s="28">
        <v>239416</v>
      </c>
      <c r="T34" s="28">
        <v>1288841</v>
      </c>
      <c r="U34" s="22">
        <v>936622</v>
      </c>
      <c r="V34" s="28">
        <v>911198</v>
      </c>
      <c r="W34" s="28">
        <v>517769</v>
      </c>
      <c r="X34" s="28">
        <v>246077</v>
      </c>
      <c r="Y34" s="22">
        <v>167880</v>
      </c>
    </row>
    <row r="35" spans="1:25" ht="13.5">
      <c r="A35" s="3" t="s">
        <v>29</v>
      </c>
      <c r="B35" s="28">
        <v>23397013</v>
      </c>
      <c r="C35" s="28">
        <v>22777578</v>
      </c>
      <c r="D35" s="28">
        <v>23375641</v>
      </c>
      <c r="E35" s="22">
        <v>23135032</v>
      </c>
      <c r="F35" s="28">
        <v>22874176</v>
      </c>
      <c r="G35" s="28">
        <v>22263626</v>
      </c>
      <c r="H35" s="28">
        <v>22916235</v>
      </c>
      <c r="I35" s="22">
        <v>23385993</v>
      </c>
      <c r="J35" s="28">
        <v>23296656</v>
      </c>
      <c r="K35" s="28">
        <v>23324957</v>
      </c>
      <c r="L35" s="28">
        <v>24443700</v>
      </c>
      <c r="M35" s="22">
        <v>24430027</v>
      </c>
      <c r="N35" s="28">
        <v>24520068</v>
      </c>
      <c r="O35" s="28">
        <v>25456312</v>
      </c>
      <c r="P35" s="28">
        <v>25109027</v>
      </c>
      <c r="Q35" s="22">
        <v>24114610</v>
      </c>
      <c r="R35" s="28">
        <v>23984747</v>
      </c>
      <c r="S35" s="28">
        <v>25349689</v>
      </c>
      <c r="T35" s="28">
        <v>25566491</v>
      </c>
      <c r="U35" s="22">
        <v>24834030</v>
      </c>
      <c r="V35" s="28">
        <v>27679547</v>
      </c>
      <c r="W35" s="28">
        <v>27460914</v>
      </c>
      <c r="X35" s="28">
        <v>26264663</v>
      </c>
      <c r="Y35" s="22">
        <v>28032496</v>
      </c>
    </row>
    <row r="36" spans="1:25" ht="13.5">
      <c r="A36" s="3" t="s">
        <v>130</v>
      </c>
      <c r="B36" s="28">
        <v>27169</v>
      </c>
      <c r="C36" s="28">
        <v>29198</v>
      </c>
      <c r="D36" s="28">
        <v>42054</v>
      </c>
      <c r="E36" s="22">
        <v>53343</v>
      </c>
      <c r="F36" s="28">
        <v>64059</v>
      </c>
      <c r="G36" s="28">
        <v>72284</v>
      </c>
      <c r="H36" s="28">
        <v>84654</v>
      </c>
      <c r="I36" s="22">
        <v>98744</v>
      </c>
      <c r="J36" s="28">
        <v>107641</v>
      </c>
      <c r="K36" s="28">
        <v>118721</v>
      </c>
      <c r="L36" s="28">
        <v>145341</v>
      </c>
      <c r="M36" s="22">
        <v>166845</v>
      </c>
      <c r="N36" s="28">
        <v>175919</v>
      </c>
      <c r="O36" s="28">
        <v>196769</v>
      </c>
      <c r="P36" s="28">
        <v>175593</v>
      </c>
      <c r="Q36" s="22">
        <v>195825</v>
      </c>
      <c r="R36" s="28">
        <v>219364</v>
      </c>
      <c r="S36" s="28">
        <v>242997</v>
      </c>
      <c r="T36" s="28">
        <v>270562</v>
      </c>
      <c r="U36" s="22">
        <v>297010</v>
      </c>
      <c r="V36" s="28">
        <v>340092</v>
      </c>
      <c r="W36" s="28">
        <v>371051</v>
      </c>
      <c r="X36" s="28">
        <v>206528</v>
      </c>
      <c r="Y36" s="22">
        <v>228263</v>
      </c>
    </row>
    <row r="37" spans="1:25" ht="13.5">
      <c r="A37" s="3" t="s">
        <v>225</v>
      </c>
      <c r="B37" s="28">
        <v>189192</v>
      </c>
      <c r="C37" s="28">
        <v>180223</v>
      </c>
      <c r="D37" s="28">
        <v>177829</v>
      </c>
      <c r="E37" s="22">
        <v>165247</v>
      </c>
      <c r="F37" s="28">
        <v>151319</v>
      </c>
      <c r="G37" s="28">
        <v>140970</v>
      </c>
      <c r="H37" s="28">
        <v>144970</v>
      </c>
      <c r="I37" s="22">
        <v>151873</v>
      </c>
      <c r="J37" s="28">
        <v>148860</v>
      </c>
      <c r="K37" s="28">
        <v>148904</v>
      </c>
      <c r="L37" s="28">
        <v>155777</v>
      </c>
      <c r="M37" s="22">
        <v>157456</v>
      </c>
      <c r="N37" s="28">
        <v>162653</v>
      </c>
      <c r="O37" s="28">
        <v>167294</v>
      </c>
      <c r="P37" s="28">
        <v>176462</v>
      </c>
      <c r="Q37" s="22">
        <v>178700</v>
      </c>
      <c r="R37" s="28">
        <v>180153</v>
      </c>
      <c r="S37" s="28">
        <v>192051</v>
      </c>
      <c r="T37" s="28">
        <v>198496</v>
      </c>
      <c r="U37" s="22">
        <v>193561</v>
      </c>
      <c r="V37" s="28">
        <v>218390</v>
      </c>
      <c r="W37" s="28">
        <v>222662</v>
      </c>
      <c r="X37" s="28">
        <v>215890</v>
      </c>
      <c r="Y37" s="22">
        <v>230329</v>
      </c>
    </row>
    <row r="38" spans="1:25" ht="13.5">
      <c r="A38" s="3" t="s">
        <v>137</v>
      </c>
      <c r="B38" s="28">
        <v>216362</v>
      </c>
      <c r="C38" s="28">
        <v>209422</v>
      </c>
      <c r="D38" s="28">
        <v>219883</v>
      </c>
      <c r="E38" s="22">
        <v>218590</v>
      </c>
      <c r="F38" s="28">
        <v>215379</v>
      </c>
      <c r="G38" s="28">
        <v>213254</v>
      </c>
      <c r="H38" s="28">
        <v>229624</v>
      </c>
      <c r="I38" s="22">
        <v>250617</v>
      </c>
      <c r="J38" s="28">
        <v>256501</v>
      </c>
      <c r="K38" s="28">
        <v>267626</v>
      </c>
      <c r="L38" s="28">
        <v>301119</v>
      </c>
      <c r="M38" s="22">
        <v>324302</v>
      </c>
      <c r="N38" s="28">
        <v>338572</v>
      </c>
      <c r="O38" s="28">
        <v>364063</v>
      </c>
      <c r="P38" s="28">
        <v>352056</v>
      </c>
      <c r="Q38" s="22">
        <v>374525</v>
      </c>
      <c r="R38" s="28">
        <v>399517</v>
      </c>
      <c r="S38" s="28">
        <v>435049</v>
      </c>
      <c r="T38" s="28">
        <v>469058</v>
      </c>
      <c r="U38" s="22">
        <v>490572</v>
      </c>
      <c r="V38" s="28">
        <v>558483</v>
      </c>
      <c r="W38" s="28">
        <v>593713</v>
      </c>
      <c r="X38" s="28">
        <v>422419</v>
      </c>
      <c r="Y38" s="22">
        <v>458592</v>
      </c>
    </row>
    <row r="39" spans="1:25" ht="13.5">
      <c r="A39" s="3" t="s">
        <v>139</v>
      </c>
      <c r="B39" s="28">
        <v>1785373</v>
      </c>
      <c r="C39" s="28">
        <v>1580631</v>
      </c>
      <c r="D39" s="28">
        <v>1510176</v>
      </c>
      <c r="E39" s="22">
        <v>1410293</v>
      </c>
      <c r="F39" s="28">
        <v>1229584</v>
      </c>
      <c r="G39" s="28">
        <v>1080841</v>
      </c>
      <c r="H39" s="28">
        <v>1021229</v>
      </c>
      <c r="I39" s="22">
        <v>1128477</v>
      </c>
      <c r="J39" s="28">
        <v>965371</v>
      </c>
      <c r="K39" s="28">
        <v>1032050</v>
      </c>
      <c r="L39" s="28">
        <v>1066153</v>
      </c>
      <c r="M39" s="22">
        <v>1187349</v>
      </c>
      <c r="N39" s="28">
        <v>1040699</v>
      </c>
      <c r="O39" s="28">
        <v>955014</v>
      </c>
      <c r="P39" s="28">
        <v>957064</v>
      </c>
      <c r="Q39" s="22">
        <v>1114498</v>
      </c>
      <c r="R39" s="28">
        <v>1214748</v>
      </c>
      <c r="S39" s="28">
        <v>1306115</v>
      </c>
      <c r="T39" s="28">
        <v>1421256</v>
      </c>
      <c r="U39" s="22">
        <v>1154675</v>
      </c>
      <c r="V39" s="28">
        <v>1295142</v>
      </c>
      <c r="W39" s="28">
        <v>1464189</v>
      </c>
      <c r="X39" s="28">
        <v>1747871</v>
      </c>
      <c r="Y39" s="22">
        <v>1625095</v>
      </c>
    </row>
    <row r="40" spans="1:25" ht="13.5">
      <c r="A40" s="3" t="s">
        <v>142</v>
      </c>
      <c r="B40" s="28">
        <v>39</v>
      </c>
      <c r="C40" s="28">
        <v>148</v>
      </c>
      <c r="D40" s="28">
        <v>207</v>
      </c>
      <c r="E40" s="22">
        <v>316</v>
      </c>
      <c r="F40" s="28">
        <v>7820</v>
      </c>
      <c r="G40" s="28">
        <v>7365</v>
      </c>
      <c r="H40" s="28">
        <v>7928</v>
      </c>
      <c r="I40" s="22">
        <v>7684</v>
      </c>
      <c r="J40" s="28">
        <v>6437</v>
      </c>
      <c r="K40" s="28">
        <v>6575</v>
      </c>
      <c r="L40" s="28">
        <v>7342</v>
      </c>
      <c r="M40" s="22">
        <v>7505</v>
      </c>
      <c r="N40" s="28">
        <v>391</v>
      </c>
      <c r="O40" s="28">
        <v>474</v>
      </c>
      <c r="P40" s="28">
        <v>714</v>
      </c>
      <c r="Q40" s="22">
        <v>696</v>
      </c>
      <c r="R40" s="28">
        <v>641</v>
      </c>
      <c r="S40" s="28">
        <v>733</v>
      </c>
      <c r="T40" s="28">
        <v>940</v>
      </c>
      <c r="U40" s="22">
        <v>1059</v>
      </c>
      <c r="V40" s="28"/>
      <c r="W40" s="28"/>
      <c r="X40" s="28">
        <v>1627</v>
      </c>
      <c r="Y40" s="22">
        <v>1942</v>
      </c>
    </row>
    <row r="41" spans="1:25" ht="13.5">
      <c r="A41" s="3" t="s">
        <v>110</v>
      </c>
      <c r="B41" s="28">
        <v>53979</v>
      </c>
      <c r="C41" s="28">
        <v>59244</v>
      </c>
      <c r="D41" s="28">
        <v>56607</v>
      </c>
      <c r="E41" s="22">
        <v>52226</v>
      </c>
      <c r="F41" s="28">
        <v>19214</v>
      </c>
      <c r="G41" s="28">
        <v>17181</v>
      </c>
      <c r="H41" s="28">
        <v>16833</v>
      </c>
      <c r="I41" s="22">
        <v>17477</v>
      </c>
      <c r="J41" s="28">
        <v>28976</v>
      </c>
      <c r="K41" s="28">
        <v>28318</v>
      </c>
      <c r="L41" s="28">
        <v>29281</v>
      </c>
      <c r="M41" s="22">
        <v>29516</v>
      </c>
      <c r="N41" s="28">
        <v>3524</v>
      </c>
      <c r="O41" s="28">
        <v>1882</v>
      </c>
      <c r="P41" s="28">
        <v>2491</v>
      </c>
      <c r="Q41" s="22">
        <v>9595</v>
      </c>
      <c r="R41" s="28">
        <v>11447</v>
      </c>
      <c r="S41" s="28">
        <v>11853</v>
      </c>
      <c r="T41" s="28">
        <v>9459</v>
      </c>
      <c r="U41" s="22">
        <v>10147</v>
      </c>
      <c r="V41" s="28">
        <v>6387</v>
      </c>
      <c r="W41" s="28">
        <v>6976</v>
      </c>
      <c r="X41" s="28">
        <v>7535</v>
      </c>
      <c r="Y41" s="22">
        <v>8140</v>
      </c>
    </row>
    <row r="42" spans="1:25" ht="13.5">
      <c r="A42" s="3" t="s">
        <v>113</v>
      </c>
      <c r="B42" s="28">
        <v>495544</v>
      </c>
      <c r="C42" s="28">
        <v>492720</v>
      </c>
      <c r="D42" s="28">
        <v>485769</v>
      </c>
      <c r="E42" s="22">
        <v>478677</v>
      </c>
      <c r="F42" s="28">
        <v>516968</v>
      </c>
      <c r="G42" s="28">
        <v>510135</v>
      </c>
      <c r="H42" s="28">
        <v>515909</v>
      </c>
      <c r="I42" s="22">
        <v>532299</v>
      </c>
      <c r="J42" s="28">
        <v>545142</v>
      </c>
      <c r="K42" s="28">
        <v>566682</v>
      </c>
      <c r="L42" s="28">
        <v>604355</v>
      </c>
      <c r="M42" s="22">
        <v>635150</v>
      </c>
      <c r="N42" s="28">
        <v>704654</v>
      </c>
      <c r="O42" s="28">
        <v>750008</v>
      </c>
      <c r="P42" s="28">
        <v>774059</v>
      </c>
      <c r="Q42" s="22">
        <v>770161</v>
      </c>
      <c r="R42" s="28">
        <v>784445</v>
      </c>
      <c r="S42" s="28">
        <v>831569</v>
      </c>
      <c r="T42" s="28">
        <v>923786</v>
      </c>
      <c r="U42" s="22">
        <v>944104</v>
      </c>
      <c r="V42" s="28">
        <v>885124</v>
      </c>
      <c r="W42" s="28">
        <v>950894</v>
      </c>
      <c r="X42" s="28">
        <v>774327</v>
      </c>
      <c r="Y42" s="22">
        <v>823506</v>
      </c>
    </row>
    <row r="43" spans="1:25" ht="13.5">
      <c r="A43" s="3" t="s">
        <v>114</v>
      </c>
      <c r="B43" s="28">
        <v>-118240</v>
      </c>
      <c r="C43" s="28">
        <v>-118240</v>
      </c>
      <c r="D43" s="28">
        <v>-118241</v>
      </c>
      <c r="E43" s="22">
        <v>-118241</v>
      </c>
      <c r="F43" s="28">
        <v>-117661</v>
      </c>
      <c r="G43" s="28">
        <v>-117662</v>
      </c>
      <c r="H43" s="28">
        <v>-117664</v>
      </c>
      <c r="I43" s="22">
        <v>-117664</v>
      </c>
      <c r="J43" s="28">
        <v>-117660</v>
      </c>
      <c r="K43" s="28">
        <v>-118849</v>
      </c>
      <c r="L43" s="28">
        <v>-117763</v>
      </c>
      <c r="M43" s="22">
        <v>-117661</v>
      </c>
      <c r="N43" s="28">
        <v>-190857</v>
      </c>
      <c r="O43" s="28">
        <v>-190857</v>
      </c>
      <c r="P43" s="28">
        <v>-190858</v>
      </c>
      <c r="Q43" s="22">
        <v>-190867</v>
      </c>
      <c r="R43" s="28">
        <v>-191233</v>
      </c>
      <c r="S43" s="28">
        <v>-191234</v>
      </c>
      <c r="T43" s="28">
        <v>-191234</v>
      </c>
      <c r="U43" s="22">
        <v>-190869</v>
      </c>
      <c r="V43" s="28">
        <v>-191069</v>
      </c>
      <c r="W43" s="28">
        <v>-191071</v>
      </c>
      <c r="X43" s="28">
        <v>-191072</v>
      </c>
      <c r="Y43" s="22">
        <v>-191125</v>
      </c>
    </row>
    <row r="44" spans="1:25" ht="13.5">
      <c r="A44" s="3" t="s">
        <v>147</v>
      </c>
      <c r="B44" s="28">
        <v>2216697</v>
      </c>
      <c r="C44" s="28">
        <v>2014503</v>
      </c>
      <c r="D44" s="28">
        <v>1934520</v>
      </c>
      <c r="E44" s="22">
        <v>1823272</v>
      </c>
      <c r="F44" s="28">
        <v>1655925</v>
      </c>
      <c r="G44" s="28">
        <v>1497861</v>
      </c>
      <c r="H44" s="28">
        <v>1444237</v>
      </c>
      <c r="I44" s="22">
        <v>1568274</v>
      </c>
      <c r="J44" s="28">
        <v>1428268</v>
      </c>
      <c r="K44" s="28">
        <v>1514776</v>
      </c>
      <c r="L44" s="28">
        <v>1589369</v>
      </c>
      <c r="M44" s="22">
        <v>1741860</v>
      </c>
      <c r="N44" s="28">
        <v>1558413</v>
      </c>
      <c r="O44" s="28">
        <v>1516522</v>
      </c>
      <c r="P44" s="28">
        <v>1543472</v>
      </c>
      <c r="Q44" s="22">
        <v>1704083</v>
      </c>
      <c r="R44" s="28">
        <v>1820050</v>
      </c>
      <c r="S44" s="28">
        <v>1959038</v>
      </c>
      <c r="T44" s="28">
        <v>2164207</v>
      </c>
      <c r="U44" s="22">
        <v>1919117</v>
      </c>
      <c r="V44" s="28">
        <v>1995584</v>
      </c>
      <c r="W44" s="28">
        <v>2230988</v>
      </c>
      <c r="X44" s="28">
        <v>2340289</v>
      </c>
      <c r="Y44" s="22">
        <v>2267560</v>
      </c>
    </row>
    <row r="45" spans="1:25" ht="13.5">
      <c r="A45" s="2" t="s">
        <v>148</v>
      </c>
      <c r="B45" s="28">
        <v>25830072</v>
      </c>
      <c r="C45" s="28">
        <v>25001504</v>
      </c>
      <c r="D45" s="28">
        <v>25530045</v>
      </c>
      <c r="E45" s="22">
        <v>25176895</v>
      </c>
      <c r="F45" s="28">
        <v>24745481</v>
      </c>
      <c r="G45" s="28">
        <v>23974741</v>
      </c>
      <c r="H45" s="28">
        <v>24590097</v>
      </c>
      <c r="I45" s="22">
        <v>25204885</v>
      </c>
      <c r="J45" s="28">
        <v>24981425</v>
      </c>
      <c r="K45" s="28">
        <v>25107360</v>
      </c>
      <c r="L45" s="28">
        <v>26334189</v>
      </c>
      <c r="M45" s="22">
        <v>26496190</v>
      </c>
      <c r="N45" s="28">
        <v>26417055</v>
      </c>
      <c r="O45" s="28">
        <v>27336898</v>
      </c>
      <c r="P45" s="28">
        <v>27004556</v>
      </c>
      <c r="Q45" s="22">
        <v>26193219</v>
      </c>
      <c r="R45" s="28">
        <v>26204315</v>
      </c>
      <c r="S45" s="28">
        <v>27743777</v>
      </c>
      <c r="T45" s="28">
        <v>28199758</v>
      </c>
      <c r="U45" s="22">
        <v>27243720</v>
      </c>
      <c r="V45" s="28">
        <v>30233615</v>
      </c>
      <c r="W45" s="28">
        <v>30285617</v>
      </c>
      <c r="X45" s="28">
        <v>29027372</v>
      </c>
      <c r="Y45" s="22">
        <v>30758649</v>
      </c>
    </row>
    <row r="46" spans="1:25" ht="14.25" thickBot="1">
      <c r="A46" s="5" t="s">
        <v>149</v>
      </c>
      <c r="B46" s="29">
        <v>60651720</v>
      </c>
      <c r="C46" s="29">
        <v>59449503</v>
      </c>
      <c r="D46" s="29">
        <v>60213506</v>
      </c>
      <c r="E46" s="23">
        <v>59050286</v>
      </c>
      <c r="F46" s="29">
        <v>58890970</v>
      </c>
      <c r="G46" s="29">
        <v>57548697</v>
      </c>
      <c r="H46" s="29">
        <v>58747582</v>
      </c>
      <c r="I46" s="23">
        <v>57703192</v>
      </c>
      <c r="J46" s="29">
        <v>55021737</v>
      </c>
      <c r="K46" s="29">
        <v>55775973</v>
      </c>
      <c r="L46" s="29">
        <v>58091417</v>
      </c>
      <c r="M46" s="23">
        <v>57507994</v>
      </c>
      <c r="N46" s="29">
        <v>56017400</v>
      </c>
      <c r="O46" s="29">
        <v>57238608</v>
      </c>
      <c r="P46" s="29">
        <v>57597664</v>
      </c>
      <c r="Q46" s="23">
        <v>57732009</v>
      </c>
      <c r="R46" s="29">
        <v>56675454</v>
      </c>
      <c r="S46" s="29">
        <v>58640485</v>
      </c>
      <c r="T46" s="29">
        <v>56093201</v>
      </c>
      <c r="U46" s="23">
        <v>56138903</v>
      </c>
      <c r="V46" s="29">
        <v>58883963</v>
      </c>
      <c r="W46" s="29">
        <v>59249172</v>
      </c>
      <c r="X46" s="29">
        <v>57260329</v>
      </c>
      <c r="Y46" s="23">
        <v>60707951</v>
      </c>
    </row>
    <row r="47" spans="1:25" ht="14.25" thickTop="1">
      <c r="A47" s="2" t="s">
        <v>30</v>
      </c>
      <c r="B47" s="28">
        <v>3094753</v>
      </c>
      <c r="C47" s="28">
        <v>3059118</v>
      </c>
      <c r="D47" s="28">
        <v>3064977</v>
      </c>
      <c r="E47" s="22">
        <v>2653907</v>
      </c>
      <c r="F47" s="28">
        <v>2912651</v>
      </c>
      <c r="G47" s="28">
        <v>2851224</v>
      </c>
      <c r="H47" s="28">
        <v>3194734</v>
      </c>
      <c r="I47" s="22">
        <v>2999787</v>
      </c>
      <c r="J47" s="28">
        <v>2653954</v>
      </c>
      <c r="K47" s="28">
        <v>2952258</v>
      </c>
      <c r="L47" s="28">
        <v>3193989</v>
      </c>
      <c r="M47" s="22">
        <v>2092122</v>
      </c>
      <c r="N47" s="28">
        <v>2779159</v>
      </c>
      <c r="O47" s="28">
        <v>2768146</v>
      </c>
      <c r="P47" s="28">
        <v>2205556</v>
      </c>
      <c r="Q47" s="22">
        <v>2817291</v>
      </c>
      <c r="R47" s="28">
        <v>2053642</v>
      </c>
      <c r="S47" s="28">
        <v>2338099</v>
      </c>
      <c r="T47" s="28">
        <v>635119</v>
      </c>
      <c r="U47" s="22">
        <v>2337374</v>
      </c>
      <c r="V47" s="28">
        <v>3197371</v>
      </c>
      <c r="W47" s="28">
        <v>1613828</v>
      </c>
      <c r="X47" s="28">
        <v>1976926</v>
      </c>
      <c r="Y47" s="22">
        <v>3367494</v>
      </c>
    </row>
    <row r="48" spans="1:25" ht="13.5">
      <c r="A48" s="2" t="s">
        <v>151</v>
      </c>
      <c r="B48" s="28">
        <v>3356773</v>
      </c>
      <c r="C48" s="28">
        <v>3013323</v>
      </c>
      <c r="D48" s="28">
        <v>2935151</v>
      </c>
      <c r="E48" s="22">
        <v>2530454</v>
      </c>
      <c r="F48" s="28">
        <v>3005283</v>
      </c>
      <c r="G48" s="28">
        <v>2742946</v>
      </c>
      <c r="H48" s="28">
        <v>2866437</v>
      </c>
      <c r="I48" s="22">
        <v>2961671</v>
      </c>
      <c r="J48" s="28">
        <v>2974469</v>
      </c>
      <c r="K48" s="28">
        <v>3221492</v>
      </c>
      <c r="L48" s="28">
        <v>3695375</v>
      </c>
      <c r="M48" s="22">
        <v>4167187</v>
      </c>
      <c r="N48" s="28">
        <v>4713575</v>
      </c>
      <c r="O48" s="28">
        <v>3521863</v>
      </c>
      <c r="P48" s="28">
        <v>3899629</v>
      </c>
      <c r="Q48" s="22">
        <v>4002670</v>
      </c>
      <c r="R48" s="28">
        <v>3858715</v>
      </c>
      <c r="S48" s="28">
        <v>3089168</v>
      </c>
      <c r="T48" s="28">
        <v>3123121</v>
      </c>
      <c r="U48" s="22">
        <v>3446065</v>
      </c>
      <c r="V48" s="28">
        <v>4428029</v>
      </c>
      <c r="W48" s="28">
        <v>3822404</v>
      </c>
      <c r="X48" s="28">
        <v>3374279</v>
      </c>
      <c r="Y48" s="22">
        <v>3410074</v>
      </c>
    </row>
    <row r="49" spans="1:25" ht="13.5">
      <c r="A49" s="2" t="s">
        <v>152</v>
      </c>
      <c r="B49" s="28">
        <v>4730442</v>
      </c>
      <c r="C49" s="28">
        <v>5719212</v>
      </c>
      <c r="D49" s="28">
        <v>5922014</v>
      </c>
      <c r="E49" s="22">
        <v>6261500</v>
      </c>
      <c r="F49" s="28">
        <v>3959830</v>
      </c>
      <c r="G49" s="28">
        <v>4097816</v>
      </c>
      <c r="H49" s="28">
        <v>3856317</v>
      </c>
      <c r="I49" s="22">
        <v>3762614</v>
      </c>
      <c r="J49" s="28">
        <v>3816298</v>
      </c>
      <c r="K49" s="28">
        <v>3051368</v>
      </c>
      <c r="L49" s="28">
        <v>2817249</v>
      </c>
      <c r="M49" s="22">
        <v>3089033</v>
      </c>
      <c r="N49" s="28">
        <v>2741093</v>
      </c>
      <c r="O49" s="28">
        <v>2741763</v>
      </c>
      <c r="P49" s="28">
        <v>2965328</v>
      </c>
      <c r="Q49" s="22">
        <v>2957175</v>
      </c>
      <c r="R49" s="28">
        <v>3049619</v>
      </c>
      <c r="S49" s="28">
        <v>4648023</v>
      </c>
      <c r="T49" s="28">
        <v>4148197</v>
      </c>
      <c r="U49" s="22">
        <v>4210602</v>
      </c>
      <c r="V49" s="28">
        <v>3590697</v>
      </c>
      <c r="W49" s="28">
        <v>2234837</v>
      </c>
      <c r="X49" s="28">
        <v>1629743</v>
      </c>
      <c r="Y49" s="22">
        <v>2004196</v>
      </c>
    </row>
    <row r="50" spans="1:25" ht="13.5">
      <c r="A50" s="2" t="s">
        <v>153</v>
      </c>
      <c r="B50" s="28"/>
      <c r="C50" s="28"/>
      <c r="D50" s="28"/>
      <c r="E50" s="22"/>
      <c r="F50" s="28"/>
      <c r="G50" s="28"/>
      <c r="H50" s="28"/>
      <c r="I50" s="22"/>
      <c r="J50" s="28"/>
      <c r="K50" s="28"/>
      <c r="L50" s="28"/>
      <c r="M50" s="22"/>
      <c r="N50" s="28"/>
      <c r="O50" s="28"/>
      <c r="P50" s="28"/>
      <c r="Q50" s="22"/>
      <c r="R50" s="28"/>
      <c r="S50" s="28"/>
      <c r="T50" s="28"/>
      <c r="U50" s="22"/>
      <c r="V50" s="28">
        <v>950000</v>
      </c>
      <c r="W50" s="28">
        <v>1950000</v>
      </c>
      <c r="X50" s="28">
        <v>2100000</v>
      </c>
      <c r="Y50" s="22">
        <v>2100000</v>
      </c>
    </row>
    <row r="51" spans="1:25" ht="13.5">
      <c r="A51" s="2" t="s">
        <v>154</v>
      </c>
      <c r="B51" s="28">
        <v>765062</v>
      </c>
      <c r="C51" s="28">
        <v>544608</v>
      </c>
      <c r="D51" s="28">
        <v>1016593</v>
      </c>
      <c r="E51" s="22">
        <v>779791</v>
      </c>
      <c r="F51" s="28">
        <v>891064</v>
      </c>
      <c r="G51" s="28">
        <v>1060239</v>
      </c>
      <c r="H51" s="28">
        <v>1383065</v>
      </c>
      <c r="I51" s="22">
        <v>1030894</v>
      </c>
      <c r="J51" s="28">
        <v>1296129</v>
      </c>
      <c r="K51" s="28">
        <v>1242241</v>
      </c>
      <c r="L51" s="28">
        <v>1913939</v>
      </c>
      <c r="M51" s="22">
        <v>1279670</v>
      </c>
      <c r="N51" s="28">
        <v>1269660</v>
      </c>
      <c r="O51" s="28">
        <v>2192692</v>
      </c>
      <c r="P51" s="28">
        <v>2515079</v>
      </c>
      <c r="Q51" s="22">
        <v>1199664</v>
      </c>
      <c r="R51" s="28">
        <v>1094682</v>
      </c>
      <c r="S51" s="28">
        <v>1695279</v>
      </c>
      <c r="T51" s="28">
        <v>1649683</v>
      </c>
      <c r="U51" s="22">
        <v>945871</v>
      </c>
      <c r="V51" s="28">
        <v>1881770</v>
      </c>
      <c r="W51" s="28">
        <v>1785600</v>
      </c>
      <c r="X51" s="28">
        <v>1173281</v>
      </c>
      <c r="Y51" s="22">
        <v>1285412</v>
      </c>
    </row>
    <row r="52" spans="1:25" ht="13.5">
      <c r="A52" s="2" t="s">
        <v>157</v>
      </c>
      <c r="B52" s="28">
        <v>53669</v>
      </c>
      <c r="C52" s="28">
        <v>80345</v>
      </c>
      <c r="D52" s="28">
        <v>134123</v>
      </c>
      <c r="E52" s="22">
        <v>327663</v>
      </c>
      <c r="F52" s="28">
        <v>129364</v>
      </c>
      <c r="G52" s="28">
        <v>128034</v>
      </c>
      <c r="H52" s="28">
        <v>76105</v>
      </c>
      <c r="I52" s="22">
        <v>91159</v>
      </c>
      <c r="J52" s="28">
        <v>120883</v>
      </c>
      <c r="K52" s="28">
        <v>143660</v>
      </c>
      <c r="L52" s="28">
        <v>106197</v>
      </c>
      <c r="M52" s="22">
        <v>215010</v>
      </c>
      <c r="N52" s="28">
        <v>158957</v>
      </c>
      <c r="O52" s="28">
        <v>177689</v>
      </c>
      <c r="P52" s="28">
        <v>159765</v>
      </c>
      <c r="Q52" s="22">
        <v>153036</v>
      </c>
      <c r="R52" s="28">
        <v>78763</v>
      </c>
      <c r="S52" s="28">
        <v>136778</v>
      </c>
      <c r="T52" s="28">
        <v>69873</v>
      </c>
      <c r="U52" s="22">
        <v>117269</v>
      </c>
      <c r="V52" s="28">
        <v>146884</v>
      </c>
      <c r="W52" s="28">
        <v>265731</v>
      </c>
      <c r="X52" s="28">
        <v>321780</v>
      </c>
      <c r="Y52" s="22">
        <v>476150</v>
      </c>
    </row>
    <row r="53" spans="1:25" ht="13.5">
      <c r="A53" s="2" t="s">
        <v>158</v>
      </c>
      <c r="B53" s="28"/>
      <c r="C53" s="28"/>
      <c r="D53" s="28"/>
      <c r="E53" s="22"/>
      <c r="F53" s="28">
        <v>1358</v>
      </c>
      <c r="G53" s="28">
        <v>1187</v>
      </c>
      <c r="H53" s="28">
        <v>1365</v>
      </c>
      <c r="I53" s="22">
        <v>1518</v>
      </c>
      <c r="J53" s="28">
        <v>3344</v>
      </c>
      <c r="K53" s="28">
        <v>3457</v>
      </c>
      <c r="L53" s="28">
        <v>5187</v>
      </c>
      <c r="M53" s="22">
        <v>5077</v>
      </c>
      <c r="N53" s="28">
        <v>6918</v>
      </c>
      <c r="O53" s="28">
        <v>7406</v>
      </c>
      <c r="P53" s="28">
        <v>4928</v>
      </c>
      <c r="Q53" s="22">
        <v>5671</v>
      </c>
      <c r="R53" s="28">
        <v>591</v>
      </c>
      <c r="S53" s="28">
        <v>638</v>
      </c>
      <c r="T53" s="28">
        <v>482</v>
      </c>
      <c r="U53" s="22">
        <v>206</v>
      </c>
      <c r="V53" s="28">
        <v>480</v>
      </c>
      <c r="W53" s="28">
        <v>848</v>
      </c>
      <c r="X53" s="28">
        <v>847</v>
      </c>
      <c r="Y53" s="22">
        <v>528</v>
      </c>
    </row>
    <row r="54" spans="1:25" ht="13.5">
      <c r="A54" s="2" t="s">
        <v>160</v>
      </c>
      <c r="B54" s="28">
        <v>283255</v>
      </c>
      <c r="C54" s="28">
        <v>532839</v>
      </c>
      <c r="D54" s="28">
        <v>265357</v>
      </c>
      <c r="E54" s="22">
        <v>498224</v>
      </c>
      <c r="F54" s="28">
        <v>266303</v>
      </c>
      <c r="G54" s="28">
        <v>500632</v>
      </c>
      <c r="H54" s="28">
        <v>254841</v>
      </c>
      <c r="I54" s="22">
        <v>376276</v>
      </c>
      <c r="J54" s="28">
        <v>154866</v>
      </c>
      <c r="K54" s="28">
        <v>281221</v>
      </c>
      <c r="L54" s="28">
        <v>142818</v>
      </c>
      <c r="M54" s="22">
        <v>512757</v>
      </c>
      <c r="N54" s="28">
        <v>274904</v>
      </c>
      <c r="O54" s="28">
        <v>523917</v>
      </c>
      <c r="P54" s="28">
        <v>266800</v>
      </c>
      <c r="Q54" s="22">
        <v>267541</v>
      </c>
      <c r="R54" s="28">
        <v>139734</v>
      </c>
      <c r="S54" s="28">
        <v>12935</v>
      </c>
      <c r="T54" s="28">
        <v>36094</v>
      </c>
      <c r="U54" s="22">
        <v>528465</v>
      </c>
      <c r="V54" s="28">
        <v>154397</v>
      </c>
      <c r="W54" s="28">
        <v>593242</v>
      </c>
      <c r="X54" s="28">
        <v>257845</v>
      </c>
      <c r="Y54" s="22">
        <v>577322</v>
      </c>
    </row>
    <row r="55" spans="1:25" ht="13.5">
      <c r="A55" s="2" t="s">
        <v>161</v>
      </c>
      <c r="B55" s="28">
        <v>11250</v>
      </c>
      <c r="C55" s="28">
        <v>7500</v>
      </c>
      <c r="D55" s="28">
        <v>3750</v>
      </c>
      <c r="E55" s="22"/>
      <c r="F55" s="28">
        <v>11250</v>
      </c>
      <c r="G55" s="28">
        <v>7500</v>
      </c>
      <c r="H55" s="28">
        <v>3750</v>
      </c>
      <c r="I55" s="22"/>
      <c r="J55" s="28">
        <v>11250</v>
      </c>
      <c r="K55" s="28">
        <v>7500</v>
      </c>
      <c r="L55" s="28">
        <v>3750</v>
      </c>
      <c r="M55" s="22">
        <v>10000</v>
      </c>
      <c r="N55" s="28">
        <v>11250</v>
      </c>
      <c r="O55" s="28">
        <v>7500</v>
      </c>
      <c r="P55" s="28"/>
      <c r="Q55" s="22"/>
      <c r="R55" s="28"/>
      <c r="S55" s="28"/>
      <c r="T55" s="28"/>
      <c r="U55" s="22"/>
      <c r="V55" s="28">
        <v>11250</v>
      </c>
      <c r="W55" s="28">
        <v>7500</v>
      </c>
      <c r="X55" s="28">
        <v>3750</v>
      </c>
      <c r="Y55" s="22">
        <v>15000</v>
      </c>
    </row>
    <row r="56" spans="1:25" ht="13.5">
      <c r="A56" s="2" t="s">
        <v>136</v>
      </c>
      <c r="B56" s="28">
        <v>932799</v>
      </c>
      <c r="C56" s="28">
        <v>860931</v>
      </c>
      <c r="D56" s="28">
        <v>769395</v>
      </c>
      <c r="E56" s="22">
        <v>676843</v>
      </c>
      <c r="F56" s="28">
        <v>627004</v>
      </c>
      <c r="G56" s="28">
        <v>669691</v>
      </c>
      <c r="H56" s="28">
        <v>715526</v>
      </c>
      <c r="I56" s="22">
        <v>598383</v>
      </c>
      <c r="J56" s="28">
        <v>717175</v>
      </c>
      <c r="K56" s="28">
        <v>750096</v>
      </c>
      <c r="L56" s="28">
        <v>918711</v>
      </c>
      <c r="M56" s="22">
        <v>862933</v>
      </c>
      <c r="N56" s="28">
        <v>849558</v>
      </c>
      <c r="O56" s="28">
        <v>832913</v>
      </c>
      <c r="P56" s="28">
        <v>746355</v>
      </c>
      <c r="Q56" s="22">
        <v>765965</v>
      </c>
      <c r="R56" s="28">
        <v>717711</v>
      </c>
      <c r="S56" s="28">
        <v>719722</v>
      </c>
      <c r="T56" s="28">
        <v>630252</v>
      </c>
      <c r="U56" s="22">
        <v>643421</v>
      </c>
      <c r="V56" s="28">
        <v>842292</v>
      </c>
      <c r="W56" s="28">
        <v>751114</v>
      </c>
      <c r="X56" s="28">
        <v>1053155</v>
      </c>
      <c r="Y56" s="22">
        <v>1064970</v>
      </c>
    </row>
    <row r="57" spans="1:25" ht="13.5">
      <c r="A57" s="2" t="s">
        <v>163</v>
      </c>
      <c r="B57" s="28">
        <v>13228007</v>
      </c>
      <c r="C57" s="28">
        <v>13817879</v>
      </c>
      <c r="D57" s="28">
        <v>14111364</v>
      </c>
      <c r="E57" s="22">
        <v>13728385</v>
      </c>
      <c r="F57" s="28">
        <v>11804110</v>
      </c>
      <c r="G57" s="28">
        <v>12059271</v>
      </c>
      <c r="H57" s="28">
        <v>12352144</v>
      </c>
      <c r="I57" s="22">
        <v>11822306</v>
      </c>
      <c r="J57" s="28">
        <v>11748371</v>
      </c>
      <c r="K57" s="28">
        <v>11653296</v>
      </c>
      <c r="L57" s="28">
        <v>12797219</v>
      </c>
      <c r="M57" s="22">
        <v>12233793</v>
      </c>
      <c r="N57" s="28">
        <v>12805077</v>
      </c>
      <c r="O57" s="28">
        <v>12773891</v>
      </c>
      <c r="P57" s="28">
        <v>12763444</v>
      </c>
      <c r="Q57" s="22">
        <v>12169018</v>
      </c>
      <c r="R57" s="28">
        <v>10993461</v>
      </c>
      <c r="S57" s="28">
        <v>12640647</v>
      </c>
      <c r="T57" s="28">
        <v>10292826</v>
      </c>
      <c r="U57" s="22">
        <v>12229276</v>
      </c>
      <c r="V57" s="28">
        <v>15203171</v>
      </c>
      <c r="W57" s="28">
        <v>13025108</v>
      </c>
      <c r="X57" s="28">
        <v>11891609</v>
      </c>
      <c r="Y57" s="22">
        <v>14301149</v>
      </c>
    </row>
    <row r="58" spans="1:25" ht="13.5">
      <c r="A58" s="2" t="s">
        <v>164</v>
      </c>
      <c r="B58" s="28">
        <v>7260146</v>
      </c>
      <c r="C58" s="28">
        <v>7186496</v>
      </c>
      <c r="D58" s="28">
        <v>7749831</v>
      </c>
      <c r="E58" s="22">
        <v>8059859</v>
      </c>
      <c r="F58" s="28">
        <v>11508152</v>
      </c>
      <c r="G58" s="28">
        <v>12139572</v>
      </c>
      <c r="H58" s="28">
        <v>12805427</v>
      </c>
      <c r="I58" s="22">
        <v>11614678</v>
      </c>
      <c r="J58" s="28">
        <v>10051850</v>
      </c>
      <c r="K58" s="28">
        <v>10813154</v>
      </c>
      <c r="L58" s="28">
        <v>10896308</v>
      </c>
      <c r="M58" s="22">
        <v>9706504</v>
      </c>
      <c r="N58" s="28">
        <v>8138205</v>
      </c>
      <c r="O58" s="28">
        <v>8817130</v>
      </c>
      <c r="P58" s="28">
        <v>8971818</v>
      </c>
      <c r="Q58" s="22">
        <v>9635978</v>
      </c>
      <c r="R58" s="28">
        <v>10470493</v>
      </c>
      <c r="S58" s="28">
        <v>10067282</v>
      </c>
      <c r="T58" s="28">
        <v>9439053</v>
      </c>
      <c r="U58" s="22">
        <v>8483831</v>
      </c>
      <c r="V58" s="28">
        <v>3829399</v>
      </c>
      <c r="W58" s="28">
        <v>4488665</v>
      </c>
      <c r="X58" s="28">
        <v>4262565</v>
      </c>
      <c r="Y58" s="22">
        <v>4555783</v>
      </c>
    </row>
    <row r="59" spans="1:25" ht="13.5">
      <c r="A59" s="2" t="s">
        <v>158</v>
      </c>
      <c r="B59" s="28">
        <v>739538</v>
      </c>
      <c r="C59" s="28">
        <v>599832</v>
      </c>
      <c r="D59" s="28">
        <v>550255</v>
      </c>
      <c r="E59" s="22">
        <v>531194</v>
      </c>
      <c r="F59" s="28">
        <v>444852</v>
      </c>
      <c r="G59" s="28">
        <v>395420</v>
      </c>
      <c r="H59" s="28">
        <v>405488</v>
      </c>
      <c r="I59" s="22">
        <v>442336</v>
      </c>
      <c r="J59" s="28">
        <v>434496</v>
      </c>
      <c r="K59" s="28">
        <v>430460</v>
      </c>
      <c r="L59" s="28">
        <v>475120</v>
      </c>
      <c r="M59" s="22">
        <v>514172</v>
      </c>
      <c r="N59" s="28">
        <v>524688</v>
      </c>
      <c r="O59" s="28">
        <v>524300</v>
      </c>
      <c r="P59" s="28">
        <v>578461</v>
      </c>
      <c r="Q59" s="22">
        <v>615011</v>
      </c>
      <c r="R59" s="28">
        <v>598120</v>
      </c>
      <c r="S59" s="28">
        <v>610456</v>
      </c>
      <c r="T59" s="28">
        <v>671036</v>
      </c>
      <c r="U59" s="22">
        <v>567204</v>
      </c>
      <c r="V59" s="28">
        <v>820920</v>
      </c>
      <c r="W59" s="28">
        <v>842752</v>
      </c>
      <c r="X59" s="28">
        <v>924082</v>
      </c>
      <c r="Y59" s="22">
        <v>849754</v>
      </c>
    </row>
    <row r="60" spans="1:25" ht="13.5">
      <c r="A60" s="2" t="s">
        <v>165</v>
      </c>
      <c r="B60" s="28">
        <v>1806632</v>
      </c>
      <c r="C60" s="28">
        <v>1803902</v>
      </c>
      <c r="D60" s="28">
        <v>1850318</v>
      </c>
      <c r="E60" s="22">
        <v>1847270</v>
      </c>
      <c r="F60" s="28">
        <v>1674683</v>
      </c>
      <c r="G60" s="28">
        <v>1653917</v>
      </c>
      <c r="H60" s="28">
        <v>1652915</v>
      </c>
      <c r="I60" s="22">
        <v>1656060</v>
      </c>
      <c r="J60" s="28">
        <v>1611214</v>
      </c>
      <c r="K60" s="28">
        <v>1595139</v>
      </c>
      <c r="L60" s="28">
        <v>1595822</v>
      </c>
      <c r="M60" s="22">
        <v>1579442</v>
      </c>
      <c r="N60" s="28">
        <v>1538388</v>
      </c>
      <c r="O60" s="28">
        <v>1525399</v>
      </c>
      <c r="P60" s="28">
        <v>1514662</v>
      </c>
      <c r="Q60" s="22">
        <v>1494885</v>
      </c>
      <c r="R60" s="28">
        <v>1472049</v>
      </c>
      <c r="S60" s="28">
        <v>1463579</v>
      </c>
      <c r="T60" s="28">
        <v>1431147</v>
      </c>
      <c r="U60" s="22">
        <v>1415123</v>
      </c>
      <c r="V60" s="28">
        <v>1450256</v>
      </c>
      <c r="W60" s="28">
        <v>1452180</v>
      </c>
      <c r="X60" s="28">
        <v>1438100</v>
      </c>
      <c r="Y60" s="22">
        <v>1450143</v>
      </c>
    </row>
    <row r="61" spans="1:25" ht="13.5">
      <c r="A61" s="2" t="s">
        <v>166</v>
      </c>
      <c r="B61" s="28"/>
      <c r="C61" s="28"/>
      <c r="D61" s="28"/>
      <c r="E61" s="22"/>
      <c r="F61" s="28"/>
      <c r="G61" s="28"/>
      <c r="H61" s="28"/>
      <c r="I61" s="22"/>
      <c r="J61" s="28"/>
      <c r="K61" s="28"/>
      <c r="L61" s="28"/>
      <c r="M61" s="22"/>
      <c r="N61" s="28"/>
      <c r="O61" s="28"/>
      <c r="P61" s="28"/>
      <c r="Q61" s="22"/>
      <c r="R61" s="28"/>
      <c r="S61" s="28"/>
      <c r="T61" s="28"/>
      <c r="U61" s="22"/>
      <c r="V61" s="28"/>
      <c r="W61" s="28"/>
      <c r="X61" s="28"/>
      <c r="Y61" s="22">
        <v>221371</v>
      </c>
    </row>
    <row r="62" spans="1:25" ht="13.5">
      <c r="A62" s="2" t="s">
        <v>167</v>
      </c>
      <c r="B62" s="28">
        <v>218327</v>
      </c>
      <c r="C62" s="28">
        <v>218327</v>
      </c>
      <c r="D62" s="28">
        <v>315391</v>
      </c>
      <c r="E62" s="22">
        <v>309739</v>
      </c>
      <c r="F62" s="28">
        <v>314535</v>
      </c>
      <c r="G62" s="28">
        <v>358304</v>
      </c>
      <c r="H62" s="28">
        <v>391533</v>
      </c>
      <c r="I62" s="22">
        <v>522271</v>
      </c>
      <c r="J62" s="28">
        <v>542260</v>
      </c>
      <c r="K62" s="28">
        <v>664681</v>
      </c>
      <c r="L62" s="28">
        <v>719474</v>
      </c>
      <c r="M62" s="22">
        <v>1092682</v>
      </c>
      <c r="N62" s="28">
        <v>1180831</v>
      </c>
      <c r="O62" s="28">
        <v>1268915</v>
      </c>
      <c r="P62" s="28">
        <v>1157900</v>
      </c>
      <c r="Q62" s="22">
        <v>1127241</v>
      </c>
      <c r="R62" s="28">
        <v>1262384</v>
      </c>
      <c r="S62" s="28">
        <v>1698403</v>
      </c>
      <c r="T62" s="28">
        <v>1562631</v>
      </c>
      <c r="U62" s="22">
        <v>1454311</v>
      </c>
      <c r="V62" s="28">
        <v>1189889</v>
      </c>
      <c r="W62" s="28">
        <v>1305034</v>
      </c>
      <c r="X62" s="28">
        <v>1017895</v>
      </c>
      <c r="Y62" s="22">
        <v>1056816</v>
      </c>
    </row>
    <row r="63" spans="1:25" ht="13.5">
      <c r="A63" s="2" t="s">
        <v>162</v>
      </c>
      <c r="B63" s="28">
        <v>24925</v>
      </c>
      <c r="C63" s="28">
        <v>24967</v>
      </c>
      <c r="D63" s="28">
        <v>24865</v>
      </c>
      <c r="E63" s="22">
        <v>24763</v>
      </c>
      <c r="F63" s="28">
        <v>24663</v>
      </c>
      <c r="G63" s="28">
        <v>24564</v>
      </c>
      <c r="H63" s="28">
        <v>24464</v>
      </c>
      <c r="I63" s="22">
        <v>24364</v>
      </c>
      <c r="J63" s="28">
        <v>24267</v>
      </c>
      <c r="K63" s="28">
        <v>24169</v>
      </c>
      <c r="L63" s="28">
        <v>24071</v>
      </c>
      <c r="M63" s="22">
        <v>23974</v>
      </c>
      <c r="N63" s="28">
        <v>23878</v>
      </c>
      <c r="O63" s="28">
        <v>23782</v>
      </c>
      <c r="P63" s="28">
        <v>23686</v>
      </c>
      <c r="Q63" s="22"/>
      <c r="R63" s="28"/>
      <c r="S63" s="28"/>
      <c r="T63" s="28"/>
      <c r="U63" s="22"/>
      <c r="V63" s="28"/>
      <c r="W63" s="28"/>
      <c r="X63" s="28"/>
      <c r="Y63" s="22"/>
    </row>
    <row r="64" spans="1:25" ht="13.5">
      <c r="A64" s="2" t="s">
        <v>113</v>
      </c>
      <c r="B64" s="28">
        <v>119641</v>
      </c>
      <c r="C64" s="28">
        <v>111382</v>
      </c>
      <c r="D64" s="28">
        <v>111088</v>
      </c>
      <c r="E64" s="22">
        <v>105241</v>
      </c>
      <c r="F64" s="28">
        <v>114644</v>
      </c>
      <c r="G64" s="28">
        <v>97330</v>
      </c>
      <c r="H64" s="28">
        <v>95362</v>
      </c>
      <c r="I64" s="22">
        <v>100119</v>
      </c>
      <c r="J64" s="28">
        <v>74227</v>
      </c>
      <c r="K64" s="28">
        <v>72190</v>
      </c>
      <c r="L64" s="28">
        <v>81157</v>
      </c>
      <c r="M64" s="22">
        <v>81017</v>
      </c>
      <c r="N64" s="28">
        <v>78719</v>
      </c>
      <c r="O64" s="28">
        <v>133172</v>
      </c>
      <c r="P64" s="28">
        <v>120127</v>
      </c>
      <c r="Q64" s="22">
        <v>133797</v>
      </c>
      <c r="R64" s="28">
        <v>109511</v>
      </c>
      <c r="S64" s="28">
        <v>163453</v>
      </c>
      <c r="T64" s="28">
        <v>178485</v>
      </c>
      <c r="U64" s="22">
        <v>168428</v>
      </c>
      <c r="V64" s="28">
        <v>155160</v>
      </c>
      <c r="W64" s="28">
        <v>197629</v>
      </c>
      <c r="X64" s="28">
        <v>188012</v>
      </c>
      <c r="Y64" s="22">
        <v>188196</v>
      </c>
    </row>
    <row r="65" spans="1:25" ht="13.5">
      <c r="A65" s="2" t="s">
        <v>169</v>
      </c>
      <c r="B65" s="28">
        <v>10169211</v>
      </c>
      <c r="C65" s="28">
        <v>9944909</v>
      </c>
      <c r="D65" s="28">
        <v>10601751</v>
      </c>
      <c r="E65" s="22">
        <v>10878068</v>
      </c>
      <c r="F65" s="28">
        <v>14081532</v>
      </c>
      <c r="G65" s="28">
        <v>14669107</v>
      </c>
      <c r="H65" s="28">
        <v>15375191</v>
      </c>
      <c r="I65" s="22">
        <v>14359831</v>
      </c>
      <c r="J65" s="28">
        <v>12738318</v>
      </c>
      <c r="K65" s="28">
        <v>13599795</v>
      </c>
      <c r="L65" s="28">
        <v>13791956</v>
      </c>
      <c r="M65" s="22">
        <v>12997792</v>
      </c>
      <c r="N65" s="28">
        <v>11484712</v>
      </c>
      <c r="O65" s="28">
        <v>12292702</v>
      </c>
      <c r="P65" s="28">
        <v>12366656</v>
      </c>
      <c r="Q65" s="22">
        <v>13006914</v>
      </c>
      <c r="R65" s="28">
        <v>13912559</v>
      </c>
      <c r="S65" s="28">
        <v>14003176</v>
      </c>
      <c r="T65" s="28">
        <v>13282353</v>
      </c>
      <c r="U65" s="22">
        <v>12088899</v>
      </c>
      <c r="V65" s="28">
        <v>7445626</v>
      </c>
      <c r="W65" s="28">
        <v>8286262</v>
      </c>
      <c r="X65" s="28">
        <v>7830655</v>
      </c>
      <c r="Y65" s="22">
        <v>8322066</v>
      </c>
    </row>
    <row r="66" spans="1:25" ht="14.25" thickBot="1">
      <c r="A66" s="5" t="s">
        <v>31</v>
      </c>
      <c r="B66" s="29">
        <v>23397219</v>
      </c>
      <c r="C66" s="29">
        <v>23762789</v>
      </c>
      <c r="D66" s="29">
        <v>24713115</v>
      </c>
      <c r="E66" s="23">
        <v>24606454</v>
      </c>
      <c r="F66" s="29">
        <v>25885643</v>
      </c>
      <c r="G66" s="29">
        <v>26728379</v>
      </c>
      <c r="H66" s="29">
        <v>27727336</v>
      </c>
      <c r="I66" s="23">
        <v>26182137</v>
      </c>
      <c r="J66" s="29">
        <v>24486689</v>
      </c>
      <c r="K66" s="29">
        <v>25253092</v>
      </c>
      <c r="L66" s="29">
        <v>26589175</v>
      </c>
      <c r="M66" s="23">
        <v>25231585</v>
      </c>
      <c r="N66" s="29">
        <v>24289790</v>
      </c>
      <c r="O66" s="29">
        <v>25066593</v>
      </c>
      <c r="P66" s="29">
        <v>25130101</v>
      </c>
      <c r="Q66" s="23">
        <v>25175933</v>
      </c>
      <c r="R66" s="29">
        <v>24906020</v>
      </c>
      <c r="S66" s="29">
        <v>26643824</v>
      </c>
      <c r="T66" s="29">
        <v>23575179</v>
      </c>
      <c r="U66" s="23">
        <v>24318175</v>
      </c>
      <c r="V66" s="29">
        <v>22648798</v>
      </c>
      <c r="W66" s="29">
        <v>21311370</v>
      </c>
      <c r="X66" s="29">
        <v>19722265</v>
      </c>
      <c r="Y66" s="23">
        <v>22623216</v>
      </c>
    </row>
    <row r="67" spans="1:25" ht="14.25" thickTop="1">
      <c r="A67" s="2" t="s">
        <v>171</v>
      </c>
      <c r="B67" s="28">
        <v>19344883</v>
      </c>
      <c r="C67" s="28">
        <v>19344883</v>
      </c>
      <c r="D67" s="28">
        <v>19344883</v>
      </c>
      <c r="E67" s="22">
        <v>19344883</v>
      </c>
      <c r="F67" s="28">
        <v>19344883</v>
      </c>
      <c r="G67" s="28">
        <v>19344883</v>
      </c>
      <c r="H67" s="28">
        <v>19344883</v>
      </c>
      <c r="I67" s="22">
        <v>19344883</v>
      </c>
      <c r="J67" s="28">
        <v>19344883</v>
      </c>
      <c r="K67" s="28">
        <v>19344883</v>
      </c>
      <c r="L67" s="28">
        <v>19344883</v>
      </c>
      <c r="M67" s="22">
        <v>19344883</v>
      </c>
      <c r="N67" s="28">
        <v>19344883</v>
      </c>
      <c r="O67" s="28">
        <v>19344883</v>
      </c>
      <c r="P67" s="28">
        <v>19344883</v>
      </c>
      <c r="Q67" s="22">
        <v>19344883</v>
      </c>
      <c r="R67" s="28">
        <v>19344883</v>
      </c>
      <c r="S67" s="28">
        <v>19344883</v>
      </c>
      <c r="T67" s="28">
        <v>19344883</v>
      </c>
      <c r="U67" s="22">
        <v>19344883</v>
      </c>
      <c r="V67" s="28">
        <v>19344883</v>
      </c>
      <c r="W67" s="28">
        <v>19344883</v>
      </c>
      <c r="X67" s="28">
        <v>19344883</v>
      </c>
      <c r="Y67" s="22">
        <v>19344883</v>
      </c>
    </row>
    <row r="68" spans="1:25" ht="13.5">
      <c r="A68" s="2" t="s">
        <v>32</v>
      </c>
      <c r="B68" s="28">
        <v>12413466</v>
      </c>
      <c r="C68" s="28">
        <v>12413466</v>
      </c>
      <c r="D68" s="28">
        <v>12413466</v>
      </c>
      <c r="E68" s="22">
        <v>12413466</v>
      </c>
      <c r="F68" s="28">
        <v>12413466</v>
      </c>
      <c r="G68" s="28">
        <v>12413466</v>
      </c>
      <c r="H68" s="28">
        <v>12413466</v>
      </c>
      <c r="I68" s="22">
        <v>12413466</v>
      </c>
      <c r="J68" s="28">
        <v>12413466</v>
      </c>
      <c r="K68" s="28">
        <v>12413585</v>
      </c>
      <c r="L68" s="28">
        <v>12413615</v>
      </c>
      <c r="M68" s="22">
        <v>12413615</v>
      </c>
      <c r="N68" s="28">
        <v>12413615</v>
      </c>
      <c r="O68" s="28">
        <v>12413615</v>
      </c>
      <c r="P68" s="28">
        <v>12413615</v>
      </c>
      <c r="Q68" s="22">
        <v>12413615</v>
      </c>
      <c r="R68" s="28">
        <v>12413615</v>
      </c>
      <c r="S68" s="28">
        <v>12413680</v>
      </c>
      <c r="T68" s="28">
        <v>12413680</v>
      </c>
      <c r="U68" s="22">
        <v>12413680</v>
      </c>
      <c r="V68" s="28">
        <v>12414314</v>
      </c>
      <c r="W68" s="28">
        <v>12422813</v>
      </c>
      <c r="X68" s="28">
        <v>12422743</v>
      </c>
      <c r="Y68" s="22">
        <v>12422728</v>
      </c>
    </row>
    <row r="69" spans="1:25" ht="13.5">
      <c r="A69" s="2" t="s">
        <v>176</v>
      </c>
      <c r="B69" s="28">
        <v>1632967</v>
      </c>
      <c r="C69" s="28">
        <v>1370418</v>
      </c>
      <c r="D69" s="28">
        <v>1168771</v>
      </c>
      <c r="E69" s="22">
        <v>878200</v>
      </c>
      <c r="F69" s="28">
        <v>516612</v>
      </c>
      <c r="G69" s="28">
        <v>-36116</v>
      </c>
      <c r="H69" s="28">
        <v>4820</v>
      </c>
      <c r="I69" s="22">
        <v>-192383</v>
      </c>
      <c r="J69" s="28">
        <v>-188489</v>
      </c>
      <c r="K69" s="28">
        <v>-21817</v>
      </c>
      <c r="L69" s="28">
        <v>210676</v>
      </c>
      <c r="M69" s="22">
        <v>812411</v>
      </c>
      <c r="N69" s="28">
        <v>522073</v>
      </c>
      <c r="O69" s="28">
        <v>671541</v>
      </c>
      <c r="P69" s="28">
        <v>672282</v>
      </c>
      <c r="Q69" s="22">
        <v>724354</v>
      </c>
      <c r="R69" s="28">
        <v>284425</v>
      </c>
      <c r="S69" s="28">
        <v>-199719</v>
      </c>
      <c r="T69" s="28">
        <v>129234</v>
      </c>
      <c r="U69" s="22">
        <v>615863</v>
      </c>
      <c r="V69" s="28">
        <v>2752973</v>
      </c>
      <c r="W69" s="28">
        <v>3990568</v>
      </c>
      <c r="X69" s="28">
        <v>3698721</v>
      </c>
      <c r="Y69" s="22">
        <v>3116661</v>
      </c>
    </row>
    <row r="70" spans="1:25" ht="13.5">
      <c r="A70" s="2" t="s">
        <v>177</v>
      </c>
      <c r="B70" s="28">
        <v>-1530501</v>
      </c>
      <c r="C70" s="28">
        <v>-1527649</v>
      </c>
      <c r="D70" s="28">
        <v>-1524404</v>
      </c>
      <c r="E70" s="22">
        <v>-1522712</v>
      </c>
      <c r="F70" s="28">
        <v>-1522282</v>
      </c>
      <c r="G70" s="28">
        <v>-1521796</v>
      </c>
      <c r="H70" s="28">
        <v>-1521547</v>
      </c>
      <c r="I70" s="22">
        <v>-1521235</v>
      </c>
      <c r="J70" s="28">
        <v>-1520835</v>
      </c>
      <c r="K70" s="28">
        <v>-1520619</v>
      </c>
      <c r="L70" s="28">
        <v>-1519825</v>
      </c>
      <c r="M70" s="22">
        <v>-1518345</v>
      </c>
      <c r="N70" s="28">
        <v>-1515980</v>
      </c>
      <c r="O70" s="28">
        <v>-1513395</v>
      </c>
      <c r="P70" s="28">
        <v>-1512376</v>
      </c>
      <c r="Q70" s="22">
        <v>-1509743</v>
      </c>
      <c r="R70" s="28">
        <v>-1507893</v>
      </c>
      <c r="S70" s="28">
        <v>-1507437</v>
      </c>
      <c r="T70" s="28">
        <v>-1506283</v>
      </c>
      <c r="U70" s="22">
        <v>-1405360</v>
      </c>
      <c r="V70" s="28">
        <v>-1378607</v>
      </c>
      <c r="W70" s="28">
        <v>-1254021</v>
      </c>
      <c r="X70" s="28">
        <v>-1242340</v>
      </c>
      <c r="Y70" s="22">
        <v>-1239283</v>
      </c>
    </row>
    <row r="71" spans="1:25" ht="13.5">
      <c r="A71" s="2" t="s">
        <v>33</v>
      </c>
      <c r="B71" s="28">
        <v>31860816</v>
      </c>
      <c r="C71" s="28">
        <v>31601119</v>
      </c>
      <c r="D71" s="28">
        <v>31402716</v>
      </c>
      <c r="E71" s="22">
        <v>31113838</v>
      </c>
      <c r="F71" s="28">
        <v>30752680</v>
      </c>
      <c r="G71" s="28">
        <v>30200436</v>
      </c>
      <c r="H71" s="28">
        <v>30241622</v>
      </c>
      <c r="I71" s="22">
        <v>30044731</v>
      </c>
      <c r="J71" s="28">
        <v>30049025</v>
      </c>
      <c r="K71" s="28">
        <v>30216031</v>
      </c>
      <c r="L71" s="28">
        <v>30449349</v>
      </c>
      <c r="M71" s="22">
        <v>31052565</v>
      </c>
      <c r="N71" s="28">
        <v>30764592</v>
      </c>
      <c r="O71" s="28">
        <v>30916644</v>
      </c>
      <c r="P71" s="28">
        <v>30918405</v>
      </c>
      <c r="Q71" s="22">
        <v>30973110</v>
      </c>
      <c r="R71" s="28">
        <v>30535031</v>
      </c>
      <c r="S71" s="28">
        <v>30051407</v>
      </c>
      <c r="T71" s="28">
        <v>30381516</v>
      </c>
      <c r="U71" s="22">
        <v>30969066</v>
      </c>
      <c r="V71" s="28">
        <v>33133564</v>
      </c>
      <c r="W71" s="28">
        <v>34504243</v>
      </c>
      <c r="X71" s="28">
        <v>34224009</v>
      </c>
      <c r="Y71" s="22">
        <v>33644991</v>
      </c>
    </row>
    <row r="72" spans="1:25" ht="13.5">
      <c r="A72" s="2" t="s">
        <v>179</v>
      </c>
      <c r="B72" s="28">
        <v>324215</v>
      </c>
      <c r="C72" s="28">
        <v>202788</v>
      </c>
      <c r="D72" s="28">
        <v>157107</v>
      </c>
      <c r="E72" s="22">
        <v>90328</v>
      </c>
      <c r="F72" s="28">
        <v>-51729</v>
      </c>
      <c r="G72" s="28">
        <v>-137800</v>
      </c>
      <c r="H72" s="28">
        <v>-129729</v>
      </c>
      <c r="I72" s="22">
        <v>-59065</v>
      </c>
      <c r="J72" s="28">
        <v>-204603</v>
      </c>
      <c r="K72" s="28">
        <v>-144942</v>
      </c>
      <c r="L72" s="28">
        <v>-207992</v>
      </c>
      <c r="M72" s="22">
        <v>-114869</v>
      </c>
      <c r="N72" s="28">
        <v>-89024</v>
      </c>
      <c r="O72" s="28">
        <v>-165973</v>
      </c>
      <c r="P72" s="28">
        <v>-115700</v>
      </c>
      <c r="Q72" s="22">
        <v>41130</v>
      </c>
      <c r="R72" s="28">
        <v>64509</v>
      </c>
      <c r="S72" s="28">
        <v>86701</v>
      </c>
      <c r="T72" s="28">
        <v>145458</v>
      </c>
      <c r="U72" s="22">
        <v>-54003</v>
      </c>
      <c r="V72" s="28">
        <v>61787</v>
      </c>
      <c r="W72" s="28">
        <v>194623</v>
      </c>
      <c r="X72" s="28">
        <v>370250</v>
      </c>
      <c r="Y72" s="22">
        <v>220750</v>
      </c>
    </row>
    <row r="73" spans="1:25" ht="13.5">
      <c r="A73" s="2" t="s">
        <v>34</v>
      </c>
      <c r="B73" s="28">
        <v>615163</v>
      </c>
      <c r="C73" s="28">
        <v>-251159</v>
      </c>
      <c r="D73" s="28">
        <v>-190869</v>
      </c>
      <c r="E73" s="22">
        <v>-745738</v>
      </c>
      <c r="F73" s="28">
        <v>-1419649</v>
      </c>
      <c r="G73" s="28">
        <v>-2536375</v>
      </c>
      <c r="H73" s="28">
        <v>-2412784</v>
      </c>
      <c r="I73" s="22">
        <v>-2000705</v>
      </c>
      <c r="J73" s="28">
        <v>-2630516</v>
      </c>
      <c r="K73" s="28">
        <v>-2778877</v>
      </c>
      <c r="L73" s="28">
        <v>-2195901</v>
      </c>
      <c r="M73" s="22">
        <v>-2160672</v>
      </c>
      <c r="N73" s="28">
        <v>-2331557</v>
      </c>
      <c r="O73" s="28">
        <v>-1975338</v>
      </c>
      <c r="P73" s="28">
        <v>-1291732</v>
      </c>
      <c r="Q73" s="22">
        <v>-1280240</v>
      </c>
      <c r="R73" s="28">
        <v>-1502736</v>
      </c>
      <c r="S73" s="28">
        <v>-880366</v>
      </c>
      <c r="T73" s="28">
        <v>-793416</v>
      </c>
      <c r="U73" s="22">
        <v>-1654842</v>
      </c>
      <c r="V73" s="28">
        <v>59428</v>
      </c>
      <c r="W73" s="28">
        <v>224919</v>
      </c>
      <c r="X73" s="28">
        <v>-500252</v>
      </c>
      <c r="Y73" s="22">
        <v>698140</v>
      </c>
    </row>
    <row r="74" spans="1:25" ht="13.5">
      <c r="A74" s="2" t="s">
        <v>180</v>
      </c>
      <c r="B74" s="28">
        <v>939378</v>
      </c>
      <c r="C74" s="28">
        <v>-48371</v>
      </c>
      <c r="D74" s="28">
        <v>-33762</v>
      </c>
      <c r="E74" s="22">
        <v>-655409</v>
      </c>
      <c r="F74" s="28">
        <v>-1471378</v>
      </c>
      <c r="G74" s="28">
        <v>-2674176</v>
      </c>
      <c r="H74" s="28">
        <v>-2542514</v>
      </c>
      <c r="I74" s="22">
        <v>-2059771</v>
      </c>
      <c r="J74" s="28">
        <v>-2835119</v>
      </c>
      <c r="K74" s="28">
        <v>-2923819</v>
      </c>
      <c r="L74" s="28">
        <v>-2403894</v>
      </c>
      <c r="M74" s="22">
        <v>-2275541</v>
      </c>
      <c r="N74" s="28">
        <v>-2420581</v>
      </c>
      <c r="O74" s="28">
        <v>-2141311</v>
      </c>
      <c r="P74" s="28">
        <v>-1407432</v>
      </c>
      <c r="Q74" s="22">
        <v>-1239110</v>
      </c>
      <c r="R74" s="28">
        <v>-1438226</v>
      </c>
      <c r="S74" s="28">
        <v>-793664</v>
      </c>
      <c r="T74" s="28">
        <v>-647957</v>
      </c>
      <c r="U74" s="22">
        <v>-1708845</v>
      </c>
      <c r="V74" s="28">
        <v>121216</v>
      </c>
      <c r="W74" s="28">
        <v>419543</v>
      </c>
      <c r="X74" s="28">
        <v>-130001</v>
      </c>
      <c r="Y74" s="22">
        <v>918890</v>
      </c>
    </row>
    <row r="75" spans="1:25" ht="13.5">
      <c r="A75" s="6" t="s">
        <v>35</v>
      </c>
      <c r="B75" s="28">
        <v>4454306</v>
      </c>
      <c r="C75" s="28">
        <v>4133965</v>
      </c>
      <c r="D75" s="28">
        <v>4131437</v>
      </c>
      <c r="E75" s="22">
        <v>3985403</v>
      </c>
      <c r="F75" s="28">
        <v>3724025</v>
      </c>
      <c r="G75" s="28">
        <v>3294057</v>
      </c>
      <c r="H75" s="28">
        <v>3321137</v>
      </c>
      <c r="I75" s="22">
        <v>3536094</v>
      </c>
      <c r="J75" s="28">
        <v>3321141</v>
      </c>
      <c r="K75" s="28">
        <v>3230669</v>
      </c>
      <c r="L75" s="28">
        <v>3456786</v>
      </c>
      <c r="M75" s="22">
        <v>3499384</v>
      </c>
      <c r="N75" s="28">
        <v>3383599</v>
      </c>
      <c r="O75" s="28">
        <v>3396682</v>
      </c>
      <c r="P75" s="28">
        <v>2956590</v>
      </c>
      <c r="Q75" s="22">
        <v>2822075</v>
      </c>
      <c r="R75" s="28">
        <v>2672629</v>
      </c>
      <c r="S75" s="28">
        <v>2738919</v>
      </c>
      <c r="T75" s="28">
        <v>2784463</v>
      </c>
      <c r="U75" s="22">
        <v>2560506</v>
      </c>
      <c r="V75" s="28">
        <v>2980384</v>
      </c>
      <c r="W75" s="28">
        <v>3014015</v>
      </c>
      <c r="X75" s="28">
        <v>3444057</v>
      </c>
      <c r="Y75" s="22">
        <v>3520853</v>
      </c>
    </row>
    <row r="76" spans="1:25" ht="13.5">
      <c r="A76" s="6" t="s">
        <v>182</v>
      </c>
      <c r="B76" s="28">
        <v>37254501</v>
      </c>
      <c r="C76" s="28">
        <v>35686713</v>
      </c>
      <c r="D76" s="28">
        <v>35500391</v>
      </c>
      <c r="E76" s="22">
        <v>34443831</v>
      </c>
      <c r="F76" s="28">
        <v>33005326</v>
      </c>
      <c r="G76" s="28">
        <v>30820317</v>
      </c>
      <c r="H76" s="28">
        <v>31020246</v>
      </c>
      <c r="I76" s="22">
        <v>31521055</v>
      </c>
      <c r="J76" s="28">
        <v>30535047</v>
      </c>
      <c r="K76" s="28">
        <v>30522881</v>
      </c>
      <c r="L76" s="28">
        <v>31502242</v>
      </c>
      <c r="M76" s="22">
        <v>32276408</v>
      </c>
      <c r="N76" s="28">
        <v>31727610</v>
      </c>
      <c r="O76" s="28">
        <v>32172015</v>
      </c>
      <c r="P76" s="28">
        <v>32467563</v>
      </c>
      <c r="Q76" s="22">
        <v>32556076</v>
      </c>
      <c r="R76" s="28">
        <v>31769434</v>
      </c>
      <c r="S76" s="28">
        <v>31996661</v>
      </c>
      <c r="T76" s="28">
        <v>32518022</v>
      </c>
      <c r="U76" s="22">
        <v>31820727</v>
      </c>
      <c r="V76" s="28">
        <v>36235165</v>
      </c>
      <c r="W76" s="28">
        <v>37937801</v>
      </c>
      <c r="X76" s="28">
        <v>37538064</v>
      </c>
      <c r="Y76" s="22">
        <v>38084735</v>
      </c>
    </row>
    <row r="77" spans="1:25" ht="14.25" thickBot="1">
      <c r="A77" s="7" t="s">
        <v>184</v>
      </c>
      <c r="B77" s="28">
        <v>60651720</v>
      </c>
      <c r="C77" s="28">
        <v>59449503</v>
      </c>
      <c r="D77" s="28">
        <v>60213506</v>
      </c>
      <c r="E77" s="22">
        <v>59050286</v>
      </c>
      <c r="F77" s="28">
        <v>58890970</v>
      </c>
      <c r="G77" s="28">
        <v>57548697</v>
      </c>
      <c r="H77" s="28">
        <v>58747582</v>
      </c>
      <c r="I77" s="22">
        <v>57703192</v>
      </c>
      <c r="J77" s="28">
        <v>55021737</v>
      </c>
      <c r="K77" s="28">
        <v>55775973</v>
      </c>
      <c r="L77" s="28">
        <v>58091417</v>
      </c>
      <c r="M77" s="22">
        <v>57507994</v>
      </c>
      <c r="N77" s="28">
        <v>56017400</v>
      </c>
      <c r="O77" s="28">
        <v>57238608</v>
      </c>
      <c r="P77" s="28">
        <v>57597664</v>
      </c>
      <c r="Q77" s="22">
        <v>57732009</v>
      </c>
      <c r="R77" s="28">
        <v>56675454</v>
      </c>
      <c r="S77" s="28">
        <v>58640485</v>
      </c>
      <c r="T77" s="28">
        <v>56093201</v>
      </c>
      <c r="U77" s="22">
        <v>56138903</v>
      </c>
      <c r="V77" s="28">
        <v>58883963</v>
      </c>
      <c r="W77" s="28">
        <v>59249172</v>
      </c>
      <c r="X77" s="28">
        <v>57260329</v>
      </c>
      <c r="Y77" s="22">
        <v>60707951</v>
      </c>
    </row>
    <row r="78" spans="1:25" ht="14.25" thickTop="1">
      <c r="A78" s="8"/>
      <c r="B78" s="24"/>
      <c r="C78" s="24"/>
      <c r="D78" s="24"/>
      <c r="E78" s="24"/>
      <c r="F78" s="24"/>
      <c r="G78" s="24"/>
      <c r="H78" s="24"/>
      <c r="I78" s="24"/>
      <c r="J78" s="24"/>
      <c r="K78" s="24"/>
      <c r="L78" s="24"/>
      <c r="M78" s="24"/>
      <c r="N78" s="24"/>
      <c r="O78" s="24"/>
      <c r="P78" s="24"/>
      <c r="Q78" s="24"/>
      <c r="R78" s="24"/>
      <c r="S78" s="24"/>
      <c r="T78" s="24"/>
      <c r="U78" s="24"/>
      <c r="V78" s="24"/>
      <c r="W78" s="24"/>
      <c r="X78" s="24"/>
      <c r="Y78" s="24"/>
    </row>
    <row r="80" ht="13.5">
      <c r="A80" s="20" t="s">
        <v>189</v>
      </c>
    </row>
    <row r="81" ht="13.5">
      <c r="A81" s="20" t="s">
        <v>190</v>
      </c>
    </row>
  </sheetData>
  <mergeCells count="1">
    <mergeCell ref="B6:Y6"/>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2:G64"/>
  <sheetViews>
    <sheetView workbookViewId="0" topLeftCell="A1">
      <selection activeCell="A1" sqref="A1"/>
    </sheetView>
  </sheetViews>
  <sheetFormatPr defaultColWidth="9.00390625" defaultRowHeight="13.5"/>
  <cols>
    <col min="1" max="1" width="38.625" style="0" customWidth="1"/>
    <col min="2" max="7" width="17.625" style="0" customWidth="1"/>
  </cols>
  <sheetData>
    <row r="1" ht="14.25" thickBot="1"/>
    <row r="2" spans="1:7" ht="14.25" thickTop="1">
      <c r="A2" s="10" t="s">
        <v>185</v>
      </c>
      <c r="B2" s="14">
        <v>6962</v>
      </c>
      <c r="C2" s="14"/>
      <c r="D2" s="14"/>
      <c r="E2" s="14"/>
      <c r="F2" s="14"/>
      <c r="G2" s="14"/>
    </row>
    <row r="3" spans="1:7" ht="14.25" thickBot="1">
      <c r="A3" s="11" t="s">
        <v>186</v>
      </c>
      <c r="B3" s="1" t="s">
        <v>187</v>
      </c>
      <c r="C3" s="1"/>
      <c r="D3" s="1"/>
      <c r="E3" s="1"/>
      <c r="F3" s="1"/>
      <c r="G3" s="1"/>
    </row>
    <row r="4" spans="1:7" ht="14.25" thickTop="1">
      <c r="A4" s="10" t="s">
        <v>76</v>
      </c>
      <c r="B4" s="15" t="str">
        <f>HYPERLINK("http://www.kabupro.jp/mark/20130628/S000DTZL.htm","有価証券報告書")</f>
        <v>有価証券報告書</v>
      </c>
      <c r="C4" s="15" t="str">
        <f>HYPERLINK("http://www.kabupro.jp/mark/20130628/S000DTZL.htm","有価証券報告書")</f>
        <v>有価証券報告書</v>
      </c>
      <c r="D4" s="15" t="str">
        <f>HYPERLINK("http://www.kabupro.jp/mark/20120629/S000B4OG.htm","有価証券報告書")</f>
        <v>有価証券報告書</v>
      </c>
      <c r="E4" s="15" t="str">
        <f>HYPERLINK("http://www.kabupro.jp/mark/20110630/S0008MJI.htm","有価証券報告書")</f>
        <v>有価証券報告書</v>
      </c>
      <c r="F4" s="15" t="str">
        <f>HYPERLINK("http://www.kabupro.jp/mark/20100630/S00060GQ.htm","有価証券報告書")</f>
        <v>有価証券報告書</v>
      </c>
      <c r="G4" s="15" t="str">
        <f>HYPERLINK("http://www.kabupro.jp/mark/20090629/S0003H6P.htm","有価証券報告書")</f>
        <v>有価証券報告書</v>
      </c>
    </row>
    <row r="5" spans="1:7" ht="14.25" thickBot="1">
      <c r="A5" s="11" t="s">
        <v>77</v>
      </c>
      <c r="B5" s="1" t="s">
        <v>83</v>
      </c>
      <c r="C5" s="1" t="s">
        <v>83</v>
      </c>
      <c r="D5" s="1" t="s">
        <v>87</v>
      </c>
      <c r="E5" s="1" t="s">
        <v>89</v>
      </c>
      <c r="F5" s="1" t="s">
        <v>91</v>
      </c>
      <c r="G5" s="1" t="s">
        <v>93</v>
      </c>
    </row>
    <row r="6" spans="1:7" ht="15" thickBot="1" thickTop="1">
      <c r="A6" s="10" t="s">
        <v>78</v>
      </c>
      <c r="B6" s="18" t="s">
        <v>248</v>
      </c>
      <c r="C6" s="19"/>
      <c r="D6" s="19"/>
      <c r="E6" s="19"/>
      <c r="F6" s="19"/>
      <c r="G6" s="19"/>
    </row>
    <row r="7" spans="1:7" ht="14.25" thickTop="1">
      <c r="A7" s="12" t="s">
        <v>79</v>
      </c>
      <c r="B7" s="16" t="s">
        <v>84</v>
      </c>
      <c r="C7" s="16" t="s">
        <v>84</v>
      </c>
      <c r="D7" s="16" t="s">
        <v>84</v>
      </c>
      <c r="E7" s="16" t="s">
        <v>84</v>
      </c>
      <c r="F7" s="16" t="s">
        <v>84</v>
      </c>
      <c r="G7" s="16" t="s">
        <v>84</v>
      </c>
    </row>
    <row r="8" spans="1:7" ht="13.5">
      <c r="A8" s="13" t="s">
        <v>80</v>
      </c>
      <c r="B8" s="17" t="s">
        <v>191</v>
      </c>
      <c r="C8" s="17" t="s">
        <v>192</v>
      </c>
      <c r="D8" s="17" t="s">
        <v>193</v>
      </c>
      <c r="E8" s="17" t="s">
        <v>194</v>
      </c>
      <c r="F8" s="17" t="s">
        <v>195</v>
      </c>
      <c r="G8" s="17" t="s">
        <v>196</v>
      </c>
    </row>
    <row r="9" spans="1:7" ht="13.5">
      <c r="A9" s="13" t="s">
        <v>81</v>
      </c>
      <c r="B9" s="17" t="s">
        <v>85</v>
      </c>
      <c r="C9" s="17" t="s">
        <v>86</v>
      </c>
      <c r="D9" s="17" t="s">
        <v>88</v>
      </c>
      <c r="E9" s="17" t="s">
        <v>90</v>
      </c>
      <c r="F9" s="17" t="s">
        <v>92</v>
      </c>
      <c r="G9" s="17" t="s">
        <v>94</v>
      </c>
    </row>
    <row r="10" spans="1:7" ht="14.25" thickBot="1">
      <c r="A10" s="13" t="s">
        <v>82</v>
      </c>
      <c r="B10" s="17" t="s">
        <v>96</v>
      </c>
      <c r="C10" s="17" t="s">
        <v>96</v>
      </c>
      <c r="D10" s="17" t="s">
        <v>96</v>
      </c>
      <c r="E10" s="17" t="s">
        <v>96</v>
      </c>
      <c r="F10" s="17" t="s">
        <v>96</v>
      </c>
      <c r="G10" s="17" t="s">
        <v>96</v>
      </c>
    </row>
    <row r="11" spans="1:7" ht="14.25" thickTop="1">
      <c r="A11" s="26" t="s">
        <v>197</v>
      </c>
      <c r="B11" s="21">
        <v>23336070</v>
      </c>
      <c r="C11" s="21">
        <v>25384816</v>
      </c>
      <c r="D11" s="21">
        <v>31054894</v>
      </c>
      <c r="E11" s="21">
        <v>26780255</v>
      </c>
      <c r="F11" s="21">
        <v>27271554</v>
      </c>
      <c r="G11" s="21">
        <v>34432012</v>
      </c>
    </row>
    <row r="12" spans="1:7" ht="13.5">
      <c r="A12" s="6" t="s">
        <v>198</v>
      </c>
      <c r="B12" s="22">
        <v>677899</v>
      </c>
      <c r="C12" s="22">
        <v>351307</v>
      </c>
      <c r="D12" s="22">
        <v>221330</v>
      </c>
      <c r="E12" s="22">
        <v>538858</v>
      </c>
      <c r="F12" s="22">
        <v>521867</v>
      </c>
      <c r="G12" s="22">
        <v>660086</v>
      </c>
    </row>
    <row r="13" spans="1:7" ht="13.5">
      <c r="A13" s="6" t="s">
        <v>199</v>
      </c>
      <c r="B13" s="22">
        <v>508301</v>
      </c>
      <c r="C13" s="22">
        <v>354534</v>
      </c>
      <c r="D13" s="22">
        <v>313991</v>
      </c>
      <c r="E13" s="22">
        <v>470451</v>
      </c>
      <c r="F13" s="22">
        <v>676033</v>
      </c>
      <c r="G13" s="22">
        <v>429434</v>
      </c>
    </row>
    <row r="14" spans="1:7" ht="13.5">
      <c r="A14" s="6" t="s">
        <v>200</v>
      </c>
      <c r="B14" s="22">
        <v>8718042</v>
      </c>
      <c r="C14" s="22">
        <v>7773165</v>
      </c>
      <c r="D14" s="22">
        <v>11672101</v>
      </c>
      <c r="E14" s="22">
        <v>10047681</v>
      </c>
      <c r="F14" s="22">
        <v>12054439</v>
      </c>
      <c r="G14" s="22">
        <v>16988584</v>
      </c>
    </row>
    <row r="15" spans="1:7" ht="13.5">
      <c r="A15" s="6" t="s">
        <v>201</v>
      </c>
      <c r="B15" s="22">
        <v>10727512</v>
      </c>
      <c r="C15" s="22">
        <v>13479836</v>
      </c>
      <c r="D15" s="22">
        <v>14443270</v>
      </c>
      <c r="E15" s="22">
        <v>11715888</v>
      </c>
      <c r="F15" s="22">
        <v>11979562</v>
      </c>
      <c r="G15" s="22">
        <v>11656737</v>
      </c>
    </row>
    <row r="16" spans="1:7" ht="13.5">
      <c r="A16" s="6" t="s">
        <v>202</v>
      </c>
      <c r="B16" s="22">
        <v>37</v>
      </c>
      <c r="C16" s="22"/>
      <c r="D16" s="22">
        <v>465</v>
      </c>
      <c r="E16" s="22">
        <v>598</v>
      </c>
      <c r="F16" s="22"/>
      <c r="G16" s="22"/>
    </row>
    <row r="17" spans="1:7" ht="13.5">
      <c r="A17" s="6" t="s">
        <v>203</v>
      </c>
      <c r="B17" s="22">
        <v>596004</v>
      </c>
      <c r="C17" s="22">
        <v>677899</v>
      </c>
      <c r="D17" s="22">
        <v>351307</v>
      </c>
      <c r="E17" s="22">
        <v>221330</v>
      </c>
      <c r="F17" s="22">
        <v>538858</v>
      </c>
      <c r="G17" s="22">
        <v>521867</v>
      </c>
    </row>
    <row r="18" spans="1:7" ht="13.5">
      <c r="A18" s="6" t="s">
        <v>204</v>
      </c>
      <c r="B18" s="22">
        <v>354817</v>
      </c>
      <c r="C18" s="22">
        <v>508301</v>
      </c>
      <c r="D18" s="22">
        <v>354534</v>
      </c>
      <c r="E18" s="22">
        <v>313991</v>
      </c>
      <c r="F18" s="22">
        <v>470451</v>
      </c>
      <c r="G18" s="22">
        <v>676033</v>
      </c>
    </row>
    <row r="19" spans="1:7" ht="13.5">
      <c r="A19" s="6" t="s">
        <v>205</v>
      </c>
      <c r="B19" s="22">
        <v>19680896</v>
      </c>
      <c r="C19" s="22">
        <v>20772644</v>
      </c>
      <c r="D19" s="22">
        <v>25944386</v>
      </c>
      <c r="E19" s="22">
        <v>22236959</v>
      </c>
      <c r="F19" s="22">
        <v>24222592</v>
      </c>
      <c r="G19" s="22">
        <v>28536942</v>
      </c>
    </row>
    <row r="20" spans="1:7" ht="13.5">
      <c r="A20" s="7" t="s">
        <v>206</v>
      </c>
      <c r="B20" s="22">
        <v>3655174</v>
      </c>
      <c r="C20" s="22">
        <v>4612172</v>
      </c>
      <c r="D20" s="22">
        <v>5110507</v>
      </c>
      <c r="E20" s="22">
        <v>4543295</v>
      </c>
      <c r="F20" s="22">
        <v>3048961</v>
      </c>
      <c r="G20" s="22">
        <v>5895070</v>
      </c>
    </row>
    <row r="21" spans="1:7" ht="13.5">
      <c r="A21" s="7" t="s">
        <v>207</v>
      </c>
      <c r="B21" s="22">
        <v>3706598</v>
      </c>
      <c r="C21" s="22">
        <v>3997921</v>
      </c>
      <c r="D21" s="22">
        <v>4064696</v>
      </c>
      <c r="E21" s="22">
        <v>3538708</v>
      </c>
      <c r="F21" s="22">
        <v>4293473</v>
      </c>
      <c r="G21" s="22">
        <v>4288068</v>
      </c>
    </row>
    <row r="22" spans="1:7" ht="14.25" thickBot="1">
      <c r="A22" s="25" t="s">
        <v>208</v>
      </c>
      <c r="B22" s="23">
        <v>-51424</v>
      </c>
      <c r="C22" s="23">
        <v>614250</v>
      </c>
      <c r="D22" s="23">
        <v>1045810</v>
      </c>
      <c r="E22" s="23">
        <v>1004587</v>
      </c>
      <c r="F22" s="23">
        <v>-1244511</v>
      </c>
      <c r="G22" s="23">
        <v>1607001</v>
      </c>
    </row>
    <row r="23" spans="1:7" ht="14.25" thickTop="1">
      <c r="A23" s="6" t="s">
        <v>209</v>
      </c>
      <c r="B23" s="22">
        <v>12223</v>
      </c>
      <c r="C23" s="22">
        <v>26531</v>
      </c>
      <c r="D23" s="22">
        <v>62728</v>
      </c>
      <c r="E23" s="22">
        <v>124827</v>
      </c>
      <c r="F23" s="22">
        <v>142095</v>
      </c>
      <c r="G23" s="22">
        <v>196961</v>
      </c>
    </row>
    <row r="24" spans="1:7" ht="13.5">
      <c r="A24" s="6" t="s">
        <v>211</v>
      </c>
      <c r="B24" s="22">
        <v>216506</v>
      </c>
      <c r="C24" s="22">
        <v>324606</v>
      </c>
      <c r="D24" s="22">
        <v>233711</v>
      </c>
      <c r="E24" s="22">
        <v>342982</v>
      </c>
      <c r="F24" s="22">
        <v>412228</v>
      </c>
      <c r="G24" s="22">
        <v>340245</v>
      </c>
    </row>
    <row r="25" spans="1:7" ht="13.5">
      <c r="A25" s="6" t="s">
        <v>212</v>
      </c>
      <c r="B25" s="22">
        <v>826760</v>
      </c>
      <c r="C25" s="22"/>
      <c r="D25" s="22"/>
      <c r="E25" s="22"/>
      <c r="F25" s="22">
        <v>10727</v>
      </c>
      <c r="G25" s="22"/>
    </row>
    <row r="26" spans="1:7" ht="13.5">
      <c r="A26" s="6" t="s">
        <v>213</v>
      </c>
      <c r="B26" s="22">
        <v>192042</v>
      </c>
      <c r="C26" s="22">
        <v>68023</v>
      </c>
      <c r="D26" s="22">
        <v>51606</v>
      </c>
      <c r="E26" s="22">
        <v>60433</v>
      </c>
      <c r="F26" s="22">
        <v>43414</v>
      </c>
      <c r="G26" s="22">
        <v>51089</v>
      </c>
    </row>
    <row r="27" spans="1:7" ht="13.5">
      <c r="A27" s="6" t="s">
        <v>214</v>
      </c>
      <c r="B27" s="22">
        <v>87755</v>
      </c>
      <c r="C27" s="22">
        <v>104315</v>
      </c>
      <c r="D27" s="22">
        <v>118211</v>
      </c>
      <c r="E27" s="22">
        <v>134366</v>
      </c>
      <c r="F27" s="22">
        <v>150500</v>
      </c>
      <c r="G27" s="22">
        <v>182412</v>
      </c>
    </row>
    <row r="28" spans="1:7" ht="13.5">
      <c r="A28" s="6" t="s">
        <v>215</v>
      </c>
      <c r="B28" s="22">
        <v>150419</v>
      </c>
      <c r="C28" s="22">
        <v>174038</v>
      </c>
      <c r="D28" s="22">
        <v>64187</v>
      </c>
      <c r="E28" s="22"/>
      <c r="F28" s="22"/>
      <c r="G28" s="22"/>
    </row>
    <row r="29" spans="1:7" ht="13.5">
      <c r="A29" s="6" t="s">
        <v>216</v>
      </c>
      <c r="B29" s="22">
        <v>90912</v>
      </c>
      <c r="C29" s="22">
        <v>83009</v>
      </c>
      <c r="D29" s="22">
        <v>251700</v>
      </c>
      <c r="E29" s="22"/>
      <c r="F29" s="22"/>
      <c r="G29" s="22"/>
    </row>
    <row r="30" spans="1:7" ht="13.5">
      <c r="A30" s="6" t="s">
        <v>217</v>
      </c>
      <c r="B30" s="22">
        <v>21658</v>
      </c>
      <c r="C30" s="22">
        <v>25100</v>
      </c>
      <c r="D30" s="22">
        <v>44032</v>
      </c>
      <c r="E30" s="22">
        <v>78809</v>
      </c>
      <c r="F30" s="22">
        <v>77340</v>
      </c>
      <c r="G30" s="22">
        <v>96944</v>
      </c>
    </row>
    <row r="31" spans="1:7" ht="13.5">
      <c r="A31" s="6" t="s">
        <v>218</v>
      </c>
      <c r="B31" s="22">
        <v>1598278</v>
      </c>
      <c r="C31" s="22">
        <v>805625</v>
      </c>
      <c r="D31" s="22">
        <v>826177</v>
      </c>
      <c r="E31" s="22">
        <v>741419</v>
      </c>
      <c r="F31" s="22">
        <v>836306</v>
      </c>
      <c r="G31" s="22">
        <v>867654</v>
      </c>
    </row>
    <row r="32" spans="1:7" ht="13.5">
      <c r="A32" s="6" t="s">
        <v>219</v>
      </c>
      <c r="B32" s="22">
        <v>113049</v>
      </c>
      <c r="C32" s="22">
        <v>123335</v>
      </c>
      <c r="D32" s="22">
        <v>131533</v>
      </c>
      <c r="E32" s="22">
        <v>163164</v>
      </c>
      <c r="F32" s="22">
        <v>97006</v>
      </c>
      <c r="G32" s="22">
        <v>106014</v>
      </c>
    </row>
    <row r="33" spans="1:7" ht="13.5">
      <c r="A33" s="6" t="s">
        <v>220</v>
      </c>
      <c r="B33" s="22"/>
      <c r="C33" s="22"/>
      <c r="D33" s="22"/>
      <c r="E33" s="22"/>
      <c r="F33" s="22">
        <v>14880</v>
      </c>
      <c r="G33" s="22">
        <v>22369</v>
      </c>
    </row>
    <row r="34" spans="1:7" ht="13.5">
      <c r="A34" s="6" t="s">
        <v>221</v>
      </c>
      <c r="B34" s="22"/>
      <c r="C34" s="22">
        <v>189629</v>
      </c>
      <c r="D34" s="22">
        <v>445078</v>
      </c>
      <c r="E34" s="22">
        <v>414779</v>
      </c>
      <c r="F34" s="22"/>
      <c r="G34" s="22">
        <v>948602</v>
      </c>
    </row>
    <row r="35" spans="1:7" ht="13.5">
      <c r="A35" s="6" t="s">
        <v>222</v>
      </c>
      <c r="B35" s="22">
        <v>57375</v>
      </c>
      <c r="C35" s="22">
        <v>73108</v>
      </c>
      <c r="D35" s="22">
        <v>82643</v>
      </c>
      <c r="E35" s="22">
        <v>94654</v>
      </c>
      <c r="F35" s="22">
        <v>125649</v>
      </c>
      <c r="G35" s="22">
        <v>130083</v>
      </c>
    </row>
    <row r="36" spans="1:7" ht="13.5">
      <c r="A36" s="6" t="s">
        <v>223</v>
      </c>
      <c r="B36" s="22">
        <v>18667</v>
      </c>
      <c r="C36" s="22">
        <v>25547</v>
      </c>
      <c r="D36" s="22">
        <v>11856</v>
      </c>
      <c r="E36" s="22">
        <v>46963</v>
      </c>
      <c r="F36" s="22">
        <v>52971</v>
      </c>
      <c r="G36" s="22">
        <v>56024</v>
      </c>
    </row>
    <row r="37" spans="1:7" ht="13.5">
      <c r="A37" s="6" t="s">
        <v>224</v>
      </c>
      <c r="B37" s="22">
        <v>249352</v>
      </c>
      <c r="C37" s="22"/>
      <c r="D37" s="22"/>
      <c r="E37" s="22"/>
      <c r="F37" s="22"/>
      <c r="G37" s="22"/>
    </row>
    <row r="38" spans="1:7" ht="13.5">
      <c r="A38" s="6" t="s">
        <v>225</v>
      </c>
      <c r="B38" s="22">
        <v>32169</v>
      </c>
      <c r="C38" s="22">
        <v>71341</v>
      </c>
      <c r="D38" s="22">
        <v>38052</v>
      </c>
      <c r="E38" s="22">
        <v>75269</v>
      </c>
      <c r="F38" s="22">
        <v>100072</v>
      </c>
      <c r="G38" s="22">
        <v>47715</v>
      </c>
    </row>
    <row r="39" spans="1:7" ht="13.5">
      <c r="A39" s="6" t="s">
        <v>226</v>
      </c>
      <c r="B39" s="22">
        <v>470614</v>
      </c>
      <c r="C39" s="22">
        <v>482963</v>
      </c>
      <c r="D39" s="22">
        <v>709164</v>
      </c>
      <c r="E39" s="22">
        <v>794832</v>
      </c>
      <c r="F39" s="22">
        <v>390580</v>
      </c>
      <c r="G39" s="22">
        <v>1310810</v>
      </c>
    </row>
    <row r="40" spans="1:7" ht="14.25" thickBot="1">
      <c r="A40" s="25" t="s">
        <v>227</v>
      </c>
      <c r="B40" s="23">
        <v>1076239</v>
      </c>
      <c r="C40" s="23">
        <v>936912</v>
      </c>
      <c r="D40" s="23">
        <v>1162824</v>
      </c>
      <c r="E40" s="23">
        <v>951174</v>
      </c>
      <c r="F40" s="23">
        <v>-798785</v>
      </c>
      <c r="G40" s="23">
        <v>1163845</v>
      </c>
    </row>
    <row r="41" spans="1:7" ht="14.25" thickTop="1">
      <c r="A41" s="6" t="s">
        <v>228</v>
      </c>
      <c r="B41" s="22">
        <v>1484</v>
      </c>
      <c r="C41" s="22">
        <v>7148</v>
      </c>
      <c r="D41" s="22">
        <v>8594</v>
      </c>
      <c r="E41" s="22"/>
      <c r="F41" s="22">
        <v>15544</v>
      </c>
      <c r="G41" s="22"/>
    </row>
    <row r="42" spans="1:7" ht="13.5">
      <c r="A42" s="6" t="s">
        <v>229</v>
      </c>
      <c r="B42" s="22"/>
      <c r="C42" s="22"/>
      <c r="D42" s="22"/>
      <c r="E42" s="22">
        <v>197161</v>
      </c>
      <c r="F42" s="22">
        <v>6000</v>
      </c>
      <c r="G42" s="22">
        <v>7200</v>
      </c>
    </row>
    <row r="43" spans="1:7" ht="13.5">
      <c r="A43" s="6" t="s">
        <v>230</v>
      </c>
      <c r="B43" s="22"/>
      <c r="C43" s="22"/>
      <c r="D43" s="22">
        <v>11940</v>
      </c>
      <c r="E43" s="22">
        <v>3684</v>
      </c>
      <c r="F43" s="22">
        <v>16535</v>
      </c>
      <c r="G43" s="22">
        <v>2653</v>
      </c>
    </row>
    <row r="44" spans="1:7" ht="13.5">
      <c r="A44" s="6" t="s">
        <v>231</v>
      </c>
      <c r="B44" s="22"/>
      <c r="C44" s="22"/>
      <c r="D44" s="22"/>
      <c r="E44" s="22">
        <v>19960</v>
      </c>
      <c r="F44" s="22"/>
      <c r="G44" s="22"/>
    </row>
    <row r="45" spans="1:7" ht="13.5">
      <c r="A45" s="6" t="s">
        <v>232</v>
      </c>
      <c r="B45" s="22">
        <v>1484</v>
      </c>
      <c r="C45" s="22">
        <v>7148</v>
      </c>
      <c r="D45" s="22">
        <v>20534</v>
      </c>
      <c r="E45" s="22">
        <v>220805</v>
      </c>
      <c r="F45" s="22">
        <v>38080</v>
      </c>
      <c r="G45" s="22">
        <v>9853</v>
      </c>
    </row>
    <row r="46" spans="1:7" ht="13.5">
      <c r="A46" s="6" t="s">
        <v>233</v>
      </c>
      <c r="B46" s="22">
        <v>1607</v>
      </c>
      <c r="C46" s="22">
        <v>13981</v>
      </c>
      <c r="D46" s="22">
        <v>15687</v>
      </c>
      <c r="E46" s="22">
        <v>1009</v>
      </c>
      <c r="F46" s="22">
        <v>5676</v>
      </c>
      <c r="G46" s="22">
        <v>4817</v>
      </c>
    </row>
    <row r="47" spans="1:7" ht="13.5">
      <c r="A47" s="6" t="s">
        <v>234</v>
      </c>
      <c r="B47" s="22"/>
      <c r="C47" s="22"/>
      <c r="D47" s="22"/>
      <c r="E47" s="22"/>
      <c r="F47" s="22"/>
      <c r="G47" s="22">
        <v>103190</v>
      </c>
    </row>
    <row r="48" spans="1:7" ht="13.5">
      <c r="A48" s="6" t="s">
        <v>236</v>
      </c>
      <c r="B48" s="22"/>
      <c r="C48" s="22"/>
      <c r="D48" s="22"/>
      <c r="E48" s="22"/>
      <c r="F48" s="22"/>
      <c r="G48" s="22">
        <v>99800</v>
      </c>
    </row>
    <row r="49" spans="1:7" ht="13.5">
      <c r="A49" s="6" t="s">
        <v>237</v>
      </c>
      <c r="B49" s="22">
        <v>2270</v>
      </c>
      <c r="C49" s="22">
        <v>40987</v>
      </c>
      <c r="D49" s="22"/>
      <c r="E49" s="22"/>
      <c r="F49" s="22">
        <v>556304</v>
      </c>
      <c r="G49" s="22"/>
    </row>
    <row r="50" spans="1:7" ht="13.5">
      <c r="A50" s="6" t="s">
        <v>238</v>
      </c>
      <c r="B50" s="22"/>
      <c r="C50" s="22"/>
      <c r="D50" s="22"/>
      <c r="E50" s="22">
        <v>31008</v>
      </c>
      <c r="F50" s="22"/>
      <c r="G50" s="22"/>
    </row>
    <row r="51" spans="1:7" ht="13.5">
      <c r="A51" s="6" t="s">
        <v>239</v>
      </c>
      <c r="B51" s="22">
        <v>11904</v>
      </c>
      <c r="C51" s="22">
        <v>90777</v>
      </c>
      <c r="D51" s="22"/>
      <c r="E51" s="22">
        <v>1408</v>
      </c>
      <c r="F51" s="22">
        <v>256448</v>
      </c>
      <c r="G51" s="22"/>
    </row>
    <row r="52" spans="1:7" ht="13.5">
      <c r="A52" s="6" t="s">
        <v>240</v>
      </c>
      <c r="B52" s="22"/>
      <c r="C52" s="22">
        <v>99925</v>
      </c>
      <c r="D52" s="22"/>
      <c r="E52" s="22"/>
      <c r="F52" s="22">
        <v>2683121</v>
      </c>
      <c r="G52" s="22"/>
    </row>
    <row r="53" spans="1:7" ht="13.5">
      <c r="A53" s="6" t="s">
        <v>241</v>
      </c>
      <c r="B53" s="22"/>
      <c r="C53" s="22">
        <v>420509</v>
      </c>
      <c r="D53" s="22"/>
      <c r="E53" s="22"/>
      <c r="F53" s="22"/>
      <c r="G53" s="22"/>
    </row>
    <row r="54" spans="1:7" ht="13.5">
      <c r="A54" s="6" t="s">
        <v>136</v>
      </c>
      <c r="B54" s="22">
        <v>14</v>
      </c>
      <c r="C54" s="22">
        <v>6</v>
      </c>
      <c r="D54" s="22">
        <v>55</v>
      </c>
      <c r="E54" s="22">
        <v>12727</v>
      </c>
      <c r="F54" s="22">
        <v>67</v>
      </c>
      <c r="G54" s="22">
        <v>2568</v>
      </c>
    </row>
    <row r="55" spans="1:7" ht="13.5">
      <c r="A55" s="6" t="s">
        <v>242</v>
      </c>
      <c r="B55" s="22">
        <v>15796</v>
      </c>
      <c r="C55" s="22">
        <v>666187</v>
      </c>
      <c r="D55" s="22">
        <v>25934</v>
      </c>
      <c r="E55" s="22">
        <v>46154</v>
      </c>
      <c r="F55" s="22">
        <v>3501619</v>
      </c>
      <c r="G55" s="22">
        <v>210377</v>
      </c>
    </row>
    <row r="56" spans="1:7" ht="13.5">
      <c r="A56" s="7" t="s">
        <v>243</v>
      </c>
      <c r="B56" s="22">
        <v>1061926</v>
      </c>
      <c r="C56" s="22">
        <v>277874</v>
      </c>
      <c r="D56" s="22">
        <v>1157425</v>
      </c>
      <c r="E56" s="22">
        <v>1125825</v>
      </c>
      <c r="F56" s="22">
        <v>-4262324</v>
      </c>
      <c r="G56" s="22">
        <v>963322</v>
      </c>
    </row>
    <row r="57" spans="1:7" ht="13.5">
      <c r="A57" s="7" t="s">
        <v>244</v>
      </c>
      <c r="B57" s="22">
        <v>282222</v>
      </c>
      <c r="C57" s="22">
        <v>61647</v>
      </c>
      <c r="D57" s="22">
        <v>50040</v>
      </c>
      <c r="E57" s="22">
        <v>38761</v>
      </c>
      <c r="F57" s="22">
        <v>19590</v>
      </c>
      <c r="G57" s="22">
        <v>19574</v>
      </c>
    </row>
    <row r="58" spans="1:7" ht="13.5">
      <c r="A58" s="7" t="s">
        <v>245</v>
      </c>
      <c r="B58" s="22">
        <v>-46711</v>
      </c>
      <c r="C58" s="22">
        <v>-1161</v>
      </c>
      <c r="D58" s="22">
        <v>4593</v>
      </c>
      <c r="E58" s="22"/>
      <c r="F58" s="22"/>
      <c r="G58" s="22"/>
    </row>
    <row r="59" spans="1:7" ht="13.5">
      <c r="A59" s="7" t="s">
        <v>246</v>
      </c>
      <c r="B59" s="22">
        <v>235511</v>
      </c>
      <c r="C59" s="22">
        <v>60486</v>
      </c>
      <c r="D59" s="22">
        <v>54634</v>
      </c>
      <c r="E59" s="22">
        <v>38761</v>
      </c>
      <c r="F59" s="22">
        <v>19590</v>
      </c>
      <c r="G59" s="22">
        <v>19574</v>
      </c>
    </row>
    <row r="60" spans="1:7" ht="14.25" thickBot="1">
      <c r="A60" s="7" t="s">
        <v>247</v>
      </c>
      <c r="B60" s="22">
        <v>826415</v>
      </c>
      <c r="C60" s="22">
        <v>217388</v>
      </c>
      <c r="D60" s="22">
        <v>1102790</v>
      </c>
      <c r="E60" s="22">
        <v>1087064</v>
      </c>
      <c r="F60" s="22">
        <v>-4281914</v>
      </c>
      <c r="G60" s="22">
        <v>943748</v>
      </c>
    </row>
    <row r="61" spans="1:7" ht="14.25" thickTop="1">
      <c r="A61" s="8"/>
      <c r="B61" s="24"/>
      <c r="C61" s="24"/>
      <c r="D61" s="24"/>
      <c r="E61" s="24"/>
      <c r="F61" s="24"/>
      <c r="G61" s="24"/>
    </row>
    <row r="63" ht="13.5">
      <c r="A63" s="20" t="s">
        <v>189</v>
      </c>
    </row>
    <row r="64" ht="13.5">
      <c r="A64" s="20" t="s">
        <v>190</v>
      </c>
    </row>
  </sheetData>
  <mergeCells count="1">
    <mergeCell ref="B6:G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2:G101"/>
  <sheetViews>
    <sheetView workbookViewId="0" topLeftCell="A1">
      <selection activeCell="A1" sqref="A1"/>
    </sheetView>
  </sheetViews>
  <sheetFormatPr defaultColWidth="9.00390625" defaultRowHeight="13.5"/>
  <cols>
    <col min="1" max="1" width="38.625" style="0" customWidth="1"/>
    <col min="2" max="7" width="17.625" style="0" customWidth="1"/>
  </cols>
  <sheetData>
    <row r="1" ht="14.25" thickBot="1"/>
    <row r="2" spans="1:7" ht="14.25" thickTop="1">
      <c r="A2" s="10" t="s">
        <v>185</v>
      </c>
      <c r="B2" s="14">
        <v>6962</v>
      </c>
      <c r="C2" s="14"/>
      <c r="D2" s="14"/>
      <c r="E2" s="14"/>
      <c r="F2" s="14"/>
      <c r="G2" s="14"/>
    </row>
    <row r="3" spans="1:7" ht="14.25" thickBot="1">
      <c r="A3" s="11" t="s">
        <v>186</v>
      </c>
      <c r="B3" s="1" t="s">
        <v>187</v>
      </c>
      <c r="C3" s="1"/>
      <c r="D3" s="1"/>
      <c r="E3" s="1"/>
      <c r="F3" s="1"/>
      <c r="G3" s="1"/>
    </row>
    <row r="4" spans="1:7" ht="14.25" thickTop="1">
      <c r="A4" s="10" t="s">
        <v>76</v>
      </c>
      <c r="B4" s="15" t="str">
        <f>HYPERLINK("http://www.kabupro.jp/mark/20130628/S000DTZL.htm","有価証券報告書")</f>
        <v>有価証券報告書</v>
      </c>
      <c r="C4" s="15" t="str">
        <f>HYPERLINK("http://www.kabupro.jp/mark/20130628/S000DTZL.htm","有価証券報告書")</f>
        <v>有価証券報告書</v>
      </c>
      <c r="D4" s="15" t="str">
        <f>HYPERLINK("http://www.kabupro.jp/mark/20120629/S000B4OG.htm","有価証券報告書")</f>
        <v>有価証券報告書</v>
      </c>
      <c r="E4" s="15" t="str">
        <f>HYPERLINK("http://www.kabupro.jp/mark/20110630/S0008MJI.htm","有価証券報告書")</f>
        <v>有価証券報告書</v>
      </c>
      <c r="F4" s="15" t="str">
        <f>HYPERLINK("http://www.kabupro.jp/mark/20100630/S00060GQ.htm","有価証券報告書")</f>
        <v>有価証券報告書</v>
      </c>
      <c r="G4" s="15" t="str">
        <f>HYPERLINK("http://www.kabupro.jp/mark/20090629/S0003H6P.htm","有価証券報告書")</f>
        <v>有価証券報告書</v>
      </c>
    </row>
    <row r="5" spans="1:7" ht="14.25" thickBot="1">
      <c r="A5" s="11" t="s">
        <v>77</v>
      </c>
      <c r="B5" s="1" t="s">
        <v>83</v>
      </c>
      <c r="C5" s="1" t="s">
        <v>83</v>
      </c>
      <c r="D5" s="1" t="s">
        <v>87</v>
      </c>
      <c r="E5" s="1" t="s">
        <v>89</v>
      </c>
      <c r="F5" s="1" t="s">
        <v>91</v>
      </c>
      <c r="G5" s="1" t="s">
        <v>93</v>
      </c>
    </row>
    <row r="6" spans="1:7" ht="15" thickBot="1" thickTop="1">
      <c r="A6" s="10" t="s">
        <v>78</v>
      </c>
      <c r="B6" s="18" t="s">
        <v>188</v>
      </c>
      <c r="C6" s="19"/>
      <c r="D6" s="19"/>
      <c r="E6" s="19"/>
      <c r="F6" s="19"/>
      <c r="G6" s="19"/>
    </row>
    <row r="7" spans="1:7" ht="14.25" thickTop="1">
      <c r="A7" s="12" t="s">
        <v>79</v>
      </c>
      <c r="B7" s="16" t="s">
        <v>84</v>
      </c>
      <c r="C7" s="16" t="s">
        <v>84</v>
      </c>
      <c r="D7" s="16" t="s">
        <v>84</v>
      </c>
      <c r="E7" s="16" t="s">
        <v>84</v>
      </c>
      <c r="F7" s="16" t="s">
        <v>84</v>
      </c>
      <c r="G7" s="16" t="s">
        <v>84</v>
      </c>
    </row>
    <row r="8" spans="1:7" ht="13.5">
      <c r="A8" s="13" t="s">
        <v>80</v>
      </c>
      <c r="B8" s="17"/>
      <c r="C8" s="17"/>
      <c r="D8" s="17"/>
      <c r="E8" s="17"/>
      <c r="F8" s="17"/>
      <c r="G8" s="17"/>
    </row>
    <row r="9" spans="1:7" ht="13.5">
      <c r="A9" s="13" t="s">
        <v>81</v>
      </c>
      <c r="B9" s="17" t="s">
        <v>85</v>
      </c>
      <c r="C9" s="17" t="s">
        <v>86</v>
      </c>
      <c r="D9" s="17" t="s">
        <v>88</v>
      </c>
      <c r="E9" s="17" t="s">
        <v>90</v>
      </c>
      <c r="F9" s="17" t="s">
        <v>92</v>
      </c>
      <c r="G9" s="17" t="s">
        <v>94</v>
      </c>
    </row>
    <row r="10" spans="1:7" ht="14.25" thickBot="1">
      <c r="A10" s="13" t="s">
        <v>82</v>
      </c>
      <c r="B10" s="17" t="s">
        <v>96</v>
      </c>
      <c r="C10" s="17" t="s">
        <v>96</v>
      </c>
      <c r="D10" s="17" t="s">
        <v>96</v>
      </c>
      <c r="E10" s="17" t="s">
        <v>96</v>
      </c>
      <c r="F10" s="17" t="s">
        <v>96</v>
      </c>
      <c r="G10" s="17" t="s">
        <v>96</v>
      </c>
    </row>
    <row r="11" spans="1:7" ht="14.25" thickTop="1">
      <c r="A11" s="9" t="s">
        <v>95</v>
      </c>
      <c r="B11" s="21">
        <v>8487115</v>
      </c>
      <c r="C11" s="21">
        <v>8343979</v>
      </c>
      <c r="D11" s="21">
        <v>6919194</v>
      </c>
      <c r="E11" s="21">
        <v>6712544</v>
      </c>
      <c r="F11" s="21">
        <v>4803253</v>
      </c>
      <c r="G11" s="21">
        <v>4360400</v>
      </c>
    </row>
    <row r="12" spans="1:7" ht="13.5">
      <c r="A12" s="2" t="s">
        <v>97</v>
      </c>
      <c r="B12" s="22">
        <v>153164</v>
      </c>
      <c r="C12" s="22">
        <v>235141</v>
      </c>
      <c r="D12" s="22">
        <v>280778</v>
      </c>
      <c r="E12" s="22">
        <v>211724</v>
      </c>
      <c r="F12" s="22">
        <v>143635</v>
      </c>
      <c r="G12" s="22">
        <v>107960</v>
      </c>
    </row>
    <row r="13" spans="1:7" ht="13.5">
      <c r="A13" s="2" t="s">
        <v>98</v>
      </c>
      <c r="B13" s="22">
        <v>6812939</v>
      </c>
      <c r="C13" s="22">
        <v>6962937</v>
      </c>
      <c r="D13" s="22">
        <v>8888090</v>
      </c>
      <c r="E13" s="22">
        <v>7656342</v>
      </c>
      <c r="F13" s="22">
        <v>5436868</v>
      </c>
      <c r="G13" s="22">
        <v>9169036</v>
      </c>
    </row>
    <row r="14" spans="1:7" ht="13.5">
      <c r="A14" s="2" t="s">
        <v>100</v>
      </c>
      <c r="B14" s="22">
        <v>1869649</v>
      </c>
      <c r="C14" s="22">
        <v>1868279</v>
      </c>
      <c r="D14" s="22">
        <v>1866661</v>
      </c>
      <c r="E14" s="22">
        <v>3364559</v>
      </c>
      <c r="F14" s="22">
        <v>4750073</v>
      </c>
      <c r="G14" s="22">
        <v>802389</v>
      </c>
    </row>
    <row r="15" spans="1:7" ht="13.5">
      <c r="A15" s="2" t="s">
        <v>101</v>
      </c>
      <c r="B15" s="22"/>
      <c r="C15" s="22"/>
      <c r="D15" s="22"/>
      <c r="E15" s="22"/>
      <c r="F15" s="22"/>
      <c r="G15" s="22">
        <v>676033</v>
      </c>
    </row>
    <row r="16" spans="1:7" ht="13.5">
      <c r="A16" s="2" t="s">
        <v>102</v>
      </c>
      <c r="B16" s="22"/>
      <c r="C16" s="22"/>
      <c r="D16" s="22"/>
      <c r="E16" s="22"/>
      <c r="F16" s="22"/>
      <c r="G16" s="22">
        <v>521867</v>
      </c>
    </row>
    <row r="17" spans="1:7" ht="13.5">
      <c r="A17" s="2" t="s">
        <v>103</v>
      </c>
      <c r="B17" s="22">
        <v>950821</v>
      </c>
      <c r="C17" s="22">
        <v>1186200</v>
      </c>
      <c r="D17" s="22">
        <v>705842</v>
      </c>
      <c r="E17" s="22">
        <v>535322</v>
      </c>
      <c r="F17" s="22">
        <v>1009309</v>
      </c>
      <c r="G17" s="22"/>
    </row>
    <row r="18" spans="1:7" ht="13.5">
      <c r="A18" s="2" t="s">
        <v>104</v>
      </c>
      <c r="B18" s="22">
        <v>1710457</v>
      </c>
      <c r="C18" s="22">
        <v>1769522</v>
      </c>
      <c r="D18" s="22">
        <v>1897902</v>
      </c>
      <c r="E18" s="22">
        <v>1593778</v>
      </c>
      <c r="F18" s="22">
        <v>1674303</v>
      </c>
      <c r="G18" s="22">
        <v>2059327</v>
      </c>
    </row>
    <row r="19" spans="1:7" ht="13.5">
      <c r="A19" s="2" t="s">
        <v>105</v>
      </c>
      <c r="B19" s="22"/>
      <c r="C19" s="22"/>
      <c r="D19" s="22"/>
      <c r="E19" s="22"/>
      <c r="F19" s="22"/>
      <c r="G19" s="22">
        <v>491201</v>
      </c>
    </row>
    <row r="20" spans="1:7" ht="13.5">
      <c r="A20" s="2" t="s">
        <v>106</v>
      </c>
      <c r="B20" s="22"/>
      <c r="C20" s="22"/>
      <c r="D20" s="22"/>
      <c r="E20" s="22"/>
      <c r="F20" s="22"/>
      <c r="G20" s="22">
        <v>36616</v>
      </c>
    </row>
    <row r="21" spans="1:7" ht="13.5">
      <c r="A21" s="2" t="s">
        <v>107</v>
      </c>
      <c r="B21" s="22">
        <v>845610</v>
      </c>
      <c r="C21" s="22">
        <v>772341</v>
      </c>
      <c r="D21" s="22">
        <v>733247</v>
      </c>
      <c r="E21" s="22">
        <v>793650</v>
      </c>
      <c r="F21" s="22">
        <v>613499</v>
      </c>
      <c r="G21" s="22"/>
    </row>
    <row r="22" spans="1:7" ht="13.5">
      <c r="A22" s="2" t="s">
        <v>108</v>
      </c>
      <c r="B22" s="22">
        <v>108175</v>
      </c>
      <c r="C22" s="22">
        <v>108983</v>
      </c>
      <c r="D22" s="22">
        <v>100647</v>
      </c>
      <c r="E22" s="22">
        <v>96474</v>
      </c>
      <c r="F22" s="22">
        <v>96861</v>
      </c>
      <c r="G22" s="22">
        <v>89166</v>
      </c>
    </row>
    <row r="23" spans="1:7" ht="13.5">
      <c r="A23" s="2" t="s">
        <v>109</v>
      </c>
      <c r="B23" s="22">
        <v>621390</v>
      </c>
      <c r="C23" s="22">
        <v>213694</v>
      </c>
      <c r="D23" s="22"/>
      <c r="E23" s="22">
        <v>2680483</v>
      </c>
      <c r="F23" s="22">
        <v>2912313</v>
      </c>
      <c r="G23" s="22">
        <v>2427016</v>
      </c>
    </row>
    <row r="24" spans="1:7" ht="13.5">
      <c r="A24" s="2" t="s">
        <v>110</v>
      </c>
      <c r="B24" s="22">
        <v>45993</v>
      </c>
      <c r="C24" s="22"/>
      <c r="D24" s="22"/>
      <c r="E24" s="22"/>
      <c r="F24" s="22"/>
      <c r="G24" s="22"/>
    </row>
    <row r="25" spans="1:7" ht="13.5">
      <c r="A25" s="2" t="s">
        <v>111</v>
      </c>
      <c r="B25" s="22">
        <v>439514</v>
      </c>
      <c r="C25" s="22">
        <v>490842</v>
      </c>
      <c r="D25" s="22">
        <v>560823</v>
      </c>
      <c r="E25" s="22">
        <v>562812</v>
      </c>
      <c r="F25" s="22">
        <v>755639</v>
      </c>
      <c r="G25" s="22">
        <v>901806</v>
      </c>
    </row>
    <row r="26" spans="1:7" ht="13.5">
      <c r="A26" s="2" t="s">
        <v>112</v>
      </c>
      <c r="B26" s="22">
        <v>90058</v>
      </c>
      <c r="C26" s="22">
        <v>70805</v>
      </c>
      <c r="D26" s="22">
        <v>83631</v>
      </c>
      <c r="E26" s="22">
        <v>80231</v>
      </c>
      <c r="F26" s="22">
        <v>125820</v>
      </c>
      <c r="G26" s="22">
        <v>133790</v>
      </c>
    </row>
    <row r="27" spans="1:7" ht="13.5">
      <c r="A27" s="2" t="s">
        <v>113</v>
      </c>
      <c r="B27" s="22">
        <v>17354</v>
      </c>
      <c r="C27" s="22">
        <v>12888</v>
      </c>
      <c r="D27" s="22">
        <v>10333</v>
      </c>
      <c r="E27" s="22">
        <v>108210</v>
      </c>
      <c r="F27" s="22">
        <v>101746</v>
      </c>
      <c r="G27" s="22">
        <v>9432</v>
      </c>
    </row>
    <row r="28" spans="1:7" ht="13.5">
      <c r="A28" s="2" t="s">
        <v>114</v>
      </c>
      <c r="B28" s="22">
        <v>-18244</v>
      </c>
      <c r="C28" s="22">
        <v>-18725</v>
      </c>
      <c r="D28" s="22">
        <v>-44517</v>
      </c>
      <c r="E28" s="22">
        <v>-49855</v>
      </c>
      <c r="F28" s="22">
        <v>-43368</v>
      </c>
      <c r="G28" s="22">
        <v>-59904</v>
      </c>
    </row>
    <row r="29" spans="1:7" ht="13.5">
      <c r="A29" s="2" t="s">
        <v>115</v>
      </c>
      <c r="B29" s="22">
        <v>22134000</v>
      </c>
      <c r="C29" s="22">
        <v>22016892</v>
      </c>
      <c r="D29" s="22">
        <v>22002634</v>
      </c>
      <c r="E29" s="22">
        <v>24346278</v>
      </c>
      <c r="F29" s="22">
        <v>22379956</v>
      </c>
      <c r="G29" s="22">
        <v>21726140</v>
      </c>
    </row>
    <row r="30" spans="1:7" ht="13.5">
      <c r="A30" s="3" t="s">
        <v>116</v>
      </c>
      <c r="B30" s="22">
        <v>12394060</v>
      </c>
      <c r="C30" s="22">
        <v>11746051</v>
      </c>
      <c r="D30" s="22">
        <v>11825093</v>
      </c>
      <c r="E30" s="22">
        <v>11793296</v>
      </c>
      <c r="F30" s="22">
        <v>11734290</v>
      </c>
      <c r="G30" s="22">
        <v>11667181</v>
      </c>
    </row>
    <row r="31" spans="1:7" ht="13.5">
      <c r="A31" s="4" t="s">
        <v>117</v>
      </c>
      <c r="B31" s="22">
        <v>-9412245</v>
      </c>
      <c r="C31" s="22">
        <v>-9202519</v>
      </c>
      <c r="D31" s="22">
        <v>-9139944</v>
      </c>
      <c r="E31" s="22">
        <v>-8995056</v>
      </c>
      <c r="F31" s="22">
        <v>-8765618</v>
      </c>
      <c r="G31" s="22">
        <v>-8531781</v>
      </c>
    </row>
    <row r="32" spans="1:7" ht="13.5">
      <c r="A32" s="4" t="s">
        <v>118</v>
      </c>
      <c r="B32" s="22">
        <v>2981814</v>
      </c>
      <c r="C32" s="22">
        <v>2543532</v>
      </c>
      <c r="D32" s="22">
        <v>2685148</v>
      </c>
      <c r="E32" s="22">
        <v>2798240</v>
      </c>
      <c r="F32" s="22">
        <v>2968672</v>
      </c>
      <c r="G32" s="22">
        <v>3135399</v>
      </c>
    </row>
    <row r="33" spans="1:7" ht="13.5">
      <c r="A33" s="3" t="s">
        <v>119</v>
      </c>
      <c r="B33" s="22">
        <v>922315</v>
      </c>
      <c r="C33" s="22">
        <v>892438</v>
      </c>
      <c r="D33" s="22">
        <v>907988</v>
      </c>
      <c r="E33" s="22">
        <v>908988</v>
      </c>
      <c r="F33" s="22">
        <v>892228</v>
      </c>
      <c r="G33" s="22">
        <v>891343</v>
      </c>
    </row>
    <row r="34" spans="1:7" ht="13.5">
      <c r="A34" s="4" t="s">
        <v>117</v>
      </c>
      <c r="B34" s="22">
        <v>-838107</v>
      </c>
      <c r="C34" s="22">
        <v>-826262</v>
      </c>
      <c r="D34" s="22">
        <v>-826512</v>
      </c>
      <c r="E34" s="22">
        <v>-810924</v>
      </c>
      <c r="F34" s="22">
        <v>-795450</v>
      </c>
      <c r="G34" s="22">
        <v>-780664</v>
      </c>
    </row>
    <row r="35" spans="1:7" ht="13.5">
      <c r="A35" s="4" t="s">
        <v>120</v>
      </c>
      <c r="B35" s="22">
        <v>84207</v>
      </c>
      <c r="C35" s="22">
        <v>66175</v>
      </c>
      <c r="D35" s="22">
        <v>81476</v>
      </c>
      <c r="E35" s="22">
        <v>98063</v>
      </c>
      <c r="F35" s="22">
        <v>96778</v>
      </c>
      <c r="G35" s="22">
        <v>110678</v>
      </c>
    </row>
    <row r="36" spans="1:7" ht="13.5">
      <c r="A36" s="3" t="s">
        <v>121</v>
      </c>
      <c r="B36" s="22">
        <v>24673003</v>
      </c>
      <c r="C36" s="22">
        <v>23965983</v>
      </c>
      <c r="D36" s="22">
        <v>22840873</v>
      </c>
      <c r="E36" s="22">
        <v>20789595</v>
      </c>
      <c r="F36" s="22">
        <v>20111547</v>
      </c>
      <c r="G36" s="22">
        <v>19884616</v>
      </c>
    </row>
    <row r="37" spans="1:7" ht="13.5">
      <c r="A37" s="4" t="s">
        <v>117</v>
      </c>
      <c r="B37" s="22">
        <v>-21287745</v>
      </c>
      <c r="C37" s="22">
        <v>-20131841</v>
      </c>
      <c r="D37" s="22">
        <v>-18974410</v>
      </c>
      <c r="E37" s="22">
        <v>-18001010</v>
      </c>
      <c r="F37" s="22">
        <v>-17427288</v>
      </c>
      <c r="G37" s="22">
        <v>-16587820</v>
      </c>
    </row>
    <row r="38" spans="1:7" ht="13.5">
      <c r="A38" s="4" t="s">
        <v>122</v>
      </c>
      <c r="B38" s="22">
        <v>3385257</v>
      </c>
      <c r="C38" s="22">
        <v>3834141</v>
      </c>
      <c r="D38" s="22">
        <v>3866462</v>
      </c>
      <c r="E38" s="22">
        <v>2788584</v>
      </c>
      <c r="F38" s="22">
        <v>2684259</v>
      </c>
      <c r="G38" s="22">
        <v>3296795</v>
      </c>
    </row>
    <row r="39" spans="1:7" ht="13.5">
      <c r="A39" s="3" t="s">
        <v>123</v>
      </c>
      <c r="B39" s="22">
        <v>49152</v>
      </c>
      <c r="C39" s="22">
        <v>49435</v>
      </c>
      <c r="D39" s="22">
        <v>48572</v>
      </c>
      <c r="E39" s="22">
        <v>51702</v>
      </c>
      <c r="F39" s="22">
        <v>52167</v>
      </c>
      <c r="G39" s="22">
        <v>53494</v>
      </c>
    </row>
    <row r="40" spans="1:7" ht="13.5">
      <c r="A40" s="4" t="s">
        <v>117</v>
      </c>
      <c r="B40" s="22">
        <v>-47294</v>
      </c>
      <c r="C40" s="22">
        <v>-45627</v>
      </c>
      <c r="D40" s="22">
        <v>-43735</v>
      </c>
      <c r="E40" s="22">
        <v>-46396</v>
      </c>
      <c r="F40" s="22">
        <v>-44377</v>
      </c>
      <c r="G40" s="22">
        <v>-44418</v>
      </c>
    </row>
    <row r="41" spans="1:7" ht="13.5">
      <c r="A41" s="4" t="s">
        <v>124</v>
      </c>
      <c r="B41" s="22">
        <v>1858</v>
      </c>
      <c r="C41" s="22">
        <v>3808</v>
      </c>
      <c r="D41" s="22">
        <v>4837</v>
      </c>
      <c r="E41" s="22">
        <v>5306</v>
      </c>
      <c r="F41" s="22">
        <v>7789</v>
      </c>
      <c r="G41" s="22">
        <v>9076</v>
      </c>
    </row>
    <row r="42" spans="1:7" ht="13.5">
      <c r="A42" s="3" t="s">
        <v>125</v>
      </c>
      <c r="B42" s="22">
        <v>3321823</v>
      </c>
      <c r="C42" s="22">
        <v>3274507</v>
      </c>
      <c r="D42" s="22">
        <v>3159810</v>
      </c>
      <c r="E42" s="22">
        <v>3128832</v>
      </c>
      <c r="F42" s="22">
        <v>3087045</v>
      </c>
      <c r="G42" s="22">
        <v>3033784</v>
      </c>
    </row>
    <row r="43" spans="1:7" ht="13.5">
      <c r="A43" s="4" t="s">
        <v>117</v>
      </c>
      <c r="B43" s="22">
        <v>-2686889</v>
      </c>
      <c r="C43" s="22">
        <v>-2635914</v>
      </c>
      <c r="D43" s="22">
        <v>-2521918</v>
      </c>
      <c r="E43" s="22">
        <v>-2494018</v>
      </c>
      <c r="F43" s="22">
        <v>-2376800</v>
      </c>
      <c r="G43" s="22">
        <v>-2261584</v>
      </c>
    </row>
    <row r="44" spans="1:7" ht="13.5">
      <c r="A44" s="4" t="s">
        <v>126</v>
      </c>
      <c r="B44" s="22">
        <v>634934</v>
      </c>
      <c r="C44" s="22">
        <v>638593</v>
      </c>
      <c r="D44" s="22">
        <v>637892</v>
      </c>
      <c r="E44" s="22">
        <v>634814</v>
      </c>
      <c r="F44" s="22">
        <v>710245</v>
      </c>
      <c r="G44" s="22">
        <v>772199</v>
      </c>
    </row>
    <row r="45" spans="1:7" ht="13.5">
      <c r="A45" s="3" t="s">
        <v>127</v>
      </c>
      <c r="B45" s="22">
        <v>5083062</v>
      </c>
      <c r="C45" s="22">
        <v>5083062</v>
      </c>
      <c r="D45" s="22">
        <v>5083062</v>
      </c>
      <c r="E45" s="22">
        <v>5094807</v>
      </c>
      <c r="F45" s="22">
        <v>5004950</v>
      </c>
      <c r="G45" s="22">
        <v>5010279</v>
      </c>
    </row>
    <row r="46" spans="1:7" ht="13.5">
      <c r="A46" s="3" t="s">
        <v>128</v>
      </c>
      <c r="B46" s="22">
        <v>106103</v>
      </c>
      <c r="C46" s="22">
        <v>392916</v>
      </c>
      <c r="D46" s="22">
        <v>72833</v>
      </c>
      <c r="E46" s="22">
        <v>127940</v>
      </c>
      <c r="F46" s="22">
        <v>39546</v>
      </c>
      <c r="G46" s="22">
        <v>8138</v>
      </c>
    </row>
    <row r="47" spans="1:7" ht="13.5">
      <c r="A47" s="3" t="s">
        <v>129</v>
      </c>
      <c r="B47" s="22">
        <v>12277239</v>
      </c>
      <c r="C47" s="22">
        <v>12562229</v>
      </c>
      <c r="D47" s="22">
        <v>12431712</v>
      </c>
      <c r="E47" s="22">
        <v>11547756</v>
      </c>
      <c r="F47" s="22">
        <v>11512241</v>
      </c>
      <c r="G47" s="22">
        <v>12342567</v>
      </c>
    </row>
    <row r="48" spans="1:7" ht="13.5">
      <c r="A48" s="3" t="s">
        <v>131</v>
      </c>
      <c r="B48" s="22">
        <v>14062</v>
      </c>
      <c r="C48" s="22">
        <v>20312</v>
      </c>
      <c r="D48" s="22">
        <v>26562</v>
      </c>
      <c r="E48" s="22">
        <v>32812</v>
      </c>
      <c r="F48" s="22">
        <v>39062</v>
      </c>
      <c r="G48" s="22">
        <v>45312</v>
      </c>
    </row>
    <row r="49" spans="1:7" ht="13.5">
      <c r="A49" s="3" t="s">
        <v>132</v>
      </c>
      <c r="B49" s="22"/>
      <c r="C49" s="22"/>
      <c r="D49" s="22"/>
      <c r="E49" s="22"/>
      <c r="F49" s="22">
        <v>1791</v>
      </c>
      <c r="G49" s="22">
        <v>6091</v>
      </c>
    </row>
    <row r="50" spans="1:7" ht="13.5">
      <c r="A50" s="3" t="s">
        <v>133</v>
      </c>
      <c r="B50" s="22">
        <v>4208</v>
      </c>
      <c r="C50" s="22">
        <v>4278</v>
      </c>
      <c r="D50" s="22">
        <v>7025</v>
      </c>
      <c r="E50" s="22">
        <v>6257</v>
      </c>
      <c r="F50" s="22">
        <v>9500</v>
      </c>
      <c r="G50" s="22">
        <v>12635</v>
      </c>
    </row>
    <row r="51" spans="1:7" ht="13.5">
      <c r="A51" s="3" t="s">
        <v>134</v>
      </c>
      <c r="B51" s="22">
        <v>12591</v>
      </c>
      <c r="C51" s="22">
        <v>12591</v>
      </c>
      <c r="D51" s="22">
        <v>12591</v>
      </c>
      <c r="E51" s="22">
        <v>12591</v>
      </c>
      <c r="F51" s="22">
        <v>12591</v>
      </c>
      <c r="G51" s="22">
        <v>12591</v>
      </c>
    </row>
    <row r="52" spans="1:7" ht="13.5">
      <c r="A52" s="3" t="s">
        <v>135</v>
      </c>
      <c r="B52" s="22">
        <v>52</v>
      </c>
      <c r="C52" s="22">
        <v>205</v>
      </c>
      <c r="D52" s="22">
        <v>510</v>
      </c>
      <c r="E52" s="22">
        <v>995</v>
      </c>
      <c r="F52" s="22">
        <v>1661</v>
      </c>
      <c r="G52" s="22">
        <v>2327</v>
      </c>
    </row>
    <row r="53" spans="1:7" ht="13.5">
      <c r="A53" s="3" t="s">
        <v>138</v>
      </c>
      <c r="B53" s="22">
        <v>30915</v>
      </c>
      <c r="C53" s="22">
        <v>37388</v>
      </c>
      <c r="D53" s="22">
        <v>46690</v>
      </c>
      <c r="E53" s="22">
        <v>52657</v>
      </c>
      <c r="F53" s="22">
        <v>64608</v>
      </c>
      <c r="G53" s="22">
        <v>78959</v>
      </c>
    </row>
    <row r="54" spans="1:7" ht="13.5">
      <c r="A54" s="3" t="s">
        <v>139</v>
      </c>
      <c r="B54" s="22">
        <v>1285230</v>
      </c>
      <c r="C54" s="22">
        <v>1098038</v>
      </c>
      <c r="D54" s="22">
        <v>1127274</v>
      </c>
      <c r="E54" s="22">
        <v>1076629</v>
      </c>
      <c r="F54" s="22">
        <v>1124279</v>
      </c>
      <c r="G54" s="22">
        <v>1594590</v>
      </c>
    </row>
    <row r="55" spans="1:7" ht="13.5">
      <c r="A55" s="3" t="s">
        <v>140</v>
      </c>
      <c r="B55" s="22">
        <v>13147370</v>
      </c>
      <c r="C55" s="22">
        <v>13147370</v>
      </c>
      <c r="D55" s="22">
        <v>13247295</v>
      </c>
      <c r="E55" s="22">
        <v>9831058</v>
      </c>
      <c r="F55" s="22">
        <v>9751320</v>
      </c>
      <c r="G55" s="22">
        <v>11799115</v>
      </c>
    </row>
    <row r="56" spans="1:7" ht="13.5">
      <c r="A56" s="3" t="s">
        <v>141</v>
      </c>
      <c r="B56" s="22">
        <v>22345</v>
      </c>
      <c r="C56" s="22">
        <v>22345</v>
      </c>
      <c r="D56" s="22">
        <v>22345</v>
      </c>
      <c r="E56" s="22">
        <v>22345</v>
      </c>
      <c r="F56" s="22">
        <v>22345</v>
      </c>
      <c r="G56" s="22">
        <v>22345</v>
      </c>
    </row>
    <row r="57" spans="1:7" ht="13.5">
      <c r="A57" s="3" t="s">
        <v>143</v>
      </c>
      <c r="B57" s="22"/>
      <c r="C57" s="22"/>
      <c r="D57" s="22"/>
      <c r="E57" s="22">
        <v>62011</v>
      </c>
      <c r="F57" s="22">
        <v>552860</v>
      </c>
      <c r="G57" s="22">
        <v>87000</v>
      </c>
    </row>
    <row r="58" spans="1:7" ht="13.5">
      <c r="A58" s="3" t="s">
        <v>144</v>
      </c>
      <c r="B58" s="22"/>
      <c r="C58" s="22"/>
      <c r="D58" s="22"/>
      <c r="E58" s="22">
        <v>73195</v>
      </c>
      <c r="F58" s="22">
        <v>73195</v>
      </c>
      <c r="G58" s="22">
        <v>73881</v>
      </c>
    </row>
    <row r="59" spans="1:7" ht="13.5">
      <c r="A59" s="3" t="s">
        <v>145</v>
      </c>
      <c r="B59" s="22">
        <v>1035</v>
      </c>
      <c r="C59" s="22">
        <v>4143</v>
      </c>
      <c r="D59" s="22"/>
      <c r="E59" s="22">
        <v>11</v>
      </c>
      <c r="F59" s="22">
        <v>25</v>
      </c>
      <c r="G59" s="22">
        <v>56</v>
      </c>
    </row>
    <row r="60" spans="1:7" ht="13.5">
      <c r="A60" s="3" t="s">
        <v>146</v>
      </c>
      <c r="B60" s="22">
        <v>258492</v>
      </c>
      <c r="C60" s="22">
        <v>250880</v>
      </c>
      <c r="D60" s="22">
        <v>231783</v>
      </c>
      <c r="E60" s="22">
        <v>219670</v>
      </c>
      <c r="F60" s="22">
        <v>239947</v>
      </c>
      <c r="G60" s="22">
        <v>219480</v>
      </c>
    </row>
    <row r="61" spans="1:7" ht="13.5">
      <c r="A61" s="3" t="s">
        <v>136</v>
      </c>
      <c r="B61" s="22">
        <v>270172</v>
      </c>
      <c r="C61" s="22">
        <v>332326</v>
      </c>
      <c r="D61" s="22">
        <v>396219</v>
      </c>
      <c r="E61" s="22">
        <v>207718</v>
      </c>
      <c r="F61" s="22">
        <v>238465</v>
      </c>
      <c r="G61" s="22">
        <v>214372</v>
      </c>
    </row>
    <row r="62" spans="1:7" ht="13.5">
      <c r="A62" s="3" t="s">
        <v>114</v>
      </c>
      <c r="B62" s="22">
        <v>-133398</v>
      </c>
      <c r="C62" s="22">
        <v>-132821</v>
      </c>
      <c r="D62" s="22">
        <v>-133857</v>
      </c>
      <c r="E62" s="22">
        <v>-206408</v>
      </c>
      <c r="F62" s="22">
        <v>-208790</v>
      </c>
      <c r="G62" s="22">
        <v>-206717</v>
      </c>
    </row>
    <row r="63" spans="1:7" ht="13.5">
      <c r="A63" s="3" t="s">
        <v>147</v>
      </c>
      <c r="B63" s="22">
        <v>14851248</v>
      </c>
      <c r="C63" s="22">
        <v>14722282</v>
      </c>
      <c r="D63" s="22">
        <v>14891059</v>
      </c>
      <c r="E63" s="22">
        <v>11286232</v>
      </c>
      <c r="F63" s="22">
        <v>11793648</v>
      </c>
      <c r="G63" s="22">
        <v>13804124</v>
      </c>
    </row>
    <row r="64" spans="1:7" ht="13.5">
      <c r="A64" s="2" t="s">
        <v>148</v>
      </c>
      <c r="B64" s="22">
        <v>27159403</v>
      </c>
      <c r="C64" s="22">
        <v>27321900</v>
      </c>
      <c r="D64" s="22">
        <v>27369462</v>
      </c>
      <c r="E64" s="22">
        <v>22886646</v>
      </c>
      <c r="F64" s="22">
        <v>23370497</v>
      </c>
      <c r="G64" s="22">
        <v>26225651</v>
      </c>
    </row>
    <row r="65" spans="1:7" ht="14.25" thickBot="1">
      <c r="A65" s="5" t="s">
        <v>149</v>
      </c>
      <c r="B65" s="23">
        <v>49293403</v>
      </c>
      <c r="C65" s="23">
        <v>49338792</v>
      </c>
      <c r="D65" s="23">
        <v>49372096</v>
      </c>
      <c r="E65" s="23">
        <v>47232925</v>
      </c>
      <c r="F65" s="23">
        <v>45750454</v>
      </c>
      <c r="G65" s="23">
        <v>47951791</v>
      </c>
    </row>
    <row r="66" spans="1:7" ht="14.25" thickTop="1">
      <c r="A66" s="2" t="s">
        <v>150</v>
      </c>
      <c r="B66" s="22">
        <v>1971677</v>
      </c>
      <c r="C66" s="22">
        <v>2051977</v>
      </c>
      <c r="D66" s="22">
        <v>2167361</v>
      </c>
      <c r="E66" s="22">
        <v>2717915</v>
      </c>
      <c r="F66" s="22">
        <v>1111842</v>
      </c>
      <c r="G66" s="22">
        <v>2723590</v>
      </c>
    </row>
    <row r="67" spans="1:7" ht="13.5">
      <c r="A67" s="2" t="s">
        <v>151</v>
      </c>
      <c r="B67" s="22">
        <v>600000</v>
      </c>
      <c r="C67" s="22">
        <v>850000</v>
      </c>
      <c r="D67" s="22">
        <v>1449450</v>
      </c>
      <c r="E67" s="22">
        <v>1479120</v>
      </c>
      <c r="F67" s="22">
        <v>1744690</v>
      </c>
      <c r="G67" s="22">
        <v>1200570</v>
      </c>
    </row>
    <row r="68" spans="1:7" ht="13.5">
      <c r="A68" s="2" t="s">
        <v>152</v>
      </c>
      <c r="B68" s="22">
        <v>4137018</v>
      </c>
      <c r="C68" s="22">
        <v>2356618</v>
      </c>
      <c r="D68" s="22">
        <v>2064400</v>
      </c>
      <c r="E68" s="22">
        <v>1325000</v>
      </c>
      <c r="F68" s="22">
        <v>2958000</v>
      </c>
      <c r="G68" s="22">
        <v>681000</v>
      </c>
    </row>
    <row r="69" spans="1:7" ht="13.5">
      <c r="A69" s="2" t="s">
        <v>153</v>
      </c>
      <c r="B69" s="22"/>
      <c r="C69" s="22"/>
      <c r="D69" s="22"/>
      <c r="E69" s="22"/>
      <c r="F69" s="22"/>
      <c r="G69" s="22">
        <v>2100000</v>
      </c>
    </row>
    <row r="70" spans="1:7" ht="13.5">
      <c r="A70" s="2" t="s">
        <v>155</v>
      </c>
      <c r="B70" s="22">
        <v>283371</v>
      </c>
      <c r="C70" s="22">
        <v>487339</v>
      </c>
      <c r="D70" s="22">
        <v>680782</v>
      </c>
      <c r="E70" s="22">
        <v>709679</v>
      </c>
      <c r="F70" s="22">
        <v>255623</v>
      </c>
      <c r="G70" s="22">
        <v>471999</v>
      </c>
    </row>
    <row r="71" spans="1:7" ht="13.5">
      <c r="A71" s="2" t="s">
        <v>156</v>
      </c>
      <c r="B71" s="22">
        <v>256204</v>
      </c>
      <c r="C71" s="22">
        <v>237796</v>
      </c>
      <c r="D71" s="22">
        <v>286109</v>
      </c>
      <c r="E71" s="22">
        <v>238694</v>
      </c>
      <c r="F71" s="22">
        <v>249408</v>
      </c>
      <c r="G71" s="22">
        <v>256214</v>
      </c>
    </row>
    <row r="72" spans="1:7" ht="13.5">
      <c r="A72" s="2" t="s">
        <v>157</v>
      </c>
      <c r="B72" s="22">
        <v>299436</v>
      </c>
      <c r="C72" s="22">
        <v>60752</v>
      </c>
      <c r="D72" s="22">
        <v>68277</v>
      </c>
      <c r="E72" s="22">
        <v>64411</v>
      </c>
      <c r="F72" s="22">
        <v>56223</v>
      </c>
      <c r="G72" s="22">
        <v>65316</v>
      </c>
    </row>
    <row r="73" spans="1:7" ht="13.5">
      <c r="A73" s="2" t="s">
        <v>159</v>
      </c>
      <c r="B73" s="22">
        <v>24062</v>
      </c>
      <c r="C73" s="22">
        <v>22970</v>
      </c>
      <c r="D73" s="22">
        <v>21962</v>
      </c>
      <c r="E73" s="22">
        <v>24244</v>
      </c>
      <c r="F73" s="22">
        <v>23955</v>
      </c>
      <c r="G73" s="22">
        <v>23779</v>
      </c>
    </row>
    <row r="74" spans="1:7" ht="13.5">
      <c r="A74" s="2" t="s">
        <v>160</v>
      </c>
      <c r="B74" s="22">
        <v>483454</v>
      </c>
      <c r="C74" s="22">
        <v>366519</v>
      </c>
      <c r="D74" s="22">
        <v>490963</v>
      </c>
      <c r="E74" s="22">
        <v>242625</v>
      </c>
      <c r="F74" s="22">
        <v>484636</v>
      </c>
      <c r="G74" s="22">
        <v>526656</v>
      </c>
    </row>
    <row r="75" spans="1:7" ht="13.5">
      <c r="A75" s="2" t="s">
        <v>161</v>
      </c>
      <c r="B75" s="22"/>
      <c r="C75" s="22"/>
      <c r="D75" s="22">
        <v>10000</v>
      </c>
      <c r="E75" s="22"/>
      <c r="F75" s="22"/>
      <c r="G75" s="22">
        <v>15000</v>
      </c>
    </row>
    <row r="76" spans="1:7" ht="13.5">
      <c r="A76" s="2" t="s">
        <v>136</v>
      </c>
      <c r="B76" s="22">
        <v>454</v>
      </c>
      <c r="C76" s="22">
        <v>3385</v>
      </c>
      <c r="D76" s="22">
        <v>1896</v>
      </c>
      <c r="E76" s="22">
        <v>3682</v>
      </c>
      <c r="F76" s="22">
        <v>30479</v>
      </c>
      <c r="G76" s="22">
        <v>10741</v>
      </c>
    </row>
    <row r="77" spans="1:7" ht="13.5">
      <c r="A77" s="2" t="s">
        <v>163</v>
      </c>
      <c r="B77" s="22">
        <v>8055679</v>
      </c>
      <c r="C77" s="22">
        <v>6437359</v>
      </c>
      <c r="D77" s="22">
        <v>7241203</v>
      </c>
      <c r="E77" s="22">
        <v>6805371</v>
      </c>
      <c r="F77" s="22">
        <v>6914858</v>
      </c>
      <c r="G77" s="22">
        <v>8074867</v>
      </c>
    </row>
    <row r="78" spans="1:7" ht="13.5">
      <c r="A78" s="2" t="s">
        <v>164</v>
      </c>
      <c r="B78" s="22">
        <v>6626055</v>
      </c>
      <c r="C78" s="22">
        <v>9198073</v>
      </c>
      <c r="D78" s="22">
        <v>8455600</v>
      </c>
      <c r="E78" s="22">
        <v>7320000</v>
      </c>
      <c r="F78" s="22">
        <v>6695000</v>
      </c>
      <c r="G78" s="22">
        <v>2498000</v>
      </c>
    </row>
    <row r="79" spans="1:7" ht="13.5">
      <c r="A79" s="2" t="s">
        <v>165</v>
      </c>
      <c r="B79" s="22">
        <v>1482428</v>
      </c>
      <c r="C79" s="22">
        <v>1462604</v>
      </c>
      <c r="D79" s="22">
        <v>1410893</v>
      </c>
      <c r="E79" s="22">
        <v>1357221</v>
      </c>
      <c r="F79" s="22">
        <v>1301590</v>
      </c>
      <c r="G79" s="22">
        <v>1297017</v>
      </c>
    </row>
    <row r="80" spans="1:7" ht="13.5">
      <c r="A80" s="2" t="s">
        <v>166</v>
      </c>
      <c r="B80" s="22"/>
      <c r="C80" s="22"/>
      <c r="D80" s="22"/>
      <c r="E80" s="22"/>
      <c r="F80" s="22"/>
      <c r="G80" s="22">
        <v>221371</v>
      </c>
    </row>
    <row r="81" spans="1:7" ht="13.5">
      <c r="A81" s="2" t="s">
        <v>168</v>
      </c>
      <c r="B81" s="22">
        <v>46671</v>
      </c>
      <c r="C81" s="22">
        <v>3431</v>
      </c>
      <c r="D81" s="22">
        <v>4593</v>
      </c>
      <c r="E81" s="22">
        <v>29709</v>
      </c>
      <c r="F81" s="22">
        <v>6120</v>
      </c>
      <c r="G81" s="22">
        <v>51638</v>
      </c>
    </row>
    <row r="82" spans="1:7" ht="13.5">
      <c r="A82" s="2" t="s">
        <v>162</v>
      </c>
      <c r="B82" s="22">
        <v>24763</v>
      </c>
      <c r="C82" s="22">
        <v>24364</v>
      </c>
      <c r="D82" s="22">
        <v>23974</v>
      </c>
      <c r="E82" s="22"/>
      <c r="F82" s="22"/>
      <c r="G82" s="22"/>
    </row>
    <row r="83" spans="1:7" ht="13.5">
      <c r="A83" s="2" t="s">
        <v>113</v>
      </c>
      <c r="B83" s="22">
        <v>218327</v>
      </c>
      <c r="C83" s="22">
        <v>223327</v>
      </c>
      <c r="D83" s="22">
        <v>226127</v>
      </c>
      <c r="E83" s="22">
        <v>275814</v>
      </c>
      <c r="F83" s="22">
        <v>340019</v>
      </c>
      <c r="G83" s="22">
        <v>157736</v>
      </c>
    </row>
    <row r="84" spans="1:7" ht="13.5">
      <c r="A84" s="2" t="s">
        <v>169</v>
      </c>
      <c r="B84" s="22">
        <v>8398245</v>
      </c>
      <c r="C84" s="22">
        <v>10911801</v>
      </c>
      <c r="D84" s="22">
        <v>10121188</v>
      </c>
      <c r="E84" s="22">
        <v>8982745</v>
      </c>
      <c r="F84" s="22">
        <v>8342729</v>
      </c>
      <c r="G84" s="22">
        <v>4225764</v>
      </c>
    </row>
    <row r="85" spans="1:7" ht="14.25" thickBot="1">
      <c r="A85" s="5" t="s">
        <v>170</v>
      </c>
      <c r="B85" s="23">
        <v>16453924</v>
      </c>
      <c r="C85" s="23">
        <v>17349160</v>
      </c>
      <c r="D85" s="23">
        <v>17362391</v>
      </c>
      <c r="E85" s="23">
        <v>15788117</v>
      </c>
      <c r="F85" s="23">
        <v>15257588</v>
      </c>
      <c r="G85" s="23">
        <v>12300631</v>
      </c>
    </row>
    <row r="86" spans="1:7" ht="14.25" thickTop="1">
      <c r="A86" s="2" t="s">
        <v>171</v>
      </c>
      <c r="B86" s="22">
        <v>19344883</v>
      </c>
      <c r="C86" s="22">
        <v>19344883</v>
      </c>
      <c r="D86" s="22">
        <v>19344883</v>
      </c>
      <c r="E86" s="22">
        <v>19344883</v>
      </c>
      <c r="F86" s="22">
        <v>19344883</v>
      </c>
      <c r="G86" s="22">
        <v>19344883</v>
      </c>
    </row>
    <row r="87" spans="1:7" ht="13.5">
      <c r="A87" s="3" t="s">
        <v>172</v>
      </c>
      <c r="B87" s="22">
        <v>5781500</v>
      </c>
      <c r="C87" s="22">
        <v>5781500</v>
      </c>
      <c r="D87" s="22">
        <v>5781500</v>
      </c>
      <c r="E87" s="22">
        <v>5781500</v>
      </c>
      <c r="F87" s="22">
        <v>5781500</v>
      </c>
      <c r="G87" s="22">
        <v>5781500</v>
      </c>
    </row>
    <row r="88" spans="1:7" ht="13.5">
      <c r="A88" s="3" t="s">
        <v>173</v>
      </c>
      <c r="B88" s="22">
        <v>6631966</v>
      </c>
      <c r="C88" s="22">
        <v>6631966</v>
      </c>
      <c r="D88" s="22">
        <v>6632115</v>
      </c>
      <c r="E88" s="22">
        <v>6632115</v>
      </c>
      <c r="F88" s="22">
        <v>6632180</v>
      </c>
      <c r="G88" s="22">
        <v>6641228</v>
      </c>
    </row>
    <row r="89" spans="1:7" ht="13.5">
      <c r="A89" s="3" t="s">
        <v>174</v>
      </c>
      <c r="B89" s="22">
        <v>12413466</v>
      </c>
      <c r="C89" s="22">
        <v>12413466</v>
      </c>
      <c r="D89" s="22">
        <v>12413615</v>
      </c>
      <c r="E89" s="22">
        <v>12413615</v>
      </c>
      <c r="F89" s="22">
        <v>12413680</v>
      </c>
      <c r="G89" s="22">
        <v>12422728</v>
      </c>
    </row>
    <row r="90" spans="1:7" ht="13.5">
      <c r="A90" s="4" t="s">
        <v>175</v>
      </c>
      <c r="B90" s="22">
        <v>2513402</v>
      </c>
      <c r="C90" s="22">
        <v>1811346</v>
      </c>
      <c r="D90" s="22">
        <v>1884181</v>
      </c>
      <c r="E90" s="22">
        <v>1154704</v>
      </c>
      <c r="F90" s="22">
        <v>193388</v>
      </c>
      <c r="G90" s="22">
        <v>4901980</v>
      </c>
    </row>
    <row r="91" spans="1:7" ht="13.5">
      <c r="A91" s="3" t="s">
        <v>176</v>
      </c>
      <c r="B91" s="22">
        <v>2513402</v>
      </c>
      <c r="C91" s="22">
        <v>1811346</v>
      </c>
      <c r="D91" s="22">
        <v>1884181</v>
      </c>
      <c r="E91" s="22">
        <v>1154704</v>
      </c>
      <c r="F91" s="22">
        <v>193388</v>
      </c>
      <c r="G91" s="22">
        <v>4901980</v>
      </c>
    </row>
    <row r="92" spans="1:7" ht="13.5">
      <c r="A92" s="2" t="s">
        <v>177</v>
      </c>
      <c r="B92" s="22">
        <v>-1522712</v>
      </c>
      <c r="C92" s="22">
        <v>-1521235</v>
      </c>
      <c r="D92" s="22">
        <v>-1518345</v>
      </c>
      <c r="E92" s="22">
        <v>-1509743</v>
      </c>
      <c r="F92" s="22">
        <v>-1405360</v>
      </c>
      <c r="G92" s="22">
        <v>-1239283</v>
      </c>
    </row>
    <row r="93" spans="1:7" ht="13.5">
      <c r="A93" s="2" t="s">
        <v>178</v>
      </c>
      <c r="B93" s="22">
        <v>32749039</v>
      </c>
      <c r="C93" s="22">
        <v>32048461</v>
      </c>
      <c r="D93" s="22">
        <v>32124335</v>
      </c>
      <c r="E93" s="22">
        <v>31403460</v>
      </c>
      <c r="F93" s="22">
        <v>30546592</v>
      </c>
      <c r="G93" s="22">
        <v>35430309</v>
      </c>
    </row>
    <row r="94" spans="1:7" ht="13.5">
      <c r="A94" s="2" t="s">
        <v>179</v>
      </c>
      <c r="B94" s="22">
        <v>90439</v>
      </c>
      <c r="C94" s="22">
        <v>-58830</v>
      </c>
      <c r="D94" s="22">
        <v>-114630</v>
      </c>
      <c r="E94" s="22">
        <v>41348</v>
      </c>
      <c r="F94" s="22">
        <v>-53725</v>
      </c>
      <c r="G94" s="22">
        <v>220850</v>
      </c>
    </row>
    <row r="95" spans="1:7" ht="13.5">
      <c r="A95" s="2" t="s">
        <v>181</v>
      </c>
      <c r="B95" s="22">
        <v>90439</v>
      </c>
      <c r="C95" s="22">
        <v>-58830</v>
      </c>
      <c r="D95" s="22">
        <v>-114630</v>
      </c>
      <c r="E95" s="22">
        <v>41348</v>
      </c>
      <c r="F95" s="22">
        <v>-53725</v>
      </c>
      <c r="G95" s="22">
        <v>220850</v>
      </c>
    </row>
    <row r="96" spans="1:7" ht="13.5">
      <c r="A96" s="6" t="s">
        <v>183</v>
      </c>
      <c r="B96" s="22">
        <v>32839479</v>
      </c>
      <c r="C96" s="22">
        <v>31989631</v>
      </c>
      <c r="D96" s="22">
        <v>32009705</v>
      </c>
      <c r="E96" s="22">
        <v>31444808</v>
      </c>
      <c r="F96" s="22">
        <v>30492866</v>
      </c>
      <c r="G96" s="22">
        <v>35651160</v>
      </c>
    </row>
    <row r="97" spans="1:7" ht="14.25" thickBot="1">
      <c r="A97" s="7" t="s">
        <v>184</v>
      </c>
      <c r="B97" s="22">
        <v>49293403</v>
      </c>
      <c r="C97" s="22">
        <v>49338792</v>
      </c>
      <c r="D97" s="22">
        <v>49372096</v>
      </c>
      <c r="E97" s="22">
        <v>47232925</v>
      </c>
      <c r="F97" s="22">
        <v>45750454</v>
      </c>
      <c r="G97" s="22">
        <v>47951791</v>
      </c>
    </row>
    <row r="98" spans="1:7" ht="14.25" thickTop="1">
      <c r="A98" s="8"/>
      <c r="B98" s="24"/>
      <c r="C98" s="24"/>
      <c r="D98" s="24"/>
      <c r="E98" s="24"/>
      <c r="F98" s="24"/>
      <c r="G98" s="24"/>
    </row>
    <row r="100" ht="13.5">
      <c r="A100" s="20" t="s">
        <v>189</v>
      </c>
    </row>
    <row r="101" ht="13.5">
      <c r="A101" s="20" t="s">
        <v>190</v>
      </c>
    </row>
  </sheetData>
  <mergeCells count="1">
    <mergeCell ref="B6:G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udam</dc:creator>
  <cp:keywords/>
  <dc:description/>
  <cp:lastModifiedBy>udam</cp:lastModifiedBy>
  <dcterms:created xsi:type="dcterms:W3CDTF">2014-02-14T15:29:21Z</dcterms:created>
  <dcterms:modified xsi:type="dcterms:W3CDTF">2014-02-14T15:29:32Z</dcterms:modified>
  <cp:category/>
  <cp:version/>
  <cp:contentType/>
  <cp:contentStatus/>
</cp:coreProperties>
</file>