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<sst xmlns="http://schemas.openxmlformats.org/spreadsheetml/2006/main" count="662" uniqueCount="243">
  <si>
    <t>株主資本</t>
  </si>
  <si>
    <t>為替換算調整勘定</t>
  </si>
  <si>
    <t>連結・貸借対照表</t>
  </si>
  <si>
    <t>累積四半期</t>
  </si>
  <si>
    <t>2013/04/01</t>
  </si>
  <si>
    <t>減価償却費</t>
  </si>
  <si>
    <t>退職給付引当金の増減額（△は減少）</t>
  </si>
  <si>
    <t>前払年金費用の増減額（△は増加）</t>
  </si>
  <si>
    <t>賞与引当金の増減額（△は減少）</t>
  </si>
  <si>
    <t>受取利息及び受取配当金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</si>
  <si>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</si>
  <si>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</si>
  <si>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</si>
  <si>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</si>
  <si>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</si>
  <si>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</si>
  <si>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</si>
  <si>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</si>
  <si>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有形固定資産の取得による支出</t>
  </si>
  <si>
    <t>有形固定資産の売却による収入</t>
  </si>
  <si>
    <t>無形固定資産の取得による支出</t>
  </si>
  <si>
    <t>固定資産の売却による収入</t>
  </si>
  <si>
    <t>連結の範囲の変更を伴う子会社株式の取得による収入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</si>
  <si>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</si>
  <si>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</si>
  <si>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</si>
  <si>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</si>
  <si>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株式の発行による収入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</si>
  <si>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</si>
  <si>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</si>
  <si>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</si>
  <si>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</si>
  <si>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</si>
  <si>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</si>
  <si>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受取手数料</t>
  </si>
  <si>
    <t>受取保険金</t>
  </si>
  <si>
    <t>貸倒引当金戻入額</t>
  </si>
  <si>
    <t>少数株主損益調整前四半期純利益</t>
  </si>
  <si>
    <t>四半期純利益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</si>
  <si>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</si>
  <si>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</si>
  <si>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</si>
  <si>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</si>
  <si>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</si>
  <si>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</si>
  <si>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</si>
  <si>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</si>
  <si>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2013/06/27</t>
  </si>
  <si>
    <t>通期</t>
  </si>
  <si>
    <t>2013/03/31</t>
  </si>
  <si>
    <t>2012/03/31</t>
  </si>
  <si>
    <t>2012/06/28</t>
  </si>
  <si>
    <t>2011/03/31</t>
  </si>
  <si>
    <t>2011/06/29</t>
  </si>
  <si>
    <t>2010/03/31</t>
  </si>
  <si>
    <t>2010/06/29</t>
  </si>
  <si>
    <t>2009/03/31</t>
  </si>
  <si>
    <t>2009/06/26</t>
  </si>
  <si>
    <t>2008/03/31</t>
  </si>
  <si>
    <t>現金及び預金</t>
  </si>
  <si>
    <t>百万円</t>
  </si>
  <si>
    <t>受取手形</t>
  </si>
  <si>
    <t>売掛金</t>
  </si>
  <si>
    <t>有価証券</t>
  </si>
  <si>
    <t>製品</t>
  </si>
  <si>
    <t>半製品</t>
  </si>
  <si>
    <t>原材料</t>
  </si>
  <si>
    <t>仕掛品</t>
  </si>
  <si>
    <t>未着原材料</t>
  </si>
  <si>
    <t>たな卸資産</t>
  </si>
  <si>
    <t>前渡金</t>
  </si>
  <si>
    <t>前払費用</t>
  </si>
  <si>
    <t>繰延税金資産</t>
  </si>
  <si>
    <t>関係会社短期貸付金</t>
  </si>
  <si>
    <t>未収入金</t>
  </si>
  <si>
    <t>その他</t>
  </si>
  <si>
    <t>貸倒引当金</t>
  </si>
  <si>
    <t>流動資産</t>
  </si>
  <si>
    <t>建物（純額）</t>
  </si>
  <si>
    <t>構築物（純額）</t>
  </si>
  <si>
    <t>建物及び構築物（純額）</t>
  </si>
  <si>
    <t>機械及び装置（純額）</t>
  </si>
  <si>
    <t>機械装置及び運搬具（純額）</t>
  </si>
  <si>
    <t>車両運搬具（純額）</t>
  </si>
  <si>
    <t>工具、器具及び備品（純額）</t>
  </si>
  <si>
    <t>土地</t>
  </si>
  <si>
    <t>建設仮勘定</t>
  </si>
  <si>
    <t>その他（純額）</t>
  </si>
  <si>
    <t>有形固定資産</t>
  </si>
  <si>
    <t>有形固定資産</t>
  </si>
  <si>
    <t>のれん</t>
  </si>
  <si>
    <t>のれん</t>
  </si>
  <si>
    <t>ソフトウエア</t>
  </si>
  <si>
    <t>施設利用権</t>
  </si>
  <si>
    <t>その他</t>
  </si>
  <si>
    <t>無形固定資産</t>
  </si>
  <si>
    <t>投資有価証券</t>
  </si>
  <si>
    <t>関係会社株式</t>
  </si>
  <si>
    <t>破産更生債権等</t>
  </si>
  <si>
    <t>前払年金費用</t>
  </si>
  <si>
    <t>前払年金費用</t>
  </si>
  <si>
    <t>投資その他の資産</t>
  </si>
  <si>
    <t>固定資産</t>
  </si>
  <si>
    <t>資産</t>
  </si>
  <si>
    <t>資産</t>
  </si>
  <si>
    <t>支払手形</t>
  </si>
  <si>
    <t>買掛金</t>
  </si>
  <si>
    <t>短期借入金</t>
  </si>
  <si>
    <t>1年内返済予定の長期借入金</t>
  </si>
  <si>
    <t>未払金</t>
  </si>
  <si>
    <t>未払費用</t>
  </si>
  <si>
    <t>未払法人税等</t>
  </si>
  <si>
    <t>未払消費税等</t>
  </si>
  <si>
    <t>前受金</t>
  </si>
  <si>
    <t>預り金</t>
  </si>
  <si>
    <t>賞与引当金</t>
  </si>
  <si>
    <t>工事損失引当金</t>
  </si>
  <si>
    <t>製品保証引当金</t>
  </si>
  <si>
    <t>資産除去債務</t>
  </si>
  <si>
    <t>その他</t>
  </si>
  <si>
    <t>流動負債</t>
  </si>
  <si>
    <t>流動負債</t>
  </si>
  <si>
    <t>長期借入金</t>
  </si>
  <si>
    <t>再評価に係る繰延税金負債</t>
  </si>
  <si>
    <t>退職給付引当金</t>
  </si>
  <si>
    <t>退職給付引当金</t>
  </si>
  <si>
    <t>固定負債</t>
  </si>
  <si>
    <t>負債</t>
  </si>
  <si>
    <t>資本金</t>
  </si>
  <si>
    <t>資本準備金</t>
  </si>
  <si>
    <t>資本剰余金</t>
  </si>
  <si>
    <t>利益準備金</t>
  </si>
  <si>
    <t>繰越利益剰余金</t>
  </si>
  <si>
    <t>利益剰余金</t>
  </si>
  <si>
    <t>自己株式</t>
  </si>
  <si>
    <t>株主資本</t>
  </si>
  <si>
    <t>その他有価証券評価差額金</t>
  </si>
  <si>
    <t>土地再評価差額金</t>
  </si>
  <si>
    <t>評価・換算差額等</t>
  </si>
  <si>
    <t>純資産</t>
  </si>
  <si>
    <t>負債純資産</t>
  </si>
  <si>
    <t>証券コード</t>
  </si>
  <si>
    <t>企業名</t>
  </si>
  <si>
    <t>日本アビオニクス株式会社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</si>
  <si>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</si>
  <si>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</si>
  <si>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</si>
  <si>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</si>
  <si>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</si>
  <si>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</si>
  <si>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</si>
  <si>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</si>
  <si>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</si>
  <si>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売上高</t>
  </si>
  <si>
    <t>売上原価</t>
  </si>
  <si>
    <t>製品期首たな卸高</t>
  </si>
  <si>
    <t>当期製品製造原価</t>
  </si>
  <si>
    <t>合計</t>
  </si>
  <si>
    <t>他勘定振替高</t>
  </si>
  <si>
    <t>製品期末たな卸高</t>
  </si>
  <si>
    <t>製品売上原価</t>
  </si>
  <si>
    <t>売上総利益</t>
  </si>
  <si>
    <t>販売費・一般管理費</t>
  </si>
  <si>
    <t>営業利益</t>
  </si>
  <si>
    <t>受取利息</t>
  </si>
  <si>
    <t>受取配当金</t>
  </si>
  <si>
    <t>受取配当金</t>
  </si>
  <si>
    <t>為替差益</t>
  </si>
  <si>
    <t>技術指導料</t>
  </si>
  <si>
    <t>助成金収入</t>
  </si>
  <si>
    <t>助成金収入</t>
  </si>
  <si>
    <t>還付加算金</t>
  </si>
  <si>
    <t>営業外収益</t>
  </si>
  <si>
    <t>支払利息</t>
  </si>
  <si>
    <t>支払手数料</t>
  </si>
  <si>
    <t>債権売却損</t>
  </si>
  <si>
    <t>その他</t>
  </si>
  <si>
    <t>営業外費用</t>
  </si>
  <si>
    <t>経常利益</t>
  </si>
  <si>
    <t>受取和解金</t>
  </si>
  <si>
    <t>固定資産売却益</t>
  </si>
  <si>
    <t>特別利益</t>
  </si>
  <si>
    <t>たな卸資産廃棄損</t>
  </si>
  <si>
    <t>たな卸資産評価損</t>
  </si>
  <si>
    <t>固定資産除却損</t>
  </si>
  <si>
    <t>減損損失</t>
  </si>
  <si>
    <t>減損損失</t>
  </si>
  <si>
    <t>関係会社株式評価損</t>
  </si>
  <si>
    <t>貸倒引当金繰入額</t>
  </si>
  <si>
    <t>事務所移転費用</t>
  </si>
  <si>
    <t>災害による損失</t>
  </si>
  <si>
    <t>災害による損失</t>
  </si>
  <si>
    <t>事業構造改善費用</t>
  </si>
  <si>
    <t>事業整理損</t>
  </si>
  <si>
    <t>特別損失</t>
  </si>
  <si>
    <t>税引前四半期純利益</t>
  </si>
  <si>
    <t>法人税、住民税及び事業税</t>
  </si>
  <si>
    <t>法人税等還付税額</t>
  </si>
  <si>
    <t>法人税等調整額</t>
  </si>
  <si>
    <t>法人税等合計</t>
  </si>
  <si>
    <t>四半期純利益</t>
  </si>
  <si>
    <t>個別・損益計算書</t>
  </si>
  <si>
    <t>2014/02/06</t>
  </si>
  <si>
    <t>四半期</t>
  </si>
  <si>
    <t>2013/12/31</t>
  </si>
  <si>
    <t>2013/11/08</t>
  </si>
  <si>
    <t>2013/09/30</t>
  </si>
  <si>
    <t>2013/08/02</t>
  </si>
  <si>
    <t>2013/06/30</t>
  </si>
  <si>
    <t>2013/02/07</t>
  </si>
  <si>
    <t>2012/12/31</t>
  </si>
  <si>
    <t>2012/11/06</t>
  </si>
  <si>
    <t>2012/09/30</t>
  </si>
  <si>
    <t>2012/08/07</t>
  </si>
  <si>
    <t>2012/06/30</t>
  </si>
  <si>
    <t>2012/02/07</t>
  </si>
  <si>
    <t>2011/12/31</t>
  </si>
  <si>
    <t>2011/11/07</t>
  </si>
  <si>
    <t>2011/09/30</t>
  </si>
  <si>
    <t>2011/08/05</t>
  </si>
  <si>
    <t>2011/06/30</t>
  </si>
  <si>
    <t>2011/02/08</t>
  </si>
  <si>
    <t>2010/12/31</t>
  </si>
  <si>
    <t>2010/11/08</t>
  </si>
  <si>
    <t>2010/09/30</t>
  </si>
  <si>
    <t>2010/08/10</t>
  </si>
  <si>
    <t>2010/06/30</t>
  </si>
  <si>
    <t>2010/02/09</t>
  </si>
  <si>
    <t>2009/12/31</t>
  </si>
  <si>
    <t>2009/11/09</t>
  </si>
  <si>
    <t>2009/09/30</t>
  </si>
  <si>
    <t>2009/08/07</t>
  </si>
  <si>
    <t>2009/06/30</t>
  </si>
  <si>
    <t>2009/02/12</t>
  </si>
  <si>
    <t>2008/12/31</t>
  </si>
  <si>
    <t>2008/11/14</t>
  </si>
  <si>
    <t>2008/09/30</t>
  </si>
  <si>
    <t>2008/08/14</t>
  </si>
  <si>
    <t>2008/06/30</t>
  </si>
  <si>
    <t>受取手形及び営業未収入金</t>
  </si>
  <si>
    <t>仕掛品</t>
  </si>
  <si>
    <t>繰延税金資産</t>
  </si>
  <si>
    <t>支払手形及び買掛金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</si>
</sst>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5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141</v>
      </c>
      <c r="B2" s="14">
        <v>6946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142</v>
      </c>
      <c r="B3" s="1" t="s">
        <v>143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40</v>
      </c>
      <c r="B4" s="15" t="str">
        <f>HYPERLINK("http://www.kabupro.jp/mark/20140206/S10012RH.htm","四半期報告書")</f>
        <v>四半期報告書</v>
      </c>
      <c r="C4" s="15" t="str">
        <f>HYPERLINK("http://www.kabupro.jp/mark/20131108/S1000DGD.htm","四半期報告書")</f>
        <v>四半期報告書</v>
      </c>
      <c r="D4" s="15" t="str">
        <f>HYPERLINK("http://www.kabupro.jp/mark/20130802/S000E4PR.htm","四半期報告書")</f>
        <v>四半期報告書</v>
      </c>
      <c r="E4" s="15" t="str">
        <f>HYPERLINK("http://www.kabupro.jp/mark/20130627/S000DVRP.htm","有価証券報告書")</f>
        <v>有価証券報告書</v>
      </c>
      <c r="F4" s="15" t="str">
        <f>HYPERLINK("http://www.kabupro.jp/mark/20140206/S10012RH.htm","四半期報告書")</f>
        <v>四半期報告書</v>
      </c>
      <c r="G4" s="15" t="str">
        <f>HYPERLINK("http://www.kabupro.jp/mark/20131108/S1000DGD.htm","四半期報告書")</f>
        <v>四半期報告書</v>
      </c>
      <c r="H4" s="15" t="str">
        <f>HYPERLINK("http://www.kabupro.jp/mark/20130802/S000E4PR.htm","四半期報告書")</f>
        <v>四半期報告書</v>
      </c>
      <c r="I4" s="15" t="str">
        <f>HYPERLINK("http://www.kabupro.jp/mark/20130627/S000DVRP.htm","有価証券報告書")</f>
        <v>有価証券報告書</v>
      </c>
      <c r="J4" s="15" t="str">
        <f>HYPERLINK("http://www.kabupro.jp/mark/20130207/S000CRVW.htm","四半期報告書")</f>
        <v>四半期報告書</v>
      </c>
      <c r="K4" s="15" t="str">
        <f>HYPERLINK("http://www.kabupro.jp/mark/20121106/S000C632.htm","四半期報告書")</f>
        <v>四半期報告書</v>
      </c>
      <c r="L4" s="15" t="str">
        <f>HYPERLINK("http://www.kabupro.jp/mark/20120807/S000BM4T.htm","四半期報告書")</f>
        <v>四半期報告書</v>
      </c>
      <c r="M4" s="15" t="str">
        <f>HYPERLINK("http://www.kabupro.jp/mark/20120628/S000BB67.htm","有価証券報告書")</f>
        <v>有価証券報告書</v>
      </c>
      <c r="N4" s="15" t="str">
        <f>HYPERLINK("http://www.kabupro.jp/mark/20120207/S000A74B.htm","四半期報告書")</f>
        <v>四半期報告書</v>
      </c>
      <c r="O4" s="15" t="str">
        <f>HYPERLINK("http://www.kabupro.jp/mark/20111107/S0009LRH.htm","四半期報告書")</f>
        <v>四半期報告書</v>
      </c>
      <c r="P4" s="15" t="str">
        <f>HYPERLINK("http://www.kabupro.jp/mark/20110805/S000918M.htm","四半期報告書")</f>
        <v>四半期報告書</v>
      </c>
      <c r="Q4" s="15" t="str">
        <f>HYPERLINK("http://www.kabupro.jp/mark/20110629/S0008RH1.htm","有価証券報告書")</f>
        <v>有価証券報告書</v>
      </c>
      <c r="R4" s="15" t="str">
        <f>HYPERLINK("http://www.kabupro.jp/mark/20110208/S0007OZX.htm","四半期報告書")</f>
        <v>四半期報告書</v>
      </c>
      <c r="S4" s="15" t="str">
        <f>HYPERLINK("http://www.kabupro.jp/mark/20101108/S000723V.htm","四半期報告書")</f>
        <v>四半期報告書</v>
      </c>
      <c r="T4" s="15" t="str">
        <f>HYPERLINK("http://www.kabupro.jp/mark/20100810/S0006JNK.htm","四半期報告書")</f>
        <v>四半期報告書</v>
      </c>
      <c r="U4" s="15" t="str">
        <f>HYPERLINK("http://www.kabupro.jp/mark/20100629/S00066T7.htm","有価証券報告書")</f>
        <v>有価証券報告書</v>
      </c>
      <c r="V4" s="15" t="str">
        <f>HYPERLINK("http://www.kabupro.jp/mark/20100209/S00053F8.htm","四半期報告書")</f>
        <v>四半期報告書</v>
      </c>
      <c r="W4" s="15" t="str">
        <f>HYPERLINK("http://www.kabupro.jp/mark/20091109/S0004H2M.htm","四半期報告書")</f>
        <v>四半期報告書</v>
      </c>
      <c r="X4" s="15" t="str">
        <f>HYPERLINK("http://www.kabupro.jp/mark/20090807/S0003U2L.htm","四半期報告書")</f>
        <v>四半期報告書</v>
      </c>
      <c r="Y4" s="15" t="str">
        <f>HYPERLINK("http://www.kabupro.jp/mark/20090626/S0003IFF.htm","有価証券報告書")</f>
        <v>有価証券報告書</v>
      </c>
    </row>
    <row r="5" spans="1:25" ht="14.25" thickBot="1">
      <c r="A5" s="11" t="s">
        <v>41</v>
      </c>
      <c r="B5" s="1" t="s">
        <v>202</v>
      </c>
      <c r="C5" s="1" t="s">
        <v>205</v>
      </c>
      <c r="D5" s="1" t="s">
        <v>207</v>
      </c>
      <c r="E5" s="1" t="s">
        <v>47</v>
      </c>
      <c r="F5" s="1" t="s">
        <v>202</v>
      </c>
      <c r="G5" s="1" t="s">
        <v>205</v>
      </c>
      <c r="H5" s="1" t="s">
        <v>207</v>
      </c>
      <c r="I5" s="1" t="s">
        <v>47</v>
      </c>
      <c r="J5" s="1" t="s">
        <v>209</v>
      </c>
      <c r="K5" s="1" t="s">
        <v>211</v>
      </c>
      <c r="L5" s="1" t="s">
        <v>213</v>
      </c>
      <c r="M5" s="1" t="s">
        <v>51</v>
      </c>
      <c r="N5" s="1" t="s">
        <v>215</v>
      </c>
      <c r="O5" s="1" t="s">
        <v>217</v>
      </c>
      <c r="P5" s="1" t="s">
        <v>219</v>
      </c>
      <c r="Q5" s="1" t="s">
        <v>53</v>
      </c>
      <c r="R5" s="1" t="s">
        <v>221</v>
      </c>
      <c r="S5" s="1" t="s">
        <v>223</v>
      </c>
      <c r="T5" s="1" t="s">
        <v>225</v>
      </c>
      <c r="U5" s="1" t="s">
        <v>55</v>
      </c>
      <c r="V5" s="1" t="s">
        <v>227</v>
      </c>
      <c r="W5" s="1" t="s">
        <v>229</v>
      </c>
      <c r="X5" s="1" t="s">
        <v>231</v>
      </c>
      <c r="Y5" s="1" t="s">
        <v>57</v>
      </c>
    </row>
    <row r="6" spans="1:25" ht="15" thickBot="1" thickTop="1">
      <c r="A6" s="10" t="s">
        <v>42</v>
      </c>
      <c r="B6" s="18" t="s">
        <v>39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43</v>
      </c>
      <c r="B7" s="14" t="s">
        <v>3</v>
      </c>
      <c r="C7" s="14" t="s">
        <v>3</v>
      </c>
      <c r="D7" s="14" t="s">
        <v>3</v>
      </c>
      <c r="E7" s="16" t="s">
        <v>48</v>
      </c>
      <c r="F7" s="14" t="s">
        <v>3</v>
      </c>
      <c r="G7" s="14" t="s">
        <v>3</v>
      </c>
      <c r="H7" s="14" t="s">
        <v>3</v>
      </c>
      <c r="I7" s="16" t="s">
        <v>48</v>
      </c>
      <c r="J7" s="14" t="s">
        <v>3</v>
      </c>
      <c r="K7" s="14" t="s">
        <v>3</v>
      </c>
      <c r="L7" s="14" t="s">
        <v>3</v>
      </c>
      <c r="M7" s="16" t="s">
        <v>48</v>
      </c>
      <c r="N7" s="14" t="s">
        <v>3</v>
      </c>
      <c r="O7" s="14" t="s">
        <v>3</v>
      </c>
      <c r="P7" s="14" t="s">
        <v>3</v>
      </c>
      <c r="Q7" s="16" t="s">
        <v>48</v>
      </c>
      <c r="R7" s="14" t="s">
        <v>3</v>
      </c>
      <c r="S7" s="14" t="s">
        <v>3</v>
      </c>
      <c r="T7" s="14" t="s">
        <v>3</v>
      </c>
      <c r="U7" s="16" t="s">
        <v>48</v>
      </c>
      <c r="V7" s="14" t="s">
        <v>3</v>
      </c>
      <c r="W7" s="14" t="s">
        <v>3</v>
      </c>
      <c r="X7" s="14" t="s">
        <v>3</v>
      </c>
      <c r="Y7" s="16" t="s">
        <v>48</v>
      </c>
    </row>
    <row r="8" spans="1:25" ht="13.5">
      <c r="A8" s="13" t="s">
        <v>44</v>
      </c>
      <c r="B8" s="1" t="s">
        <v>4</v>
      </c>
      <c r="C8" s="1" t="s">
        <v>4</v>
      </c>
      <c r="D8" s="1" t="s">
        <v>4</v>
      </c>
      <c r="E8" s="17" t="s">
        <v>147</v>
      </c>
      <c r="F8" s="1" t="s">
        <v>147</v>
      </c>
      <c r="G8" s="1" t="s">
        <v>147</v>
      </c>
      <c r="H8" s="1" t="s">
        <v>147</v>
      </c>
      <c r="I8" s="17" t="s">
        <v>148</v>
      </c>
      <c r="J8" s="1" t="s">
        <v>148</v>
      </c>
      <c r="K8" s="1" t="s">
        <v>148</v>
      </c>
      <c r="L8" s="1" t="s">
        <v>148</v>
      </c>
      <c r="M8" s="17" t="s">
        <v>149</v>
      </c>
      <c r="N8" s="1" t="s">
        <v>149</v>
      </c>
      <c r="O8" s="1" t="s">
        <v>149</v>
      </c>
      <c r="P8" s="1" t="s">
        <v>149</v>
      </c>
      <c r="Q8" s="17" t="s">
        <v>150</v>
      </c>
      <c r="R8" s="1" t="s">
        <v>150</v>
      </c>
      <c r="S8" s="1" t="s">
        <v>150</v>
      </c>
      <c r="T8" s="1" t="s">
        <v>150</v>
      </c>
      <c r="U8" s="17" t="s">
        <v>151</v>
      </c>
      <c r="V8" s="1" t="s">
        <v>151</v>
      </c>
      <c r="W8" s="1" t="s">
        <v>151</v>
      </c>
      <c r="X8" s="1" t="s">
        <v>151</v>
      </c>
      <c r="Y8" s="17" t="s">
        <v>152</v>
      </c>
    </row>
    <row r="9" spans="1:25" ht="13.5">
      <c r="A9" s="13" t="s">
        <v>45</v>
      </c>
      <c r="B9" s="1" t="s">
        <v>204</v>
      </c>
      <c r="C9" s="1" t="s">
        <v>206</v>
      </c>
      <c r="D9" s="1" t="s">
        <v>208</v>
      </c>
      <c r="E9" s="17" t="s">
        <v>49</v>
      </c>
      <c r="F9" s="1" t="s">
        <v>210</v>
      </c>
      <c r="G9" s="1" t="s">
        <v>212</v>
      </c>
      <c r="H9" s="1" t="s">
        <v>214</v>
      </c>
      <c r="I9" s="17" t="s">
        <v>50</v>
      </c>
      <c r="J9" s="1" t="s">
        <v>216</v>
      </c>
      <c r="K9" s="1" t="s">
        <v>218</v>
      </c>
      <c r="L9" s="1" t="s">
        <v>220</v>
      </c>
      <c r="M9" s="17" t="s">
        <v>52</v>
      </c>
      <c r="N9" s="1" t="s">
        <v>222</v>
      </c>
      <c r="O9" s="1" t="s">
        <v>224</v>
      </c>
      <c r="P9" s="1" t="s">
        <v>226</v>
      </c>
      <c r="Q9" s="17" t="s">
        <v>54</v>
      </c>
      <c r="R9" s="1" t="s">
        <v>228</v>
      </c>
      <c r="S9" s="1" t="s">
        <v>230</v>
      </c>
      <c r="T9" s="1" t="s">
        <v>232</v>
      </c>
      <c r="U9" s="17" t="s">
        <v>56</v>
      </c>
      <c r="V9" s="1" t="s">
        <v>234</v>
      </c>
      <c r="W9" s="1" t="s">
        <v>236</v>
      </c>
      <c r="X9" s="1" t="s">
        <v>238</v>
      </c>
      <c r="Y9" s="17" t="s">
        <v>58</v>
      </c>
    </row>
    <row r="10" spans="1:25" ht="14.25" thickBot="1">
      <c r="A10" s="13" t="s">
        <v>46</v>
      </c>
      <c r="B10" s="1" t="s">
        <v>60</v>
      </c>
      <c r="C10" s="1" t="s">
        <v>60</v>
      </c>
      <c r="D10" s="1" t="s">
        <v>60</v>
      </c>
      <c r="E10" s="17" t="s">
        <v>60</v>
      </c>
      <c r="F10" s="1" t="s">
        <v>60</v>
      </c>
      <c r="G10" s="1" t="s">
        <v>60</v>
      </c>
      <c r="H10" s="1" t="s">
        <v>60</v>
      </c>
      <c r="I10" s="17" t="s">
        <v>60</v>
      </c>
      <c r="J10" s="1" t="s">
        <v>60</v>
      </c>
      <c r="K10" s="1" t="s">
        <v>60</v>
      </c>
      <c r="L10" s="1" t="s">
        <v>60</v>
      </c>
      <c r="M10" s="17" t="s">
        <v>60</v>
      </c>
      <c r="N10" s="1" t="s">
        <v>60</v>
      </c>
      <c r="O10" s="1" t="s">
        <v>60</v>
      </c>
      <c r="P10" s="1" t="s">
        <v>60</v>
      </c>
      <c r="Q10" s="17" t="s">
        <v>60</v>
      </c>
      <c r="R10" s="1" t="s">
        <v>60</v>
      </c>
      <c r="S10" s="1" t="s">
        <v>60</v>
      </c>
      <c r="T10" s="1" t="s">
        <v>60</v>
      </c>
      <c r="U10" s="17" t="s">
        <v>60</v>
      </c>
      <c r="V10" s="1" t="s">
        <v>60</v>
      </c>
      <c r="W10" s="1" t="s">
        <v>60</v>
      </c>
      <c r="X10" s="1" t="s">
        <v>60</v>
      </c>
      <c r="Y10" s="17" t="s">
        <v>60</v>
      </c>
    </row>
    <row r="11" spans="1:25" ht="14.25" thickTop="1">
      <c r="A11" s="26" t="s">
        <v>153</v>
      </c>
      <c r="B11" s="27">
        <v>19626</v>
      </c>
      <c r="C11" s="27">
        <v>12939</v>
      </c>
      <c r="D11" s="27">
        <v>5656</v>
      </c>
      <c r="E11" s="21">
        <v>25754</v>
      </c>
      <c r="F11" s="27">
        <v>17612</v>
      </c>
      <c r="G11" s="27">
        <v>12225</v>
      </c>
      <c r="H11" s="27">
        <v>5359</v>
      </c>
      <c r="I11" s="21">
        <v>27565</v>
      </c>
      <c r="J11" s="27">
        <v>19346</v>
      </c>
      <c r="K11" s="27">
        <v>13590</v>
      </c>
      <c r="L11" s="27">
        <v>6754</v>
      </c>
      <c r="M11" s="21">
        <v>29127</v>
      </c>
      <c r="N11" s="27">
        <v>21442</v>
      </c>
      <c r="O11" s="27">
        <v>14883</v>
      </c>
      <c r="P11" s="27">
        <v>7072</v>
      </c>
      <c r="Q11" s="21">
        <v>26556</v>
      </c>
      <c r="R11" s="27">
        <v>16718</v>
      </c>
      <c r="S11" s="27">
        <v>12127</v>
      </c>
      <c r="T11" s="27">
        <v>5787</v>
      </c>
      <c r="U11" s="21">
        <v>28392</v>
      </c>
      <c r="V11" s="27">
        <v>19981</v>
      </c>
      <c r="W11" s="27">
        <v>14627</v>
      </c>
      <c r="X11" s="27">
        <v>6832</v>
      </c>
      <c r="Y11" s="21">
        <v>36359</v>
      </c>
    </row>
    <row r="12" spans="1:25" ht="13.5">
      <c r="A12" s="7" t="s">
        <v>154</v>
      </c>
      <c r="B12" s="28">
        <v>15543</v>
      </c>
      <c r="C12" s="28">
        <v>10272</v>
      </c>
      <c r="D12" s="28">
        <v>4617</v>
      </c>
      <c r="E12" s="22">
        <v>20168</v>
      </c>
      <c r="F12" s="28">
        <v>14388</v>
      </c>
      <c r="G12" s="28">
        <v>9520</v>
      </c>
      <c r="H12" s="28">
        <v>4228</v>
      </c>
      <c r="I12" s="22">
        <v>21127</v>
      </c>
      <c r="J12" s="28">
        <v>14858</v>
      </c>
      <c r="K12" s="28">
        <v>10310</v>
      </c>
      <c r="L12" s="28">
        <v>5253</v>
      </c>
      <c r="M12" s="22">
        <v>22099</v>
      </c>
      <c r="N12" s="28">
        <v>16515</v>
      </c>
      <c r="O12" s="28">
        <v>11296</v>
      </c>
      <c r="P12" s="28">
        <v>5503</v>
      </c>
      <c r="Q12" s="22">
        <v>19748</v>
      </c>
      <c r="R12" s="28">
        <v>12656</v>
      </c>
      <c r="S12" s="28">
        <v>9069</v>
      </c>
      <c r="T12" s="28">
        <v>4488</v>
      </c>
      <c r="U12" s="22">
        <v>21624</v>
      </c>
      <c r="V12" s="28">
        <v>15318</v>
      </c>
      <c r="W12" s="28">
        <v>11016</v>
      </c>
      <c r="X12" s="28">
        <v>5275</v>
      </c>
      <c r="Y12" s="22">
        <v>27493</v>
      </c>
    </row>
    <row r="13" spans="1:25" ht="13.5">
      <c r="A13" s="7" t="s">
        <v>161</v>
      </c>
      <c r="B13" s="28">
        <v>4082</v>
      </c>
      <c r="C13" s="28">
        <v>2666</v>
      </c>
      <c r="D13" s="28">
        <v>1038</v>
      </c>
      <c r="E13" s="22">
        <v>5585</v>
      </c>
      <c r="F13" s="28">
        <v>3223</v>
      </c>
      <c r="G13" s="28">
        <v>2704</v>
      </c>
      <c r="H13" s="28">
        <v>1130</v>
      </c>
      <c r="I13" s="22">
        <v>6437</v>
      </c>
      <c r="J13" s="28">
        <v>4488</v>
      </c>
      <c r="K13" s="28">
        <v>3280</v>
      </c>
      <c r="L13" s="28">
        <v>1500</v>
      </c>
      <c r="M13" s="22">
        <v>7028</v>
      </c>
      <c r="N13" s="28">
        <v>4927</v>
      </c>
      <c r="O13" s="28">
        <v>3586</v>
      </c>
      <c r="P13" s="28">
        <v>1569</v>
      </c>
      <c r="Q13" s="22">
        <v>6808</v>
      </c>
      <c r="R13" s="28">
        <v>4061</v>
      </c>
      <c r="S13" s="28">
        <v>3058</v>
      </c>
      <c r="T13" s="28">
        <v>1298</v>
      </c>
      <c r="U13" s="22">
        <v>6768</v>
      </c>
      <c r="V13" s="28">
        <v>4662</v>
      </c>
      <c r="W13" s="28">
        <v>3610</v>
      </c>
      <c r="X13" s="28">
        <v>1557</v>
      </c>
      <c r="Y13" s="22">
        <v>8865</v>
      </c>
    </row>
    <row r="14" spans="1:25" ht="13.5">
      <c r="A14" s="7" t="s">
        <v>162</v>
      </c>
      <c r="B14" s="28">
        <v>3903</v>
      </c>
      <c r="C14" s="28">
        <v>2573</v>
      </c>
      <c r="D14" s="28">
        <v>1263</v>
      </c>
      <c r="E14" s="22">
        <v>5380</v>
      </c>
      <c r="F14" s="28">
        <v>4309</v>
      </c>
      <c r="G14" s="28">
        <v>3151</v>
      </c>
      <c r="H14" s="28">
        <v>1604</v>
      </c>
      <c r="I14" s="22">
        <v>6818</v>
      </c>
      <c r="J14" s="28">
        <v>5154</v>
      </c>
      <c r="K14" s="28">
        <v>3415</v>
      </c>
      <c r="L14" s="28">
        <v>1709</v>
      </c>
      <c r="M14" s="22">
        <v>6785</v>
      </c>
      <c r="N14" s="28">
        <v>5111</v>
      </c>
      <c r="O14" s="28">
        <v>3399</v>
      </c>
      <c r="P14" s="28">
        <v>1681</v>
      </c>
      <c r="Q14" s="22">
        <v>6505</v>
      </c>
      <c r="R14" s="28">
        <v>4897</v>
      </c>
      <c r="S14" s="28">
        <v>3294</v>
      </c>
      <c r="T14" s="28">
        <v>1707</v>
      </c>
      <c r="U14" s="22">
        <v>7162</v>
      </c>
      <c r="V14" s="28">
        <v>5664</v>
      </c>
      <c r="W14" s="28">
        <v>3759</v>
      </c>
      <c r="X14" s="28">
        <v>1922</v>
      </c>
      <c r="Y14" s="22">
        <v>7364</v>
      </c>
    </row>
    <row r="15" spans="1:25" ht="14.25" thickBot="1">
      <c r="A15" s="25" t="s">
        <v>163</v>
      </c>
      <c r="B15" s="29">
        <v>179</v>
      </c>
      <c r="C15" s="29">
        <v>93</v>
      </c>
      <c r="D15" s="29">
        <v>-224</v>
      </c>
      <c r="E15" s="23">
        <v>205</v>
      </c>
      <c r="F15" s="29">
        <v>-1085</v>
      </c>
      <c r="G15" s="29">
        <v>-446</v>
      </c>
      <c r="H15" s="29">
        <v>-473</v>
      </c>
      <c r="I15" s="23">
        <v>-380</v>
      </c>
      <c r="J15" s="29">
        <v>-666</v>
      </c>
      <c r="K15" s="29">
        <v>-135</v>
      </c>
      <c r="L15" s="29">
        <v>-209</v>
      </c>
      <c r="M15" s="23">
        <v>242</v>
      </c>
      <c r="N15" s="29">
        <v>-184</v>
      </c>
      <c r="O15" s="29">
        <v>186</v>
      </c>
      <c r="P15" s="29">
        <v>-111</v>
      </c>
      <c r="Q15" s="23">
        <v>302</v>
      </c>
      <c r="R15" s="29">
        <v>-836</v>
      </c>
      <c r="S15" s="29">
        <v>-235</v>
      </c>
      <c r="T15" s="29">
        <v>-408</v>
      </c>
      <c r="U15" s="23">
        <v>-393</v>
      </c>
      <c r="V15" s="29">
        <v>-1002</v>
      </c>
      <c r="W15" s="29">
        <v>-148</v>
      </c>
      <c r="X15" s="29">
        <v>-365</v>
      </c>
      <c r="Y15" s="23">
        <v>1501</v>
      </c>
    </row>
    <row r="16" spans="1:25" ht="14.25" thickTop="1">
      <c r="A16" s="6" t="s">
        <v>167</v>
      </c>
      <c r="B16" s="28">
        <v>13</v>
      </c>
      <c r="C16" s="28">
        <v>17</v>
      </c>
      <c r="D16" s="28">
        <v>10</v>
      </c>
      <c r="E16" s="22">
        <v>17</v>
      </c>
      <c r="F16" s="28">
        <v>11</v>
      </c>
      <c r="G16" s="28">
        <v>10</v>
      </c>
      <c r="H16" s="28">
        <v>11</v>
      </c>
      <c r="I16" s="22"/>
      <c r="J16" s="28"/>
      <c r="K16" s="28"/>
      <c r="L16" s="28"/>
      <c r="M16" s="22"/>
      <c r="N16" s="28"/>
      <c r="O16" s="28"/>
      <c r="P16" s="28">
        <v>5</v>
      </c>
      <c r="Q16" s="22">
        <v>12</v>
      </c>
      <c r="R16" s="28"/>
      <c r="S16" s="28"/>
      <c r="T16" s="28"/>
      <c r="U16" s="22">
        <v>11</v>
      </c>
      <c r="V16" s="28"/>
      <c r="W16" s="28"/>
      <c r="X16" s="28"/>
      <c r="Y16" s="22">
        <v>27</v>
      </c>
    </row>
    <row r="17" spans="1:25" ht="13.5">
      <c r="A17" s="6" t="s">
        <v>168</v>
      </c>
      <c r="B17" s="28"/>
      <c r="C17" s="28"/>
      <c r="D17" s="28"/>
      <c r="E17" s="22"/>
      <c r="F17" s="28"/>
      <c r="G17" s="28"/>
      <c r="H17" s="28"/>
      <c r="I17" s="22"/>
      <c r="J17" s="28"/>
      <c r="K17" s="28"/>
      <c r="L17" s="28">
        <v>3</v>
      </c>
      <c r="M17" s="22"/>
      <c r="N17" s="28"/>
      <c r="O17" s="28"/>
      <c r="P17" s="28">
        <v>0</v>
      </c>
      <c r="Q17" s="22"/>
      <c r="R17" s="28"/>
      <c r="S17" s="28"/>
      <c r="T17" s="28"/>
      <c r="U17" s="22"/>
      <c r="V17" s="28"/>
      <c r="W17" s="28"/>
      <c r="X17" s="28"/>
      <c r="Y17" s="22"/>
    </row>
    <row r="18" spans="1:25" ht="13.5">
      <c r="A18" s="6" t="s">
        <v>34</v>
      </c>
      <c r="B18" s="28">
        <v>15</v>
      </c>
      <c r="C18" s="28">
        <v>10</v>
      </c>
      <c r="D18" s="28">
        <v>5</v>
      </c>
      <c r="E18" s="22">
        <v>20</v>
      </c>
      <c r="F18" s="28">
        <v>16</v>
      </c>
      <c r="G18" s="28">
        <v>11</v>
      </c>
      <c r="H18" s="28">
        <v>6</v>
      </c>
      <c r="I18" s="22">
        <v>21</v>
      </c>
      <c r="J18" s="28">
        <v>16</v>
      </c>
      <c r="K18" s="28">
        <v>11</v>
      </c>
      <c r="L18" s="28">
        <v>6</v>
      </c>
      <c r="M18" s="22">
        <v>21</v>
      </c>
      <c r="N18" s="28">
        <v>17</v>
      </c>
      <c r="O18" s="28">
        <v>11</v>
      </c>
      <c r="P18" s="28">
        <v>5</v>
      </c>
      <c r="Q18" s="22">
        <v>20</v>
      </c>
      <c r="R18" s="28"/>
      <c r="S18" s="28"/>
      <c r="T18" s="28">
        <v>5</v>
      </c>
      <c r="U18" s="22">
        <v>20</v>
      </c>
      <c r="V18" s="28"/>
      <c r="W18" s="28"/>
      <c r="X18" s="28"/>
      <c r="Y18" s="22">
        <v>24</v>
      </c>
    </row>
    <row r="19" spans="1:25" ht="13.5">
      <c r="A19" s="6" t="s">
        <v>35</v>
      </c>
      <c r="B19" s="28"/>
      <c r="C19" s="28"/>
      <c r="D19" s="28"/>
      <c r="E19" s="22"/>
      <c r="F19" s="28"/>
      <c r="G19" s="28"/>
      <c r="H19" s="28"/>
      <c r="I19" s="22"/>
      <c r="J19" s="28"/>
      <c r="K19" s="28"/>
      <c r="L19" s="28"/>
      <c r="M19" s="22"/>
      <c r="N19" s="28"/>
      <c r="O19" s="28"/>
      <c r="P19" s="28"/>
      <c r="Q19" s="22"/>
      <c r="R19" s="28"/>
      <c r="S19" s="28"/>
      <c r="T19" s="28">
        <v>4</v>
      </c>
      <c r="U19" s="22"/>
      <c r="V19" s="28"/>
      <c r="W19" s="28"/>
      <c r="X19" s="28"/>
      <c r="Y19" s="22"/>
    </row>
    <row r="20" spans="1:25" ht="13.5">
      <c r="A20" s="6" t="s">
        <v>169</v>
      </c>
      <c r="B20" s="28"/>
      <c r="C20" s="28"/>
      <c r="D20" s="28"/>
      <c r="E20" s="22">
        <v>16</v>
      </c>
      <c r="F20" s="28"/>
      <c r="G20" s="28"/>
      <c r="H20" s="28"/>
      <c r="I20" s="22">
        <v>3</v>
      </c>
      <c r="J20" s="28">
        <v>3</v>
      </c>
      <c r="K20" s="28">
        <v>3</v>
      </c>
      <c r="L20" s="28"/>
      <c r="M20" s="22"/>
      <c r="N20" s="28">
        <v>37</v>
      </c>
      <c r="O20" s="28">
        <v>29</v>
      </c>
      <c r="P20" s="28">
        <v>14</v>
      </c>
      <c r="Q20" s="22">
        <v>91</v>
      </c>
      <c r="R20" s="28">
        <v>72</v>
      </c>
      <c r="S20" s="28">
        <v>40</v>
      </c>
      <c r="T20" s="28"/>
      <c r="U20" s="22"/>
      <c r="V20" s="28"/>
      <c r="W20" s="28"/>
      <c r="X20" s="28"/>
      <c r="Y20" s="22"/>
    </row>
    <row r="21" spans="1:25" ht="13.5">
      <c r="A21" s="6" t="s">
        <v>164</v>
      </c>
      <c r="B21" s="28"/>
      <c r="C21" s="28"/>
      <c r="D21" s="28"/>
      <c r="E21" s="22">
        <v>2</v>
      </c>
      <c r="F21" s="28"/>
      <c r="G21" s="28"/>
      <c r="H21" s="28"/>
      <c r="I21" s="22">
        <v>0</v>
      </c>
      <c r="J21" s="28"/>
      <c r="K21" s="28"/>
      <c r="L21" s="28"/>
      <c r="M21" s="22">
        <v>0</v>
      </c>
      <c r="N21" s="28"/>
      <c r="O21" s="28"/>
      <c r="P21" s="28"/>
      <c r="Q21" s="22">
        <v>1</v>
      </c>
      <c r="R21" s="28"/>
      <c r="S21" s="28"/>
      <c r="T21" s="28"/>
      <c r="U21" s="22">
        <v>3</v>
      </c>
      <c r="V21" s="28"/>
      <c r="W21" s="28"/>
      <c r="X21" s="28"/>
      <c r="Y21" s="22">
        <v>2</v>
      </c>
    </row>
    <row r="22" spans="1:25" ht="13.5">
      <c r="A22" s="6" t="s">
        <v>165</v>
      </c>
      <c r="B22" s="28"/>
      <c r="C22" s="28"/>
      <c r="D22" s="28"/>
      <c r="E22" s="22">
        <v>0</v>
      </c>
      <c r="F22" s="28"/>
      <c r="G22" s="28"/>
      <c r="H22" s="28"/>
      <c r="I22" s="22">
        <v>0</v>
      </c>
      <c r="J22" s="28"/>
      <c r="K22" s="28"/>
      <c r="L22" s="28"/>
      <c r="M22" s="22">
        <v>0</v>
      </c>
      <c r="N22" s="28"/>
      <c r="O22" s="28"/>
      <c r="P22" s="28"/>
      <c r="Q22" s="22">
        <v>0</v>
      </c>
      <c r="R22" s="28"/>
      <c r="S22" s="28"/>
      <c r="T22" s="28"/>
      <c r="U22" s="22">
        <v>0</v>
      </c>
      <c r="V22" s="28"/>
      <c r="W22" s="28"/>
      <c r="X22" s="28"/>
      <c r="Y22" s="22">
        <v>0</v>
      </c>
    </row>
    <row r="23" spans="1:25" ht="13.5">
      <c r="A23" s="6" t="s">
        <v>36</v>
      </c>
      <c r="B23" s="28"/>
      <c r="C23" s="28"/>
      <c r="D23" s="28"/>
      <c r="E23" s="22"/>
      <c r="F23" s="28"/>
      <c r="G23" s="28"/>
      <c r="H23" s="28"/>
      <c r="I23" s="22"/>
      <c r="J23" s="28"/>
      <c r="K23" s="28"/>
      <c r="L23" s="28"/>
      <c r="M23" s="22"/>
      <c r="N23" s="28"/>
      <c r="O23" s="28"/>
      <c r="P23" s="28"/>
      <c r="Q23" s="22"/>
      <c r="R23" s="28"/>
      <c r="S23" s="28"/>
      <c r="T23" s="28"/>
      <c r="U23" s="22">
        <v>27</v>
      </c>
      <c r="V23" s="28">
        <v>17</v>
      </c>
      <c r="W23" s="28">
        <v>21</v>
      </c>
      <c r="X23" s="28">
        <v>13</v>
      </c>
      <c r="Y23" s="22"/>
    </row>
    <row r="24" spans="1:25" ht="13.5">
      <c r="A24" s="6" t="s">
        <v>176</v>
      </c>
      <c r="B24" s="28">
        <v>16</v>
      </c>
      <c r="C24" s="28">
        <v>9</v>
      </c>
      <c r="D24" s="28">
        <v>8</v>
      </c>
      <c r="E24" s="22">
        <v>14</v>
      </c>
      <c r="F24" s="28">
        <v>29</v>
      </c>
      <c r="G24" s="28">
        <v>25</v>
      </c>
      <c r="H24" s="28">
        <v>6</v>
      </c>
      <c r="I24" s="22">
        <v>17</v>
      </c>
      <c r="J24" s="28">
        <v>15</v>
      </c>
      <c r="K24" s="28">
        <v>13</v>
      </c>
      <c r="L24" s="28">
        <v>5</v>
      </c>
      <c r="M24" s="22">
        <v>63</v>
      </c>
      <c r="N24" s="28">
        <v>9</v>
      </c>
      <c r="O24" s="28">
        <v>12</v>
      </c>
      <c r="P24" s="28">
        <v>2</v>
      </c>
      <c r="Q24" s="22">
        <v>36</v>
      </c>
      <c r="R24" s="28">
        <v>45</v>
      </c>
      <c r="S24" s="28">
        <v>31</v>
      </c>
      <c r="T24" s="28">
        <v>8</v>
      </c>
      <c r="U24" s="22">
        <v>41</v>
      </c>
      <c r="V24" s="28">
        <v>60</v>
      </c>
      <c r="W24" s="28">
        <v>37</v>
      </c>
      <c r="X24" s="28">
        <v>18</v>
      </c>
      <c r="Y24" s="22">
        <v>28</v>
      </c>
    </row>
    <row r="25" spans="1:25" ht="13.5">
      <c r="A25" s="6" t="s">
        <v>172</v>
      </c>
      <c r="B25" s="28">
        <v>45</v>
      </c>
      <c r="C25" s="28">
        <v>38</v>
      </c>
      <c r="D25" s="28">
        <v>23</v>
      </c>
      <c r="E25" s="22">
        <v>118</v>
      </c>
      <c r="F25" s="28">
        <v>57</v>
      </c>
      <c r="G25" s="28">
        <v>47</v>
      </c>
      <c r="H25" s="28">
        <v>23</v>
      </c>
      <c r="I25" s="22">
        <v>43</v>
      </c>
      <c r="J25" s="28">
        <v>36</v>
      </c>
      <c r="K25" s="28">
        <v>27</v>
      </c>
      <c r="L25" s="28">
        <v>15</v>
      </c>
      <c r="M25" s="22">
        <v>86</v>
      </c>
      <c r="N25" s="28">
        <v>64</v>
      </c>
      <c r="O25" s="28">
        <v>53</v>
      </c>
      <c r="P25" s="28">
        <v>29</v>
      </c>
      <c r="Q25" s="22">
        <v>162</v>
      </c>
      <c r="R25" s="28">
        <v>118</v>
      </c>
      <c r="S25" s="28">
        <v>72</v>
      </c>
      <c r="T25" s="28">
        <v>18</v>
      </c>
      <c r="U25" s="22">
        <v>103</v>
      </c>
      <c r="V25" s="28">
        <v>77</v>
      </c>
      <c r="W25" s="28">
        <v>59</v>
      </c>
      <c r="X25" s="28">
        <v>32</v>
      </c>
      <c r="Y25" s="22">
        <v>97</v>
      </c>
    </row>
    <row r="26" spans="1:25" ht="13.5">
      <c r="A26" s="6" t="s">
        <v>173</v>
      </c>
      <c r="B26" s="28">
        <v>98</v>
      </c>
      <c r="C26" s="28">
        <v>68</v>
      </c>
      <c r="D26" s="28">
        <v>36</v>
      </c>
      <c r="E26" s="22">
        <v>134</v>
      </c>
      <c r="F26" s="28">
        <v>101</v>
      </c>
      <c r="G26" s="28">
        <v>69</v>
      </c>
      <c r="H26" s="28">
        <v>35</v>
      </c>
      <c r="I26" s="22">
        <v>159</v>
      </c>
      <c r="J26" s="28">
        <v>120</v>
      </c>
      <c r="K26" s="28">
        <v>84</v>
      </c>
      <c r="L26" s="28">
        <v>44</v>
      </c>
      <c r="M26" s="22">
        <v>161</v>
      </c>
      <c r="N26" s="28">
        <v>124</v>
      </c>
      <c r="O26" s="28">
        <v>86</v>
      </c>
      <c r="P26" s="28">
        <v>46</v>
      </c>
      <c r="Q26" s="22">
        <v>209</v>
      </c>
      <c r="R26" s="28">
        <v>157</v>
      </c>
      <c r="S26" s="28">
        <v>106</v>
      </c>
      <c r="T26" s="28">
        <v>56</v>
      </c>
      <c r="U26" s="22">
        <v>188</v>
      </c>
      <c r="V26" s="28">
        <v>141</v>
      </c>
      <c r="W26" s="28">
        <v>105</v>
      </c>
      <c r="X26" s="28">
        <v>54</v>
      </c>
      <c r="Y26" s="22">
        <v>231</v>
      </c>
    </row>
    <row r="27" spans="1:25" ht="13.5">
      <c r="A27" s="6" t="s">
        <v>174</v>
      </c>
      <c r="B27" s="28"/>
      <c r="C27" s="28"/>
      <c r="D27" s="28"/>
      <c r="E27" s="22"/>
      <c r="F27" s="28"/>
      <c r="G27" s="28"/>
      <c r="H27" s="28"/>
      <c r="I27" s="22"/>
      <c r="J27" s="28"/>
      <c r="K27" s="28"/>
      <c r="L27" s="28"/>
      <c r="M27" s="22"/>
      <c r="N27" s="28"/>
      <c r="O27" s="28"/>
      <c r="P27" s="28"/>
      <c r="Q27" s="22"/>
      <c r="R27" s="28"/>
      <c r="S27" s="28"/>
      <c r="T27" s="28"/>
      <c r="U27" s="22"/>
      <c r="V27" s="28"/>
      <c r="W27" s="28"/>
      <c r="X27" s="28"/>
      <c r="Y27" s="22">
        <v>50</v>
      </c>
    </row>
    <row r="28" spans="1:25" ht="13.5">
      <c r="A28" s="6" t="s">
        <v>176</v>
      </c>
      <c r="B28" s="28">
        <v>23</v>
      </c>
      <c r="C28" s="28">
        <v>19</v>
      </c>
      <c r="D28" s="28">
        <v>20</v>
      </c>
      <c r="E28" s="22">
        <v>98</v>
      </c>
      <c r="F28" s="28">
        <v>46</v>
      </c>
      <c r="G28" s="28">
        <v>35</v>
      </c>
      <c r="H28" s="28">
        <v>16</v>
      </c>
      <c r="I28" s="22">
        <v>33</v>
      </c>
      <c r="J28" s="28">
        <v>17</v>
      </c>
      <c r="K28" s="28">
        <v>13</v>
      </c>
      <c r="L28" s="28">
        <v>7</v>
      </c>
      <c r="M28" s="22">
        <v>27</v>
      </c>
      <c r="N28" s="28">
        <v>6</v>
      </c>
      <c r="O28" s="28">
        <v>5</v>
      </c>
      <c r="P28" s="28">
        <v>2</v>
      </c>
      <c r="Q28" s="22">
        <v>40</v>
      </c>
      <c r="R28" s="28">
        <v>18</v>
      </c>
      <c r="S28" s="28">
        <v>17</v>
      </c>
      <c r="T28" s="28">
        <v>14</v>
      </c>
      <c r="U28" s="22">
        <v>33</v>
      </c>
      <c r="V28" s="28">
        <v>43</v>
      </c>
      <c r="W28" s="28">
        <v>41</v>
      </c>
      <c r="X28" s="28">
        <v>15</v>
      </c>
      <c r="Y28" s="22">
        <v>9</v>
      </c>
    </row>
    <row r="29" spans="1:25" ht="13.5">
      <c r="A29" s="6" t="s">
        <v>177</v>
      </c>
      <c r="B29" s="28">
        <v>122</v>
      </c>
      <c r="C29" s="28">
        <v>88</v>
      </c>
      <c r="D29" s="28">
        <v>56</v>
      </c>
      <c r="E29" s="22">
        <v>233</v>
      </c>
      <c r="F29" s="28">
        <v>148</v>
      </c>
      <c r="G29" s="28">
        <v>105</v>
      </c>
      <c r="H29" s="28">
        <v>52</v>
      </c>
      <c r="I29" s="22">
        <v>193</v>
      </c>
      <c r="J29" s="28">
        <v>138</v>
      </c>
      <c r="K29" s="28">
        <v>97</v>
      </c>
      <c r="L29" s="28">
        <v>52</v>
      </c>
      <c r="M29" s="22">
        <v>189</v>
      </c>
      <c r="N29" s="28">
        <v>131</v>
      </c>
      <c r="O29" s="28">
        <v>91</v>
      </c>
      <c r="P29" s="28">
        <v>49</v>
      </c>
      <c r="Q29" s="22">
        <v>249</v>
      </c>
      <c r="R29" s="28">
        <v>175</v>
      </c>
      <c r="S29" s="28">
        <v>124</v>
      </c>
      <c r="T29" s="28">
        <v>70</v>
      </c>
      <c r="U29" s="22">
        <v>265</v>
      </c>
      <c r="V29" s="28">
        <v>184</v>
      </c>
      <c r="W29" s="28">
        <v>147</v>
      </c>
      <c r="X29" s="28">
        <v>69</v>
      </c>
      <c r="Y29" s="22">
        <v>338</v>
      </c>
    </row>
    <row r="30" spans="1:25" ht="14.25" thickBot="1">
      <c r="A30" s="25" t="s">
        <v>178</v>
      </c>
      <c r="B30" s="29">
        <v>102</v>
      </c>
      <c r="C30" s="29">
        <v>43</v>
      </c>
      <c r="D30" s="29">
        <v>-257</v>
      </c>
      <c r="E30" s="23">
        <v>90</v>
      </c>
      <c r="F30" s="29">
        <v>-1176</v>
      </c>
      <c r="G30" s="29">
        <v>-504</v>
      </c>
      <c r="H30" s="29">
        <v>-501</v>
      </c>
      <c r="I30" s="23">
        <v>-531</v>
      </c>
      <c r="J30" s="29">
        <v>-767</v>
      </c>
      <c r="K30" s="29">
        <v>-205</v>
      </c>
      <c r="L30" s="29">
        <v>-246</v>
      </c>
      <c r="M30" s="23">
        <v>139</v>
      </c>
      <c r="N30" s="29">
        <v>-251</v>
      </c>
      <c r="O30" s="29">
        <v>147</v>
      </c>
      <c r="P30" s="29">
        <v>-132</v>
      </c>
      <c r="Q30" s="23">
        <v>215</v>
      </c>
      <c r="R30" s="29">
        <v>-893</v>
      </c>
      <c r="S30" s="29">
        <v>-287</v>
      </c>
      <c r="T30" s="29">
        <v>-460</v>
      </c>
      <c r="U30" s="23">
        <v>-555</v>
      </c>
      <c r="V30" s="29">
        <v>-1109</v>
      </c>
      <c r="W30" s="29">
        <v>-236</v>
      </c>
      <c r="X30" s="29">
        <v>-402</v>
      </c>
      <c r="Y30" s="23">
        <v>1259</v>
      </c>
    </row>
    <row r="31" spans="1:25" ht="14.25" thickTop="1">
      <c r="A31" s="6" t="s">
        <v>180</v>
      </c>
      <c r="B31" s="28"/>
      <c r="C31" s="28"/>
      <c r="D31" s="28"/>
      <c r="E31" s="22">
        <v>146</v>
      </c>
      <c r="F31" s="28">
        <v>146</v>
      </c>
      <c r="G31" s="28">
        <v>146</v>
      </c>
      <c r="H31" s="28"/>
      <c r="I31" s="22"/>
      <c r="J31" s="28"/>
      <c r="K31" s="28"/>
      <c r="L31" s="28"/>
      <c r="M31" s="22"/>
      <c r="N31" s="28"/>
      <c r="O31" s="28"/>
      <c r="P31" s="28"/>
      <c r="Q31" s="22"/>
      <c r="R31" s="28"/>
      <c r="S31" s="28"/>
      <c r="T31" s="28"/>
      <c r="U31" s="22"/>
      <c r="V31" s="28"/>
      <c r="W31" s="28"/>
      <c r="X31" s="28"/>
      <c r="Y31" s="22"/>
    </row>
    <row r="32" spans="1:25" ht="13.5">
      <c r="A32" s="6" t="s">
        <v>181</v>
      </c>
      <c r="B32" s="28"/>
      <c r="C32" s="28"/>
      <c r="D32" s="28"/>
      <c r="E32" s="22">
        <v>146</v>
      </c>
      <c r="F32" s="28">
        <v>146</v>
      </c>
      <c r="G32" s="28">
        <v>146</v>
      </c>
      <c r="H32" s="28"/>
      <c r="I32" s="22"/>
      <c r="J32" s="28"/>
      <c r="K32" s="28"/>
      <c r="L32" s="28"/>
      <c r="M32" s="22"/>
      <c r="N32" s="28"/>
      <c r="O32" s="28"/>
      <c r="P32" s="28"/>
      <c r="Q32" s="22">
        <v>62</v>
      </c>
      <c r="R32" s="28"/>
      <c r="S32" s="28"/>
      <c r="T32" s="28"/>
      <c r="U32" s="22"/>
      <c r="V32" s="28"/>
      <c r="W32" s="28"/>
      <c r="X32" s="28"/>
      <c r="Y32" s="22"/>
    </row>
    <row r="33" spans="1:25" ht="13.5">
      <c r="A33" s="6" t="s">
        <v>183</v>
      </c>
      <c r="B33" s="28"/>
      <c r="C33" s="28"/>
      <c r="D33" s="28"/>
      <c r="E33" s="22"/>
      <c r="F33" s="28"/>
      <c r="G33" s="28"/>
      <c r="H33" s="28"/>
      <c r="I33" s="22"/>
      <c r="J33" s="28"/>
      <c r="K33" s="28"/>
      <c r="L33" s="28"/>
      <c r="M33" s="22"/>
      <c r="N33" s="28"/>
      <c r="O33" s="28"/>
      <c r="P33" s="28"/>
      <c r="Q33" s="22"/>
      <c r="R33" s="28"/>
      <c r="S33" s="28"/>
      <c r="T33" s="28"/>
      <c r="U33" s="22">
        <v>259</v>
      </c>
      <c r="V33" s="28">
        <v>259</v>
      </c>
      <c r="W33" s="28">
        <v>259</v>
      </c>
      <c r="X33" s="28">
        <v>259</v>
      </c>
      <c r="Y33" s="22"/>
    </row>
    <row r="34" spans="1:25" ht="13.5">
      <c r="A34" s="6" t="s">
        <v>184</v>
      </c>
      <c r="B34" s="28">
        <v>0</v>
      </c>
      <c r="C34" s="28">
        <v>0</v>
      </c>
      <c r="D34" s="28">
        <v>0</v>
      </c>
      <c r="E34" s="22">
        <v>5</v>
      </c>
      <c r="F34" s="28">
        <v>1</v>
      </c>
      <c r="G34" s="28">
        <v>0</v>
      </c>
      <c r="H34" s="28">
        <v>0</v>
      </c>
      <c r="I34" s="22">
        <v>2</v>
      </c>
      <c r="J34" s="28">
        <v>1</v>
      </c>
      <c r="K34" s="28">
        <v>1</v>
      </c>
      <c r="L34" s="28">
        <v>0</v>
      </c>
      <c r="M34" s="22">
        <v>7</v>
      </c>
      <c r="N34" s="28">
        <v>2</v>
      </c>
      <c r="O34" s="28">
        <v>2</v>
      </c>
      <c r="P34" s="28">
        <v>1</v>
      </c>
      <c r="Q34" s="22">
        <v>7</v>
      </c>
      <c r="R34" s="28">
        <v>3</v>
      </c>
      <c r="S34" s="28">
        <v>1</v>
      </c>
      <c r="T34" s="28">
        <v>1</v>
      </c>
      <c r="U34" s="22">
        <v>21</v>
      </c>
      <c r="V34" s="28">
        <v>12</v>
      </c>
      <c r="W34" s="28">
        <v>12</v>
      </c>
      <c r="X34" s="28">
        <v>10</v>
      </c>
      <c r="Y34" s="22">
        <v>38</v>
      </c>
    </row>
    <row r="35" spans="1:25" ht="13.5">
      <c r="A35" s="6" t="s">
        <v>186</v>
      </c>
      <c r="B35" s="28"/>
      <c r="C35" s="28"/>
      <c r="D35" s="28"/>
      <c r="E35" s="22">
        <v>113</v>
      </c>
      <c r="F35" s="28">
        <v>113</v>
      </c>
      <c r="G35" s="28">
        <v>107</v>
      </c>
      <c r="H35" s="28"/>
      <c r="I35" s="22">
        <v>49</v>
      </c>
      <c r="J35" s="28"/>
      <c r="K35" s="28"/>
      <c r="L35" s="28"/>
      <c r="M35" s="22"/>
      <c r="N35" s="28"/>
      <c r="O35" s="28"/>
      <c r="P35" s="28"/>
      <c r="Q35" s="22"/>
      <c r="R35" s="28"/>
      <c r="S35" s="28"/>
      <c r="T35" s="28"/>
      <c r="U35" s="22">
        <v>86</v>
      </c>
      <c r="V35" s="28"/>
      <c r="W35" s="28"/>
      <c r="X35" s="28"/>
      <c r="Y35" s="22"/>
    </row>
    <row r="36" spans="1:25" ht="13.5">
      <c r="A36" s="6" t="s">
        <v>192</v>
      </c>
      <c r="B36" s="28"/>
      <c r="C36" s="28"/>
      <c r="D36" s="28"/>
      <c r="E36" s="22">
        <v>1463</v>
      </c>
      <c r="F36" s="28">
        <v>1463</v>
      </c>
      <c r="G36" s="28">
        <v>1463</v>
      </c>
      <c r="H36" s="28"/>
      <c r="I36" s="22"/>
      <c r="J36" s="28"/>
      <c r="K36" s="28"/>
      <c r="L36" s="28"/>
      <c r="M36" s="22"/>
      <c r="N36" s="28"/>
      <c r="O36" s="28"/>
      <c r="P36" s="28"/>
      <c r="Q36" s="22"/>
      <c r="R36" s="28"/>
      <c r="S36" s="28"/>
      <c r="T36" s="28"/>
      <c r="U36" s="22"/>
      <c r="V36" s="28"/>
      <c r="W36" s="28"/>
      <c r="X36" s="28"/>
      <c r="Y36" s="22"/>
    </row>
    <row r="37" spans="1:25" ht="13.5">
      <c r="A37" s="6" t="s">
        <v>190</v>
      </c>
      <c r="B37" s="28"/>
      <c r="C37" s="28"/>
      <c r="D37" s="28"/>
      <c r="E37" s="22"/>
      <c r="F37" s="28"/>
      <c r="G37" s="28"/>
      <c r="H37" s="28"/>
      <c r="I37" s="22"/>
      <c r="J37" s="28"/>
      <c r="K37" s="28"/>
      <c r="L37" s="28"/>
      <c r="M37" s="22">
        <v>138</v>
      </c>
      <c r="N37" s="28"/>
      <c r="O37" s="28"/>
      <c r="P37" s="28"/>
      <c r="Q37" s="22"/>
      <c r="R37" s="28"/>
      <c r="S37" s="28"/>
      <c r="T37" s="28"/>
      <c r="U37" s="22"/>
      <c r="V37" s="28"/>
      <c r="W37" s="28"/>
      <c r="X37" s="28"/>
      <c r="Y37" s="22"/>
    </row>
    <row r="38" spans="1:25" ht="13.5">
      <c r="A38" s="6" t="s">
        <v>194</v>
      </c>
      <c r="B38" s="28">
        <v>0</v>
      </c>
      <c r="C38" s="28">
        <v>0</v>
      </c>
      <c r="D38" s="28">
        <v>0</v>
      </c>
      <c r="E38" s="22">
        <v>1582</v>
      </c>
      <c r="F38" s="28">
        <v>1578</v>
      </c>
      <c r="G38" s="28">
        <v>1571</v>
      </c>
      <c r="H38" s="28">
        <v>0</v>
      </c>
      <c r="I38" s="22">
        <v>811</v>
      </c>
      <c r="J38" s="28">
        <v>1</v>
      </c>
      <c r="K38" s="28">
        <v>1</v>
      </c>
      <c r="L38" s="28">
        <v>0</v>
      </c>
      <c r="M38" s="22">
        <v>166</v>
      </c>
      <c r="N38" s="28">
        <v>22</v>
      </c>
      <c r="O38" s="28">
        <v>22</v>
      </c>
      <c r="P38" s="28">
        <v>22</v>
      </c>
      <c r="Q38" s="22">
        <v>77</v>
      </c>
      <c r="R38" s="28">
        <v>3</v>
      </c>
      <c r="S38" s="28">
        <v>1</v>
      </c>
      <c r="T38" s="28">
        <v>1</v>
      </c>
      <c r="U38" s="22">
        <v>842</v>
      </c>
      <c r="V38" s="28">
        <v>271</v>
      </c>
      <c r="W38" s="28">
        <v>271</v>
      </c>
      <c r="X38" s="28">
        <v>269</v>
      </c>
      <c r="Y38" s="22">
        <v>806</v>
      </c>
    </row>
    <row r="39" spans="1:25" ht="13.5">
      <c r="A39" s="7" t="s">
        <v>195</v>
      </c>
      <c r="B39" s="28">
        <v>102</v>
      </c>
      <c r="C39" s="28">
        <v>43</v>
      </c>
      <c r="D39" s="28">
        <v>-257</v>
      </c>
      <c r="E39" s="22">
        <v>-1345</v>
      </c>
      <c r="F39" s="28">
        <v>-2607</v>
      </c>
      <c r="G39" s="28">
        <v>-1929</v>
      </c>
      <c r="H39" s="28">
        <v>-502</v>
      </c>
      <c r="I39" s="22">
        <v>-1342</v>
      </c>
      <c r="J39" s="28">
        <v>-769</v>
      </c>
      <c r="K39" s="28">
        <v>-206</v>
      </c>
      <c r="L39" s="28">
        <v>-246</v>
      </c>
      <c r="M39" s="22">
        <v>-27</v>
      </c>
      <c r="N39" s="28">
        <v>-274</v>
      </c>
      <c r="O39" s="28">
        <v>125</v>
      </c>
      <c r="P39" s="28">
        <v>-154</v>
      </c>
      <c r="Q39" s="22">
        <v>200</v>
      </c>
      <c r="R39" s="28">
        <v>-896</v>
      </c>
      <c r="S39" s="28">
        <v>-289</v>
      </c>
      <c r="T39" s="28">
        <v>-461</v>
      </c>
      <c r="U39" s="22">
        <v>-1397</v>
      </c>
      <c r="V39" s="28">
        <v>-1380</v>
      </c>
      <c r="W39" s="28">
        <v>-507</v>
      </c>
      <c r="X39" s="28">
        <v>-671</v>
      </c>
      <c r="Y39" s="22">
        <v>453</v>
      </c>
    </row>
    <row r="40" spans="1:25" ht="13.5">
      <c r="A40" s="7" t="s">
        <v>199</v>
      </c>
      <c r="B40" s="28">
        <v>37</v>
      </c>
      <c r="C40" s="28">
        <v>-85</v>
      </c>
      <c r="D40" s="28">
        <v>14</v>
      </c>
      <c r="E40" s="22">
        <v>-522</v>
      </c>
      <c r="F40" s="28">
        <v>-595</v>
      </c>
      <c r="G40" s="28">
        <v>-537</v>
      </c>
      <c r="H40" s="28">
        <v>-125</v>
      </c>
      <c r="I40" s="22">
        <v>544</v>
      </c>
      <c r="J40" s="28">
        <v>202</v>
      </c>
      <c r="K40" s="28">
        <v>174</v>
      </c>
      <c r="L40" s="28">
        <v>43</v>
      </c>
      <c r="M40" s="22">
        <v>156</v>
      </c>
      <c r="N40" s="28">
        <v>499</v>
      </c>
      <c r="O40" s="28">
        <v>282</v>
      </c>
      <c r="P40" s="28">
        <v>159</v>
      </c>
      <c r="Q40" s="22">
        <v>42</v>
      </c>
      <c r="R40" s="28">
        <v>51</v>
      </c>
      <c r="S40" s="28">
        <v>40</v>
      </c>
      <c r="T40" s="28">
        <v>-1</v>
      </c>
      <c r="U40" s="22">
        <v>271</v>
      </c>
      <c r="V40" s="28">
        <v>-109</v>
      </c>
      <c r="W40" s="28">
        <v>67</v>
      </c>
      <c r="X40" s="28">
        <v>9</v>
      </c>
      <c r="Y40" s="22">
        <v>103</v>
      </c>
    </row>
    <row r="41" spans="1:25" ht="13.5">
      <c r="A41" s="7" t="s">
        <v>37</v>
      </c>
      <c r="B41" s="28">
        <v>65</v>
      </c>
      <c r="C41" s="28">
        <v>128</v>
      </c>
      <c r="D41" s="28">
        <v>-272</v>
      </c>
      <c r="E41" s="22">
        <v>-823</v>
      </c>
      <c r="F41" s="28">
        <v>-2012</v>
      </c>
      <c r="G41" s="28">
        <v>-1392</v>
      </c>
      <c r="H41" s="28">
        <v>-376</v>
      </c>
      <c r="I41" s="22">
        <v>-1886</v>
      </c>
      <c r="J41" s="28">
        <v>-971</v>
      </c>
      <c r="K41" s="28">
        <v>-380</v>
      </c>
      <c r="L41" s="28">
        <v>-290</v>
      </c>
      <c r="M41" s="22">
        <v>-183</v>
      </c>
      <c r="N41" s="28">
        <v>-773</v>
      </c>
      <c r="O41" s="28">
        <v>-157</v>
      </c>
      <c r="P41" s="28">
        <v>-313</v>
      </c>
      <c r="Q41" s="22"/>
      <c r="R41" s="28"/>
      <c r="S41" s="28"/>
      <c r="T41" s="28"/>
      <c r="U41" s="22"/>
      <c r="V41" s="28"/>
      <c r="W41" s="28"/>
      <c r="X41" s="28"/>
      <c r="Y41" s="22"/>
    </row>
    <row r="42" spans="1:25" ht="14.25" thickBot="1">
      <c r="A42" s="7" t="s">
        <v>38</v>
      </c>
      <c r="B42" s="28">
        <v>65</v>
      </c>
      <c r="C42" s="28">
        <v>128</v>
      </c>
      <c r="D42" s="28">
        <v>-272</v>
      </c>
      <c r="E42" s="22">
        <v>-823</v>
      </c>
      <c r="F42" s="28">
        <v>-2012</v>
      </c>
      <c r="G42" s="28">
        <v>-1392</v>
      </c>
      <c r="H42" s="28">
        <v>-376</v>
      </c>
      <c r="I42" s="22">
        <v>-1886</v>
      </c>
      <c r="J42" s="28">
        <v>-971</v>
      </c>
      <c r="K42" s="28">
        <v>-380</v>
      </c>
      <c r="L42" s="28">
        <v>-290</v>
      </c>
      <c r="M42" s="22">
        <v>-183</v>
      </c>
      <c r="N42" s="28">
        <v>-773</v>
      </c>
      <c r="O42" s="28">
        <v>-157</v>
      </c>
      <c r="P42" s="28">
        <v>-313</v>
      </c>
      <c r="Q42" s="22">
        <v>157</v>
      </c>
      <c r="R42" s="28">
        <v>-948</v>
      </c>
      <c r="S42" s="28">
        <v>-329</v>
      </c>
      <c r="T42" s="28">
        <v>-460</v>
      </c>
      <c r="U42" s="22">
        <v>-1668</v>
      </c>
      <c r="V42" s="28">
        <v>-1270</v>
      </c>
      <c r="W42" s="28">
        <v>-575</v>
      </c>
      <c r="X42" s="28">
        <v>-681</v>
      </c>
      <c r="Y42" s="22">
        <v>350</v>
      </c>
    </row>
    <row r="43" spans="1:25" ht="14.25" thickTop="1">
      <c r="A43" s="8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</row>
    <row r="45" ht="13.5">
      <c r="A45" s="20" t="s">
        <v>145</v>
      </c>
    </row>
    <row r="46" ht="13.5">
      <c r="A46" s="20" t="s">
        <v>146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4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141</v>
      </c>
      <c r="B2" s="14">
        <v>6946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142</v>
      </c>
      <c r="B3" s="1" t="s">
        <v>143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40</v>
      </c>
      <c r="B4" s="15" t="str">
        <f>HYPERLINK("http://www.kabupro.jp/mark/20131108/S1000DGD.htm","四半期報告書")</f>
        <v>四半期報告書</v>
      </c>
      <c r="C4" s="15" t="str">
        <f>HYPERLINK("http://www.kabupro.jp/mark/20130627/S000DVRP.htm","有価証券報告書")</f>
        <v>有価証券報告書</v>
      </c>
      <c r="D4" s="15" t="str">
        <f>HYPERLINK("http://www.kabupro.jp/mark/20131108/S1000DGD.htm","四半期報告書")</f>
        <v>四半期報告書</v>
      </c>
      <c r="E4" s="15" t="str">
        <f>HYPERLINK("http://www.kabupro.jp/mark/20130627/S000DVRP.htm","有価証券報告書")</f>
        <v>有価証券報告書</v>
      </c>
      <c r="F4" s="15" t="str">
        <f>HYPERLINK("http://www.kabupro.jp/mark/20121106/S000C632.htm","四半期報告書")</f>
        <v>四半期報告書</v>
      </c>
      <c r="G4" s="15" t="str">
        <f>HYPERLINK("http://www.kabupro.jp/mark/20120628/S000BB67.htm","有価証券報告書")</f>
        <v>有価証券報告書</v>
      </c>
      <c r="H4" s="15" t="str">
        <f>HYPERLINK("http://www.kabupro.jp/mark/20110208/S0007OZX.htm","四半期報告書")</f>
        <v>四半期報告書</v>
      </c>
      <c r="I4" s="15" t="str">
        <f>HYPERLINK("http://www.kabupro.jp/mark/20111107/S0009LRH.htm","四半期報告書")</f>
        <v>四半期報告書</v>
      </c>
      <c r="J4" s="15" t="str">
        <f>HYPERLINK("http://www.kabupro.jp/mark/20100810/S0006JNK.htm","四半期報告書")</f>
        <v>四半期報告書</v>
      </c>
      <c r="K4" s="15" t="str">
        <f>HYPERLINK("http://www.kabupro.jp/mark/20110629/S0008RH1.htm","有価証券報告書")</f>
        <v>有価証券報告書</v>
      </c>
      <c r="L4" s="15" t="str">
        <f>HYPERLINK("http://www.kabupro.jp/mark/20110208/S0007OZX.htm","四半期報告書")</f>
        <v>四半期報告書</v>
      </c>
      <c r="M4" s="15" t="str">
        <f>HYPERLINK("http://www.kabupro.jp/mark/20101108/S000723V.htm","四半期報告書")</f>
        <v>四半期報告書</v>
      </c>
      <c r="N4" s="15" t="str">
        <f>HYPERLINK("http://www.kabupro.jp/mark/20100810/S0006JNK.htm","四半期報告書")</f>
        <v>四半期報告書</v>
      </c>
      <c r="O4" s="15" t="str">
        <f>HYPERLINK("http://www.kabupro.jp/mark/20100629/S00066T7.htm","有価証券報告書")</f>
        <v>有価証券報告書</v>
      </c>
      <c r="P4" s="15" t="str">
        <f>HYPERLINK("http://www.kabupro.jp/mark/20100209/S00053F8.htm","四半期報告書")</f>
        <v>四半期報告書</v>
      </c>
      <c r="Q4" s="15" t="str">
        <f>HYPERLINK("http://www.kabupro.jp/mark/20091109/S0004H2M.htm","四半期報告書")</f>
        <v>四半期報告書</v>
      </c>
      <c r="R4" s="15" t="str">
        <f>HYPERLINK("http://www.kabupro.jp/mark/20090807/S0003U2L.htm","四半期報告書")</f>
        <v>四半期報告書</v>
      </c>
      <c r="S4" s="15" t="str">
        <f>HYPERLINK("http://www.kabupro.jp/mark/20090626/S0003IFF.htm","有価証券報告書")</f>
        <v>有価証券報告書</v>
      </c>
    </row>
    <row r="5" spans="1:19" ht="14.25" thickBot="1">
      <c r="A5" s="11" t="s">
        <v>41</v>
      </c>
      <c r="B5" s="1" t="s">
        <v>205</v>
      </c>
      <c r="C5" s="1" t="s">
        <v>47</v>
      </c>
      <c r="D5" s="1" t="s">
        <v>205</v>
      </c>
      <c r="E5" s="1" t="s">
        <v>47</v>
      </c>
      <c r="F5" s="1" t="s">
        <v>211</v>
      </c>
      <c r="G5" s="1" t="s">
        <v>51</v>
      </c>
      <c r="H5" s="1" t="s">
        <v>221</v>
      </c>
      <c r="I5" s="1" t="s">
        <v>217</v>
      </c>
      <c r="J5" s="1" t="s">
        <v>225</v>
      </c>
      <c r="K5" s="1" t="s">
        <v>53</v>
      </c>
      <c r="L5" s="1" t="s">
        <v>221</v>
      </c>
      <c r="M5" s="1" t="s">
        <v>223</v>
      </c>
      <c r="N5" s="1" t="s">
        <v>225</v>
      </c>
      <c r="O5" s="1" t="s">
        <v>55</v>
      </c>
      <c r="P5" s="1" t="s">
        <v>227</v>
      </c>
      <c r="Q5" s="1" t="s">
        <v>229</v>
      </c>
      <c r="R5" s="1" t="s">
        <v>231</v>
      </c>
      <c r="S5" s="1" t="s">
        <v>57</v>
      </c>
    </row>
    <row r="6" spans="1:19" ht="15" thickBot="1" thickTop="1">
      <c r="A6" s="10" t="s">
        <v>42</v>
      </c>
      <c r="B6" s="18" t="s">
        <v>33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43</v>
      </c>
      <c r="B7" s="14" t="s">
        <v>3</v>
      </c>
      <c r="C7" s="16" t="s">
        <v>48</v>
      </c>
      <c r="D7" s="14" t="s">
        <v>3</v>
      </c>
      <c r="E7" s="16" t="s">
        <v>48</v>
      </c>
      <c r="F7" s="14" t="s">
        <v>3</v>
      </c>
      <c r="G7" s="16" t="s">
        <v>48</v>
      </c>
      <c r="H7" s="14" t="s">
        <v>3</v>
      </c>
      <c r="I7" s="14" t="s">
        <v>3</v>
      </c>
      <c r="J7" s="14" t="s">
        <v>3</v>
      </c>
      <c r="K7" s="16" t="s">
        <v>48</v>
      </c>
      <c r="L7" s="14" t="s">
        <v>3</v>
      </c>
      <c r="M7" s="14" t="s">
        <v>3</v>
      </c>
      <c r="N7" s="14" t="s">
        <v>3</v>
      </c>
      <c r="O7" s="16" t="s">
        <v>48</v>
      </c>
      <c r="P7" s="14" t="s">
        <v>3</v>
      </c>
      <c r="Q7" s="14" t="s">
        <v>3</v>
      </c>
      <c r="R7" s="14" t="s">
        <v>3</v>
      </c>
      <c r="S7" s="16" t="s">
        <v>48</v>
      </c>
    </row>
    <row r="8" spans="1:19" ht="13.5">
      <c r="A8" s="13" t="s">
        <v>44</v>
      </c>
      <c r="B8" s="1" t="s">
        <v>4</v>
      </c>
      <c r="C8" s="17" t="s">
        <v>147</v>
      </c>
      <c r="D8" s="1" t="s">
        <v>147</v>
      </c>
      <c r="E8" s="17" t="s">
        <v>148</v>
      </c>
      <c r="F8" s="1" t="s">
        <v>148</v>
      </c>
      <c r="G8" s="17" t="s">
        <v>149</v>
      </c>
      <c r="H8" s="1" t="s">
        <v>149</v>
      </c>
      <c r="I8" s="1" t="s">
        <v>149</v>
      </c>
      <c r="J8" s="1" t="s">
        <v>149</v>
      </c>
      <c r="K8" s="17" t="s">
        <v>150</v>
      </c>
      <c r="L8" s="1" t="s">
        <v>150</v>
      </c>
      <c r="M8" s="1" t="s">
        <v>150</v>
      </c>
      <c r="N8" s="1" t="s">
        <v>150</v>
      </c>
      <c r="O8" s="17" t="s">
        <v>151</v>
      </c>
      <c r="P8" s="1" t="s">
        <v>151</v>
      </c>
      <c r="Q8" s="1" t="s">
        <v>151</v>
      </c>
      <c r="R8" s="1" t="s">
        <v>151</v>
      </c>
      <c r="S8" s="17" t="s">
        <v>152</v>
      </c>
    </row>
    <row r="9" spans="1:19" ht="13.5">
      <c r="A9" s="13" t="s">
        <v>45</v>
      </c>
      <c r="B9" s="1" t="s">
        <v>206</v>
      </c>
      <c r="C9" s="17" t="s">
        <v>49</v>
      </c>
      <c r="D9" s="1" t="s">
        <v>212</v>
      </c>
      <c r="E9" s="17" t="s">
        <v>50</v>
      </c>
      <c r="F9" s="1" t="s">
        <v>218</v>
      </c>
      <c r="G9" s="17" t="s">
        <v>52</v>
      </c>
      <c r="H9" s="1" t="s">
        <v>222</v>
      </c>
      <c r="I9" s="1" t="s">
        <v>224</v>
      </c>
      <c r="J9" s="1" t="s">
        <v>226</v>
      </c>
      <c r="K9" s="17" t="s">
        <v>54</v>
      </c>
      <c r="L9" s="1" t="s">
        <v>228</v>
      </c>
      <c r="M9" s="1" t="s">
        <v>230</v>
      </c>
      <c r="N9" s="1" t="s">
        <v>232</v>
      </c>
      <c r="O9" s="17" t="s">
        <v>56</v>
      </c>
      <c r="P9" s="1" t="s">
        <v>234</v>
      </c>
      <c r="Q9" s="1" t="s">
        <v>236</v>
      </c>
      <c r="R9" s="1" t="s">
        <v>238</v>
      </c>
      <c r="S9" s="17" t="s">
        <v>58</v>
      </c>
    </row>
    <row r="10" spans="1:19" ht="14.25" thickBot="1">
      <c r="A10" s="13" t="s">
        <v>46</v>
      </c>
      <c r="B10" s="1" t="s">
        <v>60</v>
      </c>
      <c r="C10" s="17" t="s">
        <v>60</v>
      </c>
      <c r="D10" s="1" t="s">
        <v>60</v>
      </c>
      <c r="E10" s="17" t="s">
        <v>60</v>
      </c>
      <c r="F10" s="1" t="s">
        <v>60</v>
      </c>
      <c r="G10" s="17" t="s">
        <v>60</v>
      </c>
      <c r="H10" s="1" t="s">
        <v>60</v>
      </c>
      <c r="I10" s="1" t="s">
        <v>60</v>
      </c>
      <c r="J10" s="1" t="s">
        <v>60</v>
      </c>
      <c r="K10" s="17" t="s">
        <v>60</v>
      </c>
      <c r="L10" s="1" t="s">
        <v>60</v>
      </c>
      <c r="M10" s="1" t="s">
        <v>60</v>
      </c>
      <c r="N10" s="1" t="s">
        <v>60</v>
      </c>
      <c r="O10" s="17" t="s">
        <v>60</v>
      </c>
      <c r="P10" s="1" t="s">
        <v>60</v>
      </c>
      <c r="Q10" s="1" t="s">
        <v>60</v>
      </c>
      <c r="R10" s="1" t="s">
        <v>60</v>
      </c>
      <c r="S10" s="17" t="s">
        <v>60</v>
      </c>
    </row>
    <row r="11" spans="1:19" ht="14.25" thickTop="1">
      <c r="A11" s="30" t="s">
        <v>195</v>
      </c>
      <c r="B11" s="27">
        <v>43</v>
      </c>
      <c r="C11" s="21">
        <v>-1345</v>
      </c>
      <c r="D11" s="27">
        <v>-1929</v>
      </c>
      <c r="E11" s="21">
        <v>-1342</v>
      </c>
      <c r="F11" s="27">
        <v>-206</v>
      </c>
      <c r="G11" s="21">
        <v>-27</v>
      </c>
      <c r="H11" s="27">
        <v>-274</v>
      </c>
      <c r="I11" s="27">
        <v>125</v>
      </c>
      <c r="J11" s="27">
        <v>-154</v>
      </c>
      <c r="K11" s="21">
        <v>200</v>
      </c>
      <c r="L11" s="27">
        <v>-896</v>
      </c>
      <c r="M11" s="27">
        <v>-289</v>
      </c>
      <c r="N11" s="27">
        <v>-461</v>
      </c>
      <c r="O11" s="21">
        <v>-1397</v>
      </c>
      <c r="P11" s="27">
        <v>-1380</v>
      </c>
      <c r="Q11" s="27">
        <v>-507</v>
      </c>
      <c r="R11" s="27">
        <v>-671</v>
      </c>
      <c r="S11" s="21">
        <v>453</v>
      </c>
    </row>
    <row r="12" spans="1:19" ht="13.5">
      <c r="A12" s="6" t="s">
        <v>5</v>
      </c>
      <c r="B12" s="28">
        <v>204</v>
      </c>
      <c r="C12" s="22">
        <v>667</v>
      </c>
      <c r="D12" s="28">
        <v>359</v>
      </c>
      <c r="E12" s="22">
        <v>733</v>
      </c>
      <c r="F12" s="28">
        <v>396</v>
      </c>
      <c r="G12" s="22">
        <v>740</v>
      </c>
      <c r="H12" s="28">
        <v>552</v>
      </c>
      <c r="I12" s="28">
        <v>363</v>
      </c>
      <c r="J12" s="28">
        <v>169</v>
      </c>
      <c r="K12" s="22">
        <v>642</v>
      </c>
      <c r="L12" s="28">
        <v>464</v>
      </c>
      <c r="M12" s="28">
        <v>302</v>
      </c>
      <c r="N12" s="28">
        <v>146</v>
      </c>
      <c r="O12" s="22">
        <v>762</v>
      </c>
      <c r="P12" s="28">
        <v>559</v>
      </c>
      <c r="Q12" s="28">
        <v>362</v>
      </c>
      <c r="R12" s="28">
        <v>175</v>
      </c>
      <c r="S12" s="22">
        <v>847</v>
      </c>
    </row>
    <row r="13" spans="1:19" ht="13.5">
      <c r="A13" s="6" t="s">
        <v>185</v>
      </c>
      <c r="B13" s="28"/>
      <c r="C13" s="22">
        <v>113</v>
      </c>
      <c r="D13" s="28">
        <v>107</v>
      </c>
      <c r="E13" s="22">
        <v>49</v>
      </c>
      <c r="F13" s="28"/>
      <c r="G13" s="22"/>
      <c r="H13" s="28"/>
      <c r="I13" s="28"/>
      <c r="J13" s="28"/>
      <c r="K13" s="22"/>
      <c r="L13" s="28"/>
      <c r="M13" s="28"/>
      <c r="N13" s="28"/>
      <c r="O13" s="22"/>
      <c r="P13" s="28"/>
      <c r="Q13" s="28"/>
      <c r="R13" s="28"/>
      <c r="S13" s="22"/>
    </row>
    <row r="14" spans="1:19" ht="13.5">
      <c r="A14" s="6" t="s">
        <v>6</v>
      </c>
      <c r="B14" s="28">
        <v>231</v>
      </c>
      <c r="C14" s="22">
        <v>-723</v>
      </c>
      <c r="D14" s="28">
        <v>-788</v>
      </c>
      <c r="E14" s="22">
        <v>413</v>
      </c>
      <c r="F14" s="28">
        <v>252</v>
      </c>
      <c r="G14" s="22">
        <v>767</v>
      </c>
      <c r="H14" s="28">
        <v>758</v>
      </c>
      <c r="I14" s="28">
        <v>293</v>
      </c>
      <c r="J14" s="28">
        <v>146</v>
      </c>
      <c r="K14" s="22">
        <v>451</v>
      </c>
      <c r="L14" s="28">
        <v>401</v>
      </c>
      <c r="M14" s="28">
        <v>248</v>
      </c>
      <c r="N14" s="28">
        <v>135</v>
      </c>
      <c r="O14" s="22">
        <v>561</v>
      </c>
      <c r="P14" s="28">
        <v>408</v>
      </c>
      <c r="Q14" s="28">
        <v>272</v>
      </c>
      <c r="R14" s="28">
        <v>163</v>
      </c>
      <c r="S14" s="22">
        <v>376</v>
      </c>
    </row>
    <row r="15" spans="1:19" ht="13.5">
      <c r="A15" s="6" t="s">
        <v>7</v>
      </c>
      <c r="B15" s="28">
        <v>84</v>
      </c>
      <c r="C15" s="22">
        <v>230</v>
      </c>
      <c r="D15" s="28">
        <v>154</v>
      </c>
      <c r="E15" s="22">
        <v>169</v>
      </c>
      <c r="F15" s="28">
        <v>86</v>
      </c>
      <c r="G15" s="22">
        <v>-131</v>
      </c>
      <c r="H15" s="28">
        <v>-163</v>
      </c>
      <c r="I15" s="28">
        <v>130</v>
      </c>
      <c r="J15" s="28">
        <v>67</v>
      </c>
      <c r="K15" s="22">
        <v>219</v>
      </c>
      <c r="L15" s="28">
        <v>147</v>
      </c>
      <c r="M15" s="28">
        <v>58</v>
      </c>
      <c r="N15" s="28">
        <v>20</v>
      </c>
      <c r="O15" s="22">
        <v>-39</v>
      </c>
      <c r="P15" s="28">
        <v>-54</v>
      </c>
      <c r="Q15" s="28">
        <v>-36</v>
      </c>
      <c r="R15" s="28">
        <v>-17</v>
      </c>
      <c r="S15" s="22">
        <v>-169</v>
      </c>
    </row>
    <row r="16" spans="1:19" ht="13.5">
      <c r="A16" s="6" t="s">
        <v>8</v>
      </c>
      <c r="B16" s="28">
        <v>431</v>
      </c>
      <c r="C16" s="22">
        <v>-275</v>
      </c>
      <c r="D16" s="28">
        <v>131</v>
      </c>
      <c r="E16" s="22">
        <v>-423</v>
      </c>
      <c r="F16" s="28">
        <v>-251</v>
      </c>
      <c r="G16" s="22">
        <v>425</v>
      </c>
      <c r="H16" s="28">
        <v>147</v>
      </c>
      <c r="I16" s="28">
        <v>376</v>
      </c>
      <c r="J16" s="28">
        <v>-152</v>
      </c>
      <c r="K16" s="22">
        <v>311</v>
      </c>
      <c r="L16" s="28">
        <v>-7</v>
      </c>
      <c r="M16" s="28">
        <v>330</v>
      </c>
      <c r="N16" s="28"/>
      <c r="O16" s="22">
        <v>-712</v>
      </c>
      <c r="P16" s="28"/>
      <c r="Q16" s="28"/>
      <c r="R16" s="28"/>
      <c r="S16" s="22"/>
    </row>
    <row r="17" spans="1:19" ht="13.5">
      <c r="A17" s="6" t="s">
        <v>9</v>
      </c>
      <c r="B17" s="28">
        <v>0</v>
      </c>
      <c r="C17" s="22">
        <v>-2</v>
      </c>
      <c r="D17" s="28">
        <v>0</v>
      </c>
      <c r="E17" s="22">
        <v>-1</v>
      </c>
      <c r="F17" s="28">
        <v>0</v>
      </c>
      <c r="G17" s="22">
        <v>-1</v>
      </c>
      <c r="H17" s="28">
        <v>0</v>
      </c>
      <c r="I17" s="28">
        <v>0</v>
      </c>
      <c r="J17" s="28">
        <v>0</v>
      </c>
      <c r="K17" s="22">
        <v>-1</v>
      </c>
      <c r="L17" s="28">
        <v>0</v>
      </c>
      <c r="M17" s="28">
        <v>0</v>
      </c>
      <c r="N17" s="28">
        <v>0</v>
      </c>
      <c r="O17" s="22">
        <v>-3</v>
      </c>
      <c r="P17" s="28">
        <v>-2</v>
      </c>
      <c r="Q17" s="28">
        <v>-2</v>
      </c>
      <c r="R17" s="28">
        <v>0</v>
      </c>
      <c r="S17" s="22">
        <v>-3</v>
      </c>
    </row>
    <row r="18" spans="1:19" ht="13.5">
      <c r="A18" s="6" t="s">
        <v>173</v>
      </c>
      <c r="B18" s="28">
        <v>68</v>
      </c>
      <c r="C18" s="22">
        <v>134</v>
      </c>
      <c r="D18" s="28">
        <v>69</v>
      </c>
      <c r="E18" s="22">
        <v>159</v>
      </c>
      <c r="F18" s="28">
        <v>84</v>
      </c>
      <c r="G18" s="22">
        <v>161</v>
      </c>
      <c r="H18" s="28">
        <v>124</v>
      </c>
      <c r="I18" s="28">
        <v>86</v>
      </c>
      <c r="J18" s="28">
        <v>46</v>
      </c>
      <c r="K18" s="22">
        <v>209</v>
      </c>
      <c r="L18" s="28">
        <v>157</v>
      </c>
      <c r="M18" s="28">
        <v>106</v>
      </c>
      <c r="N18" s="28">
        <v>56</v>
      </c>
      <c r="O18" s="22">
        <v>188</v>
      </c>
      <c r="P18" s="28">
        <v>141</v>
      </c>
      <c r="Q18" s="28">
        <v>105</v>
      </c>
      <c r="R18" s="28">
        <v>54</v>
      </c>
      <c r="S18" s="22">
        <v>231</v>
      </c>
    </row>
    <row r="19" spans="1:19" ht="13.5">
      <c r="A19" s="6" t="s">
        <v>10</v>
      </c>
      <c r="B19" s="28">
        <v>1511</v>
      </c>
      <c r="C19" s="22">
        <v>-745</v>
      </c>
      <c r="D19" s="28">
        <v>245</v>
      </c>
      <c r="E19" s="22">
        <v>-532</v>
      </c>
      <c r="F19" s="28">
        <v>1495</v>
      </c>
      <c r="G19" s="22">
        <v>-1801</v>
      </c>
      <c r="H19" s="28">
        <v>-2004</v>
      </c>
      <c r="I19" s="28">
        <v>-983</v>
      </c>
      <c r="J19" s="28">
        <v>-658</v>
      </c>
      <c r="K19" s="22">
        <v>-936</v>
      </c>
      <c r="L19" s="28">
        <v>71</v>
      </c>
      <c r="M19" s="28">
        <v>171</v>
      </c>
      <c r="N19" s="28">
        <v>47</v>
      </c>
      <c r="O19" s="22">
        <v>2020</v>
      </c>
      <c r="P19" s="28">
        <v>3041</v>
      </c>
      <c r="Q19" s="28">
        <v>2361</v>
      </c>
      <c r="R19" s="28">
        <v>2072</v>
      </c>
      <c r="S19" s="22">
        <v>1234</v>
      </c>
    </row>
    <row r="20" spans="1:19" ht="13.5">
      <c r="A20" s="6" t="s">
        <v>11</v>
      </c>
      <c r="B20" s="28">
        <v>-333</v>
      </c>
      <c r="C20" s="22">
        <v>28</v>
      </c>
      <c r="D20" s="28">
        <v>-538</v>
      </c>
      <c r="E20" s="22">
        <v>2496</v>
      </c>
      <c r="F20" s="28">
        <v>545</v>
      </c>
      <c r="G20" s="22">
        <v>45</v>
      </c>
      <c r="H20" s="28">
        <v>-217</v>
      </c>
      <c r="I20" s="28">
        <v>-15</v>
      </c>
      <c r="J20" s="28">
        <v>168</v>
      </c>
      <c r="K20" s="22">
        <v>452</v>
      </c>
      <c r="L20" s="28">
        <v>-942</v>
      </c>
      <c r="M20" s="28">
        <v>420</v>
      </c>
      <c r="N20" s="28">
        <v>226</v>
      </c>
      <c r="O20" s="22">
        <v>2036</v>
      </c>
      <c r="P20" s="28">
        <v>-742</v>
      </c>
      <c r="Q20" s="28">
        <v>113</v>
      </c>
      <c r="R20" s="28">
        <v>-70</v>
      </c>
      <c r="S20" s="22">
        <v>1184</v>
      </c>
    </row>
    <row r="21" spans="1:19" ht="13.5">
      <c r="A21" s="6" t="s">
        <v>12</v>
      </c>
      <c r="B21" s="28">
        <v>-45</v>
      </c>
      <c r="C21" s="22">
        <v>125</v>
      </c>
      <c r="D21" s="28">
        <v>79</v>
      </c>
      <c r="E21" s="22">
        <v>-153</v>
      </c>
      <c r="F21" s="28">
        <v>-112</v>
      </c>
      <c r="G21" s="22">
        <v>191</v>
      </c>
      <c r="H21" s="28">
        <v>476</v>
      </c>
      <c r="I21" s="28">
        <v>475</v>
      </c>
      <c r="J21" s="28">
        <v>198</v>
      </c>
      <c r="K21" s="22">
        <v>1240</v>
      </c>
      <c r="L21" s="28">
        <v>761</v>
      </c>
      <c r="M21" s="28">
        <v>265</v>
      </c>
      <c r="N21" s="28">
        <v>-120</v>
      </c>
      <c r="O21" s="22">
        <v>-3031</v>
      </c>
      <c r="P21" s="28">
        <v>-1486</v>
      </c>
      <c r="Q21" s="28">
        <v>-1424</v>
      </c>
      <c r="R21" s="28">
        <v>-1165</v>
      </c>
      <c r="S21" s="22">
        <v>203</v>
      </c>
    </row>
    <row r="22" spans="1:19" ht="13.5">
      <c r="A22" s="6" t="s">
        <v>75</v>
      </c>
      <c r="B22" s="28">
        <v>-29</v>
      </c>
      <c r="C22" s="22">
        <v>362</v>
      </c>
      <c r="D22" s="28">
        <v>598</v>
      </c>
      <c r="E22" s="22">
        <v>-715</v>
      </c>
      <c r="F22" s="28">
        <v>-456</v>
      </c>
      <c r="G22" s="22">
        <v>963</v>
      </c>
      <c r="H22" s="28">
        <v>1211</v>
      </c>
      <c r="I22" s="28">
        <v>794</v>
      </c>
      <c r="J22" s="28">
        <v>745</v>
      </c>
      <c r="K22" s="22">
        <v>-514</v>
      </c>
      <c r="L22" s="28">
        <v>-428</v>
      </c>
      <c r="M22" s="28">
        <v>-568</v>
      </c>
      <c r="N22" s="28">
        <v>-510</v>
      </c>
      <c r="O22" s="22">
        <v>-18</v>
      </c>
      <c r="P22" s="28">
        <v>-482</v>
      </c>
      <c r="Q22" s="28">
        <v>-26</v>
      </c>
      <c r="R22" s="28">
        <v>-662</v>
      </c>
      <c r="S22" s="22">
        <v>49</v>
      </c>
    </row>
    <row r="23" spans="1:19" ht="13.5">
      <c r="A23" s="6" t="s">
        <v>13</v>
      </c>
      <c r="B23" s="28">
        <v>2165</v>
      </c>
      <c r="C23" s="22">
        <v>-1576</v>
      </c>
      <c r="D23" s="28">
        <v>-1513</v>
      </c>
      <c r="E23" s="22">
        <v>854</v>
      </c>
      <c r="F23" s="28">
        <v>1833</v>
      </c>
      <c r="G23" s="22">
        <v>1333</v>
      </c>
      <c r="H23" s="28">
        <v>609</v>
      </c>
      <c r="I23" s="28">
        <v>1646</v>
      </c>
      <c r="J23" s="28">
        <v>576</v>
      </c>
      <c r="K23" s="22">
        <v>2274</v>
      </c>
      <c r="L23" s="28">
        <v>-271</v>
      </c>
      <c r="M23" s="28">
        <v>1045</v>
      </c>
      <c r="N23" s="28">
        <v>-460</v>
      </c>
      <c r="O23" s="22">
        <v>366</v>
      </c>
      <c r="P23" s="28">
        <v>1</v>
      </c>
      <c r="Q23" s="28">
        <v>1217</v>
      </c>
      <c r="R23" s="28">
        <v>-123</v>
      </c>
      <c r="S23" s="22">
        <v>4409</v>
      </c>
    </row>
    <row r="24" spans="1:19" ht="13.5">
      <c r="A24" s="6" t="s">
        <v>14</v>
      </c>
      <c r="B24" s="28">
        <v>0</v>
      </c>
      <c r="C24" s="22">
        <v>2</v>
      </c>
      <c r="D24" s="28">
        <v>0</v>
      </c>
      <c r="E24" s="22">
        <v>1</v>
      </c>
      <c r="F24" s="28">
        <v>0</v>
      </c>
      <c r="G24" s="22">
        <v>1</v>
      </c>
      <c r="H24" s="28">
        <v>0</v>
      </c>
      <c r="I24" s="28">
        <v>0</v>
      </c>
      <c r="J24" s="28">
        <v>0</v>
      </c>
      <c r="K24" s="22">
        <v>1</v>
      </c>
      <c r="L24" s="28">
        <v>0</v>
      </c>
      <c r="M24" s="28">
        <v>0</v>
      </c>
      <c r="N24" s="28">
        <v>0</v>
      </c>
      <c r="O24" s="22">
        <v>3</v>
      </c>
      <c r="P24" s="28">
        <v>2</v>
      </c>
      <c r="Q24" s="28">
        <v>2</v>
      </c>
      <c r="R24" s="28">
        <v>0</v>
      </c>
      <c r="S24" s="22">
        <v>3</v>
      </c>
    </row>
    <row r="25" spans="1:19" ht="13.5">
      <c r="A25" s="6" t="s">
        <v>15</v>
      </c>
      <c r="B25" s="28">
        <v>-59</v>
      </c>
      <c r="C25" s="22">
        <v>-137</v>
      </c>
      <c r="D25" s="28">
        <v>-69</v>
      </c>
      <c r="E25" s="22">
        <v>-157</v>
      </c>
      <c r="F25" s="28">
        <v>-83</v>
      </c>
      <c r="G25" s="22">
        <v>-169</v>
      </c>
      <c r="H25" s="28">
        <v>-96</v>
      </c>
      <c r="I25" s="28">
        <v>-88</v>
      </c>
      <c r="J25" s="28">
        <v>-12</v>
      </c>
      <c r="K25" s="22">
        <v>-210</v>
      </c>
      <c r="L25" s="28">
        <v>-111</v>
      </c>
      <c r="M25" s="28">
        <v>-105</v>
      </c>
      <c r="N25" s="28">
        <v>-7</v>
      </c>
      <c r="O25" s="22">
        <v>-166</v>
      </c>
      <c r="P25" s="28">
        <v>-104</v>
      </c>
      <c r="Q25" s="28">
        <v>-95</v>
      </c>
      <c r="R25" s="28">
        <v>-15</v>
      </c>
      <c r="S25" s="22">
        <v>-203</v>
      </c>
    </row>
    <row r="26" spans="1:19" ht="13.5">
      <c r="A26" s="6" t="s">
        <v>16</v>
      </c>
      <c r="B26" s="28">
        <v>-3</v>
      </c>
      <c r="C26" s="22">
        <v>-254</v>
      </c>
      <c r="D26" s="28">
        <v>-194</v>
      </c>
      <c r="E26" s="22">
        <v>-749</v>
      </c>
      <c r="F26" s="28">
        <v>-598</v>
      </c>
      <c r="G26" s="22">
        <v>-88</v>
      </c>
      <c r="H26" s="28">
        <v>-88</v>
      </c>
      <c r="I26" s="28">
        <v>-86</v>
      </c>
      <c r="J26" s="28">
        <v>-86</v>
      </c>
      <c r="K26" s="22">
        <v>-25</v>
      </c>
      <c r="L26" s="28">
        <v>-25</v>
      </c>
      <c r="M26" s="28">
        <v>-23</v>
      </c>
      <c r="N26" s="28">
        <v>-23</v>
      </c>
      <c r="O26" s="22">
        <v>-83</v>
      </c>
      <c r="P26" s="28">
        <v>-81</v>
      </c>
      <c r="Q26" s="28">
        <v>-79</v>
      </c>
      <c r="R26" s="28">
        <v>-79</v>
      </c>
      <c r="S26" s="22">
        <v>-236</v>
      </c>
    </row>
    <row r="27" spans="1:19" ht="14.25" thickBot="1">
      <c r="A27" s="4" t="s">
        <v>17</v>
      </c>
      <c r="B27" s="29">
        <v>2103</v>
      </c>
      <c r="C27" s="23">
        <v>-1966</v>
      </c>
      <c r="D27" s="29">
        <v>-1776</v>
      </c>
      <c r="E27" s="23">
        <v>-52</v>
      </c>
      <c r="F27" s="29">
        <v>1152</v>
      </c>
      <c r="G27" s="23">
        <v>1077</v>
      </c>
      <c r="H27" s="29">
        <v>425</v>
      </c>
      <c r="I27" s="29">
        <v>1472</v>
      </c>
      <c r="J27" s="29">
        <v>476</v>
      </c>
      <c r="K27" s="23">
        <v>2040</v>
      </c>
      <c r="L27" s="29">
        <v>-407</v>
      </c>
      <c r="M27" s="29">
        <v>916</v>
      </c>
      <c r="N27" s="29">
        <v>-491</v>
      </c>
      <c r="O27" s="23">
        <v>120</v>
      </c>
      <c r="P27" s="29">
        <v>-182</v>
      </c>
      <c r="Q27" s="29">
        <v>1045</v>
      </c>
      <c r="R27" s="29">
        <v>-216</v>
      </c>
      <c r="S27" s="23">
        <v>3972</v>
      </c>
    </row>
    <row r="28" spans="1:19" ht="14.25" thickTop="1">
      <c r="A28" s="6" t="s">
        <v>18</v>
      </c>
      <c r="B28" s="28">
        <v>-311</v>
      </c>
      <c r="C28" s="22">
        <v>-611</v>
      </c>
      <c r="D28" s="28">
        <v>-352</v>
      </c>
      <c r="E28" s="22">
        <v>-402</v>
      </c>
      <c r="F28" s="28">
        <v>-238</v>
      </c>
      <c r="G28" s="22">
        <v>-494</v>
      </c>
      <c r="H28" s="28">
        <v>-355</v>
      </c>
      <c r="I28" s="28">
        <v>-183</v>
      </c>
      <c r="J28" s="28">
        <v>-101</v>
      </c>
      <c r="K28" s="22">
        <v>-419</v>
      </c>
      <c r="L28" s="28">
        <v>-272</v>
      </c>
      <c r="M28" s="28">
        <v>-197</v>
      </c>
      <c r="N28" s="28">
        <v>-36</v>
      </c>
      <c r="O28" s="22">
        <v>-433</v>
      </c>
      <c r="P28" s="28">
        <v>-361</v>
      </c>
      <c r="Q28" s="28">
        <v>-205</v>
      </c>
      <c r="R28" s="28">
        <v>-139</v>
      </c>
      <c r="S28" s="22">
        <v>-475</v>
      </c>
    </row>
    <row r="29" spans="1:19" ht="13.5">
      <c r="A29" s="6" t="s">
        <v>19</v>
      </c>
      <c r="B29" s="28"/>
      <c r="C29" s="22">
        <v>940</v>
      </c>
      <c r="D29" s="28"/>
      <c r="E29" s="22"/>
      <c r="F29" s="28"/>
      <c r="G29" s="22"/>
      <c r="H29" s="28"/>
      <c r="I29" s="28"/>
      <c r="J29" s="28"/>
      <c r="K29" s="22"/>
      <c r="L29" s="28"/>
      <c r="M29" s="28"/>
      <c r="N29" s="28"/>
      <c r="O29" s="22"/>
      <c r="P29" s="28"/>
      <c r="Q29" s="28"/>
      <c r="R29" s="28"/>
      <c r="S29" s="22"/>
    </row>
    <row r="30" spans="1:19" ht="13.5">
      <c r="A30" s="6" t="s">
        <v>20</v>
      </c>
      <c r="B30" s="28">
        <v>-13</v>
      </c>
      <c r="C30" s="22">
        <v>-16</v>
      </c>
      <c r="D30" s="28">
        <v>-6</v>
      </c>
      <c r="E30" s="22">
        <v>-31</v>
      </c>
      <c r="F30" s="28">
        <v>-4</v>
      </c>
      <c r="G30" s="22">
        <v>-42</v>
      </c>
      <c r="H30" s="28">
        <v>-32</v>
      </c>
      <c r="I30" s="28">
        <v>-23</v>
      </c>
      <c r="J30" s="28"/>
      <c r="K30" s="22">
        <v>-34</v>
      </c>
      <c r="L30" s="28">
        <v>-28</v>
      </c>
      <c r="M30" s="28">
        <v>-23</v>
      </c>
      <c r="N30" s="28"/>
      <c r="O30" s="22">
        <v>-25</v>
      </c>
      <c r="P30" s="28">
        <v>-22</v>
      </c>
      <c r="Q30" s="28">
        <v>-19</v>
      </c>
      <c r="R30" s="28"/>
      <c r="S30" s="22">
        <v>-70</v>
      </c>
    </row>
    <row r="31" spans="1:19" ht="13.5">
      <c r="A31" s="6" t="s">
        <v>21</v>
      </c>
      <c r="B31" s="28"/>
      <c r="C31" s="22"/>
      <c r="D31" s="28">
        <v>940</v>
      </c>
      <c r="E31" s="22"/>
      <c r="F31" s="28"/>
      <c r="G31" s="22"/>
      <c r="H31" s="28"/>
      <c r="I31" s="28"/>
      <c r="J31" s="28"/>
      <c r="K31" s="22"/>
      <c r="L31" s="28"/>
      <c r="M31" s="28"/>
      <c r="N31" s="28"/>
      <c r="O31" s="22"/>
      <c r="P31" s="28"/>
      <c r="Q31" s="28"/>
      <c r="R31" s="28"/>
      <c r="S31" s="22"/>
    </row>
    <row r="32" spans="1:19" ht="13.5">
      <c r="A32" s="6" t="s">
        <v>22</v>
      </c>
      <c r="B32" s="28">
        <v>-785</v>
      </c>
      <c r="C32" s="22"/>
      <c r="D32" s="28"/>
      <c r="E32" s="22"/>
      <c r="F32" s="28"/>
      <c r="G32" s="22">
        <v>-101</v>
      </c>
      <c r="H32" s="28"/>
      <c r="I32" s="28"/>
      <c r="J32" s="28"/>
      <c r="K32" s="22"/>
      <c r="L32" s="28"/>
      <c r="M32" s="28"/>
      <c r="N32" s="28"/>
      <c r="O32" s="22"/>
      <c r="P32" s="28"/>
      <c r="Q32" s="28"/>
      <c r="R32" s="28"/>
      <c r="S32" s="22"/>
    </row>
    <row r="33" spans="1:19" ht="13.5">
      <c r="A33" s="6" t="s">
        <v>176</v>
      </c>
      <c r="B33" s="28">
        <v>-7</v>
      </c>
      <c r="C33" s="22">
        <v>19</v>
      </c>
      <c r="D33" s="28">
        <v>20</v>
      </c>
      <c r="E33" s="22">
        <v>4</v>
      </c>
      <c r="F33" s="28">
        <v>3</v>
      </c>
      <c r="G33" s="22">
        <v>13</v>
      </c>
      <c r="H33" s="28">
        <v>17</v>
      </c>
      <c r="I33" s="28">
        <v>19</v>
      </c>
      <c r="J33" s="28">
        <v>-37</v>
      </c>
      <c r="K33" s="22">
        <v>6</v>
      </c>
      <c r="L33" s="28">
        <v>-3</v>
      </c>
      <c r="M33" s="28">
        <v>-5</v>
      </c>
      <c r="N33" s="28">
        <v>-2</v>
      </c>
      <c r="O33" s="22">
        <v>42</v>
      </c>
      <c r="P33" s="28">
        <v>30</v>
      </c>
      <c r="Q33" s="28">
        <v>30</v>
      </c>
      <c r="R33" s="28">
        <v>-1</v>
      </c>
      <c r="S33" s="22">
        <v>9</v>
      </c>
    </row>
    <row r="34" spans="1:19" ht="14.25" thickBot="1">
      <c r="A34" s="4" t="s">
        <v>23</v>
      </c>
      <c r="B34" s="29">
        <v>-1118</v>
      </c>
      <c r="C34" s="23">
        <v>331</v>
      </c>
      <c r="D34" s="29">
        <v>601</v>
      </c>
      <c r="E34" s="23">
        <v>-428</v>
      </c>
      <c r="F34" s="29">
        <v>-239</v>
      </c>
      <c r="G34" s="23">
        <v>-625</v>
      </c>
      <c r="H34" s="29">
        <v>-370</v>
      </c>
      <c r="I34" s="29">
        <v>-187</v>
      </c>
      <c r="J34" s="29">
        <v>-139</v>
      </c>
      <c r="K34" s="23">
        <v>-895</v>
      </c>
      <c r="L34" s="29">
        <v>-752</v>
      </c>
      <c r="M34" s="29">
        <v>-226</v>
      </c>
      <c r="N34" s="29">
        <v>-38</v>
      </c>
      <c r="O34" s="23">
        <v>-417</v>
      </c>
      <c r="P34" s="29">
        <v>-353</v>
      </c>
      <c r="Q34" s="29">
        <v>-194</v>
      </c>
      <c r="R34" s="29">
        <v>-140</v>
      </c>
      <c r="S34" s="23">
        <v>-536</v>
      </c>
    </row>
    <row r="35" spans="1:19" ht="14.25" thickTop="1">
      <c r="A35" s="6" t="s">
        <v>24</v>
      </c>
      <c r="B35" s="28">
        <v>-983</v>
      </c>
      <c r="C35" s="22">
        <v>12</v>
      </c>
      <c r="D35" s="28">
        <v>1052</v>
      </c>
      <c r="E35" s="22">
        <v>2</v>
      </c>
      <c r="F35" s="28">
        <v>-999</v>
      </c>
      <c r="G35" s="22">
        <v>1174</v>
      </c>
      <c r="H35" s="28">
        <v>300</v>
      </c>
      <c r="I35" s="28">
        <v>-500</v>
      </c>
      <c r="J35" s="28"/>
      <c r="K35" s="22">
        <v>-1100</v>
      </c>
      <c r="L35" s="28"/>
      <c r="M35" s="28"/>
      <c r="N35" s="28"/>
      <c r="O35" s="22">
        <v>760</v>
      </c>
      <c r="P35" s="28">
        <v>2710</v>
      </c>
      <c r="Q35" s="28">
        <v>980</v>
      </c>
      <c r="R35" s="28">
        <v>700</v>
      </c>
      <c r="S35" s="22">
        <v>-1810</v>
      </c>
    </row>
    <row r="36" spans="1:19" ht="13.5">
      <c r="A36" s="6" t="s">
        <v>25</v>
      </c>
      <c r="B36" s="28">
        <v>900</v>
      </c>
      <c r="C36" s="22">
        <v>3640</v>
      </c>
      <c r="D36" s="28"/>
      <c r="E36" s="22">
        <v>400</v>
      </c>
      <c r="F36" s="28"/>
      <c r="G36" s="22">
        <v>1500</v>
      </c>
      <c r="H36" s="28"/>
      <c r="I36" s="28"/>
      <c r="J36" s="28"/>
      <c r="K36" s="22"/>
      <c r="L36" s="28"/>
      <c r="M36" s="28"/>
      <c r="N36" s="28"/>
      <c r="O36" s="22">
        <v>7000</v>
      </c>
      <c r="P36" s="28">
        <v>2000</v>
      </c>
      <c r="Q36" s="28">
        <v>2000</v>
      </c>
      <c r="R36" s="28"/>
      <c r="S36" s="22">
        <v>2000</v>
      </c>
    </row>
    <row r="37" spans="1:19" ht="13.5">
      <c r="A37" s="6" t="s">
        <v>26</v>
      </c>
      <c r="B37" s="28">
        <v>-955</v>
      </c>
      <c r="C37" s="22">
        <v>-2866</v>
      </c>
      <c r="D37" s="28">
        <v>-983</v>
      </c>
      <c r="E37" s="22">
        <v>-1976</v>
      </c>
      <c r="F37" s="28">
        <v>-986</v>
      </c>
      <c r="G37" s="22">
        <v>-1672</v>
      </c>
      <c r="H37" s="28">
        <v>-836</v>
      </c>
      <c r="I37" s="28">
        <v>-836</v>
      </c>
      <c r="J37" s="28"/>
      <c r="K37" s="22">
        <v>-2197</v>
      </c>
      <c r="L37" s="28">
        <v>-1161</v>
      </c>
      <c r="M37" s="28">
        <v>-1161</v>
      </c>
      <c r="N37" s="28">
        <v>-125</v>
      </c>
      <c r="O37" s="22">
        <v>-4470</v>
      </c>
      <c r="P37" s="28">
        <v>-3960</v>
      </c>
      <c r="Q37" s="28">
        <v>-3845</v>
      </c>
      <c r="R37" s="28">
        <v>-115</v>
      </c>
      <c r="S37" s="22">
        <v>-1870</v>
      </c>
    </row>
    <row r="38" spans="1:19" ht="13.5">
      <c r="A38" s="6" t="s">
        <v>27</v>
      </c>
      <c r="B38" s="28"/>
      <c r="C38" s="22">
        <v>1484</v>
      </c>
      <c r="D38" s="28">
        <v>1484</v>
      </c>
      <c r="E38" s="22"/>
      <c r="F38" s="28"/>
      <c r="G38" s="22"/>
      <c r="H38" s="28"/>
      <c r="I38" s="28"/>
      <c r="J38" s="28"/>
      <c r="K38" s="22"/>
      <c r="L38" s="28"/>
      <c r="M38" s="28"/>
      <c r="N38" s="28"/>
      <c r="O38" s="22"/>
      <c r="P38" s="28"/>
      <c r="Q38" s="28"/>
      <c r="R38" s="28"/>
      <c r="S38" s="22"/>
    </row>
    <row r="39" spans="1:19" ht="13.5">
      <c r="A39" s="6" t="s">
        <v>28</v>
      </c>
      <c r="B39" s="28"/>
      <c r="C39" s="22">
        <v>0</v>
      </c>
      <c r="D39" s="28">
        <v>0</v>
      </c>
      <c r="E39" s="22">
        <v>0</v>
      </c>
      <c r="F39" s="28">
        <v>0</v>
      </c>
      <c r="G39" s="22">
        <v>-1</v>
      </c>
      <c r="H39" s="28">
        <v>-1</v>
      </c>
      <c r="I39" s="28">
        <v>-1</v>
      </c>
      <c r="J39" s="28">
        <v>0</v>
      </c>
      <c r="K39" s="22">
        <v>-1</v>
      </c>
      <c r="L39" s="28">
        <v>-1</v>
      </c>
      <c r="M39" s="28">
        <v>-1</v>
      </c>
      <c r="N39" s="28">
        <v>0</v>
      </c>
      <c r="O39" s="22">
        <v>-183</v>
      </c>
      <c r="P39" s="28">
        <v>-183</v>
      </c>
      <c r="Q39" s="28">
        <v>-183</v>
      </c>
      <c r="R39" s="28">
        <v>-136</v>
      </c>
      <c r="S39" s="22">
        <v>-192</v>
      </c>
    </row>
    <row r="40" spans="1:19" ht="13.5">
      <c r="A40" s="6" t="s">
        <v>176</v>
      </c>
      <c r="B40" s="28">
        <v>0</v>
      </c>
      <c r="C40" s="22">
        <v>0</v>
      </c>
      <c r="D40" s="28">
        <v>0</v>
      </c>
      <c r="E40" s="22">
        <v>0</v>
      </c>
      <c r="F40" s="28">
        <v>0</v>
      </c>
      <c r="G40" s="22">
        <v>0</v>
      </c>
      <c r="H40" s="28">
        <v>0</v>
      </c>
      <c r="I40" s="28">
        <v>0</v>
      </c>
      <c r="J40" s="28">
        <v>0</v>
      </c>
      <c r="K40" s="22">
        <v>0</v>
      </c>
      <c r="L40" s="28">
        <v>0</v>
      </c>
      <c r="M40" s="28">
        <v>0</v>
      </c>
      <c r="N40" s="28">
        <v>0</v>
      </c>
      <c r="O40" s="22">
        <v>0</v>
      </c>
      <c r="P40" s="28">
        <v>0</v>
      </c>
      <c r="Q40" s="28">
        <v>0</v>
      </c>
      <c r="R40" s="28">
        <v>0</v>
      </c>
      <c r="S40" s="22">
        <v>-1</v>
      </c>
    </row>
    <row r="41" spans="1:19" ht="14.25" thickBot="1">
      <c r="A41" s="4" t="s">
        <v>29</v>
      </c>
      <c r="B41" s="29">
        <v>-1038</v>
      </c>
      <c r="C41" s="23">
        <v>2270</v>
      </c>
      <c r="D41" s="29">
        <v>1553</v>
      </c>
      <c r="E41" s="23">
        <v>-1574</v>
      </c>
      <c r="F41" s="29">
        <v>-1986</v>
      </c>
      <c r="G41" s="23">
        <v>1000</v>
      </c>
      <c r="H41" s="29">
        <v>-537</v>
      </c>
      <c r="I41" s="29">
        <v>-1336</v>
      </c>
      <c r="J41" s="29">
        <v>0</v>
      </c>
      <c r="K41" s="23">
        <v>-3299</v>
      </c>
      <c r="L41" s="29">
        <v>-1162</v>
      </c>
      <c r="M41" s="29">
        <v>-1162</v>
      </c>
      <c r="N41" s="29">
        <v>-125</v>
      </c>
      <c r="O41" s="23">
        <v>3105</v>
      </c>
      <c r="P41" s="29">
        <v>565</v>
      </c>
      <c r="Q41" s="29">
        <v>-1048</v>
      </c>
      <c r="R41" s="29">
        <v>448</v>
      </c>
      <c r="S41" s="23">
        <v>-3180</v>
      </c>
    </row>
    <row r="42" spans="1:19" ht="14.25" thickTop="1">
      <c r="A42" s="7" t="s">
        <v>30</v>
      </c>
      <c r="B42" s="28">
        <v>-8</v>
      </c>
      <c r="C42" s="22">
        <v>-5</v>
      </c>
      <c r="D42" s="28">
        <v>0</v>
      </c>
      <c r="E42" s="22">
        <v>-1</v>
      </c>
      <c r="F42" s="28">
        <v>0</v>
      </c>
      <c r="G42" s="22"/>
      <c r="H42" s="28"/>
      <c r="I42" s="28"/>
      <c r="J42" s="28"/>
      <c r="K42" s="22"/>
      <c r="L42" s="28"/>
      <c r="M42" s="28"/>
      <c r="N42" s="28"/>
      <c r="O42" s="22"/>
      <c r="P42" s="28"/>
      <c r="Q42" s="28"/>
      <c r="R42" s="28"/>
      <c r="S42" s="22"/>
    </row>
    <row r="43" spans="1:19" ht="13.5">
      <c r="A43" s="7" t="s">
        <v>31</v>
      </c>
      <c r="B43" s="28">
        <v>-61</v>
      </c>
      <c r="C43" s="22">
        <v>630</v>
      </c>
      <c r="D43" s="28">
        <v>377</v>
      </c>
      <c r="E43" s="22">
        <v>-2057</v>
      </c>
      <c r="F43" s="28">
        <v>-1074</v>
      </c>
      <c r="G43" s="22">
        <v>1452</v>
      </c>
      <c r="H43" s="28">
        <v>-482</v>
      </c>
      <c r="I43" s="28">
        <v>-51</v>
      </c>
      <c r="J43" s="28">
        <v>337</v>
      </c>
      <c r="K43" s="22">
        <v>-2154</v>
      </c>
      <c r="L43" s="28">
        <v>-2322</v>
      </c>
      <c r="M43" s="28">
        <v>-472</v>
      </c>
      <c r="N43" s="28">
        <v>-655</v>
      </c>
      <c r="O43" s="22">
        <v>2808</v>
      </c>
      <c r="P43" s="28">
        <v>30</v>
      </c>
      <c r="Q43" s="28">
        <v>-197</v>
      </c>
      <c r="R43" s="28">
        <v>91</v>
      </c>
      <c r="S43" s="22">
        <v>255</v>
      </c>
    </row>
    <row r="44" spans="1:19" ht="13.5">
      <c r="A44" s="7" t="s">
        <v>32</v>
      </c>
      <c r="B44" s="28">
        <v>2461</v>
      </c>
      <c r="C44" s="22">
        <v>1830</v>
      </c>
      <c r="D44" s="28">
        <v>1830</v>
      </c>
      <c r="E44" s="22">
        <v>3888</v>
      </c>
      <c r="F44" s="28">
        <v>3888</v>
      </c>
      <c r="G44" s="22">
        <v>2435</v>
      </c>
      <c r="H44" s="28">
        <v>2435</v>
      </c>
      <c r="I44" s="28">
        <v>2435</v>
      </c>
      <c r="J44" s="28">
        <v>2435</v>
      </c>
      <c r="K44" s="22">
        <v>4590</v>
      </c>
      <c r="L44" s="28">
        <v>4590</v>
      </c>
      <c r="M44" s="28">
        <v>4590</v>
      </c>
      <c r="N44" s="28">
        <v>4590</v>
      </c>
      <c r="O44" s="22">
        <v>1781</v>
      </c>
      <c r="P44" s="28">
        <v>1781</v>
      </c>
      <c r="Q44" s="28">
        <v>1781</v>
      </c>
      <c r="R44" s="28">
        <v>1781</v>
      </c>
      <c r="S44" s="22">
        <v>1526</v>
      </c>
    </row>
    <row r="45" spans="1:19" ht="14.25" thickBot="1">
      <c r="A45" s="7" t="s">
        <v>32</v>
      </c>
      <c r="B45" s="28">
        <v>2399</v>
      </c>
      <c r="C45" s="22">
        <v>2461</v>
      </c>
      <c r="D45" s="28">
        <v>2208</v>
      </c>
      <c r="E45" s="22">
        <v>1830</v>
      </c>
      <c r="F45" s="28">
        <v>2813</v>
      </c>
      <c r="G45" s="22">
        <v>3888</v>
      </c>
      <c r="H45" s="28">
        <v>1953</v>
      </c>
      <c r="I45" s="28">
        <v>2383</v>
      </c>
      <c r="J45" s="28">
        <v>2772</v>
      </c>
      <c r="K45" s="22">
        <v>2435</v>
      </c>
      <c r="L45" s="28">
        <v>2267</v>
      </c>
      <c r="M45" s="28">
        <v>4117</v>
      </c>
      <c r="N45" s="28">
        <v>3934</v>
      </c>
      <c r="O45" s="22">
        <v>4590</v>
      </c>
      <c r="P45" s="28">
        <v>1811</v>
      </c>
      <c r="Q45" s="28">
        <v>1584</v>
      </c>
      <c r="R45" s="28">
        <v>1872</v>
      </c>
      <c r="S45" s="22">
        <v>1781</v>
      </c>
    </row>
    <row r="46" spans="1:19" ht="14.25" thickTop="1">
      <c r="A46" s="8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8" ht="13.5">
      <c r="A48" s="20" t="s">
        <v>145</v>
      </c>
    </row>
    <row r="49" ht="13.5">
      <c r="A49" s="20" t="s">
        <v>146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6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141</v>
      </c>
      <c r="B2" s="14">
        <v>6946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142</v>
      </c>
      <c r="B3" s="1" t="s">
        <v>143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40</v>
      </c>
      <c r="B4" s="15" t="str">
        <f>HYPERLINK("http://www.kabupro.jp/mark/20140206/S10012RH.htm","四半期報告書")</f>
        <v>四半期報告書</v>
      </c>
      <c r="C4" s="15" t="str">
        <f>HYPERLINK("http://www.kabupro.jp/mark/20131108/S1000DGD.htm","四半期報告書")</f>
        <v>四半期報告書</v>
      </c>
      <c r="D4" s="15" t="str">
        <f>HYPERLINK("http://www.kabupro.jp/mark/20130802/S000E4PR.htm","四半期報告書")</f>
        <v>四半期報告書</v>
      </c>
      <c r="E4" s="15" t="str">
        <f>HYPERLINK("http://www.kabupro.jp/mark/20140206/S10012RH.htm","四半期報告書")</f>
        <v>四半期報告書</v>
      </c>
      <c r="F4" s="15" t="str">
        <f>HYPERLINK("http://www.kabupro.jp/mark/20130207/S000CRVW.htm","四半期報告書")</f>
        <v>四半期報告書</v>
      </c>
      <c r="G4" s="15" t="str">
        <f>HYPERLINK("http://www.kabupro.jp/mark/20121106/S000C632.htm","四半期報告書")</f>
        <v>四半期報告書</v>
      </c>
      <c r="H4" s="15" t="str">
        <f>HYPERLINK("http://www.kabupro.jp/mark/20120807/S000BM4T.htm","四半期報告書")</f>
        <v>四半期報告書</v>
      </c>
      <c r="I4" s="15" t="str">
        <f>HYPERLINK("http://www.kabupro.jp/mark/20130627/S000DVRP.htm","有価証券報告書")</f>
        <v>有価証券報告書</v>
      </c>
      <c r="J4" s="15" t="str">
        <f>HYPERLINK("http://www.kabupro.jp/mark/20120207/S000A74B.htm","四半期報告書")</f>
        <v>四半期報告書</v>
      </c>
      <c r="K4" s="15" t="str">
        <f>HYPERLINK("http://www.kabupro.jp/mark/20111107/S0009LRH.htm","四半期報告書")</f>
        <v>四半期報告書</v>
      </c>
      <c r="L4" s="15" t="str">
        <f>HYPERLINK("http://www.kabupro.jp/mark/20110805/S000918M.htm","四半期報告書")</f>
        <v>四半期報告書</v>
      </c>
      <c r="M4" s="15" t="str">
        <f>HYPERLINK("http://www.kabupro.jp/mark/20120628/S000BB67.htm","有価証券報告書")</f>
        <v>有価証券報告書</v>
      </c>
      <c r="N4" s="15" t="str">
        <f>HYPERLINK("http://www.kabupro.jp/mark/20110208/S0007OZX.htm","四半期報告書")</f>
        <v>四半期報告書</v>
      </c>
      <c r="O4" s="15" t="str">
        <f>HYPERLINK("http://www.kabupro.jp/mark/20101108/S000723V.htm","四半期報告書")</f>
        <v>四半期報告書</v>
      </c>
      <c r="P4" s="15" t="str">
        <f>HYPERLINK("http://www.kabupro.jp/mark/20100810/S0006JNK.htm","四半期報告書")</f>
        <v>四半期報告書</v>
      </c>
      <c r="Q4" s="15" t="str">
        <f>HYPERLINK("http://www.kabupro.jp/mark/20110629/S0008RH1.htm","有価証券報告書")</f>
        <v>有価証券報告書</v>
      </c>
      <c r="R4" s="15" t="str">
        <f>HYPERLINK("http://www.kabupro.jp/mark/20100209/S00053F8.htm","四半期報告書")</f>
        <v>四半期報告書</v>
      </c>
      <c r="S4" s="15" t="str">
        <f>HYPERLINK("http://www.kabupro.jp/mark/20091109/S0004H2M.htm","四半期報告書")</f>
        <v>四半期報告書</v>
      </c>
      <c r="T4" s="15" t="str">
        <f>HYPERLINK("http://www.kabupro.jp/mark/20090807/S0003U2L.htm","四半期報告書")</f>
        <v>四半期報告書</v>
      </c>
      <c r="U4" s="15" t="str">
        <f>HYPERLINK("http://www.kabupro.jp/mark/20100629/S00066T7.htm","有価証券報告書")</f>
        <v>有価証券報告書</v>
      </c>
      <c r="V4" s="15" t="str">
        <f>HYPERLINK("http://www.kabupro.jp/mark/20090212/S0002I6Y.htm","四半期報告書")</f>
        <v>四半期報告書</v>
      </c>
      <c r="W4" s="15" t="str">
        <f>HYPERLINK("http://www.kabupro.jp/mark/20081114/S0001UZ1.htm","四半期報告書")</f>
        <v>四半期報告書</v>
      </c>
      <c r="X4" s="15" t="str">
        <f>HYPERLINK("http://www.kabupro.jp/mark/20080814/S00016PJ.htm","四半期報告書")</f>
        <v>四半期報告書</v>
      </c>
      <c r="Y4" s="15" t="str">
        <f>HYPERLINK("http://www.kabupro.jp/mark/20090626/S0003IFF.htm","有価証券報告書")</f>
        <v>有価証券報告書</v>
      </c>
    </row>
    <row r="5" spans="1:25" ht="14.25" thickBot="1">
      <c r="A5" s="11" t="s">
        <v>41</v>
      </c>
      <c r="B5" s="1" t="s">
        <v>202</v>
      </c>
      <c r="C5" s="1" t="s">
        <v>205</v>
      </c>
      <c r="D5" s="1" t="s">
        <v>207</v>
      </c>
      <c r="E5" s="1" t="s">
        <v>202</v>
      </c>
      <c r="F5" s="1" t="s">
        <v>209</v>
      </c>
      <c r="G5" s="1" t="s">
        <v>211</v>
      </c>
      <c r="H5" s="1" t="s">
        <v>213</v>
      </c>
      <c r="I5" s="1" t="s">
        <v>47</v>
      </c>
      <c r="J5" s="1" t="s">
        <v>215</v>
      </c>
      <c r="K5" s="1" t="s">
        <v>217</v>
      </c>
      <c r="L5" s="1" t="s">
        <v>219</v>
      </c>
      <c r="M5" s="1" t="s">
        <v>51</v>
      </c>
      <c r="N5" s="1" t="s">
        <v>221</v>
      </c>
      <c r="O5" s="1" t="s">
        <v>223</v>
      </c>
      <c r="P5" s="1" t="s">
        <v>225</v>
      </c>
      <c r="Q5" s="1" t="s">
        <v>53</v>
      </c>
      <c r="R5" s="1" t="s">
        <v>227</v>
      </c>
      <c r="S5" s="1" t="s">
        <v>229</v>
      </c>
      <c r="T5" s="1" t="s">
        <v>231</v>
      </c>
      <c r="U5" s="1" t="s">
        <v>55</v>
      </c>
      <c r="V5" s="1" t="s">
        <v>233</v>
      </c>
      <c r="W5" s="1" t="s">
        <v>235</v>
      </c>
      <c r="X5" s="1" t="s">
        <v>237</v>
      </c>
      <c r="Y5" s="1" t="s">
        <v>57</v>
      </c>
    </row>
    <row r="6" spans="1:25" ht="15" thickBot="1" thickTop="1">
      <c r="A6" s="10" t="s">
        <v>42</v>
      </c>
      <c r="B6" s="18" t="s">
        <v>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43</v>
      </c>
      <c r="B7" s="14" t="s">
        <v>203</v>
      </c>
      <c r="C7" s="14" t="s">
        <v>203</v>
      </c>
      <c r="D7" s="14" t="s">
        <v>203</v>
      </c>
      <c r="E7" s="16" t="s">
        <v>48</v>
      </c>
      <c r="F7" s="14" t="s">
        <v>203</v>
      </c>
      <c r="G7" s="14" t="s">
        <v>203</v>
      </c>
      <c r="H7" s="14" t="s">
        <v>203</v>
      </c>
      <c r="I7" s="16" t="s">
        <v>48</v>
      </c>
      <c r="J7" s="14" t="s">
        <v>203</v>
      </c>
      <c r="K7" s="14" t="s">
        <v>203</v>
      </c>
      <c r="L7" s="14" t="s">
        <v>203</v>
      </c>
      <c r="M7" s="16" t="s">
        <v>48</v>
      </c>
      <c r="N7" s="14" t="s">
        <v>203</v>
      </c>
      <c r="O7" s="14" t="s">
        <v>203</v>
      </c>
      <c r="P7" s="14" t="s">
        <v>203</v>
      </c>
      <c r="Q7" s="16" t="s">
        <v>48</v>
      </c>
      <c r="R7" s="14" t="s">
        <v>203</v>
      </c>
      <c r="S7" s="14" t="s">
        <v>203</v>
      </c>
      <c r="T7" s="14" t="s">
        <v>203</v>
      </c>
      <c r="U7" s="16" t="s">
        <v>48</v>
      </c>
      <c r="V7" s="14" t="s">
        <v>203</v>
      </c>
      <c r="W7" s="14" t="s">
        <v>203</v>
      </c>
      <c r="X7" s="14" t="s">
        <v>203</v>
      </c>
      <c r="Y7" s="16" t="s">
        <v>48</v>
      </c>
    </row>
    <row r="8" spans="1:25" ht="13.5">
      <c r="A8" s="13" t="s">
        <v>44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45</v>
      </c>
      <c r="B9" s="1" t="s">
        <v>204</v>
      </c>
      <c r="C9" s="1" t="s">
        <v>206</v>
      </c>
      <c r="D9" s="1" t="s">
        <v>208</v>
      </c>
      <c r="E9" s="17" t="s">
        <v>49</v>
      </c>
      <c r="F9" s="1" t="s">
        <v>210</v>
      </c>
      <c r="G9" s="1" t="s">
        <v>212</v>
      </c>
      <c r="H9" s="1" t="s">
        <v>214</v>
      </c>
      <c r="I9" s="17" t="s">
        <v>50</v>
      </c>
      <c r="J9" s="1" t="s">
        <v>216</v>
      </c>
      <c r="K9" s="1" t="s">
        <v>218</v>
      </c>
      <c r="L9" s="1" t="s">
        <v>220</v>
      </c>
      <c r="M9" s="17" t="s">
        <v>52</v>
      </c>
      <c r="N9" s="1" t="s">
        <v>222</v>
      </c>
      <c r="O9" s="1" t="s">
        <v>224</v>
      </c>
      <c r="P9" s="1" t="s">
        <v>226</v>
      </c>
      <c r="Q9" s="17" t="s">
        <v>54</v>
      </c>
      <c r="R9" s="1" t="s">
        <v>228</v>
      </c>
      <c r="S9" s="1" t="s">
        <v>230</v>
      </c>
      <c r="T9" s="1" t="s">
        <v>232</v>
      </c>
      <c r="U9" s="17" t="s">
        <v>56</v>
      </c>
      <c r="V9" s="1" t="s">
        <v>234</v>
      </c>
      <c r="W9" s="1" t="s">
        <v>236</v>
      </c>
      <c r="X9" s="1" t="s">
        <v>238</v>
      </c>
      <c r="Y9" s="17" t="s">
        <v>58</v>
      </c>
    </row>
    <row r="10" spans="1:25" ht="14.25" thickBot="1">
      <c r="A10" s="13" t="s">
        <v>46</v>
      </c>
      <c r="B10" s="1" t="s">
        <v>60</v>
      </c>
      <c r="C10" s="1" t="s">
        <v>60</v>
      </c>
      <c r="D10" s="1" t="s">
        <v>60</v>
      </c>
      <c r="E10" s="17" t="s">
        <v>60</v>
      </c>
      <c r="F10" s="1" t="s">
        <v>60</v>
      </c>
      <c r="G10" s="1" t="s">
        <v>60</v>
      </c>
      <c r="H10" s="1" t="s">
        <v>60</v>
      </c>
      <c r="I10" s="17" t="s">
        <v>60</v>
      </c>
      <c r="J10" s="1" t="s">
        <v>60</v>
      </c>
      <c r="K10" s="1" t="s">
        <v>60</v>
      </c>
      <c r="L10" s="1" t="s">
        <v>60</v>
      </c>
      <c r="M10" s="17" t="s">
        <v>60</v>
      </c>
      <c r="N10" s="1" t="s">
        <v>60</v>
      </c>
      <c r="O10" s="1" t="s">
        <v>60</v>
      </c>
      <c r="P10" s="1" t="s">
        <v>60</v>
      </c>
      <c r="Q10" s="17" t="s">
        <v>60</v>
      </c>
      <c r="R10" s="1" t="s">
        <v>60</v>
      </c>
      <c r="S10" s="1" t="s">
        <v>60</v>
      </c>
      <c r="T10" s="1" t="s">
        <v>60</v>
      </c>
      <c r="U10" s="17" t="s">
        <v>60</v>
      </c>
      <c r="V10" s="1" t="s">
        <v>60</v>
      </c>
      <c r="W10" s="1" t="s">
        <v>60</v>
      </c>
      <c r="X10" s="1" t="s">
        <v>60</v>
      </c>
      <c r="Y10" s="17" t="s">
        <v>60</v>
      </c>
    </row>
    <row r="11" spans="1:25" ht="14.25" thickTop="1">
      <c r="A11" s="9" t="s">
        <v>59</v>
      </c>
      <c r="B11" s="27">
        <v>2870</v>
      </c>
      <c r="C11" s="27">
        <v>2399</v>
      </c>
      <c r="D11" s="27">
        <v>2683</v>
      </c>
      <c r="E11" s="21">
        <v>2461</v>
      </c>
      <c r="F11" s="27">
        <v>1829</v>
      </c>
      <c r="G11" s="27">
        <v>2208</v>
      </c>
      <c r="H11" s="27">
        <v>2159</v>
      </c>
      <c r="I11" s="21">
        <v>1830</v>
      </c>
      <c r="J11" s="27">
        <v>2284</v>
      </c>
      <c r="K11" s="27">
        <v>2813</v>
      </c>
      <c r="L11" s="27">
        <v>3062</v>
      </c>
      <c r="M11" s="21">
        <v>3888</v>
      </c>
      <c r="N11" s="27">
        <v>1953</v>
      </c>
      <c r="O11" s="27">
        <v>2383</v>
      </c>
      <c r="P11" s="27">
        <v>2772</v>
      </c>
      <c r="Q11" s="21">
        <v>2435</v>
      </c>
      <c r="R11" s="27">
        <v>2267</v>
      </c>
      <c r="S11" s="27">
        <v>4117</v>
      </c>
      <c r="T11" s="27">
        <v>2735</v>
      </c>
      <c r="U11" s="21">
        <v>4590</v>
      </c>
      <c r="V11" s="27">
        <v>1811</v>
      </c>
      <c r="W11" s="27">
        <v>1584</v>
      </c>
      <c r="X11" s="27">
        <v>1872</v>
      </c>
      <c r="Y11" s="21">
        <v>1781</v>
      </c>
    </row>
    <row r="12" spans="1:25" ht="13.5">
      <c r="A12" s="2" t="s">
        <v>239</v>
      </c>
      <c r="B12" s="28">
        <v>11137</v>
      </c>
      <c r="C12" s="28">
        <v>10157</v>
      </c>
      <c r="D12" s="28">
        <v>10600</v>
      </c>
      <c r="E12" s="22">
        <v>11461</v>
      </c>
      <c r="F12" s="28">
        <v>9991</v>
      </c>
      <c r="G12" s="28">
        <v>10472</v>
      </c>
      <c r="H12" s="28">
        <v>9767</v>
      </c>
      <c r="I12" s="22">
        <v>10718</v>
      </c>
      <c r="J12" s="28">
        <v>9220</v>
      </c>
      <c r="K12" s="28">
        <v>8691</v>
      </c>
      <c r="L12" s="28">
        <v>9888</v>
      </c>
      <c r="M12" s="22">
        <v>10187</v>
      </c>
      <c r="N12" s="28">
        <v>10398</v>
      </c>
      <c r="O12" s="28">
        <v>9377</v>
      </c>
      <c r="P12" s="28">
        <v>9052</v>
      </c>
      <c r="Q12" s="22">
        <v>8393</v>
      </c>
      <c r="R12" s="28">
        <v>7386</v>
      </c>
      <c r="S12" s="28">
        <v>7286</v>
      </c>
      <c r="T12" s="28">
        <v>7409</v>
      </c>
      <c r="U12" s="22">
        <v>7457</v>
      </c>
      <c r="V12" s="28">
        <v>6436</v>
      </c>
      <c r="W12" s="28">
        <v>7116</v>
      </c>
      <c r="X12" s="28">
        <v>7408</v>
      </c>
      <c r="Y12" s="22">
        <v>9478</v>
      </c>
    </row>
    <row r="13" spans="1:25" ht="13.5">
      <c r="A13" s="2" t="s">
        <v>63</v>
      </c>
      <c r="B13" s="28"/>
      <c r="C13" s="28"/>
      <c r="D13" s="28"/>
      <c r="E13" s="22"/>
      <c r="F13" s="28"/>
      <c r="G13" s="28"/>
      <c r="H13" s="28"/>
      <c r="I13" s="22"/>
      <c r="J13" s="28"/>
      <c r="K13" s="28"/>
      <c r="L13" s="28"/>
      <c r="M13" s="22"/>
      <c r="N13" s="28"/>
      <c r="O13" s="28"/>
      <c r="P13" s="28"/>
      <c r="Q13" s="22"/>
      <c r="R13" s="28"/>
      <c r="S13" s="28"/>
      <c r="T13" s="28">
        <v>1199</v>
      </c>
      <c r="U13" s="22"/>
      <c r="V13" s="28"/>
      <c r="W13" s="28"/>
      <c r="X13" s="28"/>
      <c r="Y13" s="22"/>
    </row>
    <row r="14" spans="1:25" ht="13.5">
      <c r="A14" s="2" t="s">
        <v>64</v>
      </c>
      <c r="B14" s="28"/>
      <c r="C14" s="28"/>
      <c r="D14" s="28"/>
      <c r="E14" s="22"/>
      <c r="F14" s="28"/>
      <c r="G14" s="28"/>
      <c r="H14" s="28"/>
      <c r="I14" s="22"/>
      <c r="J14" s="28"/>
      <c r="K14" s="28"/>
      <c r="L14" s="28"/>
      <c r="M14" s="22"/>
      <c r="N14" s="28"/>
      <c r="O14" s="28"/>
      <c r="P14" s="28"/>
      <c r="Q14" s="22"/>
      <c r="R14" s="28"/>
      <c r="S14" s="28"/>
      <c r="T14" s="28"/>
      <c r="U14" s="22"/>
      <c r="V14" s="28">
        <v>449</v>
      </c>
      <c r="W14" s="28">
        <v>438</v>
      </c>
      <c r="X14" s="28">
        <v>501</v>
      </c>
      <c r="Y14" s="22"/>
    </row>
    <row r="15" spans="1:25" ht="13.5">
      <c r="A15" s="2" t="s">
        <v>65</v>
      </c>
      <c r="B15" s="28"/>
      <c r="C15" s="28"/>
      <c r="D15" s="28"/>
      <c r="E15" s="22"/>
      <c r="F15" s="28"/>
      <c r="G15" s="28"/>
      <c r="H15" s="28"/>
      <c r="I15" s="22"/>
      <c r="J15" s="28"/>
      <c r="K15" s="28"/>
      <c r="L15" s="28"/>
      <c r="M15" s="22"/>
      <c r="N15" s="28"/>
      <c r="O15" s="28"/>
      <c r="P15" s="28"/>
      <c r="Q15" s="22"/>
      <c r="R15" s="28"/>
      <c r="S15" s="28"/>
      <c r="T15" s="28"/>
      <c r="U15" s="22"/>
      <c r="V15" s="28">
        <v>265</v>
      </c>
      <c r="W15" s="28">
        <v>298</v>
      </c>
      <c r="X15" s="28">
        <v>347</v>
      </c>
      <c r="Y15" s="22"/>
    </row>
    <row r="16" spans="1:25" ht="13.5">
      <c r="A16" s="2" t="s">
        <v>66</v>
      </c>
      <c r="B16" s="28"/>
      <c r="C16" s="28"/>
      <c r="D16" s="28"/>
      <c r="E16" s="22"/>
      <c r="F16" s="28"/>
      <c r="G16" s="28"/>
      <c r="H16" s="28"/>
      <c r="I16" s="22"/>
      <c r="J16" s="28"/>
      <c r="K16" s="28"/>
      <c r="L16" s="28"/>
      <c r="M16" s="22"/>
      <c r="N16" s="28"/>
      <c r="O16" s="28"/>
      <c r="P16" s="28"/>
      <c r="Q16" s="22"/>
      <c r="R16" s="28"/>
      <c r="S16" s="28"/>
      <c r="T16" s="28"/>
      <c r="U16" s="22"/>
      <c r="V16" s="28">
        <v>2798</v>
      </c>
      <c r="W16" s="28">
        <v>2815</v>
      </c>
      <c r="X16" s="28">
        <v>2810</v>
      </c>
      <c r="Y16" s="22"/>
    </row>
    <row r="17" spans="1:25" ht="13.5">
      <c r="A17" s="2" t="s">
        <v>240</v>
      </c>
      <c r="B17" s="28"/>
      <c r="C17" s="28"/>
      <c r="D17" s="28"/>
      <c r="E17" s="22"/>
      <c r="F17" s="28"/>
      <c r="G17" s="28"/>
      <c r="H17" s="28"/>
      <c r="I17" s="22"/>
      <c r="J17" s="28"/>
      <c r="K17" s="28"/>
      <c r="L17" s="28"/>
      <c r="M17" s="22"/>
      <c r="N17" s="28"/>
      <c r="O17" s="28"/>
      <c r="P17" s="28"/>
      <c r="Q17" s="22"/>
      <c r="R17" s="28"/>
      <c r="S17" s="28"/>
      <c r="T17" s="28"/>
      <c r="U17" s="22"/>
      <c r="V17" s="28">
        <v>6873</v>
      </c>
      <c r="W17" s="28">
        <v>6054</v>
      </c>
      <c r="X17" s="28">
        <v>6091</v>
      </c>
      <c r="Y17" s="22"/>
    </row>
    <row r="18" spans="1:25" ht="13.5">
      <c r="A18" s="2" t="s">
        <v>69</v>
      </c>
      <c r="B18" s="28">
        <v>5375</v>
      </c>
      <c r="C18" s="28">
        <v>5224</v>
      </c>
      <c r="D18" s="28">
        <v>5276</v>
      </c>
      <c r="E18" s="22">
        <v>4853</v>
      </c>
      <c r="F18" s="28">
        <v>5498</v>
      </c>
      <c r="G18" s="28">
        <v>5426</v>
      </c>
      <c r="H18" s="28">
        <v>5375</v>
      </c>
      <c r="I18" s="22">
        <v>4889</v>
      </c>
      <c r="J18" s="28">
        <v>7235</v>
      </c>
      <c r="K18" s="28">
        <v>6841</v>
      </c>
      <c r="L18" s="28">
        <v>6790</v>
      </c>
      <c r="M18" s="22">
        <v>7388</v>
      </c>
      <c r="N18" s="28">
        <v>7596</v>
      </c>
      <c r="O18" s="28">
        <v>7393</v>
      </c>
      <c r="P18" s="28">
        <v>7209</v>
      </c>
      <c r="Q18" s="22">
        <v>7378</v>
      </c>
      <c r="R18" s="28">
        <v>8773</v>
      </c>
      <c r="S18" s="28">
        <v>7274</v>
      </c>
      <c r="T18" s="28">
        <v>7468</v>
      </c>
      <c r="U18" s="22">
        <v>7694</v>
      </c>
      <c r="V18" s="28"/>
      <c r="W18" s="28"/>
      <c r="X18" s="28"/>
      <c r="Y18" s="22">
        <v>9731</v>
      </c>
    </row>
    <row r="19" spans="1:25" ht="13.5">
      <c r="A19" s="2" t="s">
        <v>72</v>
      </c>
      <c r="B19" s="28"/>
      <c r="C19" s="28"/>
      <c r="D19" s="28"/>
      <c r="E19" s="22"/>
      <c r="F19" s="28"/>
      <c r="G19" s="28"/>
      <c r="H19" s="28"/>
      <c r="I19" s="22">
        <v>464</v>
      </c>
      <c r="J19" s="28"/>
      <c r="K19" s="28"/>
      <c r="L19" s="28"/>
      <c r="M19" s="22">
        <v>580</v>
      </c>
      <c r="N19" s="28"/>
      <c r="O19" s="28"/>
      <c r="P19" s="28"/>
      <c r="Q19" s="22">
        <v>522</v>
      </c>
      <c r="R19" s="28"/>
      <c r="S19" s="28"/>
      <c r="T19" s="28"/>
      <c r="U19" s="22">
        <v>389</v>
      </c>
      <c r="V19" s="28"/>
      <c r="W19" s="28"/>
      <c r="X19" s="28"/>
      <c r="Y19" s="22">
        <v>530</v>
      </c>
    </row>
    <row r="20" spans="1:25" ht="13.5">
      <c r="A20" s="2" t="s">
        <v>75</v>
      </c>
      <c r="B20" s="28">
        <v>980</v>
      </c>
      <c r="C20" s="28">
        <v>1020</v>
      </c>
      <c r="D20" s="28">
        <v>929</v>
      </c>
      <c r="E20" s="22">
        <v>1089</v>
      </c>
      <c r="F20" s="28">
        <v>1582</v>
      </c>
      <c r="G20" s="28">
        <v>1041</v>
      </c>
      <c r="H20" s="28">
        <v>750</v>
      </c>
      <c r="I20" s="22">
        <v>336</v>
      </c>
      <c r="J20" s="28">
        <v>954</v>
      </c>
      <c r="K20" s="28">
        <v>950</v>
      </c>
      <c r="L20" s="28">
        <v>934</v>
      </c>
      <c r="M20" s="22">
        <v>353</v>
      </c>
      <c r="N20" s="28">
        <v>1006</v>
      </c>
      <c r="O20" s="28">
        <v>983</v>
      </c>
      <c r="P20" s="28">
        <v>1001</v>
      </c>
      <c r="Q20" s="22">
        <v>554</v>
      </c>
      <c r="R20" s="28">
        <v>1024</v>
      </c>
      <c r="S20" s="28">
        <v>891</v>
      </c>
      <c r="T20" s="28">
        <v>917</v>
      </c>
      <c r="U20" s="22">
        <v>371</v>
      </c>
      <c r="V20" s="28">
        <v>1325</v>
      </c>
      <c r="W20" s="28">
        <v>1030</v>
      </c>
      <c r="X20" s="28">
        <v>1275</v>
      </c>
      <c r="Y20" s="22">
        <v>476</v>
      </c>
    </row>
    <row r="21" spans="1:25" ht="13.5">
      <c r="A21" s="2" t="s">
        <v>76</v>
      </c>
      <c r="B21" s="28">
        <v>-6</v>
      </c>
      <c r="C21" s="28">
        <v>-6</v>
      </c>
      <c r="D21" s="28">
        <v>-8</v>
      </c>
      <c r="E21" s="22">
        <v>-6</v>
      </c>
      <c r="F21" s="28">
        <v>-2</v>
      </c>
      <c r="G21" s="28">
        <v>-2</v>
      </c>
      <c r="H21" s="28">
        <v>-2</v>
      </c>
      <c r="I21" s="22">
        <v>-2</v>
      </c>
      <c r="J21" s="28">
        <v>-2</v>
      </c>
      <c r="K21" s="28">
        <v>-2</v>
      </c>
      <c r="L21" s="28">
        <v>-2</v>
      </c>
      <c r="M21" s="22">
        <v>-3</v>
      </c>
      <c r="N21" s="28">
        <v>-2</v>
      </c>
      <c r="O21" s="28">
        <v>-2</v>
      </c>
      <c r="P21" s="28">
        <v>-2</v>
      </c>
      <c r="Q21" s="22">
        <v>-1</v>
      </c>
      <c r="R21" s="28">
        <v>-5</v>
      </c>
      <c r="S21" s="28">
        <v>-5</v>
      </c>
      <c r="T21" s="28">
        <v>-5</v>
      </c>
      <c r="U21" s="22">
        <v>-4</v>
      </c>
      <c r="V21" s="28">
        <v>-14</v>
      </c>
      <c r="W21" s="28">
        <v>-15</v>
      </c>
      <c r="X21" s="28">
        <v>-21</v>
      </c>
      <c r="Y21" s="22">
        <v>-35</v>
      </c>
    </row>
    <row r="22" spans="1:25" ht="13.5">
      <c r="A22" s="2" t="s">
        <v>77</v>
      </c>
      <c r="B22" s="28">
        <v>20357</v>
      </c>
      <c r="C22" s="28">
        <v>18795</v>
      </c>
      <c r="D22" s="28">
        <v>19480</v>
      </c>
      <c r="E22" s="22">
        <v>19858</v>
      </c>
      <c r="F22" s="28">
        <v>18900</v>
      </c>
      <c r="G22" s="28">
        <v>19146</v>
      </c>
      <c r="H22" s="28">
        <v>18051</v>
      </c>
      <c r="I22" s="22">
        <v>18237</v>
      </c>
      <c r="J22" s="28">
        <v>19692</v>
      </c>
      <c r="K22" s="28">
        <v>19294</v>
      </c>
      <c r="L22" s="28">
        <v>20673</v>
      </c>
      <c r="M22" s="22">
        <v>22394</v>
      </c>
      <c r="N22" s="28">
        <v>20952</v>
      </c>
      <c r="O22" s="28">
        <v>20136</v>
      </c>
      <c r="P22" s="28">
        <v>20034</v>
      </c>
      <c r="Q22" s="22">
        <v>19283</v>
      </c>
      <c r="R22" s="28">
        <v>19447</v>
      </c>
      <c r="S22" s="28">
        <v>19564</v>
      </c>
      <c r="T22" s="28">
        <v>19725</v>
      </c>
      <c r="U22" s="22">
        <v>20498</v>
      </c>
      <c r="V22" s="28">
        <v>19946</v>
      </c>
      <c r="W22" s="28">
        <v>19323</v>
      </c>
      <c r="X22" s="28">
        <v>20286</v>
      </c>
      <c r="Y22" s="22">
        <v>21962</v>
      </c>
    </row>
    <row r="23" spans="1:25" ht="13.5">
      <c r="A23" s="3" t="s">
        <v>80</v>
      </c>
      <c r="B23" s="28">
        <v>1602</v>
      </c>
      <c r="C23" s="28">
        <v>1622</v>
      </c>
      <c r="D23" s="28">
        <v>1651</v>
      </c>
      <c r="E23" s="22">
        <v>1546</v>
      </c>
      <c r="F23" s="28">
        <v>1596</v>
      </c>
      <c r="G23" s="28">
        <v>1627</v>
      </c>
      <c r="H23" s="28">
        <v>1678</v>
      </c>
      <c r="I23" s="22">
        <v>1720</v>
      </c>
      <c r="J23" s="28">
        <v>1766</v>
      </c>
      <c r="K23" s="28">
        <v>1815</v>
      </c>
      <c r="L23" s="28">
        <v>1852</v>
      </c>
      <c r="M23" s="22">
        <v>1896</v>
      </c>
      <c r="N23" s="28">
        <v>1919</v>
      </c>
      <c r="O23" s="28">
        <v>1955</v>
      </c>
      <c r="P23" s="28">
        <v>1970</v>
      </c>
      <c r="Q23" s="22">
        <v>1959</v>
      </c>
      <c r="R23" s="28">
        <v>2011</v>
      </c>
      <c r="S23" s="28">
        <v>2055</v>
      </c>
      <c r="T23" s="28">
        <v>2087</v>
      </c>
      <c r="U23" s="22">
        <v>2127</v>
      </c>
      <c r="V23" s="28">
        <v>2126</v>
      </c>
      <c r="W23" s="28">
        <v>2175</v>
      </c>
      <c r="X23" s="28">
        <v>2195</v>
      </c>
      <c r="Y23" s="22">
        <v>2198</v>
      </c>
    </row>
    <row r="24" spans="1:25" ht="13.5">
      <c r="A24" s="3" t="s">
        <v>82</v>
      </c>
      <c r="B24" s="28"/>
      <c r="C24" s="28"/>
      <c r="D24" s="28"/>
      <c r="E24" s="22"/>
      <c r="F24" s="28"/>
      <c r="G24" s="28"/>
      <c r="H24" s="28"/>
      <c r="I24" s="22">
        <v>521</v>
      </c>
      <c r="J24" s="28"/>
      <c r="K24" s="28"/>
      <c r="L24" s="28"/>
      <c r="M24" s="22">
        <v>436</v>
      </c>
      <c r="N24" s="28"/>
      <c r="O24" s="28"/>
      <c r="P24" s="28"/>
      <c r="Q24" s="22">
        <v>392</v>
      </c>
      <c r="R24" s="28"/>
      <c r="S24" s="28"/>
      <c r="T24" s="28"/>
      <c r="U24" s="22">
        <v>495</v>
      </c>
      <c r="V24" s="28"/>
      <c r="W24" s="28"/>
      <c r="X24" s="28"/>
      <c r="Y24" s="22">
        <v>594</v>
      </c>
    </row>
    <row r="25" spans="1:25" ht="13.5">
      <c r="A25" s="3" t="s">
        <v>84</v>
      </c>
      <c r="B25" s="28"/>
      <c r="C25" s="28"/>
      <c r="D25" s="28"/>
      <c r="E25" s="22"/>
      <c r="F25" s="28"/>
      <c r="G25" s="28"/>
      <c r="H25" s="28"/>
      <c r="I25" s="22">
        <v>342</v>
      </c>
      <c r="J25" s="28"/>
      <c r="K25" s="28"/>
      <c r="L25" s="28"/>
      <c r="M25" s="22">
        <v>420</v>
      </c>
      <c r="N25" s="28"/>
      <c r="O25" s="28"/>
      <c r="P25" s="28"/>
      <c r="Q25" s="22">
        <v>484</v>
      </c>
      <c r="R25" s="28"/>
      <c r="S25" s="28"/>
      <c r="T25" s="28"/>
      <c r="U25" s="22">
        <v>506</v>
      </c>
      <c r="V25" s="28"/>
      <c r="W25" s="28"/>
      <c r="X25" s="28"/>
      <c r="Y25" s="22">
        <v>735</v>
      </c>
    </row>
    <row r="26" spans="1:25" ht="13.5">
      <c r="A26" s="3" t="s">
        <v>85</v>
      </c>
      <c r="B26" s="28">
        <v>4058</v>
      </c>
      <c r="C26" s="28">
        <v>4058</v>
      </c>
      <c r="D26" s="28">
        <v>4058</v>
      </c>
      <c r="E26" s="22">
        <v>4058</v>
      </c>
      <c r="F26" s="28">
        <v>4058</v>
      </c>
      <c r="G26" s="28">
        <v>4058</v>
      </c>
      <c r="H26" s="28">
        <v>4847</v>
      </c>
      <c r="I26" s="22">
        <v>4847</v>
      </c>
      <c r="J26" s="28">
        <v>4847</v>
      </c>
      <c r="K26" s="28">
        <v>4847</v>
      </c>
      <c r="L26" s="28">
        <v>4847</v>
      </c>
      <c r="M26" s="22">
        <v>4847</v>
      </c>
      <c r="N26" s="28">
        <v>4847</v>
      </c>
      <c r="O26" s="28">
        <v>4847</v>
      </c>
      <c r="P26" s="28">
        <v>4847</v>
      </c>
      <c r="Q26" s="22">
        <v>4847</v>
      </c>
      <c r="R26" s="28">
        <v>4847</v>
      </c>
      <c r="S26" s="28">
        <v>4847</v>
      </c>
      <c r="T26" s="28">
        <v>4847</v>
      </c>
      <c r="U26" s="22">
        <v>4847</v>
      </c>
      <c r="V26" s="28">
        <v>4847</v>
      </c>
      <c r="W26" s="28">
        <v>4847</v>
      </c>
      <c r="X26" s="28">
        <v>4847</v>
      </c>
      <c r="Y26" s="22">
        <v>4847</v>
      </c>
    </row>
    <row r="27" spans="1:25" ht="13.5">
      <c r="A27" s="3" t="s">
        <v>86</v>
      </c>
      <c r="B27" s="28"/>
      <c r="C27" s="28"/>
      <c r="D27" s="28"/>
      <c r="E27" s="22"/>
      <c r="F27" s="28"/>
      <c r="G27" s="28"/>
      <c r="H27" s="28"/>
      <c r="I27" s="22">
        <v>14</v>
      </c>
      <c r="J27" s="28"/>
      <c r="K27" s="28"/>
      <c r="L27" s="28"/>
      <c r="M27" s="22">
        <v>31</v>
      </c>
      <c r="N27" s="28"/>
      <c r="O27" s="28"/>
      <c r="P27" s="28"/>
      <c r="Q27" s="22">
        <v>49</v>
      </c>
      <c r="R27" s="28"/>
      <c r="S27" s="28"/>
      <c r="T27" s="28"/>
      <c r="U27" s="22">
        <v>24</v>
      </c>
      <c r="V27" s="28"/>
      <c r="W27" s="28"/>
      <c r="X27" s="28"/>
      <c r="Y27" s="22">
        <v>2</v>
      </c>
    </row>
    <row r="28" spans="1:25" ht="13.5">
      <c r="A28" s="3" t="s">
        <v>87</v>
      </c>
      <c r="B28" s="28">
        <v>879</v>
      </c>
      <c r="C28" s="28">
        <v>791</v>
      </c>
      <c r="D28" s="28">
        <v>809</v>
      </c>
      <c r="E28" s="22">
        <v>818</v>
      </c>
      <c r="F28" s="28">
        <v>740</v>
      </c>
      <c r="G28" s="28">
        <v>784</v>
      </c>
      <c r="H28" s="28">
        <v>880</v>
      </c>
      <c r="I28" s="22"/>
      <c r="J28" s="28">
        <v>717</v>
      </c>
      <c r="K28" s="28">
        <v>745</v>
      </c>
      <c r="L28" s="28">
        <v>810</v>
      </c>
      <c r="M28" s="22"/>
      <c r="N28" s="28">
        <v>902</v>
      </c>
      <c r="O28" s="28">
        <v>849</v>
      </c>
      <c r="P28" s="28">
        <v>854</v>
      </c>
      <c r="Q28" s="22"/>
      <c r="R28" s="28">
        <v>939</v>
      </c>
      <c r="S28" s="28">
        <v>971</v>
      </c>
      <c r="T28" s="28">
        <v>987</v>
      </c>
      <c r="U28" s="22"/>
      <c r="V28" s="28">
        <v>1207</v>
      </c>
      <c r="W28" s="28">
        <v>1249</v>
      </c>
      <c r="X28" s="28">
        <v>1279</v>
      </c>
      <c r="Y28" s="22"/>
    </row>
    <row r="29" spans="1:25" ht="13.5">
      <c r="A29" s="3" t="s">
        <v>88</v>
      </c>
      <c r="B29" s="28">
        <v>6541</v>
      </c>
      <c r="C29" s="28">
        <v>6472</v>
      </c>
      <c r="D29" s="28">
        <v>6519</v>
      </c>
      <c r="E29" s="22">
        <v>6423</v>
      </c>
      <c r="F29" s="28">
        <v>6395</v>
      </c>
      <c r="G29" s="28">
        <v>6470</v>
      </c>
      <c r="H29" s="28">
        <v>7407</v>
      </c>
      <c r="I29" s="22">
        <v>7446</v>
      </c>
      <c r="J29" s="28">
        <v>7332</v>
      </c>
      <c r="K29" s="28">
        <v>7408</v>
      </c>
      <c r="L29" s="28">
        <v>7510</v>
      </c>
      <c r="M29" s="22">
        <v>7633</v>
      </c>
      <c r="N29" s="28">
        <v>7670</v>
      </c>
      <c r="O29" s="28">
        <v>7652</v>
      </c>
      <c r="P29" s="28">
        <v>7672</v>
      </c>
      <c r="Q29" s="22">
        <v>7734</v>
      </c>
      <c r="R29" s="28">
        <v>7798</v>
      </c>
      <c r="S29" s="28">
        <v>7875</v>
      </c>
      <c r="T29" s="28">
        <v>7923</v>
      </c>
      <c r="U29" s="22">
        <v>8000</v>
      </c>
      <c r="V29" s="28">
        <v>8181</v>
      </c>
      <c r="W29" s="28">
        <v>8272</v>
      </c>
      <c r="X29" s="28">
        <v>8322</v>
      </c>
      <c r="Y29" s="22">
        <v>8378</v>
      </c>
    </row>
    <row r="30" spans="1:25" ht="13.5">
      <c r="A30" s="3" t="s">
        <v>90</v>
      </c>
      <c r="B30" s="28">
        <v>529</v>
      </c>
      <c r="C30" s="28">
        <v>569</v>
      </c>
      <c r="D30" s="28">
        <v>609</v>
      </c>
      <c r="E30" s="22">
        <v>61</v>
      </c>
      <c r="F30" s="28"/>
      <c r="G30" s="28"/>
      <c r="H30" s="28"/>
      <c r="I30" s="22">
        <v>102</v>
      </c>
      <c r="J30" s="28"/>
      <c r="K30" s="28"/>
      <c r="L30" s="28"/>
      <c r="M30" s="22">
        <v>225</v>
      </c>
      <c r="N30" s="28"/>
      <c r="O30" s="28"/>
      <c r="P30" s="28"/>
      <c r="Q30" s="22">
        <v>289</v>
      </c>
      <c r="R30" s="28">
        <v>320</v>
      </c>
      <c r="S30" s="28"/>
      <c r="T30" s="28"/>
      <c r="U30" s="22">
        <v>188</v>
      </c>
      <c r="V30" s="28"/>
      <c r="W30" s="28"/>
      <c r="X30" s="28"/>
      <c r="Y30" s="22">
        <v>272</v>
      </c>
    </row>
    <row r="31" spans="1:25" ht="13.5">
      <c r="A31" s="3" t="s">
        <v>75</v>
      </c>
      <c r="B31" s="28">
        <v>76</v>
      </c>
      <c r="C31" s="28">
        <v>65</v>
      </c>
      <c r="D31" s="28">
        <v>58</v>
      </c>
      <c r="E31" s="22">
        <v>64</v>
      </c>
      <c r="F31" s="28"/>
      <c r="G31" s="28"/>
      <c r="H31" s="28"/>
      <c r="I31" s="22">
        <v>102</v>
      </c>
      <c r="J31" s="28"/>
      <c r="K31" s="28"/>
      <c r="L31" s="28"/>
      <c r="M31" s="22">
        <v>112</v>
      </c>
      <c r="N31" s="28"/>
      <c r="O31" s="28"/>
      <c r="P31" s="28"/>
      <c r="Q31" s="22">
        <v>113</v>
      </c>
      <c r="R31" s="28">
        <v>116</v>
      </c>
      <c r="S31" s="28"/>
      <c r="T31" s="28"/>
      <c r="U31" s="22">
        <v>123</v>
      </c>
      <c r="V31" s="28"/>
      <c r="W31" s="28"/>
      <c r="X31" s="28"/>
      <c r="Y31" s="22">
        <v>150</v>
      </c>
    </row>
    <row r="32" spans="1:25" ht="13.5">
      <c r="A32" s="3" t="s">
        <v>95</v>
      </c>
      <c r="B32" s="28">
        <v>606</v>
      </c>
      <c r="C32" s="28">
        <v>634</v>
      </c>
      <c r="D32" s="28">
        <v>668</v>
      </c>
      <c r="E32" s="22">
        <v>125</v>
      </c>
      <c r="F32" s="28">
        <v>133</v>
      </c>
      <c r="G32" s="28">
        <v>156</v>
      </c>
      <c r="H32" s="28">
        <v>191</v>
      </c>
      <c r="I32" s="22">
        <v>205</v>
      </c>
      <c r="J32" s="28">
        <v>263</v>
      </c>
      <c r="K32" s="28">
        <v>274</v>
      </c>
      <c r="L32" s="28">
        <v>297</v>
      </c>
      <c r="M32" s="22">
        <v>338</v>
      </c>
      <c r="N32" s="28">
        <v>308</v>
      </c>
      <c r="O32" s="28">
        <v>341</v>
      </c>
      <c r="P32" s="28">
        <v>375</v>
      </c>
      <c r="Q32" s="22">
        <v>402</v>
      </c>
      <c r="R32" s="28">
        <v>437</v>
      </c>
      <c r="S32" s="28">
        <v>269</v>
      </c>
      <c r="T32" s="28">
        <v>282</v>
      </c>
      <c r="U32" s="22">
        <v>312</v>
      </c>
      <c r="V32" s="28">
        <v>345</v>
      </c>
      <c r="W32" s="28">
        <v>376</v>
      </c>
      <c r="X32" s="28">
        <v>389</v>
      </c>
      <c r="Y32" s="22">
        <v>422</v>
      </c>
    </row>
    <row r="33" spans="1:25" ht="13.5">
      <c r="A33" s="3" t="s">
        <v>96</v>
      </c>
      <c r="B33" s="28"/>
      <c r="C33" s="28"/>
      <c r="D33" s="28"/>
      <c r="E33" s="22"/>
      <c r="F33" s="28"/>
      <c r="G33" s="28"/>
      <c r="H33" s="28"/>
      <c r="I33" s="22">
        <v>13</v>
      </c>
      <c r="J33" s="28"/>
      <c r="K33" s="28"/>
      <c r="L33" s="28"/>
      <c r="M33" s="22">
        <v>13</v>
      </c>
      <c r="N33" s="28"/>
      <c r="O33" s="28"/>
      <c r="P33" s="28"/>
      <c r="Q33" s="22">
        <v>13</v>
      </c>
      <c r="R33" s="28"/>
      <c r="S33" s="28"/>
      <c r="T33" s="28"/>
      <c r="U33" s="22">
        <v>13</v>
      </c>
      <c r="V33" s="28"/>
      <c r="W33" s="28"/>
      <c r="X33" s="28"/>
      <c r="Y33" s="22">
        <v>13</v>
      </c>
    </row>
    <row r="34" spans="1:25" ht="13.5">
      <c r="A34" s="3" t="s">
        <v>241</v>
      </c>
      <c r="B34" s="28"/>
      <c r="C34" s="28"/>
      <c r="D34" s="28"/>
      <c r="E34" s="22"/>
      <c r="F34" s="28"/>
      <c r="G34" s="28"/>
      <c r="H34" s="28"/>
      <c r="I34" s="22">
        <v>697</v>
      </c>
      <c r="J34" s="28"/>
      <c r="K34" s="28"/>
      <c r="L34" s="28"/>
      <c r="M34" s="22">
        <v>783</v>
      </c>
      <c r="N34" s="28"/>
      <c r="O34" s="28"/>
      <c r="P34" s="28"/>
      <c r="Q34" s="22">
        <v>394</v>
      </c>
      <c r="R34" s="28"/>
      <c r="S34" s="28"/>
      <c r="T34" s="28"/>
      <c r="U34" s="22">
        <v>483</v>
      </c>
      <c r="V34" s="28"/>
      <c r="W34" s="28"/>
      <c r="X34" s="28"/>
      <c r="Y34" s="22">
        <v>587</v>
      </c>
    </row>
    <row r="35" spans="1:25" ht="13.5">
      <c r="A35" s="3" t="s">
        <v>99</v>
      </c>
      <c r="B35" s="28">
        <v>906</v>
      </c>
      <c r="C35" s="28">
        <v>948</v>
      </c>
      <c r="D35" s="28">
        <v>991</v>
      </c>
      <c r="E35" s="22">
        <v>1032</v>
      </c>
      <c r="F35" s="28">
        <v>1066</v>
      </c>
      <c r="G35" s="28">
        <v>1109</v>
      </c>
      <c r="H35" s="28">
        <v>1235</v>
      </c>
      <c r="I35" s="22">
        <v>1263</v>
      </c>
      <c r="J35" s="28">
        <v>1304</v>
      </c>
      <c r="K35" s="28">
        <v>1347</v>
      </c>
      <c r="L35" s="28">
        <v>1391</v>
      </c>
      <c r="M35" s="22">
        <v>1433</v>
      </c>
      <c r="N35" s="28">
        <v>1465</v>
      </c>
      <c r="O35" s="28">
        <v>1171</v>
      </c>
      <c r="P35" s="28">
        <v>1234</v>
      </c>
      <c r="Q35" s="22">
        <v>1301</v>
      </c>
      <c r="R35" s="28">
        <v>1380</v>
      </c>
      <c r="S35" s="28">
        <v>1464</v>
      </c>
      <c r="T35" s="28">
        <v>1503</v>
      </c>
      <c r="U35" s="22"/>
      <c r="V35" s="28">
        <v>1573</v>
      </c>
      <c r="W35" s="28">
        <v>1555</v>
      </c>
      <c r="X35" s="28">
        <v>1537</v>
      </c>
      <c r="Y35" s="22"/>
    </row>
    <row r="36" spans="1:25" ht="13.5">
      <c r="A36" s="3" t="s">
        <v>75</v>
      </c>
      <c r="B36" s="28">
        <v>1275</v>
      </c>
      <c r="C36" s="28">
        <v>1275</v>
      </c>
      <c r="D36" s="28">
        <v>1277</v>
      </c>
      <c r="E36" s="22">
        <v>1263</v>
      </c>
      <c r="F36" s="28">
        <v>1308</v>
      </c>
      <c r="G36" s="28">
        <v>1248</v>
      </c>
      <c r="H36" s="28">
        <v>1223</v>
      </c>
      <c r="I36" s="22">
        <v>215</v>
      </c>
      <c r="J36" s="28">
        <v>938</v>
      </c>
      <c r="K36" s="28">
        <v>990</v>
      </c>
      <c r="L36" s="28">
        <v>999</v>
      </c>
      <c r="M36" s="22">
        <v>214</v>
      </c>
      <c r="N36" s="28">
        <v>507</v>
      </c>
      <c r="O36" s="28">
        <v>690</v>
      </c>
      <c r="P36" s="28">
        <v>647</v>
      </c>
      <c r="Q36" s="22">
        <v>237</v>
      </c>
      <c r="R36" s="28">
        <v>575</v>
      </c>
      <c r="S36" s="28">
        <v>650</v>
      </c>
      <c r="T36" s="28">
        <v>712</v>
      </c>
      <c r="U36" s="22">
        <v>1798</v>
      </c>
      <c r="V36" s="28">
        <v>776</v>
      </c>
      <c r="W36" s="28">
        <v>878</v>
      </c>
      <c r="X36" s="28">
        <v>849</v>
      </c>
      <c r="Y36" s="22">
        <v>1841</v>
      </c>
    </row>
    <row r="37" spans="1:25" ht="13.5">
      <c r="A37" s="3" t="s">
        <v>76</v>
      </c>
      <c r="B37" s="28">
        <v>-73</v>
      </c>
      <c r="C37" s="28">
        <v>-72</v>
      </c>
      <c r="D37" s="28">
        <v>-72</v>
      </c>
      <c r="E37" s="22">
        <v>-72</v>
      </c>
      <c r="F37" s="28">
        <v>-64</v>
      </c>
      <c r="G37" s="28">
        <v>-64</v>
      </c>
      <c r="H37" s="28">
        <v>-64</v>
      </c>
      <c r="I37" s="22">
        <v>-64</v>
      </c>
      <c r="J37" s="28">
        <v>-59</v>
      </c>
      <c r="K37" s="28">
        <v>-59</v>
      </c>
      <c r="L37" s="28">
        <v>-59</v>
      </c>
      <c r="M37" s="22">
        <v>-59</v>
      </c>
      <c r="N37" s="28">
        <v>-59</v>
      </c>
      <c r="O37" s="28">
        <v>-59</v>
      </c>
      <c r="P37" s="28">
        <v>-59</v>
      </c>
      <c r="Q37" s="22">
        <v>-59</v>
      </c>
      <c r="R37" s="28">
        <v>-59</v>
      </c>
      <c r="S37" s="28">
        <v>-71</v>
      </c>
      <c r="T37" s="28">
        <v>-71</v>
      </c>
      <c r="U37" s="22">
        <v>-71</v>
      </c>
      <c r="V37" s="28">
        <v>-72</v>
      </c>
      <c r="W37" s="28">
        <v>-129</v>
      </c>
      <c r="X37" s="28">
        <v>-130</v>
      </c>
      <c r="Y37" s="22">
        <v>-130</v>
      </c>
    </row>
    <row r="38" spans="1:25" ht="13.5">
      <c r="A38" s="3" t="s">
        <v>101</v>
      </c>
      <c r="B38" s="28">
        <v>2108</v>
      </c>
      <c r="C38" s="28">
        <v>2151</v>
      </c>
      <c r="D38" s="28">
        <v>2196</v>
      </c>
      <c r="E38" s="22">
        <v>2224</v>
      </c>
      <c r="F38" s="28">
        <v>2310</v>
      </c>
      <c r="G38" s="28">
        <v>2293</v>
      </c>
      <c r="H38" s="28">
        <v>2394</v>
      </c>
      <c r="I38" s="22">
        <v>2124</v>
      </c>
      <c r="J38" s="28">
        <v>2183</v>
      </c>
      <c r="K38" s="28">
        <v>2278</v>
      </c>
      <c r="L38" s="28">
        <v>2331</v>
      </c>
      <c r="M38" s="22">
        <v>2385</v>
      </c>
      <c r="N38" s="28">
        <v>1913</v>
      </c>
      <c r="O38" s="28">
        <v>1802</v>
      </c>
      <c r="P38" s="28">
        <v>1823</v>
      </c>
      <c r="Q38" s="22">
        <v>1887</v>
      </c>
      <c r="R38" s="28">
        <v>1896</v>
      </c>
      <c r="S38" s="28">
        <v>2043</v>
      </c>
      <c r="T38" s="28">
        <v>2144</v>
      </c>
      <c r="U38" s="22">
        <v>2223</v>
      </c>
      <c r="V38" s="28">
        <v>2277</v>
      </c>
      <c r="W38" s="28">
        <v>2304</v>
      </c>
      <c r="X38" s="28">
        <v>2256</v>
      </c>
      <c r="Y38" s="22">
        <v>2310</v>
      </c>
    </row>
    <row r="39" spans="1:25" ht="13.5">
      <c r="A39" s="2" t="s">
        <v>102</v>
      </c>
      <c r="B39" s="28">
        <v>9255</v>
      </c>
      <c r="C39" s="28">
        <v>9258</v>
      </c>
      <c r="D39" s="28">
        <v>9384</v>
      </c>
      <c r="E39" s="22">
        <v>8773</v>
      </c>
      <c r="F39" s="28">
        <v>8839</v>
      </c>
      <c r="G39" s="28">
        <v>8920</v>
      </c>
      <c r="H39" s="28">
        <v>9992</v>
      </c>
      <c r="I39" s="22">
        <v>9776</v>
      </c>
      <c r="J39" s="28">
        <v>9778</v>
      </c>
      <c r="K39" s="28">
        <v>9962</v>
      </c>
      <c r="L39" s="28">
        <v>10140</v>
      </c>
      <c r="M39" s="22">
        <v>10357</v>
      </c>
      <c r="N39" s="28">
        <v>9892</v>
      </c>
      <c r="O39" s="28">
        <v>9796</v>
      </c>
      <c r="P39" s="28">
        <v>9871</v>
      </c>
      <c r="Q39" s="22">
        <v>10023</v>
      </c>
      <c r="R39" s="28">
        <v>10132</v>
      </c>
      <c r="S39" s="28">
        <v>10188</v>
      </c>
      <c r="T39" s="28">
        <v>10350</v>
      </c>
      <c r="U39" s="22">
        <v>10536</v>
      </c>
      <c r="V39" s="28">
        <v>10804</v>
      </c>
      <c r="W39" s="28">
        <v>10952</v>
      </c>
      <c r="X39" s="28">
        <v>10968</v>
      </c>
      <c r="Y39" s="22">
        <v>11111</v>
      </c>
    </row>
    <row r="40" spans="1:25" ht="14.25" thickBot="1">
      <c r="A40" s="4" t="s">
        <v>103</v>
      </c>
      <c r="B40" s="29">
        <v>29613</v>
      </c>
      <c r="C40" s="29">
        <v>28054</v>
      </c>
      <c r="D40" s="29">
        <v>28865</v>
      </c>
      <c r="E40" s="23">
        <v>28632</v>
      </c>
      <c r="F40" s="29">
        <v>27739</v>
      </c>
      <c r="G40" s="29">
        <v>28066</v>
      </c>
      <c r="H40" s="29">
        <v>28043</v>
      </c>
      <c r="I40" s="23">
        <v>28014</v>
      </c>
      <c r="J40" s="29">
        <v>29471</v>
      </c>
      <c r="K40" s="29">
        <v>29256</v>
      </c>
      <c r="L40" s="29">
        <v>30813</v>
      </c>
      <c r="M40" s="23">
        <v>32751</v>
      </c>
      <c r="N40" s="29">
        <v>30844</v>
      </c>
      <c r="O40" s="29">
        <v>29933</v>
      </c>
      <c r="P40" s="29">
        <v>29905</v>
      </c>
      <c r="Q40" s="23">
        <v>29307</v>
      </c>
      <c r="R40" s="29">
        <v>29579</v>
      </c>
      <c r="S40" s="29">
        <v>29753</v>
      </c>
      <c r="T40" s="29">
        <v>30076</v>
      </c>
      <c r="U40" s="23">
        <v>31035</v>
      </c>
      <c r="V40" s="29">
        <v>30751</v>
      </c>
      <c r="W40" s="29">
        <v>30276</v>
      </c>
      <c r="X40" s="29">
        <v>31254</v>
      </c>
      <c r="Y40" s="23">
        <v>33074</v>
      </c>
    </row>
    <row r="41" spans="1:25" ht="14.25" thickTop="1">
      <c r="A41" s="2" t="s">
        <v>242</v>
      </c>
      <c r="B41" s="28">
        <v>5056</v>
      </c>
      <c r="C41" s="28">
        <v>4664</v>
      </c>
      <c r="D41" s="28">
        <v>4728</v>
      </c>
      <c r="E41" s="22">
        <v>4660</v>
      </c>
      <c r="F41" s="28">
        <v>4676</v>
      </c>
      <c r="G41" s="28">
        <v>4679</v>
      </c>
      <c r="H41" s="28">
        <v>4281</v>
      </c>
      <c r="I41" s="22">
        <v>4510</v>
      </c>
      <c r="J41" s="28">
        <v>4739</v>
      </c>
      <c r="K41" s="28">
        <v>4557</v>
      </c>
      <c r="L41" s="28">
        <v>4271</v>
      </c>
      <c r="M41" s="22">
        <v>4685</v>
      </c>
      <c r="N41" s="28">
        <v>5003</v>
      </c>
      <c r="O41" s="28">
        <v>4950</v>
      </c>
      <c r="P41" s="28">
        <v>4648</v>
      </c>
      <c r="Q41" s="22">
        <v>4450</v>
      </c>
      <c r="R41" s="28">
        <v>4001</v>
      </c>
      <c r="S41" s="28">
        <v>3499</v>
      </c>
      <c r="T41" s="28">
        <v>3101</v>
      </c>
      <c r="U41" s="22">
        <v>3206</v>
      </c>
      <c r="V41" s="28">
        <v>4758</v>
      </c>
      <c r="W41" s="28">
        <v>4841</v>
      </c>
      <c r="X41" s="28">
        <v>5078</v>
      </c>
      <c r="Y41" s="22">
        <v>6240</v>
      </c>
    </row>
    <row r="42" spans="1:25" ht="13.5">
      <c r="A42" s="2" t="s">
        <v>107</v>
      </c>
      <c r="B42" s="28">
        <v>5673</v>
      </c>
      <c r="C42" s="28">
        <v>5173</v>
      </c>
      <c r="D42" s="28">
        <v>6133</v>
      </c>
      <c r="E42" s="22">
        <v>6334</v>
      </c>
      <c r="F42" s="28">
        <v>8730</v>
      </c>
      <c r="G42" s="28">
        <v>8030</v>
      </c>
      <c r="H42" s="28">
        <v>7780</v>
      </c>
      <c r="I42" s="22">
        <v>7290</v>
      </c>
      <c r="J42" s="28">
        <v>6334</v>
      </c>
      <c r="K42" s="28">
        <v>5334</v>
      </c>
      <c r="L42" s="28">
        <v>6400</v>
      </c>
      <c r="M42" s="22">
        <v>6400</v>
      </c>
      <c r="N42" s="28">
        <v>5222</v>
      </c>
      <c r="O42" s="28">
        <v>4422</v>
      </c>
      <c r="P42" s="28">
        <v>4922</v>
      </c>
      <c r="Q42" s="22">
        <v>4922</v>
      </c>
      <c r="R42" s="28">
        <v>6222</v>
      </c>
      <c r="S42" s="28">
        <v>6222</v>
      </c>
      <c r="T42" s="28">
        <v>6422</v>
      </c>
      <c r="U42" s="22">
        <v>6547</v>
      </c>
      <c r="V42" s="28">
        <v>7445</v>
      </c>
      <c r="W42" s="28">
        <v>5830</v>
      </c>
      <c r="X42" s="28">
        <v>8460</v>
      </c>
      <c r="Y42" s="22">
        <v>7750</v>
      </c>
    </row>
    <row r="43" spans="1:25" ht="13.5">
      <c r="A43" s="2" t="s">
        <v>111</v>
      </c>
      <c r="B43" s="28">
        <v>68</v>
      </c>
      <c r="C43" s="28">
        <v>59</v>
      </c>
      <c r="D43" s="28">
        <v>8</v>
      </c>
      <c r="E43" s="22">
        <v>32</v>
      </c>
      <c r="F43" s="28">
        <v>20</v>
      </c>
      <c r="G43" s="28">
        <v>44</v>
      </c>
      <c r="H43" s="28">
        <v>20</v>
      </c>
      <c r="I43" s="22">
        <v>220</v>
      </c>
      <c r="J43" s="28">
        <v>17</v>
      </c>
      <c r="K43" s="28">
        <v>189</v>
      </c>
      <c r="L43" s="28">
        <v>27</v>
      </c>
      <c r="M43" s="22">
        <v>637</v>
      </c>
      <c r="N43" s="28">
        <v>450</v>
      </c>
      <c r="O43" s="28">
        <v>354</v>
      </c>
      <c r="P43" s="28"/>
      <c r="Q43" s="22">
        <v>121</v>
      </c>
      <c r="R43" s="28"/>
      <c r="S43" s="28"/>
      <c r="T43" s="28"/>
      <c r="U43" s="22">
        <v>49</v>
      </c>
      <c r="V43" s="28"/>
      <c r="W43" s="28"/>
      <c r="X43" s="28"/>
      <c r="Y43" s="22">
        <v>114</v>
      </c>
    </row>
    <row r="44" spans="1:25" ht="13.5">
      <c r="A44" s="2" t="s">
        <v>115</v>
      </c>
      <c r="B44" s="28">
        <v>458</v>
      </c>
      <c r="C44" s="28">
        <v>744</v>
      </c>
      <c r="D44" s="28">
        <v>466</v>
      </c>
      <c r="E44" s="22">
        <v>309</v>
      </c>
      <c r="F44" s="28">
        <v>360</v>
      </c>
      <c r="G44" s="28">
        <v>716</v>
      </c>
      <c r="H44" s="28">
        <v>423</v>
      </c>
      <c r="I44" s="22">
        <v>585</v>
      </c>
      <c r="J44" s="28">
        <v>554</v>
      </c>
      <c r="K44" s="28">
        <v>757</v>
      </c>
      <c r="L44" s="28">
        <v>494</v>
      </c>
      <c r="M44" s="22">
        <v>1009</v>
      </c>
      <c r="N44" s="28">
        <v>731</v>
      </c>
      <c r="O44" s="28">
        <v>960</v>
      </c>
      <c r="P44" s="28">
        <v>431</v>
      </c>
      <c r="Q44" s="22">
        <v>584</v>
      </c>
      <c r="R44" s="28">
        <v>264</v>
      </c>
      <c r="S44" s="28">
        <v>602</v>
      </c>
      <c r="T44" s="28">
        <v>338</v>
      </c>
      <c r="U44" s="22">
        <v>272</v>
      </c>
      <c r="V44" s="28">
        <v>441</v>
      </c>
      <c r="W44" s="28">
        <v>862</v>
      </c>
      <c r="X44" s="28"/>
      <c r="Y44" s="22"/>
    </row>
    <row r="45" spans="1:25" ht="13.5">
      <c r="A45" s="2" t="s">
        <v>116</v>
      </c>
      <c r="B45" s="28">
        <v>7</v>
      </c>
      <c r="C45" s="28">
        <v>10</v>
      </c>
      <c r="D45" s="28"/>
      <c r="E45" s="22">
        <v>41</v>
      </c>
      <c r="F45" s="28">
        <v>323</v>
      </c>
      <c r="G45" s="28">
        <v>33</v>
      </c>
      <c r="H45" s="28">
        <v>78</v>
      </c>
      <c r="I45" s="22">
        <v>23</v>
      </c>
      <c r="J45" s="28"/>
      <c r="K45" s="28"/>
      <c r="L45" s="28"/>
      <c r="M45" s="22">
        <v>22</v>
      </c>
      <c r="N45" s="28">
        <v>3</v>
      </c>
      <c r="O45" s="28">
        <v>7</v>
      </c>
      <c r="P45" s="28"/>
      <c r="Q45" s="22"/>
      <c r="R45" s="28"/>
      <c r="S45" s="28"/>
      <c r="T45" s="28">
        <v>4</v>
      </c>
      <c r="U45" s="22"/>
      <c r="V45" s="28"/>
      <c r="W45" s="28"/>
      <c r="X45" s="28"/>
      <c r="Y45" s="22"/>
    </row>
    <row r="46" spans="1:25" ht="13.5">
      <c r="A46" s="2" t="s">
        <v>117</v>
      </c>
      <c r="B46" s="28">
        <v>41</v>
      </c>
      <c r="C46" s="28">
        <v>43</v>
      </c>
      <c r="D46" s="28">
        <v>60</v>
      </c>
      <c r="E46" s="22">
        <v>60</v>
      </c>
      <c r="F46" s="28">
        <v>81</v>
      </c>
      <c r="G46" s="28">
        <v>90</v>
      </c>
      <c r="H46" s="28">
        <v>102</v>
      </c>
      <c r="I46" s="22">
        <v>129</v>
      </c>
      <c r="J46" s="28">
        <v>128</v>
      </c>
      <c r="K46" s="28">
        <v>122</v>
      </c>
      <c r="L46" s="28">
        <v>146</v>
      </c>
      <c r="M46" s="22">
        <v>164</v>
      </c>
      <c r="N46" s="28">
        <v>107</v>
      </c>
      <c r="O46" s="28">
        <v>124</v>
      </c>
      <c r="P46" s="28">
        <v>148</v>
      </c>
      <c r="Q46" s="22">
        <v>182</v>
      </c>
      <c r="R46" s="28">
        <v>139</v>
      </c>
      <c r="S46" s="28">
        <v>166</v>
      </c>
      <c r="T46" s="28">
        <v>203</v>
      </c>
      <c r="U46" s="22">
        <v>237</v>
      </c>
      <c r="V46" s="28">
        <v>94</v>
      </c>
      <c r="W46" s="28">
        <v>142</v>
      </c>
      <c r="X46" s="28">
        <v>179</v>
      </c>
      <c r="Y46" s="22">
        <v>203</v>
      </c>
    </row>
    <row r="47" spans="1:25" ht="13.5">
      <c r="A47" s="2" t="s">
        <v>119</v>
      </c>
      <c r="B47" s="28">
        <v>2431</v>
      </c>
      <c r="C47" s="28">
        <v>1384</v>
      </c>
      <c r="D47" s="28">
        <v>1527</v>
      </c>
      <c r="E47" s="22">
        <v>1716</v>
      </c>
      <c r="F47" s="28">
        <v>1701</v>
      </c>
      <c r="G47" s="28">
        <v>2040</v>
      </c>
      <c r="H47" s="28">
        <v>1844</v>
      </c>
      <c r="I47" s="22">
        <v>1469</v>
      </c>
      <c r="J47" s="28">
        <v>1471</v>
      </c>
      <c r="K47" s="28">
        <v>1618</v>
      </c>
      <c r="L47" s="28">
        <v>1943</v>
      </c>
      <c r="M47" s="22">
        <v>2106</v>
      </c>
      <c r="N47" s="28">
        <v>2555</v>
      </c>
      <c r="O47" s="28">
        <v>2190</v>
      </c>
      <c r="P47" s="28">
        <v>2297</v>
      </c>
      <c r="Q47" s="22">
        <v>1446</v>
      </c>
      <c r="R47" s="28">
        <v>1672</v>
      </c>
      <c r="S47" s="28">
        <v>1517</v>
      </c>
      <c r="T47" s="28">
        <v>1663</v>
      </c>
      <c r="U47" s="22">
        <v>2055</v>
      </c>
      <c r="V47" s="28">
        <v>2545</v>
      </c>
      <c r="W47" s="28">
        <v>2576</v>
      </c>
      <c r="X47" s="28">
        <v>2905</v>
      </c>
      <c r="Y47" s="22">
        <v>3312</v>
      </c>
    </row>
    <row r="48" spans="1:25" ht="13.5">
      <c r="A48" s="2" t="s">
        <v>120</v>
      </c>
      <c r="B48" s="28">
        <v>13736</v>
      </c>
      <c r="C48" s="28">
        <v>12078</v>
      </c>
      <c r="D48" s="28">
        <v>12924</v>
      </c>
      <c r="E48" s="22">
        <v>13154</v>
      </c>
      <c r="F48" s="28">
        <v>15892</v>
      </c>
      <c r="G48" s="28">
        <v>15633</v>
      </c>
      <c r="H48" s="28">
        <v>14530</v>
      </c>
      <c r="I48" s="22">
        <v>14228</v>
      </c>
      <c r="J48" s="28">
        <v>13245</v>
      </c>
      <c r="K48" s="28">
        <v>12578</v>
      </c>
      <c r="L48" s="28">
        <v>13283</v>
      </c>
      <c r="M48" s="22">
        <v>15025</v>
      </c>
      <c r="N48" s="28">
        <v>14072</v>
      </c>
      <c r="O48" s="28">
        <v>13009</v>
      </c>
      <c r="P48" s="28">
        <v>12448</v>
      </c>
      <c r="Q48" s="22">
        <v>11706</v>
      </c>
      <c r="R48" s="28">
        <v>12299</v>
      </c>
      <c r="S48" s="28">
        <v>12008</v>
      </c>
      <c r="T48" s="28">
        <v>11732</v>
      </c>
      <c r="U48" s="22">
        <v>12367</v>
      </c>
      <c r="V48" s="28">
        <v>15286</v>
      </c>
      <c r="W48" s="28">
        <v>14252</v>
      </c>
      <c r="X48" s="28">
        <v>16624</v>
      </c>
      <c r="Y48" s="22">
        <v>17620</v>
      </c>
    </row>
    <row r="49" spans="1:25" ht="13.5">
      <c r="A49" s="2" t="s">
        <v>122</v>
      </c>
      <c r="B49" s="28">
        <v>3780</v>
      </c>
      <c r="C49" s="28">
        <v>3929</v>
      </c>
      <c r="D49" s="28">
        <v>4424</v>
      </c>
      <c r="E49" s="22">
        <v>3823</v>
      </c>
      <c r="F49" s="28">
        <v>1421</v>
      </c>
      <c r="G49" s="28">
        <v>1421</v>
      </c>
      <c r="H49" s="28">
        <v>2094</v>
      </c>
      <c r="I49" s="22">
        <v>2094</v>
      </c>
      <c r="J49" s="28">
        <v>3640</v>
      </c>
      <c r="K49" s="28">
        <v>3640</v>
      </c>
      <c r="L49" s="28">
        <v>4560</v>
      </c>
      <c r="M49" s="22">
        <v>4560</v>
      </c>
      <c r="N49" s="28">
        <v>4200</v>
      </c>
      <c r="O49" s="28">
        <v>4200</v>
      </c>
      <c r="P49" s="28">
        <v>5036</v>
      </c>
      <c r="Q49" s="22">
        <v>5036</v>
      </c>
      <c r="R49" s="28">
        <v>5872</v>
      </c>
      <c r="S49" s="28">
        <v>5872</v>
      </c>
      <c r="T49" s="28">
        <v>6708</v>
      </c>
      <c r="U49" s="22">
        <v>6708</v>
      </c>
      <c r="V49" s="28">
        <v>3270</v>
      </c>
      <c r="W49" s="28">
        <v>3270</v>
      </c>
      <c r="X49" s="28">
        <v>2090</v>
      </c>
      <c r="Y49" s="22">
        <v>2215</v>
      </c>
    </row>
    <row r="50" spans="1:25" ht="13.5">
      <c r="A50" s="2" t="s">
        <v>123</v>
      </c>
      <c r="B50" s="28">
        <v>1157</v>
      </c>
      <c r="C50" s="28">
        <v>1157</v>
      </c>
      <c r="D50" s="28">
        <v>1157</v>
      </c>
      <c r="E50" s="22">
        <v>1157</v>
      </c>
      <c r="F50" s="28">
        <v>1157</v>
      </c>
      <c r="G50" s="28">
        <v>1157</v>
      </c>
      <c r="H50" s="28">
        <v>1157</v>
      </c>
      <c r="I50" s="22">
        <v>1157</v>
      </c>
      <c r="J50" s="28">
        <v>1157</v>
      </c>
      <c r="K50" s="28">
        <v>1321</v>
      </c>
      <c r="L50" s="28">
        <v>1321</v>
      </c>
      <c r="M50" s="22">
        <v>1321</v>
      </c>
      <c r="N50" s="28">
        <v>1321</v>
      </c>
      <c r="O50" s="28">
        <v>1321</v>
      </c>
      <c r="P50" s="28">
        <v>1321</v>
      </c>
      <c r="Q50" s="22">
        <v>1321</v>
      </c>
      <c r="R50" s="28">
        <v>1321</v>
      </c>
      <c r="S50" s="28">
        <v>1321</v>
      </c>
      <c r="T50" s="28">
        <v>1321</v>
      </c>
      <c r="U50" s="22">
        <v>1321</v>
      </c>
      <c r="V50" s="28">
        <v>1321</v>
      </c>
      <c r="W50" s="28">
        <v>1321</v>
      </c>
      <c r="X50" s="28">
        <v>1321</v>
      </c>
      <c r="Y50" s="22">
        <v>1321</v>
      </c>
    </row>
    <row r="51" spans="1:25" ht="13.5">
      <c r="A51" s="2" t="s">
        <v>124</v>
      </c>
      <c r="B51" s="28">
        <v>4773</v>
      </c>
      <c r="C51" s="28">
        <v>4648</v>
      </c>
      <c r="D51" s="28">
        <v>4518</v>
      </c>
      <c r="E51" s="22">
        <v>4384</v>
      </c>
      <c r="F51" s="28">
        <v>4357</v>
      </c>
      <c r="G51" s="28">
        <v>4320</v>
      </c>
      <c r="H51" s="28">
        <v>5211</v>
      </c>
      <c r="I51" s="22">
        <v>5108</v>
      </c>
      <c r="J51" s="28">
        <v>5092</v>
      </c>
      <c r="K51" s="28">
        <v>4946</v>
      </c>
      <c r="L51" s="28">
        <v>4782</v>
      </c>
      <c r="M51" s="22">
        <v>4694</v>
      </c>
      <c r="N51" s="28">
        <v>4685</v>
      </c>
      <c r="O51" s="28">
        <v>4220</v>
      </c>
      <c r="P51" s="28">
        <v>4073</v>
      </c>
      <c r="Q51" s="22">
        <v>3927</v>
      </c>
      <c r="R51" s="28">
        <v>3877</v>
      </c>
      <c r="S51" s="28">
        <v>3724</v>
      </c>
      <c r="T51" s="28">
        <v>3611</v>
      </c>
      <c r="U51" s="22">
        <v>3475</v>
      </c>
      <c r="V51" s="28">
        <v>3323</v>
      </c>
      <c r="W51" s="28">
        <v>3186</v>
      </c>
      <c r="X51" s="28">
        <v>3077</v>
      </c>
      <c r="Y51" s="22">
        <v>2914</v>
      </c>
    </row>
    <row r="52" spans="1:25" ht="13.5">
      <c r="A52" s="2" t="s">
        <v>176</v>
      </c>
      <c r="B52" s="28">
        <v>23</v>
      </c>
      <c r="C52" s="28">
        <v>33</v>
      </c>
      <c r="D52" s="28">
        <v>33</v>
      </c>
      <c r="E52" s="22">
        <v>35</v>
      </c>
      <c r="F52" s="28">
        <v>25</v>
      </c>
      <c r="G52" s="28">
        <v>27</v>
      </c>
      <c r="H52" s="28">
        <v>28</v>
      </c>
      <c r="I52" s="22">
        <v>27</v>
      </c>
      <c r="J52" s="28">
        <v>26</v>
      </c>
      <c r="K52" s="28">
        <v>26</v>
      </c>
      <c r="L52" s="28">
        <v>26</v>
      </c>
      <c r="M52" s="22">
        <v>26</v>
      </c>
      <c r="N52" s="28">
        <v>31</v>
      </c>
      <c r="O52" s="28">
        <v>31</v>
      </c>
      <c r="P52" s="28">
        <v>33</v>
      </c>
      <c r="Q52" s="22">
        <v>9</v>
      </c>
      <c r="R52" s="28">
        <v>7</v>
      </c>
      <c r="S52" s="28">
        <v>7</v>
      </c>
      <c r="T52" s="28">
        <v>13</v>
      </c>
      <c r="U52" s="22">
        <v>12</v>
      </c>
      <c r="V52" s="28">
        <v>2</v>
      </c>
      <c r="W52" s="28">
        <v>2</v>
      </c>
      <c r="X52" s="28">
        <v>2</v>
      </c>
      <c r="Y52" s="22"/>
    </row>
    <row r="53" spans="1:25" ht="13.5">
      <c r="A53" s="2" t="s">
        <v>126</v>
      </c>
      <c r="B53" s="28">
        <v>9735</v>
      </c>
      <c r="C53" s="28">
        <v>9769</v>
      </c>
      <c r="D53" s="28">
        <v>10134</v>
      </c>
      <c r="E53" s="22">
        <v>9401</v>
      </c>
      <c r="F53" s="28">
        <v>6961</v>
      </c>
      <c r="G53" s="28">
        <v>6926</v>
      </c>
      <c r="H53" s="28">
        <v>8490</v>
      </c>
      <c r="I53" s="22">
        <v>8387</v>
      </c>
      <c r="J53" s="28">
        <v>9917</v>
      </c>
      <c r="K53" s="28">
        <v>9935</v>
      </c>
      <c r="L53" s="28">
        <v>10691</v>
      </c>
      <c r="M53" s="22">
        <v>10602</v>
      </c>
      <c r="N53" s="28">
        <v>10239</v>
      </c>
      <c r="O53" s="28">
        <v>9774</v>
      </c>
      <c r="P53" s="28">
        <v>10464</v>
      </c>
      <c r="Q53" s="22">
        <v>10294</v>
      </c>
      <c r="R53" s="28">
        <v>11078</v>
      </c>
      <c r="S53" s="28">
        <v>10925</v>
      </c>
      <c r="T53" s="28">
        <v>11654</v>
      </c>
      <c r="U53" s="22">
        <v>11518</v>
      </c>
      <c r="V53" s="28">
        <v>7917</v>
      </c>
      <c r="W53" s="28">
        <v>7781</v>
      </c>
      <c r="X53" s="28">
        <v>6492</v>
      </c>
      <c r="Y53" s="22">
        <v>6451</v>
      </c>
    </row>
    <row r="54" spans="1:25" ht="14.25" thickBot="1">
      <c r="A54" s="4" t="s">
        <v>127</v>
      </c>
      <c r="B54" s="29">
        <v>23471</v>
      </c>
      <c r="C54" s="29">
        <v>21847</v>
      </c>
      <c r="D54" s="29">
        <v>23059</v>
      </c>
      <c r="E54" s="23">
        <v>22556</v>
      </c>
      <c r="F54" s="29">
        <v>22853</v>
      </c>
      <c r="G54" s="29">
        <v>22560</v>
      </c>
      <c r="H54" s="29">
        <v>23021</v>
      </c>
      <c r="I54" s="23">
        <v>22615</v>
      </c>
      <c r="J54" s="29">
        <v>23162</v>
      </c>
      <c r="K54" s="29">
        <v>22514</v>
      </c>
      <c r="L54" s="29">
        <v>23975</v>
      </c>
      <c r="M54" s="23">
        <v>25628</v>
      </c>
      <c r="N54" s="29">
        <v>24311</v>
      </c>
      <c r="O54" s="29">
        <v>22783</v>
      </c>
      <c r="P54" s="29">
        <v>22912</v>
      </c>
      <c r="Q54" s="23">
        <v>22000</v>
      </c>
      <c r="R54" s="29">
        <v>23378</v>
      </c>
      <c r="S54" s="29">
        <v>22933</v>
      </c>
      <c r="T54" s="29">
        <v>23386</v>
      </c>
      <c r="U54" s="23">
        <v>23885</v>
      </c>
      <c r="V54" s="29">
        <v>23203</v>
      </c>
      <c r="W54" s="29">
        <v>22033</v>
      </c>
      <c r="X54" s="29">
        <v>23116</v>
      </c>
      <c r="Y54" s="23">
        <v>24071</v>
      </c>
    </row>
    <row r="55" spans="1:25" ht="14.25" thickTop="1">
      <c r="A55" s="2" t="s">
        <v>128</v>
      </c>
      <c r="B55" s="28">
        <v>5895</v>
      </c>
      <c r="C55" s="28">
        <v>5895</v>
      </c>
      <c r="D55" s="28">
        <v>5895</v>
      </c>
      <c r="E55" s="22">
        <v>5895</v>
      </c>
      <c r="F55" s="28">
        <v>5895</v>
      </c>
      <c r="G55" s="28">
        <v>5895</v>
      </c>
      <c r="H55" s="28">
        <v>5145</v>
      </c>
      <c r="I55" s="22">
        <v>5145</v>
      </c>
      <c r="J55" s="28">
        <v>5145</v>
      </c>
      <c r="K55" s="28">
        <v>5145</v>
      </c>
      <c r="L55" s="28">
        <v>5145</v>
      </c>
      <c r="M55" s="22">
        <v>5145</v>
      </c>
      <c r="N55" s="28">
        <v>5145</v>
      </c>
      <c r="O55" s="28">
        <v>5145</v>
      </c>
      <c r="P55" s="28">
        <v>5145</v>
      </c>
      <c r="Q55" s="22">
        <v>5145</v>
      </c>
      <c r="R55" s="28">
        <v>5145</v>
      </c>
      <c r="S55" s="28">
        <v>5145</v>
      </c>
      <c r="T55" s="28">
        <v>5145</v>
      </c>
      <c r="U55" s="22">
        <v>5145</v>
      </c>
      <c r="V55" s="28">
        <v>5145</v>
      </c>
      <c r="W55" s="28">
        <v>5145</v>
      </c>
      <c r="X55" s="28">
        <v>5145</v>
      </c>
      <c r="Y55" s="22">
        <v>5145</v>
      </c>
    </row>
    <row r="56" spans="1:25" ht="13.5">
      <c r="A56" s="2" t="s">
        <v>130</v>
      </c>
      <c r="B56" s="28">
        <v>750</v>
      </c>
      <c r="C56" s="28">
        <v>750</v>
      </c>
      <c r="D56" s="28">
        <v>750</v>
      </c>
      <c r="E56" s="22">
        <v>750</v>
      </c>
      <c r="F56" s="28">
        <v>750</v>
      </c>
      <c r="G56" s="28">
        <v>750</v>
      </c>
      <c r="H56" s="28"/>
      <c r="I56" s="22"/>
      <c r="J56" s="28"/>
      <c r="K56" s="28"/>
      <c r="L56" s="28"/>
      <c r="M56" s="22"/>
      <c r="N56" s="28"/>
      <c r="O56" s="28"/>
      <c r="P56" s="28"/>
      <c r="Q56" s="22"/>
      <c r="R56" s="28"/>
      <c r="S56" s="28"/>
      <c r="T56" s="28"/>
      <c r="U56" s="22"/>
      <c r="V56" s="28"/>
      <c r="W56" s="28"/>
      <c r="X56" s="28"/>
      <c r="Y56" s="22"/>
    </row>
    <row r="57" spans="1:25" ht="13.5">
      <c r="A57" s="2" t="s">
        <v>133</v>
      </c>
      <c r="B57" s="28">
        <v>-2466</v>
      </c>
      <c r="C57" s="28">
        <v>-2402</v>
      </c>
      <c r="D57" s="28">
        <v>-2803</v>
      </c>
      <c r="E57" s="22">
        <v>-2531</v>
      </c>
      <c r="F57" s="28">
        <v>-3720</v>
      </c>
      <c r="G57" s="28">
        <v>-3100</v>
      </c>
      <c r="H57" s="28">
        <v>-2084</v>
      </c>
      <c r="I57" s="22">
        <v>-1707</v>
      </c>
      <c r="J57" s="28">
        <v>-792</v>
      </c>
      <c r="K57" s="28">
        <v>-201</v>
      </c>
      <c r="L57" s="28">
        <v>-110</v>
      </c>
      <c r="M57" s="22">
        <v>179</v>
      </c>
      <c r="N57" s="28">
        <v>-411</v>
      </c>
      <c r="O57" s="28">
        <v>205</v>
      </c>
      <c r="P57" s="28">
        <v>49</v>
      </c>
      <c r="Q57" s="22">
        <v>362</v>
      </c>
      <c r="R57" s="28">
        <v>-743</v>
      </c>
      <c r="S57" s="28">
        <v>-124</v>
      </c>
      <c r="T57" s="28">
        <v>-255</v>
      </c>
      <c r="U57" s="22">
        <v>205</v>
      </c>
      <c r="V57" s="28">
        <v>602</v>
      </c>
      <c r="W57" s="28">
        <v>1298</v>
      </c>
      <c r="X57" s="28">
        <v>1192</v>
      </c>
      <c r="Y57" s="22">
        <v>2056</v>
      </c>
    </row>
    <row r="58" spans="1:25" ht="13.5">
      <c r="A58" s="2" t="s">
        <v>134</v>
      </c>
      <c r="B58" s="28">
        <v>-12</v>
      </c>
      <c r="C58" s="28">
        <v>-12</v>
      </c>
      <c r="D58" s="28">
        <v>-11</v>
      </c>
      <c r="E58" s="22">
        <v>-11</v>
      </c>
      <c r="F58" s="28">
        <v>-11</v>
      </c>
      <c r="G58" s="28">
        <v>-11</v>
      </c>
      <c r="H58" s="28">
        <v>-11</v>
      </c>
      <c r="I58" s="22">
        <v>-11</v>
      </c>
      <c r="J58" s="28">
        <v>-11</v>
      </c>
      <c r="K58" s="28">
        <v>-11</v>
      </c>
      <c r="L58" s="28">
        <v>-11</v>
      </c>
      <c r="M58" s="22">
        <v>-11</v>
      </c>
      <c r="N58" s="28">
        <v>-11</v>
      </c>
      <c r="O58" s="28">
        <v>-11</v>
      </c>
      <c r="P58" s="28">
        <v>-11</v>
      </c>
      <c r="Q58" s="22">
        <v>-11</v>
      </c>
      <c r="R58" s="28">
        <v>-11</v>
      </c>
      <c r="S58" s="28">
        <v>-11</v>
      </c>
      <c r="T58" s="28">
        <v>-10</v>
      </c>
      <c r="U58" s="22">
        <v>-10</v>
      </c>
      <c r="V58" s="28">
        <v>-10</v>
      </c>
      <c r="W58" s="28">
        <v>-10</v>
      </c>
      <c r="X58" s="28">
        <v>-9</v>
      </c>
      <c r="Y58" s="22">
        <v>-9</v>
      </c>
    </row>
    <row r="59" spans="1:25" ht="13.5">
      <c r="A59" s="2" t="s">
        <v>0</v>
      </c>
      <c r="B59" s="28">
        <v>4167</v>
      </c>
      <c r="C59" s="28">
        <v>4231</v>
      </c>
      <c r="D59" s="28">
        <v>3830</v>
      </c>
      <c r="E59" s="22">
        <v>4102</v>
      </c>
      <c r="F59" s="28">
        <v>2913</v>
      </c>
      <c r="G59" s="28">
        <v>3533</v>
      </c>
      <c r="H59" s="28">
        <v>3049</v>
      </c>
      <c r="I59" s="22">
        <v>3426</v>
      </c>
      <c r="J59" s="28">
        <v>4341</v>
      </c>
      <c r="K59" s="28">
        <v>4932</v>
      </c>
      <c r="L59" s="28">
        <v>5023</v>
      </c>
      <c r="M59" s="22">
        <v>5313</v>
      </c>
      <c r="N59" s="28">
        <v>4723</v>
      </c>
      <c r="O59" s="28">
        <v>5340</v>
      </c>
      <c r="P59" s="28">
        <v>5183</v>
      </c>
      <c r="Q59" s="22">
        <v>5496</v>
      </c>
      <c r="R59" s="28">
        <v>4391</v>
      </c>
      <c r="S59" s="28">
        <v>5009</v>
      </c>
      <c r="T59" s="28">
        <v>4879</v>
      </c>
      <c r="U59" s="22">
        <v>5339</v>
      </c>
      <c r="V59" s="28">
        <v>5737</v>
      </c>
      <c r="W59" s="28">
        <v>6433</v>
      </c>
      <c r="X59" s="28">
        <v>6328</v>
      </c>
      <c r="Y59" s="22">
        <v>7192</v>
      </c>
    </row>
    <row r="60" spans="1:25" ht="13.5">
      <c r="A60" s="2" t="s">
        <v>136</v>
      </c>
      <c r="B60" s="28"/>
      <c r="C60" s="28"/>
      <c r="D60" s="28"/>
      <c r="E60" s="22"/>
      <c r="F60" s="28"/>
      <c r="G60" s="28"/>
      <c r="H60" s="28"/>
      <c r="I60" s="22"/>
      <c r="J60" s="28"/>
      <c r="K60" s="28"/>
      <c r="L60" s="28"/>
      <c r="M60" s="22"/>
      <c r="N60" s="28"/>
      <c r="O60" s="28"/>
      <c r="P60" s="28"/>
      <c r="Q60" s="22"/>
      <c r="R60" s="28"/>
      <c r="S60" s="28"/>
      <c r="T60" s="28"/>
      <c r="U60" s="22"/>
      <c r="V60" s="28"/>
      <c r="W60" s="28"/>
      <c r="X60" s="28"/>
      <c r="Y60" s="22"/>
    </row>
    <row r="61" spans="1:25" ht="13.5">
      <c r="A61" s="2" t="s">
        <v>137</v>
      </c>
      <c r="B61" s="28">
        <v>1973</v>
      </c>
      <c r="C61" s="28">
        <v>1973</v>
      </c>
      <c r="D61" s="28">
        <v>1973</v>
      </c>
      <c r="E61" s="22">
        <v>1973</v>
      </c>
      <c r="F61" s="28">
        <v>1973</v>
      </c>
      <c r="G61" s="28">
        <v>1973</v>
      </c>
      <c r="H61" s="28">
        <v>1973</v>
      </c>
      <c r="I61" s="22">
        <v>1973</v>
      </c>
      <c r="J61" s="28">
        <v>1973</v>
      </c>
      <c r="K61" s="28">
        <v>1809</v>
      </c>
      <c r="L61" s="28">
        <v>1809</v>
      </c>
      <c r="M61" s="22">
        <v>1809</v>
      </c>
      <c r="N61" s="28">
        <v>1809</v>
      </c>
      <c r="O61" s="28">
        <v>1809</v>
      </c>
      <c r="P61" s="28">
        <v>1809</v>
      </c>
      <c r="Q61" s="22">
        <v>1809</v>
      </c>
      <c r="R61" s="28">
        <v>1809</v>
      </c>
      <c r="S61" s="28">
        <v>1809</v>
      </c>
      <c r="T61" s="28">
        <v>1809</v>
      </c>
      <c r="U61" s="22">
        <v>1809</v>
      </c>
      <c r="V61" s="28">
        <v>1809</v>
      </c>
      <c r="W61" s="28">
        <v>1809</v>
      </c>
      <c r="X61" s="28">
        <v>1809</v>
      </c>
      <c r="Y61" s="22">
        <v>1809</v>
      </c>
    </row>
    <row r="62" spans="1:25" ht="13.5">
      <c r="A62" s="2" t="s">
        <v>1</v>
      </c>
      <c r="B62" s="28">
        <v>0</v>
      </c>
      <c r="C62" s="28">
        <v>1</v>
      </c>
      <c r="D62" s="28">
        <v>1</v>
      </c>
      <c r="E62" s="22">
        <v>0</v>
      </c>
      <c r="F62" s="28">
        <v>-1</v>
      </c>
      <c r="G62" s="28">
        <v>-1</v>
      </c>
      <c r="H62" s="28">
        <v>-1</v>
      </c>
      <c r="I62" s="22">
        <v>-1</v>
      </c>
      <c r="J62" s="28">
        <v>-6</v>
      </c>
      <c r="K62" s="28">
        <v>0</v>
      </c>
      <c r="L62" s="28">
        <v>5</v>
      </c>
      <c r="M62" s="22"/>
      <c r="N62" s="28"/>
      <c r="O62" s="28"/>
      <c r="P62" s="28"/>
      <c r="Q62" s="22"/>
      <c r="R62" s="28"/>
      <c r="S62" s="28"/>
      <c r="T62" s="28"/>
      <c r="U62" s="22"/>
      <c r="V62" s="28"/>
      <c r="W62" s="28"/>
      <c r="X62" s="28"/>
      <c r="Y62" s="22"/>
    </row>
    <row r="63" spans="1:25" ht="13.5">
      <c r="A63" s="2" t="s">
        <v>138</v>
      </c>
      <c r="B63" s="28">
        <v>1974</v>
      </c>
      <c r="C63" s="28">
        <v>1975</v>
      </c>
      <c r="D63" s="28">
        <v>1975</v>
      </c>
      <c r="E63" s="22">
        <v>1973</v>
      </c>
      <c r="F63" s="28">
        <v>1972</v>
      </c>
      <c r="G63" s="28">
        <v>1972</v>
      </c>
      <c r="H63" s="28">
        <v>1972</v>
      </c>
      <c r="I63" s="22">
        <v>1972</v>
      </c>
      <c r="J63" s="28">
        <v>1967</v>
      </c>
      <c r="K63" s="28">
        <v>1809</v>
      </c>
      <c r="L63" s="28">
        <v>1815</v>
      </c>
      <c r="M63" s="22">
        <v>1809</v>
      </c>
      <c r="N63" s="28">
        <v>1809</v>
      </c>
      <c r="O63" s="28">
        <v>1809</v>
      </c>
      <c r="P63" s="28">
        <v>1809</v>
      </c>
      <c r="Q63" s="22">
        <v>1809</v>
      </c>
      <c r="R63" s="28">
        <v>1809</v>
      </c>
      <c r="S63" s="28">
        <v>1809</v>
      </c>
      <c r="T63" s="28">
        <v>1809</v>
      </c>
      <c r="U63" s="22">
        <v>1809</v>
      </c>
      <c r="V63" s="28">
        <v>1809</v>
      </c>
      <c r="W63" s="28">
        <v>1809</v>
      </c>
      <c r="X63" s="28">
        <v>1809</v>
      </c>
      <c r="Y63" s="22">
        <v>1809</v>
      </c>
    </row>
    <row r="64" spans="1:25" ht="13.5">
      <c r="A64" s="6" t="s">
        <v>139</v>
      </c>
      <c r="B64" s="28">
        <v>6142</v>
      </c>
      <c r="C64" s="28">
        <v>6207</v>
      </c>
      <c r="D64" s="28">
        <v>5805</v>
      </c>
      <c r="E64" s="22">
        <v>6075</v>
      </c>
      <c r="F64" s="28">
        <v>4885</v>
      </c>
      <c r="G64" s="28">
        <v>5505</v>
      </c>
      <c r="H64" s="28">
        <v>5022</v>
      </c>
      <c r="I64" s="22">
        <v>5398</v>
      </c>
      <c r="J64" s="28">
        <v>6309</v>
      </c>
      <c r="K64" s="28">
        <v>6742</v>
      </c>
      <c r="L64" s="28">
        <v>6838</v>
      </c>
      <c r="M64" s="22">
        <v>7123</v>
      </c>
      <c r="N64" s="28">
        <v>6533</v>
      </c>
      <c r="O64" s="28">
        <v>7149</v>
      </c>
      <c r="P64" s="28">
        <v>6993</v>
      </c>
      <c r="Q64" s="22">
        <v>7306</v>
      </c>
      <c r="R64" s="28">
        <v>6201</v>
      </c>
      <c r="S64" s="28">
        <v>6819</v>
      </c>
      <c r="T64" s="28">
        <v>6689</v>
      </c>
      <c r="U64" s="22">
        <v>7149</v>
      </c>
      <c r="V64" s="28">
        <v>7547</v>
      </c>
      <c r="W64" s="28">
        <v>8243</v>
      </c>
      <c r="X64" s="28">
        <v>8138</v>
      </c>
      <c r="Y64" s="22">
        <v>9002</v>
      </c>
    </row>
    <row r="65" spans="1:25" ht="14.25" thickBot="1">
      <c r="A65" s="7" t="s">
        <v>140</v>
      </c>
      <c r="B65" s="28">
        <v>29613</v>
      </c>
      <c r="C65" s="28">
        <v>28054</v>
      </c>
      <c r="D65" s="28">
        <v>28865</v>
      </c>
      <c r="E65" s="22">
        <v>28632</v>
      </c>
      <c r="F65" s="28">
        <v>27739</v>
      </c>
      <c r="G65" s="28">
        <v>28066</v>
      </c>
      <c r="H65" s="28">
        <v>28043</v>
      </c>
      <c r="I65" s="22">
        <v>28014</v>
      </c>
      <c r="J65" s="28">
        <v>29471</v>
      </c>
      <c r="K65" s="28">
        <v>29256</v>
      </c>
      <c r="L65" s="28">
        <v>30813</v>
      </c>
      <c r="M65" s="22">
        <v>32751</v>
      </c>
      <c r="N65" s="28">
        <v>30844</v>
      </c>
      <c r="O65" s="28">
        <v>29933</v>
      </c>
      <c r="P65" s="28">
        <v>29905</v>
      </c>
      <c r="Q65" s="22">
        <v>29307</v>
      </c>
      <c r="R65" s="28">
        <v>29579</v>
      </c>
      <c r="S65" s="28">
        <v>29753</v>
      </c>
      <c r="T65" s="28">
        <v>30076</v>
      </c>
      <c r="U65" s="22">
        <v>31035</v>
      </c>
      <c r="V65" s="28">
        <v>30751</v>
      </c>
      <c r="W65" s="28">
        <v>30276</v>
      </c>
      <c r="X65" s="28">
        <v>31254</v>
      </c>
      <c r="Y65" s="22">
        <v>33074</v>
      </c>
    </row>
    <row r="66" spans="1:25" ht="14.25" thickTop="1">
      <c r="A66" s="8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</row>
    <row r="68" ht="13.5">
      <c r="A68" s="20" t="s">
        <v>145</v>
      </c>
    </row>
    <row r="69" ht="13.5">
      <c r="A69" s="20" t="s">
        <v>146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5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141</v>
      </c>
      <c r="B2" s="14">
        <v>6946</v>
      </c>
      <c r="C2" s="14"/>
      <c r="D2" s="14"/>
      <c r="E2" s="14"/>
      <c r="F2" s="14"/>
      <c r="G2" s="14"/>
    </row>
    <row r="3" spans="1:7" ht="14.25" thickBot="1">
      <c r="A3" s="11" t="s">
        <v>142</v>
      </c>
      <c r="B3" s="1" t="s">
        <v>143</v>
      </c>
      <c r="C3" s="1"/>
      <c r="D3" s="1"/>
      <c r="E3" s="1"/>
      <c r="F3" s="1"/>
      <c r="G3" s="1"/>
    </row>
    <row r="4" spans="1:7" ht="14.25" thickTop="1">
      <c r="A4" s="10" t="s">
        <v>40</v>
      </c>
      <c r="B4" s="15" t="str">
        <f>HYPERLINK("http://www.kabupro.jp/mark/20130627/S000DVRP.htm","有価証券報告書")</f>
        <v>有価証券報告書</v>
      </c>
      <c r="C4" s="15" t="str">
        <f>HYPERLINK("http://www.kabupro.jp/mark/20130627/S000DVRP.htm","有価証券報告書")</f>
        <v>有価証券報告書</v>
      </c>
      <c r="D4" s="15" t="str">
        <f>HYPERLINK("http://www.kabupro.jp/mark/20120628/S000BB67.htm","有価証券報告書")</f>
        <v>有価証券報告書</v>
      </c>
      <c r="E4" s="15" t="str">
        <f>HYPERLINK("http://www.kabupro.jp/mark/20110629/S0008RH1.htm","有価証券報告書")</f>
        <v>有価証券報告書</v>
      </c>
      <c r="F4" s="15" t="str">
        <f>HYPERLINK("http://www.kabupro.jp/mark/20100629/S00066T7.htm","有価証券報告書")</f>
        <v>有価証券報告書</v>
      </c>
      <c r="G4" s="15" t="str">
        <f>HYPERLINK("http://www.kabupro.jp/mark/20090626/S0003IFF.htm","有価証券報告書")</f>
        <v>有価証券報告書</v>
      </c>
    </row>
    <row r="5" spans="1:7" ht="14.25" thickBot="1">
      <c r="A5" s="11" t="s">
        <v>41</v>
      </c>
      <c r="B5" s="1" t="s">
        <v>47</v>
      </c>
      <c r="C5" s="1" t="s">
        <v>47</v>
      </c>
      <c r="D5" s="1" t="s">
        <v>51</v>
      </c>
      <c r="E5" s="1" t="s">
        <v>53</v>
      </c>
      <c r="F5" s="1" t="s">
        <v>55</v>
      </c>
      <c r="G5" s="1" t="s">
        <v>57</v>
      </c>
    </row>
    <row r="6" spans="1:7" ht="15" thickBot="1" thickTop="1">
      <c r="A6" s="10" t="s">
        <v>42</v>
      </c>
      <c r="B6" s="18" t="s">
        <v>201</v>
      </c>
      <c r="C6" s="19"/>
      <c r="D6" s="19"/>
      <c r="E6" s="19"/>
      <c r="F6" s="19"/>
      <c r="G6" s="19"/>
    </row>
    <row r="7" spans="1:7" ht="14.25" thickTop="1">
      <c r="A7" s="12" t="s">
        <v>43</v>
      </c>
      <c r="B7" s="16" t="s">
        <v>48</v>
      </c>
      <c r="C7" s="16" t="s">
        <v>48</v>
      </c>
      <c r="D7" s="16" t="s">
        <v>48</v>
      </c>
      <c r="E7" s="16" t="s">
        <v>48</v>
      </c>
      <c r="F7" s="16" t="s">
        <v>48</v>
      </c>
      <c r="G7" s="16" t="s">
        <v>48</v>
      </c>
    </row>
    <row r="8" spans="1:7" ht="13.5">
      <c r="A8" s="13" t="s">
        <v>44</v>
      </c>
      <c r="B8" s="17" t="s">
        <v>147</v>
      </c>
      <c r="C8" s="17" t="s">
        <v>148</v>
      </c>
      <c r="D8" s="17" t="s">
        <v>149</v>
      </c>
      <c r="E8" s="17" t="s">
        <v>150</v>
      </c>
      <c r="F8" s="17" t="s">
        <v>151</v>
      </c>
      <c r="G8" s="17" t="s">
        <v>152</v>
      </c>
    </row>
    <row r="9" spans="1:7" ht="13.5">
      <c r="A9" s="13" t="s">
        <v>45</v>
      </c>
      <c r="B9" s="17" t="s">
        <v>49</v>
      </c>
      <c r="C9" s="17" t="s">
        <v>50</v>
      </c>
      <c r="D9" s="17" t="s">
        <v>52</v>
      </c>
      <c r="E9" s="17" t="s">
        <v>54</v>
      </c>
      <c r="F9" s="17" t="s">
        <v>56</v>
      </c>
      <c r="G9" s="17" t="s">
        <v>58</v>
      </c>
    </row>
    <row r="10" spans="1:7" ht="14.25" thickBot="1">
      <c r="A10" s="13" t="s">
        <v>46</v>
      </c>
      <c r="B10" s="17" t="s">
        <v>60</v>
      </c>
      <c r="C10" s="17" t="s">
        <v>60</v>
      </c>
      <c r="D10" s="17" t="s">
        <v>60</v>
      </c>
      <c r="E10" s="17" t="s">
        <v>60</v>
      </c>
      <c r="F10" s="17" t="s">
        <v>60</v>
      </c>
      <c r="G10" s="17" t="s">
        <v>60</v>
      </c>
    </row>
    <row r="11" spans="1:7" ht="14.25" thickTop="1">
      <c r="A11" s="26" t="s">
        <v>153</v>
      </c>
      <c r="B11" s="21">
        <v>23905</v>
      </c>
      <c r="C11" s="21">
        <v>23002</v>
      </c>
      <c r="D11" s="21">
        <v>24266</v>
      </c>
      <c r="E11" s="21">
        <v>20724</v>
      </c>
      <c r="F11" s="21">
        <v>21923</v>
      </c>
      <c r="G11" s="21">
        <v>30119</v>
      </c>
    </row>
    <row r="12" spans="1:7" ht="13.5">
      <c r="A12" s="6" t="s">
        <v>155</v>
      </c>
      <c r="B12" s="22">
        <v>169</v>
      </c>
      <c r="C12" s="22">
        <v>201</v>
      </c>
      <c r="D12" s="22">
        <v>176</v>
      </c>
      <c r="E12" s="22">
        <v>259</v>
      </c>
      <c r="F12" s="22">
        <v>662</v>
      </c>
      <c r="G12" s="22">
        <v>662</v>
      </c>
    </row>
    <row r="13" spans="1:7" ht="13.5">
      <c r="A13" s="6" t="s">
        <v>156</v>
      </c>
      <c r="B13" s="22">
        <v>19334</v>
      </c>
      <c r="C13" s="22">
        <v>18058</v>
      </c>
      <c r="D13" s="22">
        <v>19232</v>
      </c>
      <c r="E13" s="22">
        <v>16463</v>
      </c>
      <c r="F13" s="22">
        <v>17779</v>
      </c>
      <c r="G13" s="22">
        <v>24627</v>
      </c>
    </row>
    <row r="14" spans="1:7" ht="13.5">
      <c r="A14" s="6" t="s">
        <v>157</v>
      </c>
      <c r="B14" s="22">
        <v>19504</v>
      </c>
      <c r="C14" s="22">
        <v>18260</v>
      </c>
      <c r="D14" s="22">
        <v>19408</v>
      </c>
      <c r="E14" s="22">
        <v>16722</v>
      </c>
      <c r="F14" s="22">
        <v>18441</v>
      </c>
      <c r="G14" s="22">
        <v>25289</v>
      </c>
    </row>
    <row r="15" spans="1:7" ht="13.5">
      <c r="A15" s="6" t="s">
        <v>158</v>
      </c>
      <c r="B15" s="22">
        <v>-22</v>
      </c>
      <c r="C15" s="22">
        <v>31</v>
      </c>
      <c r="D15" s="22">
        <v>11</v>
      </c>
      <c r="E15" s="22">
        <v>8</v>
      </c>
      <c r="F15" s="22">
        <v>201</v>
      </c>
      <c r="G15" s="22">
        <v>122</v>
      </c>
    </row>
    <row r="16" spans="1:7" ht="13.5">
      <c r="A16" s="6" t="s">
        <v>159</v>
      </c>
      <c r="B16" s="22">
        <v>160</v>
      </c>
      <c r="C16" s="22">
        <v>169</v>
      </c>
      <c r="D16" s="22">
        <v>201</v>
      </c>
      <c r="E16" s="22">
        <v>176</v>
      </c>
      <c r="F16" s="22">
        <v>259</v>
      </c>
      <c r="G16" s="22">
        <v>662</v>
      </c>
    </row>
    <row r="17" spans="1:7" ht="13.5">
      <c r="A17" s="6" t="s">
        <v>160</v>
      </c>
      <c r="B17" s="22">
        <v>19366</v>
      </c>
      <c r="C17" s="22">
        <v>18059</v>
      </c>
      <c r="D17" s="22">
        <v>19195</v>
      </c>
      <c r="E17" s="22">
        <v>16538</v>
      </c>
      <c r="F17" s="22">
        <v>17980</v>
      </c>
      <c r="G17" s="22">
        <v>24504</v>
      </c>
    </row>
    <row r="18" spans="1:7" ht="13.5">
      <c r="A18" s="7" t="s">
        <v>161</v>
      </c>
      <c r="B18" s="22">
        <v>4539</v>
      </c>
      <c r="C18" s="22">
        <v>4942</v>
      </c>
      <c r="D18" s="22">
        <v>5071</v>
      </c>
      <c r="E18" s="22">
        <v>4185</v>
      </c>
      <c r="F18" s="22">
        <v>3943</v>
      </c>
      <c r="G18" s="22">
        <v>5615</v>
      </c>
    </row>
    <row r="19" spans="1:7" ht="13.5">
      <c r="A19" s="7" t="s">
        <v>162</v>
      </c>
      <c r="B19" s="22">
        <v>4196</v>
      </c>
      <c r="C19" s="22">
        <v>4377</v>
      </c>
      <c r="D19" s="22">
        <v>4149</v>
      </c>
      <c r="E19" s="22">
        <v>3761</v>
      </c>
      <c r="F19" s="22">
        <v>4040</v>
      </c>
      <c r="G19" s="22">
        <v>4430</v>
      </c>
    </row>
    <row r="20" spans="1:7" ht="14.25" thickBot="1">
      <c r="A20" s="25" t="s">
        <v>163</v>
      </c>
      <c r="B20" s="23">
        <v>342</v>
      </c>
      <c r="C20" s="23">
        <v>564</v>
      </c>
      <c r="D20" s="23">
        <v>921</v>
      </c>
      <c r="E20" s="23">
        <v>424</v>
      </c>
      <c r="F20" s="23">
        <v>-96</v>
      </c>
      <c r="G20" s="23">
        <v>1184</v>
      </c>
    </row>
    <row r="21" spans="1:7" ht="14.25" thickTop="1">
      <c r="A21" s="6" t="s">
        <v>164</v>
      </c>
      <c r="B21" s="22">
        <v>78</v>
      </c>
      <c r="C21" s="22">
        <v>103</v>
      </c>
      <c r="D21" s="22">
        <v>98</v>
      </c>
      <c r="E21" s="22">
        <v>94</v>
      </c>
      <c r="F21" s="22">
        <v>85</v>
      </c>
      <c r="G21" s="22">
        <v>72</v>
      </c>
    </row>
    <row r="22" spans="1:7" ht="13.5">
      <c r="A22" s="6" t="s">
        <v>166</v>
      </c>
      <c r="B22" s="22">
        <v>0</v>
      </c>
      <c r="C22" s="22">
        <v>0</v>
      </c>
      <c r="D22" s="22">
        <v>0</v>
      </c>
      <c r="E22" s="22">
        <v>0</v>
      </c>
      <c r="F22" s="22">
        <v>168</v>
      </c>
      <c r="G22" s="22">
        <v>80</v>
      </c>
    </row>
    <row r="23" spans="1:7" ht="13.5">
      <c r="A23" s="6" t="s">
        <v>167</v>
      </c>
      <c r="B23" s="22">
        <v>22</v>
      </c>
      <c r="C23" s="22">
        <v>4</v>
      </c>
      <c r="D23" s="22"/>
      <c r="E23" s="22">
        <v>6</v>
      </c>
      <c r="F23" s="22">
        <v>10</v>
      </c>
      <c r="G23" s="22">
        <v>27</v>
      </c>
    </row>
    <row r="24" spans="1:7" ht="13.5">
      <c r="A24" s="6" t="s">
        <v>170</v>
      </c>
      <c r="B24" s="22"/>
      <c r="C24" s="22"/>
      <c r="D24" s="22"/>
      <c r="E24" s="22">
        <v>49</v>
      </c>
      <c r="F24" s="22"/>
      <c r="G24" s="22"/>
    </row>
    <row r="25" spans="1:7" ht="13.5">
      <c r="A25" s="6" t="s">
        <v>171</v>
      </c>
      <c r="B25" s="22">
        <v>46</v>
      </c>
      <c r="C25" s="22"/>
      <c r="D25" s="22"/>
      <c r="E25" s="22"/>
      <c r="F25" s="22"/>
      <c r="G25" s="22"/>
    </row>
    <row r="26" spans="1:7" ht="13.5">
      <c r="A26" s="6" t="s">
        <v>75</v>
      </c>
      <c r="B26" s="22">
        <v>23</v>
      </c>
      <c r="C26" s="22">
        <v>13</v>
      </c>
      <c r="D26" s="22">
        <v>39</v>
      </c>
      <c r="E26" s="22">
        <v>16</v>
      </c>
      <c r="F26" s="22">
        <v>46</v>
      </c>
      <c r="G26" s="22">
        <v>32</v>
      </c>
    </row>
    <row r="27" spans="1:7" ht="13.5">
      <c r="A27" s="6" t="s">
        <v>172</v>
      </c>
      <c r="B27" s="22">
        <v>171</v>
      </c>
      <c r="C27" s="22">
        <v>121</v>
      </c>
      <c r="D27" s="22">
        <v>138</v>
      </c>
      <c r="E27" s="22">
        <v>167</v>
      </c>
      <c r="F27" s="22">
        <v>310</v>
      </c>
      <c r="G27" s="22">
        <v>212</v>
      </c>
    </row>
    <row r="28" spans="1:7" ht="13.5">
      <c r="A28" s="6" t="s">
        <v>173</v>
      </c>
      <c r="B28" s="22">
        <v>138</v>
      </c>
      <c r="C28" s="22">
        <v>161</v>
      </c>
      <c r="D28" s="22">
        <v>167</v>
      </c>
      <c r="E28" s="22">
        <v>218</v>
      </c>
      <c r="F28" s="22">
        <v>190</v>
      </c>
      <c r="G28" s="22">
        <v>231</v>
      </c>
    </row>
    <row r="29" spans="1:7" ht="13.5">
      <c r="A29" s="6" t="s">
        <v>174</v>
      </c>
      <c r="B29" s="22"/>
      <c r="C29" s="22"/>
      <c r="D29" s="22"/>
      <c r="E29" s="22"/>
      <c r="F29" s="22"/>
      <c r="G29" s="22">
        <v>50</v>
      </c>
    </row>
    <row r="30" spans="1:7" ht="13.5">
      <c r="A30" s="6" t="s">
        <v>175</v>
      </c>
      <c r="B30" s="22"/>
      <c r="C30" s="22"/>
      <c r="D30" s="22"/>
      <c r="E30" s="22"/>
      <c r="F30" s="22">
        <v>38</v>
      </c>
      <c r="G30" s="22">
        <v>41</v>
      </c>
    </row>
    <row r="31" spans="1:7" ht="13.5">
      <c r="A31" s="6" t="s">
        <v>176</v>
      </c>
      <c r="B31" s="22">
        <v>85</v>
      </c>
      <c r="C31" s="22">
        <v>24</v>
      </c>
      <c r="D31" s="22">
        <v>23</v>
      </c>
      <c r="E31" s="22">
        <v>36</v>
      </c>
      <c r="F31" s="22">
        <v>28</v>
      </c>
      <c r="G31" s="22">
        <v>8</v>
      </c>
    </row>
    <row r="32" spans="1:7" ht="13.5">
      <c r="A32" s="6" t="s">
        <v>177</v>
      </c>
      <c r="B32" s="22">
        <v>223</v>
      </c>
      <c r="C32" s="22">
        <v>185</v>
      </c>
      <c r="D32" s="22">
        <v>190</v>
      </c>
      <c r="E32" s="22">
        <v>254</v>
      </c>
      <c r="F32" s="22">
        <v>256</v>
      </c>
      <c r="G32" s="22">
        <v>331</v>
      </c>
    </row>
    <row r="33" spans="1:7" ht="14.25" thickBot="1">
      <c r="A33" s="25" t="s">
        <v>178</v>
      </c>
      <c r="B33" s="23">
        <v>290</v>
      </c>
      <c r="C33" s="23">
        <v>500</v>
      </c>
      <c r="D33" s="23">
        <v>869</v>
      </c>
      <c r="E33" s="23">
        <v>336</v>
      </c>
      <c r="F33" s="23">
        <v>-43</v>
      </c>
      <c r="G33" s="23">
        <v>1066</v>
      </c>
    </row>
    <row r="34" spans="1:7" ht="14.25" thickTop="1">
      <c r="A34" s="6" t="s">
        <v>179</v>
      </c>
      <c r="B34" s="22"/>
      <c r="C34" s="22"/>
      <c r="D34" s="22"/>
      <c r="E34" s="22">
        <v>62</v>
      </c>
      <c r="F34" s="22"/>
      <c r="G34" s="22"/>
    </row>
    <row r="35" spans="1:7" ht="13.5">
      <c r="A35" s="6" t="s">
        <v>181</v>
      </c>
      <c r="B35" s="22"/>
      <c r="C35" s="22"/>
      <c r="D35" s="22"/>
      <c r="E35" s="22">
        <v>62</v>
      </c>
      <c r="F35" s="22"/>
      <c r="G35" s="22"/>
    </row>
    <row r="36" spans="1:7" ht="13.5">
      <c r="A36" s="6" t="s">
        <v>182</v>
      </c>
      <c r="B36" s="22"/>
      <c r="C36" s="22"/>
      <c r="D36" s="22"/>
      <c r="E36" s="22"/>
      <c r="F36" s="22"/>
      <c r="G36" s="22">
        <v>657</v>
      </c>
    </row>
    <row r="37" spans="1:7" ht="13.5">
      <c r="A37" s="6" t="s">
        <v>183</v>
      </c>
      <c r="B37" s="22"/>
      <c r="C37" s="22"/>
      <c r="D37" s="22"/>
      <c r="E37" s="22"/>
      <c r="F37" s="22">
        <v>245</v>
      </c>
      <c r="G37" s="22"/>
    </row>
    <row r="38" spans="1:7" ht="13.5">
      <c r="A38" s="6" t="s">
        <v>184</v>
      </c>
      <c r="B38" s="22">
        <v>0</v>
      </c>
      <c r="C38" s="22">
        <v>0</v>
      </c>
      <c r="D38" s="22">
        <v>1</v>
      </c>
      <c r="E38" s="22">
        <v>3</v>
      </c>
      <c r="F38" s="22">
        <v>2</v>
      </c>
      <c r="G38" s="22">
        <v>25</v>
      </c>
    </row>
    <row r="39" spans="1:7" ht="13.5">
      <c r="A39" s="6" t="s">
        <v>186</v>
      </c>
      <c r="B39" s="22">
        <v>5</v>
      </c>
      <c r="C39" s="22"/>
      <c r="D39" s="22"/>
      <c r="E39" s="22"/>
      <c r="F39" s="22">
        <v>86</v>
      </c>
      <c r="G39" s="22"/>
    </row>
    <row r="40" spans="1:7" ht="13.5">
      <c r="A40" s="6" t="s">
        <v>187</v>
      </c>
      <c r="B40" s="22">
        <v>278</v>
      </c>
      <c r="C40" s="22">
        <v>789</v>
      </c>
      <c r="D40" s="22">
        <v>15</v>
      </c>
      <c r="E40" s="22">
        <v>84</v>
      </c>
      <c r="F40" s="22"/>
      <c r="G40" s="22"/>
    </row>
    <row r="41" spans="1:7" ht="13.5">
      <c r="A41" s="6" t="s">
        <v>188</v>
      </c>
      <c r="B41" s="22">
        <v>957</v>
      </c>
      <c r="C41" s="22">
        <v>1646</v>
      </c>
      <c r="D41" s="22">
        <v>150</v>
      </c>
      <c r="E41" s="22"/>
      <c r="F41" s="22"/>
      <c r="G41" s="22"/>
    </row>
    <row r="42" spans="1:7" ht="13.5">
      <c r="A42" s="6" t="s">
        <v>189</v>
      </c>
      <c r="B42" s="22"/>
      <c r="C42" s="22"/>
      <c r="D42" s="22"/>
      <c r="E42" s="22">
        <v>25</v>
      </c>
      <c r="F42" s="22"/>
      <c r="G42" s="22"/>
    </row>
    <row r="43" spans="1:7" ht="13.5">
      <c r="A43" s="6" t="s">
        <v>191</v>
      </c>
      <c r="B43" s="22"/>
      <c r="C43" s="22"/>
      <c r="D43" s="22">
        <v>71</v>
      </c>
      <c r="E43" s="22"/>
      <c r="F43" s="22"/>
      <c r="G43" s="22"/>
    </row>
    <row r="44" spans="1:7" ht="13.5">
      <c r="A44" s="6" t="s">
        <v>192</v>
      </c>
      <c r="B44" s="22">
        <v>578</v>
      </c>
      <c r="C44" s="22"/>
      <c r="D44" s="22"/>
      <c r="E44" s="22"/>
      <c r="F44" s="22"/>
      <c r="G44" s="22"/>
    </row>
    <row r="45" spans="1:7" ht="13.5">
      <c r="A45" s="6" t="s">
        <v>193</v>
      </c>
      <c r="B45" s="22"/>
      <c r="C45" s="22"/>
      <c r="D45" s="22"/>
      <c r="E45" s="22"/>
      <c r="F45" s="22">
        <v>474</v>
      </c>
      <c r="G45" s="22"/>
    </row>
    <row r="46" spans="1:7" ht="13.5">
      <c r="A46" s="6" t="s">
        <v>194</v>
      </c>
      <c r="B46" s="22">
        <v>1820</v>
      </c>
      <c r="C46" s="22">
        <v>2436</v>
      </c>
      <c r="D46" s="22">
        <v>259</v>
      </c>
      <c r="E46" s="22">
        <v>112</v>
      </c>
      <c r="F46" s="22">
        <v>809</v>
      </c>
      <c r="G46" s="22">
        <v>682</v>
      </c>
    </row>
    <row r="47" spans="1:7" ht="13.5">
      <c r="A47" s="7" t="s">
        <v>195</v>
      </c>
      <c r="B47" s="22">
        <v>-1530</v>
      </c>
      <c r="C47" s="22">
        <v>-1935</v>
      </c>
      <c r="D47" s="22">
        <v>609</v>
      </c>
      <c r="E47" s="22">
        <v>286</v>
      </c>
      <c r="F47" s="22">
        <v>-852</v>
      </c>
      <c r="G47" s="22">
        <v>383</v>
      </c>
    </row>
    <row r="48" spans="1:7" ht="13.5">
      <c r="A48" s="7" t="s">
        <v>196</v>
      </c>
      <c r="B48" s="22">
        <v>-37</v>
      </c>
      <c r="C48" s="22">
        <v>337</v>
      </c>
      <c r="D48" s="22">
        <v>595</v>
      </c>
      <c r="E48" s="22">
        <v>19</v>
      </c>
      <c r="F48" s="22">
        <v>19</v>
      </c>
      <c r="G48" s="22">
        <v>26</v>
      </c>
    </row>
    <row r="49" spans="1:7" ht="13.5">
      <c r="A49" s="7" t="s">
        <v>197</v>
      </c>
      <c r="B49" s="22">
        <v>-143</v>
      </c>
      <c r="C49" s="22"/>
      <c r="D49" s="22"/>
      <c r="E49" s="22"/>
      <c r="F49" s="22"/>
      <c r="G49" s="22"/>
    </row>
    <row r="50" spans="1:7" ht="13.5">
      <c r="A50" s="7" t="s">
        <v>198</v>
      </c>
      <c r="B50" s="22">
        <v>-145</v>
      </c>
      <c r="C50" s="22">
        <v>255</v>
      </c>
      <c r="D50" s="22">
        <v>-550</v>
      </c>
      <c r="E50" s="22">
        <v>15</v>
      </c>
      <c r="F50" s="22">
        <v>219</v>
      </c>
      <c r="G50" s="22">
        <v>-71</v>
      </c>
    </row>
    <row r="51" spans="1:7" ht="13.5">
      <c r="A51" s="7" t="s">
        <v>199</v>
      </c>
      <c r="B51" s="22">
        <v>-326</v>
      </c>
      <c r="C51" s="22">
        <v>592</v>
      </c>
      <c r="D51" s="22">
        <v>45</v>
      </c>
      <c r="E51" s="22">
        <v>34</v>
      </c>
      <c r="F51" s="22">
        <v>238</v>
      </c>
      <c r="G51" s="22">
        <v>-45</v>
      </c>
    </row>
    <row r="52" spans="1:7" ht="14.25" thickBot="1">
      <c r="A52" s="7" t="s">
        <v>200</v>
      </c>
      <c r="B52" s="22">
        <v>-1203</v>
      </c>
      <c r="C52" s="22">
        <v>-2528</v>
      </c>
      <c r="D52" s="22">
        <v>564</v>
      </c>
      <c r="E52" s="22">
        <v>252</v>
      </c>
      <c r="F52" s="22">
        <v>-1090</v>
      </c>
      <c r="G52" s="22">
        <v>428</v>
      </c>
    </row>
    <row r="53" spans="1:7" ht="14.25" thickTop="1">
      <c r="A53" s="8"/>
      <c r="B53" s="24"/>
      <c r="C53" s="24"/>
      <c r="D53" s="24"/>
      <c r="E53" s="24"/>
      <c r="F53" s="24"/>
      <c r="G53" s="24"/>
    </row>
    <row r="55" ht="13.5">
      <c r="A55" s="20" t="s">
        <v>145</v>
      </c>
    </row>
    <row r="56" ht="13.5">
      <c r="A56" s="20" t="s">
        <v>146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8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141</v>
      </c>
      <c r="B2" s="14">
        <v>6946</v>
      </c>
      <c r="C2" s="14"/>
      <c r="D2" s="14"/>
      <c r="E2" s="14"/>
      <c r="F2" s="14"/>
      <c r="G2" s="14"/>
    </row>
    <row r="3" spans="1:7" ht="14.25" thickBot="1">
      <c r="A3" s="11" t="s">
        <v>142</v>
      </c>
      <c r="B3" s="1" t="s">
        <v>143</v>
      </c>
      <c r="C3" s="1"/>
      <c r="D3" s="1"/>
      <c r="E3" s="1"/>
      <c r="F3" s="1"/>
      <c r="G3" s="1"/>
    </row>
    <row r="4" spans="1:7" ht="14.25" thickTop="1">
      <c r="A4" s="10" t="s">
        <v>40</v>
      </c>
      <c r="B4" s="15" t="str">
        <f>HYPERLINK("http://www.kabupro.jp/mark/20130627/S000DVRP.htm","有価証券報告書")</f>
        <v>有価証券報告書</v>
      </c>
      <c r="C4" s="15" t="str">
        <f>HYPERLINK("http://www.kabupro.jp/mark/20130627/S000DVRP.htm","有価証券報告書")</f>
        <v>有価証券報告書</v>
      </c>
      <c r="D4" s="15" t="str">
        <f>HYPERLINK("http://www.kabupro.jp/mark/20120628/S000BB67.htm","有価証券報告書")</f>
        <v>有価証券報告書</v>
      </c>
      <c r="E4" s="15" t="str">
        <f>HYPERLINK("http://www.kabupro.jp/mark/20110629/S0008RH1.htm","有価証券報告書")</f>
        <v>有価証券報告書</v>
      </c>
      <c r="F4" s="15" t="str">
        <f>HYPERLINK("http://www.kabupro.jp/mark/20100629/S00066T7.htm","有価証券報告書")</f>
        <v>有価証券報告書</v>
      </c>
      <c r="G4" s="15" t="str">
        <f>HYPERLINK("http://www.kabupro.jp/mark/20090626/S0003IFF.htm","有価証券報告書")</f>
        <v>有価証券報告書</v>
      </c>
    </row>
    <row r="5" spans="1:7" ht="14.25" thickBot="1">
      <c r="A5" s="11" t="s">
        <v>41</v>
      </c>
      <c r="B5" s="1" t="s">
        <v>47</v>
      </c>
      <c r="C5" s="1" t="s">
        <v>47</v>
      </c>
      <c r="D5" s="1" t="s">
        <v>51</v>
      </c>
      <c r="E5" s="1" t="s">
        <v>53</v>
      </c>
      <c r="F5" s="1" t="s">
        <v>55</v>
      </c>
      <c r="G5" s="1" t="s">
        <v>57</v>
      </c>
    </row>
    <row r="6" spans="1:7" ht="15" thickBot="1" thickTop="1">
      <c r="A6" s="10" t="s">
        <v>42</v>
      </c>
      <c r="B6" s="18" t="s">
        <v>144</v>
      </c>
      <c r="C6" s="19"/>
      <c r="D6" s="19"/>
      <c r="E6" s="19"/>
      <c r="F6" s="19"/>
      <c r="G6" s="19"/>
    </row>
    <row r="7" spans="1:7" ht="14.25" thickTop="1">
      <c r="A7" s="12" t="s">
        <v>43</v>
      </c>
      <c r="B7" s="16" t="s">
        <v>48</v>
      </c>
      <c r="C7" s="16" t="s">
        <v>48</v>
      </c>
      <c r="D7" s="16" t="s">
        <v>48</v>
      </c>
      <c r="E7" s="16" t="s">
        <v>48</v>
      </c>
      <c r="F7" s="16" t="s">
        <v>48</v>
      </c>
      <c r="G7" s="16" t="s">
        <v>48</v>
      </c>
    </row>
    <row r="8" spans="1:7" ht="13.5">
      <c r="A8" s="13" t="s">
        <v>44</v>
      </c>
      <c r="B8" s="17"/>
      <c r="C8" s="17"/>
      <c r="D8" s="17"/>
      <c r="E8" s="17"/>
      <c r="F8" s="17"/>
      <c r="G8" s="17"/>
    </row>
    <row r="9" spans="1:7" ht="13.5">
      <c r="A9" s="13" t="s">
        <v>45</v>
      </c>
      <c r="B9" s="17" t="s">
        <v>49</v>
      </c>
      <c r="C9" s="17" t="s">
        <v>50</v>
      </c>
      <c r="D9" s="17" t="s">
        <v>52</v>
      </c>
      <c r="E9" s="17" t="s">
        <v>54</v>
      </c>
      <c r="F9" s="17" t="s">
        <v>56</v>
      </c>
      <c r="G9" s="17" t="s">
        <v>58</v>
      </c>
    </row>
    <row r="10" spans="1:7" ht="14.25" thickBot="1">
      <c r="A10" s="13" t="s">
        <v>46</v>
      </c>
      <c r="B10" s="17" t="s">
        <v>60</v>
      </c>
      <c r="C10" s="17" t="s">
        <v>60</v>
      </c>
      <c r="D10" s="17" t="s">
        <v>60</v>
      </c>
      <c r="E10" s="17" t="s">
        <v>60</v>
      </c>
      <c r="F10" s="17" t="s">
        <v>60</v>
      </c>
      <c r="G10" s="17" t="s">
        <v>60</v>
      </c>
    </row>
    <row r="11" spans="1:7" ht="14.25" thickTop="1">
      <c r="A11" s="9" t="s">
        <v>59</v>
      </c>
      <c r="B11" s="21">
        <v>2359</v>
      </c>
      <c r="C11" s="21">
        <v>1697</v>
      </c>
      <c r="D11" s="21">
        <v>3679</v>
      </c>
      <c r="E11" s="21">
        <v>2302</v>
      </c>
      <c r="F11" s="21">
        <v>4496</v>
      </c>
      <c r="G11" s="21">
        <v>1587</v>
      </c>
    </row>
    <row r="12" spans="1:7" ht="13.5">
      <c r="A12" s="2" t="s">
        <v>61</v>
      </c>
      <c r="B12" s="22">
        <v>266</v>
      </c>
      <c r="C12" s="22">
        <v>295</v>
      </c>
      <c r="D12" s="22">
        <v>221</v>
      </c>
      <c r="E12" s="22">
        <v>170</v>
      </c>
      <c r="F12" s="22">
        <v>287</v>
      </c>
      <c r="G12" s="22">
        <v>618</v>
      </c>
    </row>
    <row r="13" spans="1:7" ht="13.5">
      <c r="A13" s="2" t="s">
        <v>62</v>
      </c>
      <c r="B13" s="22">
        <v>11184</v>
      </c>
      <c r="C13" s="22">
        <v>9082</v>
      </c>
      <c r="D13" s="22">
        <v>8513</v>
      </c>
      <c r="E13" s="22">
        <v>6472</v>
      </c>
      <c r="F13" s="22">
        <v>5366</v>
      </c>
      <c r="G13" s="22">
        <v>7163</v>
      </c>
    </row>
    <row r="14" spans="1:7" ht="13.5">
      <c r="A14" s="2" t="s">
        <v>64</v>
      </c>
      <c r="B14" s="22"/>
      <c r="C14" s="22"/>
      <c r="D14" s="22"/>
      <c r="E14" s="22"/>
      <c r="F14" s="22"/>
      <c r="G14" s="22">
        <v>662</v>
      </c>
    </row>
    <row r="15" spans="1:7" ht="13.5">
      <c r="A15" s="2" t="s">
        <v>65</v>
      </c>
      <c r="B15" s="22"/>
      <c r="C15" s="22"/>
      <c r="D15" s="22"/>
      <c r="E15" s="22"/>
      <c r="F15" s="22"/>
      <c r="G15" s="22">
        <v>163</v>
      </c>
    </row>
    <row r="16" spans="1:7" ht="13.5">
      <c r="A16" s="2" t="s">
        <v>66</v>
      </c>
      <c r="B16" s="22"/>
      <c r="C16" s="22"/>
      <c r="D16" s="22"/>
      <c r="E16" s="22"/>
      <c r="F16" s="22"/>
      <c r="G16" s="22">
        <v>1665</v>
      </c>
    </row>
    <row r="17" spans="1:7" ht="13.5">
      <c r="A17" s="2" t="s">
        <v>67</v>
      </c>
      <c r="B17" s="22"/>
      <c r="C17" s="22"/>
      <c r="D17" s="22"/>
      <c r="E17" s="22"/>
      <c r="F17" s="22"/>
      <c r="G17" s="22">
        <v>5171</v>
      </c>
    </row>
    <row r="18" spans="1:7" ht="13.5">
      <c r="A18" s="2" t="s">
        <v>68</v>
      </c>
      <c r="B18" s="22"/>
      <c r="C18" s="22"/>
      <c r="D18" s="22"/>
      <c r="E18" s="22"/>
      <c r="F18" s="22"/>
      <c r="G18" s="22">
        <v>119</v>
      </c>
    </row>
    <row r="19" spans="1:7" ht="13.5">
      <c r="A19" s="2" t="s">
        <v>69</v>
      </c>
      <c r="B19" s="22">
        <v>3896</v>
      </c>
      <c r="C19" s="22">
        <v>2178</v>
      </c>
      <c r="D19" s="22">
        <v>3529</v>
      </c>
      <c r="E19" s="22">
        <v>4268</v>
      </c>
      <c r="F19" s="22">
        <v>5097</v>
      </c>
      <c r="G19" s="22"/>
    </row>
    <row r="20" spans="1:7" ht="13.5">
      <c r="A20" s="2" t="s">
        <v>70</v>
      </c>
      <c r="B20" s="22">
        <v>46</v>
      </c>
      <c r="C20" s="22">
        <v>58</v>
      </c>
      <c r="D20" s="22">
        <v>54</v>
      </c>
      <c r="E20" s="22">
        <v>247</v>
      </c>
      <c r="F20" s="22">
        <v>44</v>
      </c>
      <c r="G20" s="22">
        <v>69</v>
      </c>
    </row>
    <row r="21" spans="1:7" ht="13.5">
      <c r="A21" s="2" t="s">
        <v>71</v>
      </c>
      <c r="B21" s="22">
        <v>62</v>
      </c>
      <c r="C21" s="22">
        <v>42</v>
      </c>
      <c r="D21" s="22">
        <v>37</v>
      </c>
      <c r="E21" s="22">
        <v>52</v>
      </c>
      <c r="F21" s="22">
        <v>44</v>
      </c>
      <c r="G21" s="22">
        <v>64</v>
      </c>
    </row>
    <row r="22" spans="1:7" ht="13.5">
      <c r="A22" s="2" t="s">
        <v>72</v>
      </c>
      <c r="B22" s="22">
        <v>468</v>
      </c>
      <c r="C22" s="22">
        <v>246</v>
      </c>
      <c r="D22" s="22">
        <v>408</v>
      </c>
      <c r="E22" s="22">
        <v>437</v>
      </c>
      <c r="F22" s="22">
        <v>335</v>
      </c>
      <c r="G22" s="22">
        <v>431</v>
      </c>
    </row>
    <row r="23" spans="1:7" ht="13.5">
      <c r="A23" s="2" t="s">
        <v>73</v>
      </c>
      <c r="B23" s="22">
        <v>2496</v>
      </c>
      <c r="C23" s="22">
        <v>6161</v>
      </c>
      <c r="D23" s="22">
        <v>5315</v>
      </c>
      <c r="E23" s="22">
        <v>5170</v>
      </c>
      <c r="F23" s="22">
        <v>5374</v>
      </c>
      <c r="G23" s="22">
        <v>3655</v>
      </c>
    </row>
    <row r="24" spans="1:7" ht="13.5">
      <c r="A24" s="2" t="s">
        <v>74</v>
      </c>
      <c r="B24" s="22">
        <v>602</v>
      </c>
      <c r="C24" s="22">
        <v>999</v>
      </c>
      <c r="D24" s="22">
        <v>1332</v>
      </c>
      <c r="E24" s="22">
        <v>1109</v>
      </c>
      <c r="F24" s="22">
        <v>318</v>
      </c>
      <c r="G24" s="22">
        <v>307</v>
      </c>
    </row>
    <row r="25" spans="1:7" ht="13.5">
      <c r="A25" s="2" t="s">
        <v>75</v>
      </c>
      <c r="B25" s="22">
        <v>4</v>
      </c>
      <c r="C25" s="22">
        <v>4</v>
      </c>
      <c r="D25" s="22">
        <v>8</v>
      </c>
      <c r="E25" s="22">
        <v>3</v>
      </c>
      <c r="F25" s="22">
        <v>3</v>
      </c>
      <c r="G25" s="22">
        <v>3</v>
      </c>
    </row>
    <row r="26" spans="1:7" ht="13.5">
      <c r="A26" s="2" t="s">
        <v>76</v>
      </c>
      <c r="B26" s="22">
        <v>-358</v>
      </c>
      <c r="C26" s="22">
        <v>-1798</v>
      </c>
      <c r="D26" s="22">
        <v>-152</v>
      </c>
      <c r="E26" s="22">
        <v>-1</v>
      </c>
      <c r="F26" s="22">
        <v>-4</v>
      </c>
      <c r="G26" s="22">
        <v>-34</v>
      </c>
    </row>
    <row r="27" spans="1:7" ht="13.5">
      <c r="A27" s="2" t="s">
        <v>77</v>
      </c>
      <c r="B27" s="22">
        <v>21028</v>
      </c>
      <c r="C27" s="22">
        <v>18967</v>
      </c>
      <c r="D27" s="22">
        <v>22946</v>
      </c>
      <c r="E27" s="22">
        <v>20232</v>
      </c>
      <c r="F27" s="22">
        <v>21364</v>
      </c>
      <c r="G27" s="22">
        <v>21648</v>
      </c>
    </row>
    <row r="28" spans="1:7" ht="13.5">
      <c r="A28" s="3" t="s">
        <v>78</v>
      </c>
      <c r="B28" s="22">
        <v>459</v>
      </c>
      <c r="C28" s="22">
        <v>498</v>
      </c>
      <c r="D28" s="22">
        <v>545</v>
      </c>
      <c r="E28" s="22">
        <v>536</v>
      </c>
      <c r="F28" s="22">
        <v>586</v>
      </c>
      <c r="G28" s="22">
        <v>657</v>
      </c>
    </row>
    <row r="29" spans="1:7" ht="13.5">
      <c r="A29" s="3" t="s">
        <v>79</v>
      </c>
      <c r="B29" s="22">
        <v>13</v>
      </c>
      <c r="C29" s="22">
        <v>14</v>
      </c>
      <c r="D29" s="22">
        <v>21</v>
      </c>
      <c r="E29" s="22">
        <v>23</v>
      </c>
      <c r="F29" s="22">
        <v>26</v>
      </c>
      <c r="G29" s="22">
        <v>27</v>
      </c>
    </row>
    <row r="30" spans="1:7" ht="13.5">
      <c r="A30" s="3" t="s">
        <v>81</v>
      </c>
      <c r="B30" s="22">
        <v>48</v>
      </c>
      <c r="C30" s="22">
        <v>100</v>
      </c>
      <c r="D30" s="22">
        <v>179</v>
      </c>
      <c r="E30" s="22">
        <v>223</v>
      </c>
      <c r="F30" s="22">
        <v>302</v>
      </c>
      <c r="G30" s="22">
        <v>419</v>
      </c>
    </row>
    <row r="31" spans="1:7" ht="13.5">
      <c r="A31" s="3" t="s">
        <v>83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</row>
    <row r="32" spans="1:7" ht="13.5">
      <c r="A32" s="3" t="s">
        <v>84</v>
      </c>
      <c r="B32" s="22">
        <v>177</v>
      </c>
      <c r="C32" s="22">
        <v>189</v>
      </c>
      <c r="D32" s="22">
        <v>252</v>
      </c>
      <c r="E32" s="22">
        <v>310</v>
      </c>
      <c r="F32" s="22">
        <v>290</v>
      </c>
      <c r="G32" s="22">
        <v>536</v>
      </c>
    </row>
    <row r="33" spans="1:7" ht="13.5">
      <c r="A33" s="3" t="s">
        <v>85</v>
      </c>
      <c r="B33" s="22">
        <v>3342</v>
      </c>
      <c r="C33" s="22">
        <v>3342</v>
      </c>
      <c r="D33" s="22">
        <v>3342</v>
      </c>
      <c r="E33" s="22">
        <v>3342</v>
      </c>
      <c r="F33" s="22">
        <v>3342</v>
      </c>
      <c r="G33" s="22">
        <v>3342</v>
      </c>
    </row>
    <row r="34" spans="1:7" ht="13.5">
      <c r="A34" s="3" t="s">
        <v>86</v>
      </c>
      <c r="B34" s="22">
        <v>0</v>
      </c>
      <c r="C34" s="22">
        <v>14</v>
      </c>
      <c r="D34" s="22">
        <v>31</v>
      </c>
      <c r="E34" s="22">
        <v>48</v>
      </c>
      <c r="F34" s="22">
        <v>24</v>
      </c>
      <c r="G34" s="22">
        <v>2</v>
      </c>
    </row>
    <row r="35" spans="1:7" ht="13.5">
      <c r="A35" s="3" t="s">
        <v>89</v>
      </c>
      <c r="B35" s="22">
        <v>4043</v>
      </c>
      <c r="C35" s="22">
        <v>4160</v>
      </c>
      <c r="D35" s="22">
        <v>4372</v>
      </c>
      <c r="E35" s="22">
        <v>4485</v>
      </c>
      <c r="F35" s="22">
        <v>4573</v>
      </c>
      <c r="G35" s="22">
        <v>4986</v>
      </c>
    </row>
    <row r="36" spans="1:7" ht="13.5">
      <c r="A36" s="3" t="s">
        <v>91</v>
      </c>
      <c r="B36" s="22">
        <v>61</v>
      </c>
      <c r="C36" s="22">
        <v>102</v>
      </c>
      <c r="D36" s="22">
        <v>143</v>
      </c>
      <c r="E36" s="22">
        <v>184</v>
      </c>
      <c r="F36" s="22"/>
      <c r="G36" s="22"/>
    </row>
    <row r="37" spans="1:7" ht="13.5">
      <c r="A37" s="3" t="s">
        <v>92</v>
      </c>
      <c r="B37" s="22">
        <v>42</v>
      </c>
      <c r="C37" s="22">
        <v>58</v>
      </c>
      <c r="D37" s="22">
        <v>57</v>
      </c>
      <c r="E37" s="22">
        <v>67</v>
      </c>
      <c r="F37" s="22">
        <v>73</v>
      </c>
      <c r="G37" s="22">
        <v>104</v>
      </c>
    </row>
    <row r="38" spans="1:7" ht="13.5">
      <c r="A38" s="3" t="s">
        <v>93</v>
      </c>
      <c r="B38" s="22"/>
      <c r="C38" s="22"/>
      <c r="D38" s="22"/>
      <c r="E38" s="22"/>
      <c r="F38" s="22"/>
      <c r="G38" s="22">
        <v>9</v>
      </c>
    </row>
    <row r="39" spans="1:7" ht="13.5">
      <c r="A39" s="3" t="s">
        <v>94</v>
      </c>
      <c r="B39" s="22">
        <v>0</v>
      </c>
      <c r="C39" s="22">
        <v>6</v>
      </c>
      <c r="D39" s="22">
        <v>6</v>
      </c>
      <c r="E39" s="22">
        <v>6</v>
      </c>
      <c r="F39" s="22">
        <v>6</v>
      </c>
      <c r="G39" s="22"/>
    </row>
    <row r="40" spans="1:7" ht="13.5">
      <c r="A40" s="3" t="s">
        <v>95</v>
      </c>
      <c r="B40" s="22">
        <v>104</v>
      </c>
      <c r="C40" s="22">
        <v>167</v>
      </c>
      <c r="D40" s="22">
        <v>207</v>
      </c>
      <c r="E40" s="22">
        <v>258</v>
      </c>
      <c r="F40" s="22">
        <v>80</v>
      </c>
      <c r="G40" s="22">
        <v>113</v>
      </c>
    </row>
    <row r="41" spans="1:7" ht="13.5">
      <c r="A41" s="3" t="s">
        <v>96</v>
      </c>
      <c r="B41" s="22">
        <v>13</v>
      </c>
      <c r="C41" s="22">
        <v>13</v>
      </c>
      <c r="D41" s="22">
        <v>13</v>
      </c>
      <c r="E41" s="22">
        <v>13</v>
      </c>
      <c r="F41" s="22">
        <v>13</v>
      </c>
      <c r="G41" s="22">
        <v>13</v>
      </c>
    </row>
    <row r="42" spans="1:7" ht="13.5">
      <c r="A42" s="3" t="s">
        <v>97</v>
      </c>
      <c r="B42" s="22">
        <v>643</v>
      </c>
      <c r="C42" s="22">
        <v>900</v>
      </c>
      <c r="D42" s="22">
        <v>1689</v>
      </c>
      <c r="E42" s="22">
        <v>1705</v>
      </c>
      <c r="F42" s="22">
        <v>1789</v>
      </c>
      <c r="G42" s="22">
        <v>1700</v>
      </c>
    </row>
    <row r="43" spans="1:7" ht="13.5">
      <c r="A43" s="3" t="s">
        <v>98</v>
      </c>
      <c r="B43" s="22">
        <v>13</v>
      </c>
      <c r="C43" s="22">
        <v>5</v>
      </c>
      <c r="D43" s="22"/>
      <c r="E43" s="22"/>
      <c r="F43" s="22">
        <v>5</v>
      </c>
      <c r="G43" s="22">
        <v>1</v>
      </c>
    </row>
    <row r="44" spans="1:7" ht="13.5">
      <c r="A44" s="3" t="s">
        <v>100</v>
      </c>
      <c r="B44" s="22">
        <v>1032</v>
      </c>
      <c r="C44" s="22">
        <v>987</v>
      </c>
      <c r="D44" s="22">
        <v>1106</v>
      </c>
      <c r="E44" s="22">
        <v>1296</v>
      </c>
      <c r="F44" s="22">
        <v>1521</v>
      </c>
      <c r="G44" s="22">
        <v>1443</v>
      </c>
    </row>
    <row r="45" spans="1:7" ht="13.5">
      <c r="A45" s="3" t="s">
        <v>72</v>
      </c>
      <c r="B45" s="22">
        <v>972</v>
      </c>
      <c r="C45" s="22">
        <v>652</v>
      </c>
      <c r="D45" s="22">
        <v>745</v>
      </c>
      <c r="E45" s="22">
        <v>166</v>
      </c>
      <c r="F45" s="22">
        <v>283</v>
      </c>
      <c r="G45" s="22">
        <v>406</v>
      </c>
    </row>
    <row r="46" spans="1:7" ht="13.5">
      <c r="A46" s="3" t="s">
        <v>75</v>
      </c>
      <c r="B46" s="22">
        <v>153</v>
      </c>
      <c r="C46" s="22">
        <v>126</v>
      </c>
      <c r="D46" s="22">
        <v>131</v>
      </c>
      <c r="E46" s="22">
        <v>134</v>
      </c>
      <c r="F46" s="22">
        <v>168</v>
      </c>
      <c r="G46" s="22">
        <v>192</v>
      </c>
    </row>
    <row r="47" spans="1:7" ht="13.5">
      <c r="A47" s="3" t="s">
        <v>76</v>
      </c>
      <c r="B47" s="22">
        <v>-30</v>
      </c>
      <c r="C47" s="22">
        <v>-23</v>
      </c>
      <c r="D47" s="22">
        <v>-17</v>
      </c>
      <c r="E47" s="22">
        <v>-17</v>
      </c>
      <c r="F47" s="22">
        <v>-29</v>
      </c>
      <c r="G47" s="22">
        <v>-89</v>
      </c>
    </row>
    <row r="48" spans="1:7" ht="13.5">
      <c r="A48" s="3" t="s">
        <v>101</v>
      </c>
      <c r="B48" s="22">
        <v>2797</v>
      </c>
      <c r="C48" s="22">
        <v>2660</v>
      </c>
      <c r="D48" s="22">
        <v>3668</v>
      </c>
      <c r="E48" s="22">
        <v>3297</v>
      </c>
      <c r="F48" s="22">
        <v>3750</v>
      </c>
      <c r="G48" s="22">
        <v>3667</v>
      </c>
    </row>
    <row r="49" spans="1:7" ht="13.5">
      <c r="A49" s="2" t="s">
        <v>102</v>
      </c>
      <c r="B49" s="22">
        <v>6945</v>
      </c>
      <c r="C49" s="22">
        <v>6988</v>
      </c>
      <c r="D49" s="22">
        <v>8248</v>
      </c>
      <c r="E49" s="22">
        <v>8041</v>
      </c>
      <c r="F49" s="22">
        <v>8405</v>
      </c>
      <c r="G49" s="22">
        <v>8766</v>
      </c>
    </row>
    <row r="50" spans="1:7" ht="14.25" thickBot="1">
      <c r="A50" s="4" t="s">
        <v>104</v>
      </c>
      <c r="B50" s="23">
        <v>27974</v>
      </c>
      <c r="C50" s="23">
        <v>25955</v>
      </c>
      <c r="D50" s="23">
        <v>31194</v>
      </c>
      <c r="E50" s="23">
        <v>28274</v>
      </c>
      <c r="F50" s="23">
        <v>29769</v>
      </c>
      <c r="G50" s="23">
        <v>30415</v>
      </c>
    </row>
    <row r="51" spans="1:7" ht="14.25" thickTop="1">
      <c r="A51" s="2" t="s">
        <v>105</v>
      </c>
      <c r="B51" s="22">
        <v>375</v>
      </c>
      <c r="C51" s="22">
        <v>450</v>
      </c>
      <c r="D51" s="22">
        <v>431</v>
      </c>
      <c r="E51" s="22">
        <v>470</v>
      </c>
      <c r="F51" s="22">
        <v>242</v>
      </c>
      <c r="G51" s="22">
        <v>680</v>
      </c>
    </row>
    <row r="52" spans="1:7" ht="13.5">
      <c r="A52" s="2" t="s">
        <v>106</v>
      </c>
      <c r="B52" s="22">
        <v>4322</v>
      </c>
      <c r="C52" s="22">
        <v>3895</v>
      </c>
      <c r="D52" s="22">
        <v>3760</v>
      </c>
      <c r="E52" s="22">
        <v>4159</v>
      </c>
      <c r="F52" s="22">
        <v>2590</v>
      </c>
      <c r="G52" s="22">
        <v>4608</v>
      </c>
    </row>
    <row r="53" spans="1:7" ht="13.5">
      <c r="A53" s="2" t="s">
        <v>107</v>
      </c>
      <c r="B53" s="22">
        <v>4424</v>
      </c>
      <c r="C53" s="22">
        <v>4424</v>
      </c>
      <c r="D53" s="22">
        <v>4424</v>
      </c>
      <c r="E53" s="22">
        <v>3250</v>
      </c>
      <c r="F53" s="22">
        <v>4350</v>
      </c>
      <c r="G53" s="22">
        <v>3590</v>
      </c>
    </row>
    <row r="54" spans="1:7" ht="13.5">
      <c r="A54" s="2" t="s">
        <v>108</v>
      </c>
      <c r="B54" s="22">
        <v>1910</v>
      </c>
      <c r="C54" s="22">
        <v>2866</v>
      </c>
      <c r="D54" s="22">
        <v>1976</v>
      </c>
      <c r="E54" s="22">
        <v>1672</v>
      </c>
      <c r="F54" s="22">
        <v>2197</v>
      </c>
      <c r="G54" s="22">
        <v>4160</v>
      </c>
    </row>
    <row r="55" spans="1:7" ht="13.5">
      <c r="A55" s="2" t="s">
        <v>109</v>
      </c>
      <c r="B55" s="22">
        <v>811</v>
      </c>
      <c r="C55" s="22">
        <v>381</v>
      </c>
      <c r="D55" s="22">
        <v>419</v>
      </c>
      <c r="E55" s="22">
        <v>295</v>
      </c>
      <c r="F55" s="22">
        <v>318</v>
      </c>
      <c r="G55" s="22">
        <v>556</v>
      </c>
    </row>
    <row r="56" spans="1:7" ht="13.5">
      <c r="A56" s="2" t="s">
        <v>110</v>
      </c>
      <c r="B56" s="22">
        <v>168</v>
      </c>
      <c r="C56" s="22">
        <v>154</v>
      </c>
      <c r="D56" s="22">
        <v>163</v>
      </c>
      <c r="E56" s="22">
        <v>122</v>
      </c>
      <c r="F56" s="22">
        <v>133</v>
      </c>
      <c r="G56" s="22">
        <v>849</v>
      </c>
    </row>
    <row r="57" spans="1:7" ht="13.5">
      <c r="A57" s="2" t="s">
        <v>111</v>
      </c>
      <c r="B57" s="22"/>
      <c r="C57" s="22">
        <v>206</v>
      </c>
      <c r="D57" s="22">
        <v>617</v>
      </c>
      <c r="E57" s="22">
        <v>37</v>
      </c>
      <c r="F57" s="22">
        <v>30</v>
      </c>
      <c r="G57" s="22">
        <v>42</v>
      </c>
    </row>
    <row r="58" spans="1:7" ht="13.5">
      <c r="A58" s="2" t="s">
        <v>112</v>
      </c>
      <c r="B58" s="22"/>
      <c r="C58" s="22">
        <v>160</v>
      </c>
      <c r="D58" s="22">
        <v>65</v>
      </c>
      <c r="E58" s="22"/>
      <c r="F58" s="22">
        <v>26</v>
      </c>
      <c r="G58" s="22">
        <v>57</v>
      </c>
    </row>
    <row r="59" spans="1:7" ht="13.5">
      <c r="A59" s="2" t="s">
        <v>113</v>
      </c>
      <c r="B59" s="22">
        <v>300</v>
      </c>
      <c r="C59" s="22">
        <v>56</v>
      </c>
      <c r="D59" s="22">
        <v>995</v>
      </c>
      <c r="E59" s="22">
        <v>590</v>
      </c>
      <c r="F59" s="22">
        <v>1178</v>
      </c>
      <c r="G59" s="22">
        <v>701</v>
      </c>
    </row>
    <row r="60" spans="1:7" ht="13.5">
      <c r="A60" s="2" t="s">
        <v>114</v>
      </c>
      <c r="B60" s="22">
        <v>139</v>
      </c>
      <c r="C60" s="22">
        <v>64</v>
      </c>
      <c r="D60" s="22">
        <v>50</v>
      </c>
      <c r="E60" s="22">
        <v>134</v>
      </c>
      <c r="F60" s="22">
        <v>221</v>
      </c>
      <c r="G60" s="22">
        <v>569</v>
      </c>
    </row>
    <row r="61" spans="1:7" ht="13.5">
      <c r="A61" s="2" t="s">
        <v>115</v>
      </c>
      <c r="B61" s="22">
        <v>236</v>
      </c>
      <c r="C61" s="22">
        <v>372</v>
      </c>
      <c r="D61" s="22">
        <v>575</v>
      </c>
      <c r="E61" s="22">
        <v>341</v>
      </c>
      <c r="F61" s="22">
        <v>168</v>
      </c>
      <c r="G61" s="22"/>
    </row>
    <row r="62" spans="1:7" ht="13.5">
      <c r="A62" s="2" t="s">
        <v>116</v>
      </c>
      <c r="B62" s="22">
        <v>41</v>
      </c>
      <c r="C62" s="22">
        <v>23</v>
      </c>
      <c r="D62" s="22">
        <v>22</v>
      </c>
      <c r="E62" s="22"/>
      <c r="F62" s="22"/>
      <c r="G62" s="22"/>
    </row>
    <row r="63" spans="1:7" ht="13.5">
      <c r="A63" s="2" t="s">
        <v>117</v>
      </c>
      <c r="B63" s="22">
        <v>60</v>
      </c>
      <c r="C63" s="22">
        <v>98</v>
      </c>
      <c r="D63" s="22">
        <v>149</v>
      </c>
      <c r="E63" s="22">
        <v>165</v>
      </c>
      <c r="F63" s="22">
        <v>222</v>
      </c>
      <c r="G63" s="22">
        <v>189</v>
      </c>
    </row>
    <row r="64" spans="1:7" ht="13.5">
      <c r="A64" s="2" t="s">
        <v>121</v>
      </c>
      <c r="B64" s="22">
        <v>12788</v>
      </c>
      <c r="C64" s="22">
        <v>13154</v>
      </c>
      <c r="D64" s="22">
        <v>13650</v>
      </c>
      <c r="E64" s="22">
        <v>11239</v>
      </c>
      <c r="F64" s="22">
        <v>11678</v>
      </c>
      <c r="G64" s="22">
        <v>16006</v>
      </c>
    </row>
    <row r="65" spans="1:7" ht="13.5">
      <c r="A65" s="2" t="s">
        <v>122</v>
      </c>
      <c r="B65" s="22">
        <v>3823</v>
      </c>
      <c r="C65" s="22">
        <v>2094</v>
      </c>
      <c r="D65" s="22">
        <v>4560</v>
      </c>
      <c r="E65" s="22">
        <v>5036</v>
      </c>
      <c r="F65" s="22">
        <v>6708</v>
      </c>
      <c r="G65" s="22">
        <v>2215</v>
      </c>
    </row>
    <row r="66" spans="1:7" ht="13.5">
      <c r="A66" s="2" t="s">
        <v>123</v>
      </c>
      <c r="B66" s="22">
        <v>1157</v>
      </c>
      <c r="C66" s="22">
        <v>1157</v>
      </c>
      <c r="D66" s="22">
        <v>1321</v>
      </c>
      <c r="E66" s="22">
        <v>1321</v>
      </c>
      <c r="F66" s="22">
        <v>1321</v>
      </c>
      <c r="G66" s="22">
        <v>1321</v>
      </c>
    </row>
    <row r="67" spans="1:7" ht="13.5">
      <c r="A67" s="2" t="s">
        <v>125</v>
      </c>
      <c r="B67" s="22">
        <v>4159</v>
      </c>
      <c r="C67" s="22">
        <v>3813</v>
      </c>
      <c r="D67" s="22">
        <v>3561</v>
      </c>
      <c r="E67" s="22">
        <v>3161</v>
      </c>
      <c r="F67" s="22">
        <v>2799</v>
      </c>
      <c r="G67" s="22">
        <v>2336</v>
      </c>
    </row>
    <row r="68" spans="1:7" ht="13.5">
      <c r="A68" s="2" t="s">
        <v>118</v>
      </c>
      <c r="B68" s="22">
        <v>23</v>
      </c>
      <c r="C68" s="22">
        <v>23</v>
      </c>
      <c r="D68" s="22">
        <v>23</v>
      </c>
      <c r="E68" s="22"/>
      <c r="F68" s="22"/>
      <c r="G68" s="22"/>
    </row>
    <row r="69" spans="1:7" ht="13.5">
      <c r="A69" s="2" t="s">
        <v>75</v>
      </c>
      <c r="B69" s="22">
        <v>11</v>
      </c>
      <c r="C69" s="22"/>
      <c r="D69" s="22">
        <v>0</v>
      </c>
      <c r="E69" s="22">
        <v>3</v>
      </c>
      <c r="F69" s="22">
        <v>1</v>
      </c>
      <c r="G69" s="22"/>
    </row>
    <row r="70" spans="1:7" ht="13.5">
      <c r="A70" s="2" t="s">
        <v>126</v>
      </c>
      <c r="B70" s="22">
        <v>9176</v>
      </c>
      <c r="C70" s="22">
        <v>7088</v>
      </c>
      <c r="D70" s="22">
        <v>9467</v>
      </c>
      <c r="E70" s="22">
        <v>9522</v>
      </c>
      <c r="F70" s="22">
        <v>10830</v>
      </c>
      <c r="G70" s="22">
        <v>5873</v>
      </c>
    </row>
    <row r="71" spans="1:7" ht="14.25" thickBot="1">
      <c r="A71" s="4" t="s">
        <v>127</v>
      </c>
      <c r="B71" s="23">
        <v>21965</v>
      </c>
      <c r="C71" s="23">
        <v>20243</v>
      </c>
      <c r="D71" s="23">
        <v>23117</v>
      </c>
      <c r="E71" s="23">
        <v>20761</v>
      </c>
      <c r="F71" s="23">
        <v>22508</v>
      </c>
      <c r="G71" s="23">
        <v>21879</v>
      </c>
    </row>
    <row r="72" spans="1:7" ht="14.25" thickTop="1">
      <c r="A72" s="2" t="s">
        <v>128</v>
      </c>
      <c r="B72" s="22">
        <v>5895</v>
      </c>
      <c r="C72" s="22">
        <v>5145</v>
      </c>
      <c r="D72" s="22">
        <v>5145</v>
      </c>
      <c r="E72" s="22">
        <v>5145</v>
      </c>
      <c r="F72" s="22">
        <v>5145</v>
      </c>
      <c r="G72" s="22">
        <v>5145</v>
      </c>
    </row>
    <row r="73" spans="1:7" ht="13.5">
      <c r="A73" s="3" t="s">
        <v>129</v>
      </c>
      <c r="B73" s="22">
        <v>750</v>
      </c>
      <c r="C73" s="22"/>
      <c r="D73" s="22"/>
      <c r="E73" s="22"/>
      <c r="F73" s="22"/>
      <c r="G73" s="22"/>
    </row>
    <row r="74" spans="1:7" ht="13.5">
      <c r="A74" s="3" t="s">
        <v>130</v>
      </c>
      <c r="B74" s="22">
        <v>750</v>
      </c>
      <c r="C74" s="22"/>
      <c r="D74" s="22"/>
      <c r="E74" s="22"/>
      <c r="F74" s="22"/>
      <c r="G74" s="22"/>
    </row>
    <row r="75" spans="1:7" ht="13.5">
      <c r="A75" s="3" t="s">
        <v>131</v>
      </c>
      <c r="B75" s="22">
        <v>77</v>
      </c>
      <c r="C75" s="22">
        <v>77</v>
      </c>
      <c r="D75" s="22">
        <v>77</v>
      </c>
      <c r="E75" s="22">
        <v>77</v>
      </c>
      <c r="F75" s="22">
        <v>77</v>
      </c>
      <c r="G75" s="22">
        <v>59</v>
      </c>
    </row>
    <row r="76" spans="1:7" ht="13.5">
      <c r="A76" s="5" t="s">
        <v>132</v>
      </c>
      <c r="B76" s="22">
        <v>-2676</v>
      </c>
      <c r="C76" s="22">
        <v>-1472</v>
      </c>
      <c r="D76" s="22">
        <v>1055</v>
      </c>
      <c r="E76" s="22">
        <v>490</v>
      </c>
      <c r="F76" s="22">
        <v>238</v>
      </c>
      <c r="G76" s="22">
        <v>1530</v>
      </c>
    </row>
    <row r="77" spans="1:7" ht="13.5">
      <c r="A77" s="3" t="s">
        <v>133</v>
      </c>
      <c r="B77" s="22">
        <v>-2598</v>
      </c>
      <c r="C77" s="22">
        <v>-1395</v>
      </c>
      <c r="D77" s="22">
        <v>1132</v>
      </c>
      <c r="E77" s="22">
        <v>568</v>
      </c>
      <c r="F77" s="22">
        <v>316</v>
      </c>
      <c r="G77" s="22">
        <v>1590</v>
      </c>
    </row>
    <row r="78" spans="1:7" ht="13.5">
      <c r="A78" s="2" t="s">
        <v>134</v>
      </c>
      <c r="B78" s="22">
        <v>-11</v>
      </c>
      <c r="C78" s="22">
        <v>-11</v>
      </c>
      <c r="D78" s="22">
        <v>-11</v>
      </c>
      <c r="E78" s="22">
        <v>-11</v>
      </c>
      <c r="F78" s="22">
        <v>-10</v>
      </c>
      <c r="G78" s="22">
        <v>-9</v>
      </c>
    </row>
    <row r="79" spans="1:7" ht="13.5">
      <c r="A79" s="2" t="s">
        <v>135</v>
      </c>
      <c r="B79" s="22">
        <v>4034</v>
      </c>
      <c r="C79" s="22">
        <v>3738</v>
      </c>
      <c r="D79" s="22">
        <v>6267</v>
      </c>
      <c r="E79" s="22">
        <v>5702</v>
      </c>
      <c r="F79" s="22">
        <v>5450</v>
      </c>
      <c r="G79" s="22">
        <v>6726</v>
      </c>
    </row>
    <row r="80" spans="1:7" ht="13.5">
      <c r="A80" s="2" t="s">
        <v>137</v>
      </c>
      <c r="B80" s="22">
        <v>1973</v>
      </c>
      <c r="C80" s="22">
        <v>1973</v>
      </c>
      <c r="D80" s="22">
        <v>1809</v>
      </c>
      <c r="E80" s="22">
        <v>1809</v>
      </c>
      <c r="F80" s="22">
        <v>1809</v>
      </c>
      <c r="G80" s="22">
        <v>1809</v>
      </c>
    </row>
    <row r="81" spans="1:7" ht="13.5">
      <c r="A81" s="2" t="s">
        <v>138</v>
      </c>
      <c r="B81" s="22">
        <v>1973</v>
      </c>
      <c r="C81" s="22">
        <v>1973</v>
      </c>
      <c r="D81" s="22">
        <v>1809</v>
      </c>
      <c r="E81" s="22">
        <v>1809</v>
      </c>
      <c r="F81" s="22">
        <v>1809</v>
      </c>
      <c r="G81" s="22">
        <v>1809</v>
      </c>
    </row>
    <row r="82" spans="1:7" ht="13.5">
      <c r="A82" s="6" t="s">
        <v>139</v>
      </c>
      <c r="B82" s="22">
        <v>6008</v>
      </c>
      <c r="C82" s="22">
        <v>5712</v>
      </c>
      <c r="D82" s="22">
        <v>8076</v>
      </c>
      <c r="E82" s="22">
        <v>7512</v>
      </c>
      <c r="F82" s="22">
        <v>7260</v>
      </c>
      <c r="G82" s="22">
        <v>8535</v>
      </c>
    </row>
    <row r="83" spans="1:7" ht="14.25" thickBot="1">
      <c r="A83" s="7" t="s">
        <v>140</v>
      </c>
      <c r="B83" s="22">
        <v>27974</v>
      </c>
      <c r="C83" s="22">
        <v>25955</v>
      </c>
      <c r="D83" s="22">
        <v>31194</v>
      </c>
      <c r="E83" s="22">
        <v>28274</v>
      </c>
      <c r="F83" s="22">
        <v>29769</v>
      </c>
      <c r="G83" s="22">
        <v>30415</v>
      </c>
    </row>
    <row r="84" spans="1:7" ht="14.25" thickTop="1">
      <c r="A84" s="8"/>
      <c r="B84" s="24"/>
      <c r="C84" s="24"/>
      <c r="D84" s="24"/>
      <c r="E84" s="24"/>
      <c r="F84" s="24"/>
      <c r="G84" s="24"/>
    </row>
    <row r="86" ht="13.5">
      <c r="A86" s="20" t="s">
        <v>145</v>
      </c>
    </row>
    <row r="87" ht="13.5">
      <c r="A87" s="20" t="s">
        <v>146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2014-02-11T04:51:54Z</dcterms:created>
  <dcterms:modified xsi:type="dcterms:W3CDTF">2014-02-11T04:52:02Z</dcterms:modified>
  <cp:category/>
  <cp:version/>
  <cp:contentType/>
  <cp:contentStatus/>
</cp:coreProperties>
</file>