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<sst xmlns="http://schemas.openxmlformats.org/spreadsheetml/2006/main" count="721" uniqueCount="225">
  <si>
    <t>長期預り保証金</t>
  </si>
  <si>
    <t>為替換算調整勘定</t>
  </si>
  <si>
    <t>少数株主持分</t>
  </si>
  <si>
    <t>連結・貸借対照表</t>
  </si>
  <si>
    <t>累積四半期</t>
  </si>
  <si>
    <t>2013/10/01</t>
  </si>
  <si>
    <t>減価償却費</t>
  </si>
  <si>
    <t>貸倒引当金の増減額（△は減少）</t>
  </si>
  <si>
    <t>退職給付引当金の増減額（△は減少）</t>
  </si>
  <si>
    <t>賞与引当金の増減額（△は減少）</t>
  </si>
  <si>
    <t>受取利息及び受取配当金</t>
  </si>
  <si>
    <t>投資有価証券売却損益（△は益）</t>
  </si>
  <si>
    <t>有形固定資産売却損益（△は益）</t>
  </si>
  <si>
    <t>売上債権の増減額（△は増加）</t>
  </si>
  <si>
    <t>たな卸資産の増減額（△は増加）</t>
  </si>
  <si>
    <t>仕入債務の増減額（△は減少）</t>
  </si>
  <si>
    <t>前払費用の増減額（△は増加）</t>
  </si>
  <si>
    <t>未払金の増減額（△は減少）</t>
  </si>
  <si>
    <t>未払費用の増減額（△は減少）</t>
  </si>
  <si>
    <t>小計</t>
  </si>
  <si>
    <t>利息及び配当金の受取額</t>
  </si>
  <si>
    <t>利息の支払額</t>
  </si>
  <si>
    <t>損害賠償金の支払額</t>
  </si>
  <si>
    <t>法人税等の支払額</t>
  </si>
  <si>
    <t>営業活動によるキャッシュ・フロー</t>
  </si>
  <si>
    <t>定期預金の払戻による収入</t>
  </si>
  <si>
    <t>有形固定資産の取得による支出</t>
  </si>
  <si>
    <t>投資有価証券の取得による支出</t>
  </si>
  <si>
    <t>投資有価証券の売却による収入</t>
  </si>
  <si>
    <t>投資活動によるキャッシュ・フロー</t>
  </si>
  <si>
    <t>短期借入れによる収入</t>
  </si>
  <si>
    <t>短期借入金の返済による支出</t>
  </si>
  <si>
    <t>長期借入れによる収入</t>
  </si>
  <si>
    <t>長期借入金の返済による支出</t>
  </si>
  <si>
    <t>少数株主への配当金の支払額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</si>
  <si>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</si>
  <si>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</si>
  <si>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</si>
  <si>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</si>
  <si>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</si>
  <si>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売上原価</t>
  </si>
  <si>
    <t>為替差益</t>
  </si>
  <si>
    <t>雑損失</t>
  </si>
  <si>
    <t>固定資産除売却損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</si>
  <si>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</si>
  <si>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</si>
  <si>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</si>
  <si>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</si>
  <si>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</si>
  <si>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</si>
  <si>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</si>
  <si>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</si>
  <si>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</si>
  <si>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</si>
  <si>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2013/12/19</t>
  </si>
  <si>
    <t>通期</t>
  </si>
  <si>
    <t>2013/09/30</t>
  </si>
  <si>
    <t>2012/09/30</t>
  </si>
  <si>
    <t>2012/12/21</t>
  </si>
  <si>
    <t>2011/09/30</t>
  </si>
  <si>
    <t>2011/12/22</t>
  </si>
  <si>
    <t>2011/03/31</t>
  </si>
  <si>
    <t>2011/06/30</t>
  </si>
  <si>
    <t>2010/03/31</t>
  </si>
  <si>
    <t>2010/06/28</t>
  </si>
  <si>
    <t>2009/03/31</t>
  </si>
  <si>
    <t>2009/06/24</t>
  </si>
  <si>
    <t>2008/03/31</t>
  </si>
  <si>
    <t>現金及び預金</t>
  </si>
  <si>
    <t>百万円</t>
  </si>
  <si>
    <t>千円</t>
  </si>
  <si>
    <t>受取手形</t>
  </si>
  <si>
    <t>売掛金</t>
  </si>
  <si>
    <t>製品</t>
  </si>
  <si>
    <t>仕掛品</t>
  </si>
  <si>
    <t>原材料及び貯蔵品</t>
  </si>
  <si>
    <t>短期貸付金</t>
  </si>
  <si>
    <t>未収入金</t>
  </si>
  <si>
    <t>その他</t>
  </si>
  <si>
    <t>貸倒引当金</t>
  </si>
  <si>
    <t>流動資産</t>
  </si>
  <si>
    <t>建物（純額）</t>
  </si>
  <si>
    <t>構築物（純額）</t>
  </si>
  <si>
    <t>機械及び装置（純額）</t>
  </si>
  <si>
    <t>車両運搬具（純額）</t>
  </si>
  <si>
    <t>工具、器具及び備品（純額）</t>
  </si>
  <si>
    <t>土地</t>
  </si>
  <si>
    <t>有形固定資産</t>
  </si>
  <si>
    <t>電話加入権</t>
  </si>
  <si>
    <t>ソフトウエア</t>
  </si>
  <si>
    <t>無形固定資産</t>
  </si>
  <si>
    <t>投資有価証券</t>
  </si>
  <si>
    <t>関係会社株式</t>
  </si>
  <si>
    <t>関係会社出資金</t>
  </si>
  <si>
    <t>投資その他の資産</t>
  </si>
  <si>
    <t>固定資産</t>
  </si>
  <si>
    <t>資産</t>
  </si>
  <si>
    <t>支払手形</t>
  </si>
  <si>
    <t>買掛金</t>
  </si>
  <si>
    <t>短期借入金</t>
  </si>
  <si>
    <t>1年内返済予定の長期借入金</t>
  </si>
  <si>
    <t>未払金</t>
  </si>
  <si>
    <t>未払費用</t>
  </si>
  <si>
    <t>未払法人税等</t>
  </si>
  <si>
    <t>前受金</t>
  </si>
  <si>
    <t>預り金</t>
  </si>
  <si>
    <t>設備関係支払手形</t>
  </si>
  <si>
    <t>賞与引当金</t>
  </si>
  <si>
    <t>流動負債</t>
  </si>
  <si>
    <t>長期借入金</t>
  </si>
  <si>
    <t>繰延税金負債</t>
  </si>
  <si>
    <t>退職給付引当金</t>
  </si>
  <si>
    <t>役員退職慰労引当金</t>
  </si>
  <si>
    <t>環境対策引当金</t>
  </si>
  <si>
    <t>損害賠償引当金</t>
  </si>
  <si>
    <t>固定負債</t>
  </si>
  <si>
    <t>負債</t>
  </si>
  <si>
    <t>資本金</t>
  </si>
  <si>
    <t>資本準備金</t>
  </si>
  <si>
    <t>資本剰余金</t>
  </si>
  <si>
    <t>利益準備金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</si>
  <si>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</si>
  <si>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</si>
  <si>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</si>
  <si>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</si>
  <si>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</si>
  <si>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</si>
  <si>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</si>
  <si>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</si>
  <si>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</si>
  <si>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</si>
  <si>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</si>
  <si>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ＫＩホールディングス株式会社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</si>
  <si>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</si>
  <si>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</si>
  <si>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</si>
  <si>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2012/10/01</t>
  </si>
  <si>
    <t>2011/10/01</t>
  </si>
  <si>
    <t>2011/04/01</t>
  </si>
  <si>
    <t>2010/04/01</t>
  </si>
  <si>
    <t>2009/04/01</t>
  </si>
  <si>
    <t>2008/04/01</t>
  </si>
  <si>
    <t>2007/04/01</t>
  </si>
  <si>
    <t>売上高</t>
  </si>
  <si>
    <t>製品期首たな卸高</t>
  </si>
  <si>
    <t>当期製品製造原価</t>
  </si>
  <si>
    <t>合計</t>
  </si>
  <si>
    <t>他勘定振替高</t>
  </si>
  <si>
    <t>製品期末たな卸高</t>
  </si>
  <si>
    <t>製品売上原価</t>
  </si>
  <si>
    <t>売上総利益</t>
  </si>
  <si>
    <t>販売費</t>
  </si>
  <si>
    <t>一般管理費</t>
  </si>
  <si>
    <t>販売費・一般管理費</t>
  </si>
  <si>
    <t>営業利益</t>
  </si>
  <si>
    <t>受取利息</t>
  </si>
  <si>
    <t>有価証券利息</t>
  </si>
  <si>
    <t>受取配当金</t>
  </si>
  <si>
    <t>受取保険金及び配当金</t>
  </si>
  <si>
    <t>受取ロイヤリティー</t>
  </si>
  <si>
    <t>業務受託料</t>
  </si>
  <si>
    <t>受取賃貸料</t>
  </si>
  <si>
    <t>雑収益</t>
  </si>
  <si>
    <t>営業外収益</t>
  </si>
  <si>
    <t>支払利息</t>
  </si>
  <si>
    <t>為替差損</t>
  </si>
  <si>
    <t>航空事業安全対策費</t>
  </si>
  <si>
    <t>賃貸用資産減価償却費</t>
  </si>
  <si>
    <t>雑支出</t>
  </si>
  <si>
    <t>営業外費用</t>
  </si>
  <si>
    <t>経常利益</t>
  </si>
  <si>
    <t>固定資産売却益</t>
  </si>
  <si>
    <t>投資有価証券売却益</t>
  </si>
  <si>
    <t>特別利益</t>
  </si>
  <si>
    <t>固定資産除却損</t>
  </si>
  <si>
    <t>特別退職金</t>
  </si>
  <si>
    <t>特別損失</t>
  </si>
  <si>
    <t>税引前四半期純利益</t>
  </si>
  <si>
    <t>法人税、住民税及び事業税</t>
  </si>
  <si>
    <t>法人税等合計</t>
  </si>
  <si>
    <t>四半期純利益</t>
  </si>
  <si>
    <t>個別・損益計算書</t>
  </si>
  <si>
    <t>2014/08/04</t>
  </si>
  <si>
    <t>四半期</t>
  </si>
  <si>
    <t>2014/06/30</t>
  </si>
  <si>
    <t>2014/05/08</t>
  </si>
  <si>
    <t>2014/03/31</t>
  </si>
  <si>
    <t>2014/02/04</t>
  </si>
  <si>
    <t>2013/12/31</t>
  </si>
  <si>
    <t>2013/08/01</t>
  </si>
  <si>
    <t>2013/06/30</t>
  </si>
  <si>
    <t>2013/05/08</t>
  </si>
  <si>
    <t>2013/03/31</t>
  </si>
  <si>
    <t>2013/02/05</t>
  </si>
  <si>
    <t>2012/12/31</t>
  </si>
  <si>
    <t>2012/08/03</t>
  </si>
  <si>
    <t>2012/06/30</t>
  </si>
  <si>
    <t>2012/05/09</t>
  </si>
  <si>
    <t>2012/03/31</t>
  </si>
  <si>
    <t>2012/02/03</t>
  </si>
  <si>
    <t>2011/12/31</t>
  </si>
  <si>
    <t>2011/08/02</t>
  </si>
  <si>
    <t>2011/02/04</t>
  </si>
  <si>
    <t>2010/12/31</t>
  </si>
  <si>
    <t>2010/11/04</t>
  </si>
  <si>
    <t>2010/09/30</t>
  </si>
  <si>
    <t>2010/08/05</t>
  </si>
  <si>
    <t>2010/06/30</t>
  </si>
  <si>
    <t>2010/01/28</t>
  </si>
  <si>
    <t>2009/12/31</t>
  </si>
  <si>
    <t>2009/11/04</t>
  </si>
  <si>
    <t>2009/09/30</t>
  </si>
  <si>
    <t>2009/08/05</t>
  </si>
  <si>
    <t>2009/06/30</t>
  </si>
  <si>
    <t>2009/02/02</t>
  </si>
  <si>
    <t>2008/12/31</t>
  </si>
  <si>
    <t>2008/11/04</t>
  </si>
  <si>
    <t>2008/09/30</t>
  </si>
  <si>
    <t>2008/08/04</t>
  </si>
  <si>
    <t>2008/06/30</t>
  </si>
  <si>
    <t>有価証券</t>
  </si>
  <si>
    <t>繰延税金資産</t>
  </si>
  <si>
    <t>機械装置及び運搬具（純額）</t>
  </si>
  <si>
    <t>保険積立金</t>
  </si>
  <si>
    <t>未払役員賞与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</si>
</sst>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5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AA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7" width="17.625" style="0" customWidth="1"/>
  </cols>
  <sheetData>
    <row r="1" ht="14.25" thickBot="1"/>
    <row r="2" spans="1:27" ht="14.25" thickTop="1">
      <c r="A2" s="10" t="s">
        <v>130</v>
      </c>
      <c r="B2" s="14">
        <v>6747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14.25" thickBot="1">
      <c r="A3" s="11" t="s">
        <v>131</v>
      </c>
      <c r="B3" s="1" t="s">
        <v>132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4.25" thickTop="1">
      <c r="A4" s="10" t="s">
        <v>47</v>
      </c>
      <c r="B4" s="15" t="str">
        <f>HYPERLINK("http://www.kabupro.jp/mark/20140804/S1002N1Q.htm","四半期報告書")</f>
        <v>四半期報告書</v>
      </c>
      <c r="C4" s="15" t="str">
        <f>HYPERLINK("http://www.kabupro.jp/mark/20140508/S1001QR7.htm","四半期報告書")</f>
        <v>四半期報告書</v>
      </c>
      <c r="D4" s="15" t="str">
        <f>HYPERLINK("http://www.kabupro.jp/mark/20140204/S10011FI.htm","四半期報告書")</f>
        <v>四半期報告書</v>
      </c>
      <c r="E4" s="15" t="str">
        <f>HYPERLINK("http://www.kabupro.jp/mark/20131219/S1000RUL.htm","有価証券報告書")</f>
        <v>有価証券報告書</v>
      </c>
      <c r="F4" s="15" t="str">
        <f>HYPERLINK("http://www.kabupro.jp/mark/20140804/S1002N1Q.htm","四半期報告書")</f>
        <v>四半期報告書</v>
      </c>
      <c r="G4" s="15" t="str">
        <f>HYPERLINK("http://www.kabupro.jp/mark/20140508/S1001QR7.htm","四半期報告書")</f>
        <v>四半期報告書</v>
      </c>
      <c r="H4" s="15" t="str">
        <f>HYPERLINK("http://www.kabupro.jp/mark/20140204/S10011FI.htm","四半期報告書")</f>
        <v>四半期報告書</v>
      </c>
      <c r="I4" s="15" t="str">
        <f>HYPERLINK("http://www.kabupro.jp/mark/20131219/S1000RUL.htm","有価証券報告書")</f>
        <v>有価証券報告書</v>
      </c>
      <c r="J4" s="15" t="str">
        <f>HYPERLINK("http://www.kabupro.jp/mark/20130801/S000E44I.htm","四半期報告書")</f>
        <v>四半期報告書</v>
      </c>
      <c r="K4" s="15" t="str">
        <f>HYPERLINK("http://www.kabupro.jp/mark/20130508/S000DBVH.htm","四半期報告書")</f>
        <v>四半期報告書</v>
      </c>
      <c r="L4" s="15" t="str">
        <f>HYPERLINK("http://www.kabupro.jp/mark/20130205/S000CQ9V.htm","四半期報告書")</f>
        <v>四半期報告書</v>
      </c>
      <c r="M4" s="15" t="str">
        <f>HYPERLINK("http://www.kabupro.jp/mark/20121221/S000CJ4Z.htm","有価証券報告書")</f>
        <v>有価証券報告書</v>
      </c>
      <c r="N4" s="15" t="str">
        <f>HYPERLINK("http://www.kabupro.jp/mark/20120203/S000A6T8.htm","四半期報告書")</f>
        <v>四半期報告書</v>
      </c>
      <c r="O4" s="15" t="str">
        <f>HYPERLINK("http://www.kabupro.jp/mark/20111222/S0009ZBB.htm","有価証券報告書")</f>
        <v>有価証券報告書</v>
      </c>
      <c r="P4" s="15" t="str">
        <f>HYPERLINK("http://www.kabupro.jp/mark/20110204/S0007NTJ.htm","四半期報告書")</f>
        <v>四半期報告書</v>
      </c>
      <c r="Q4" s="15" t="str">
        <f>HYPERLINK("http://www.kabupro.jp/mark/20101104/S000716C.htm","四半期報告書")</f>
        <v>四半期報告書</v>
      </c>
      <c r="R4" s="15" t="str">
        <f>HYPERLINK("http://www.kabupro.jp/mark/20110802/S000906B.htm","四半期報告書")</f>
        <v>四半期報告書</v>
      </c>
      <c r="S4" s="15" t="str">
        <f>HYPERLINK("http://www.kabupro.jp/mark/20110630/S0008T5O.htm","有価証券報告書")</f>
        <v>有価証券報告書</v>
      </c>
      <c r="T4" s="15" t="str">
        <f>HYPERLINK("http://www.kabupro.jp/mark/20110204/S0007NTJ.htm","四半期報告書")</f>
        <v>四半期報告書</v>
      </c>
      <c r="U4" s="15" t="str">
        <f>HYPERLINK("http://www.kabupro.jp/mark/20101104/S000716C.htm","四半期報告書")</f>
        <v>四半期報告書</v>
      </c>
      <c r="V4" s="15" t="str">
        <f>HYPERLINK("http://www.kabupro.jp/mark/20100805/S0006GN9.htm","四半期報告書")</f>
        <v>四半期報告書</v>
      </c>
      <c r="W4" s="15" t="str">
        <f>HYPERLINK("http://www.kabupro.jp/mark/20100628/S0005XVX.htm","有価証券報告書")</f>
        <v>有価証券報告書</v>
      </c>
      <c r="X4" s="15" t="str">
        <f>HYPERLINK("http://www.kabupro.jp/mark/20100128/S000506X.htm","四半期報告書")</f>
        <v>四半期報告書</v>
      </c>
      <c r="Y4" s="15" t="str">
        <f>HYPERLINK("http://www.kabupro.jp/mark/20091104/S0004FQ9.htm","四半期報告書")</f>
        <v>四半期報告書</v>
      </c>
      <c r="Z4" s="15" t="str">
        <f>HYPERLINK("http://www.kabupro.jp/mark/20090805/S0003SKO.htm","四半期報告書")</f>
        <v>四半期報告書</v>
      </c>
      <c r="AA4" s="15" t="str">
        <f>HYPERLINK("http://www.kabupro.jp/mark/20090624/S0003CYP.htm","有価証券報告書")</f>
        <v>有価証券報告書</v>
      </c>
    </row>
    <row r="5" spans="1:27" ht="14.25" thickBot="1">
      <c r="A5" s="11" t="s">
        <v>48</v>
      </c>
      <c r="B5" s="1" t="s">
        <v>182</v>
      </c>
      <c r="C5" s="1" t="s">
        <v>185</v>
      </c>
      <c r="D5" s="1" t="s">
        <v>187</v>
      </c>
      <c r="E5" s="1" t="s">
        <v>54</v>
      </c>
      <c r="F5" s="1" t="s">
        <v>182</v>
      </c>
      <c r="G5" s="1" t="s">
        <v>185</v>
      </c>
      <c r="H5" s="1" t="s">
        <v>187</v>
      </c>
      <c r="I5" s="1" t="s">
        <v>54</v>
      </c>
      <c r="J5" s="1" t="s">
        <v>189</v>
      </c>
      <c r="K5" s="1" t="s">
        <v>191</v>
      </c>
      <c r="L5" s="1" t="s">
        <v>193</v>
      </c>
      <c r="M5" s="1" t="s">
        <v>58</v>
      </c>
      <c r="N5" s="1" t="s">
        <v>199</v>
      </c>
      <c r="O5" s="1" t="s">
        <v>60</v>
      </c>
      <c r="P5" s="1" t="s">
        <v>202</v>
      </c>
      <c r="Q5" s="1" t="s">
        <v>204</v>
      </c>
      <c r="R5" s="1" t="s">
        <v>201</v>
      </c>
      <c r="S5" s="1" t="s">
        <v>62</v>
      </c>
      <c r="T5" s="1" t="s">
        <v>202</v>
      </c>
      <c r="U5" s="1" t="s">
        <v>204</v>
      </c>
      <c r="V5" s="1" t="s">
        <v>206</v>
      </c>
      <c r="W5" s="1" t="s">
        <v>64</v>
      </c>
      <c r="X5" s="1" t="s">
        <v>208</v>
      </c>
      <c r="Y5" s="1" t="s">
        <v>210</v>
      </c>
      <c r="Z5" s="1" t="s">
        <v>212</v>
      </c>
      <c r="AA5" s="1" t="s">
        <v>66</v>
      </c>
    </row>
    <row r="6" spans="1:27" ht="15" thickBot="1" thickTop="1">
      <c r="A6" s="10" t="s">
        <v>49</v>
      </c>
      <c r="B6" s="18" t="s">
        <v>46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14.25" thickTop="1">
      <c r="A7" s="12" t="s">
        <v>50</v>
      </c>
      <c r="B7" s="14" t="s">
        <v>4</v>
      </c>
      <c r="C7" s="14" t="s">
        <v>4</v>
      </c>
      <c r="D7" s="14" t="s">
        <v>4</v>
      </c>
      <c r="E7" s="16" t="s">
        <v>55</v>
      </c>
      <c r="F7" s="14" t="s">
        <v>4</v>
      </c>
      <c r="G7" s="14" t="s">
        <v>4</v>
      </c>
      <c r="H7" s="14" t="s">
        <v>4</v>
      </c>
      <c r="I7" s="16" t="s">
        <v>55</v>
      </c>
      <c r="J7" s="14" t="s">
        <v>4</v>
      </c>
      <c r="K7" s="14" t="s">
        <v>4</v>
      </c>
      <c r="L7" s="14" t="s">
        <v>4</v>
      </c>
      <c r="M7" s="16" t="s">
        <v>55</v>
      </c>
      <c r="N7" s="14" t="s">
        <v>4</v>
      </c>
      <c r="O7" s="16" t="s">
        <v>55</v>
      </c>
      <c r="P7" s="14" t="s">
        <v>4</v>
      </c>
      <c r="Q7" s="14" t="s">
        <v>4</v>
      </c>
      <c r="R7" s="14" t="s">
        <v>4</v>
      </c>
      <c r="S7" s="16" t="s">
        <v>55</v>
      </c>
      <c r="T7" s="14" t="s">
        <v>4</v>
      </c>
      <c r="U7" s="14" t="s">
        <v>4</v>
      </c>
      <c r="V7" s="14" t="s">
        <v>4</v>
      </c>
      <c r="W7" s="16" t="s">
        <v>55</v>
      </c>
      <c r="X7" s="14" t="s">
        <v>4</v>
      </c>
      <c r="Y7" s="14" t="s">
        <v>4</v>
      </c>
      <c r="Z7" s="14" t="s">
        <v>4</v>
      </c>
      <c r="AA7" s="16" t="s">
        <v>55</v>
      </c>
    </row>
    <row r="8" spans="1:27" ht="13.5">
      <c r="A8" s="13" t="s">
        <v>51</v>
      </c>
      <c r="B8" s="1" t="s">
        <v>5</v>
      </c>
      <c r="C8" s="1" t="s">
        <v>5</v>
      </c>
      <c r="D8" s="1" t="s">
        <v>5</v>
      </c>
      <c r="E8" s="17" t="s">
        <v>136</v>
      </c>
      <c r="F8" s="1" t="s">
        <v>136</v>
      </c>
      <c r="G8" s="1" t="s">
        <v>136</v>
      </c>
      <c r="H8" s="1" t="s">
        <v>136</v>
      </c>
      <c r="I8" s="17" t="s">
        <v>137</v>
      </c>
      <c r="J8" s="1" t="s">
        <v>137</v>
      </c>
      <c r="K8" s="1" t="s">
        <v>137</v>
      </c>
      <c r="L8" s="1" t="s">
        <v>137</v>
      </c>
      <c r="M8" s="17" t="s">
        <v>138</v>
      </c>
      <c r="N8" s="1" t="s">
        <v>138</v>
      </c>
      <c r="O8" s="17" t="s">
        <v>139</v>
      </c>
      <c r="P8" s="1" t="s">
        <v>139</v>
      </c>
      <c r="Q8" s="1" t="s">
        <v>139</v>
      </c>
      <c r="R8" s="1" t="s">
        <v>139</v>
      </c>
      <c r="S8" s="17" t="s">
        <v>140</v>
      </c>
      <c r="T8" s="1" t="s">
        <v>140</v>
      </c>
      <c r="U8" s="1" t="s">
        <v>140</v>
      </c>
      <c r="V8" s="1" t="s">
        <v>140</v>
      </c>
      <c r="W8" s="17" t="s">
        <v>141</v>
      </c>
      <c r="X8" s="1" t="s">
        <v>141</v>
      </c>
      <c r="Y8" s="1" t="s">
        <v>141</v>
      </c>
      <c r="Z8" s="1" t="s">
        <v>141</v>
      </c>
      <c r="AA8" s="17" t="s">
        <v>142</v>
      </c>
    </row>
    <row r="9" spans="1:27" ht="13.5">
      <c r="A9" s="13" t="s">
        <v>52</v>
      </c>
      <c r="B9" s="1" t="s">
        <v>184</v>
      </c>
      <c r="C9" s="1" t="s">
        <v>186</v>
      </c>
      <c r="D9" s="1" t="s">
        <v>188</v>
      </c>
      <c r="E9" s="17" t="s">
        <v>56</v>
      </c>
      <c r="F9" s="1" t="s">
        <v>190</v>
      </c>
      <c r="G9" s="1" t="s">
        <v>192</v>
      </c>
      <c r="H9" s="1" t="s">
        <v>194</v>
      </c>
      <c r="I9" s="17" t="s">
        <v>57</v>
      </c>
      <c r="J9" s="1" t="s">
        <v>196</v>
      </c>
      <c r="K9" s="1" t="s">
        <v>198</v>
      </c>
      <c r="L9" s="1" t="s">
        <v>200</v>
      </c>
      <c r="M9" s="17" t="s">
        <v>59</v>
      </c>
      <c r="N9" s="1" t="s">
        <v>62</v>
      </c>
      <c r="O9" s="17" t="s">
        <v>61</v>
      </c>
      <c r="P9" s="1" t="s">
        <v>203</v>
      </c>
      <c r="Q9" s="1" t="s">
        <v>205</v>
      </c>
      <c r="R9" s="1" t="s">
        <v>207</v>
      </c>
      <c r="S9" s="17" t="s">
        <v>63</v>
      </c>
      <c r="T9" s="1" t="s">
        <v>209</v>
      </c>
      <c r="U9" s="1" t="s">
        <v>211</v>
      </c>
      <c r="V9" s="1" t="s">
        <v>213</v>
      </c>
      <c r="W9" s="17" t="s">
        <v>65</v>
      </c>
      <c r="X9" s="1" t="s">
        <v>215</v>
      </c>
      <c r="Y9" s="1" t="s">
        <v>217</v>
      </c>
      <c r="Z9" s="1" t="s">
        <v>219</v>
      </c>
      <c r="AA9" s="17" t="s">
        <v>67</v>
      </c>
    </row>
    <row r="10" spans="1:27" ht="14.25" thickBot="1">
      <c r="A10" s="13" t="s">
        <v>53</v>
      </c>
      <c r="B10" s="1" t="s">
        <v>69</v>
      </c>
      <c r="C10" s="1" t="s">
        <v>69</v>
      </c>
      <c r="D10" s="1" t="s">
        <v>69</v>
      </c>
      <c r="E10" s="17" t="s">
        <v>69</v>
      </c>
      <c r="F10" s="1" t="s">
        <v>69</v>
      </c>
      <c r="G10" s="1" t="s">
        <v>69</v>
      </c>
      <c r="H10" s="1" t="s">
        <v>69</v>
      </c>
      <c r="I10" s="17" t="s">
        <v>69</v>
      </c>
      <c r="J10" s="1" t="s">
        <v>69</v>
      </c>
      <c r="K10" s="1" t="s">
        <v>69</v>
      </c>
      <c r="L10" s="1" t="s">
        <v>69</v>
      </c>
      <c r="M10" s="17" t="s">
        <v>69</v>
      </c>
      <c r="N10" s="1" t="s">
        <v>70</v>
      </c>
      <c r="O10" s="17" t="s">
        <v>70</v>
      </c>
      <c r="P10" s="1" t="s">
        <v>70</v>
      </c>
      <c r="Q10" s="1" t="s">
        <v>70</v>
      </c>
      <c r="R10" s="1" t="s">
        <v>70</v>
      </c>
      <c r="S10" s="17" t="s">
        <v>70</v>
      </c>
      <c r="T10" s="1" t="s">
        <v>70</v>
      </c>
      <c r="U10" s="1" t="s">
        <v>70</v>
      </c>
      <c r="V10" s="1" t="s">
        <v>70</v>
      </c>
      <c r="W10" s="17" t="s">
        <v>70</v>
      </c>
      <c r="X10" s="1" t="s">
        <v>70</v>
      </c>
      <c r="Y10" s="1" t="s">
        <v>70</v>
      </c>
      <c r="Z10" s="1" t="s">
        <v>70</v>
      </c>
      <c r="AA10" s="17" t="s">
        <v>70</v>
      </c>
    </row>
    <row r="11" spans="1:27" ht="14.25" thickTop="1">
      <c r="A11" s="26" t="s">
        <v>143</v>
      </c>
      <c r="B11" s="27">
        <v>41945</v>
      </c>
      <c r="C11" s="27">
        <v>32340</v>
      </c>
      <c r="D11" s="27">
        <v>13446</v>
      </c>
      <c r="E11" s="21">
        <v>43508</v>
      </c>
      <c r="F11" s="27">
        <v>33251</v>
      </c>
      <c r="G11" s="27">
        <v>27041</v>
      </c>
      <c r="H11" s="27">
        <v>10315</v>
      </c>
      <c r="I11" s="21">
        <v>45084</v>
      </c>
      <c r="J11" s="27">
        <v>35628</v>
      </c>
      <c r="K11" s="27">
        <v>29485</v>
      </c>
      <c r="L11" s="27">
        <v>11579</v>
      </c>
      <c r="M11" s="21">
        <v>20238</v>
      </c>
      <c r="N11" s="27">
        <v>10430719</v>
      </c>
      <c r="O11" s="21">
        <v>51703319</v>
      </c>
      <c r="P11" s="27">
        <v>35119375</v>
      </c>
      <c r="Q11" s="27">
        <v>19090390</v>
      </c>
      <c r="R11" s="27">
        <v>8865198</v>
      </c>
      <c r="S11" s="21">
        <v>51520542</v>
      </c>
      <c r="T11" s="27">
        <v>31115268</v>
      </c>
      <c r="U11" s="27">
        <v>18970059</v>
      </c>
      <c r="V11" s="27">
        <v>8229229</v>
      </c>
      <c r="W11" s="21">
        <v>61476038</v>
      </c>
      <c r="X11" s="27">
        <v>39783751</v>
      </c>
      <c r="Y11" s="27">
        <v>23973480</v>
      </c>
      <c r="Z11" s="27">
        <v>12062360</v>
      </c>
      <c r="AA11" s="21">
        <v>62918838</v>
      </c>
    </row>
    <row r="12" spans="1:27" ht="13.5">
      <c r="A12" s="7" t="s">
        <v>40</v>
      </c>
      <c r="B12" s="28">
        <v>32775</v>
      </c>
      <c r="C12" s="28">
        <v>24870</v>
      </c>
      <c r="D12" s="28">
        <v>10653</v>
      </c>
      <c r="E12" s="22">
        <v>36456</v>
      </c>
      <c r="F12" s="28">
        <v>27405</v>
      </c>
      <c r="G12" s="28">
        <v>21875</v>
      </c>
      <c r="H12" s="28">
        <v>8649</v>
      </c>
      <c r="I12" s="22">
        <v>38346</v>
      </c>
      <c r="J12" s="28">
        <v>30192</v>
      </c>
      <c r="K12" s="28">
        <v>24423</v>
      </c>
      <c r="L12" s="28">
        <v>9983</v>
      </c>
      <c r="M12" s="22">
        <v>17876</v>
      </c>
      <c r="N12" s="28">
        <v>9322647</v>
      </c>
      <c r="O12" s="22">
        <v>43865504</v>
      </c>
      <c r="P12" s="28">
        <v>30047474</v>
      </c>
      <c r="Q12" s="28">
        <v>16885708</v>
      </c>
      <c r="R12" s="28">
        <v>7760573</v>
      </c>
      <c r="S12" s="22">
        <v>41955912</v>
      </c>
      <c r="T12" s="28">
        <v>28141440</v>
      </c>
      <c r="U12" s="28">
        <v>17011488</v>
      </c>
      <c r="V12" s="28">
        <v>7924372</v>
      </c>
      <c r="W12" s="22">
        <v>51695820</v>
      </c>
      <c r="X12" s="28">
        <v>33652236</v>
      </c>
      <c r="Y12" s="28">
        <v>20494588</v>
      </c>
      <c r="Z12" s="28">
        <v>10474766</v>
      </c>
      <c r="AA12" s="22">
        <v>53348409</v>
      </c>
    </row>
    <row r="13" spans="1:27" ht="13.5">
      <c r="A13" s="7" t="s">
        <v>150</v>
      </c>
      <c r="B13" s="28">
        <v>9169</v>
      </c>
      <c r="C13" s="28">
        <v>7469</v>
      </c>
      <c r="D13" s="28">
        <v>2793</v>
      </c>
      <c r="E13" s="22">
        <v>7051</v>
      </c>
      <c r="F13" s="28">
        <v>5846</v>
      </c>
      <c r="G13" s="28">
        <v>5166</v>
      </c>
      <c r="H13" s="28">
        <v>1665</v>
      </c>
      <c r="I13" s="22">
        <v>6738</v>
      </c>
      <c r="J13" s="28">
        <v>5436</v>
      </c>
      <c r="K13" s="28">
        <v>5062</v>
      </c>
      <c r="L13" s="28">
        <v>1595</v>
      </c>
      <c r="M13" s="22">
        <v>2361</v>
      </c>
      <c r="N13" s="28">
        <v>1108072</v>
      </c>
      <c r="O13" s="22">
        <v>7837814</v>
      </c>
      <c r="P13" s="28">
        <v>5071901</v>
      </c>
      <c r="Q13" s="28">
        <v>2204681</v>
      </c>
      <c r="R13" s="28">
        <v>1104625</v>
      </c>
      <c r="S13" s="22">
        <v>9564630</v>
      </c>
      <c r="T13" s="28">
        <v>2973828</v>
      </c>
      <c r="U13" s="28">
        <v>1958571</v>
      </c>
      <c r="V13" s="28">
        <v>304856</v>
      </c>
      <c r="W13" s="22">
        <v>9780218</v>
      </c>
      <c r="X13" s="28">
        <v>6131515</v>
      </c>
      <c r="Y13" s="28">
        <v>3478891</v>
      </c>
      <c r="Z13" s="28">
        <v>1587594</v>
      </c>
      <c r="AA13" s="22">
        <v>9570428</v>
      </c>
    </row>
    <row r="14" spans="1:27" ht="13.5">
      <c r="A14" s="7" t="s">
        <v>153</v>
      </c>
      <c r="B14" s="28">
        <v>3711</v>
      </c>
      <c r="C14" s="28">
        <v>2622</v>
      </c>
      <c r="D14" s="28">
        <v>1446</v>
      </c>
      <c r="E14" s="22">
        <v>4579</v>
      </c>
      <c r="F14" s="28">
        <v>3395</v>
      </c>
      <c r="G14" s="28">
        <v>2356</v>
      </c>
      <c r="H14" s="28">
        <v>1196</v>
      </c>
      <c r="I14" s="22">
        <v>4779</v>
      </c>
      <c r="J14" s="28">
        <v>3604</v>
      </c>
      <c r="K14" s="28">
        <v>2527</v>
      </c>
      <c r="L14" s="28">
        <v>1272</v>
      </c>
      <c r="M14" s="22">
        <v>2448</v>
      </c>
      <c r="N14" s="28">
        <v>1229961</v>
      </c>
      <c r="O14" s="22">
        <v>5516170</v>
      </c>
      <c r="P14" s="28">
        <v>3912268</v>
      </c>
      <c r="Q14" s="28">
        <v>2331578</v>
      </c>
      <c r="R14" s="28">
        <v>1056003</v>
      </c>
      <c r="S14" s="22">
        <v>6487275</v>
      </c>
      <c r="T14" s="28">
        <v>4550582</v>
      </c>
      <c r="U14" s="28">
        <v>2772569</v>
      </c>
      <c r="V14" s="28">
        <v>1398138</v>
      </c>
      <c r="W14" s="22">
        <v>7378202</v>
      </c>
      <c r="X14" s="28">
        <v>5405113</v>
      </c>
      <c r="Y14" s="28">
        <v>3418093</v>
      </c>
      <c r="Z14" s="28">
        <v>1722984</v>
      </c>
      <c r="AA14" s="22">
        <v>7720148</v>
      </c>
    </row>
    <row r="15" spans="1:27" ht="14.25" thickBot="1">
      <c r="A15" s="25" t="s">
        <v>154</v>
      </c>
      <c r="B15" s="29">
        <v>5458</v>
      </c>
      <c r="C15" s="29">
        <v>4846</v>
      </c>
      <c r="D15" s="29">
        <v>1347</v>
      </c>
      <c r="E15" s="23">
        <v>2472</v>
      </c>
      <c r="F15" s="29">
        <v>2450</v>
      </c>
      <c r="G15" s="29">
        <v>2809</v>
      </c>
      <c r="H15" s="29">
        <v>469</v>
      </c>
      <c r="I15" s="23">
        <v>1958</v>
      </c>
      <c r="J15" s="29">
        <v>1831</v>
      </c>
      <c r="K15" s="29">
        <v>2534</v>
      </c>
      <c r="L15" s="29">
        <v>323</v>
      </c>
      <c r="M15" s="23">
        <v>-86</v>
      </c>
      <c r="N15" s="29">
        <v>-121888</v>
      </c>
      <c r="O15" s="23">
        <v>2321644</v>
      </c>
      <c r="P15" s="29">
        <v>1159632</v>
      </c>
      <c r="Q15" s="29">
        <v>-126896</v>
      </c>
      <c r="R15" s="29">
        <v>48621</v>
      </c>
      <c r="S15" s="23">
        <v>3077354</v>
      </c>
      <c r="T15" s="29">
        <v>-1576754</v>
      </c>
      <c r="U15" s="29">
        <v>-813998</v>
      </c>
      <c r="V15" s="29">
        <v>-1093281</v>
      </c>
      <c r="W15" s="23">
        <v>2402015</v>
      </c>
      <c r="X15" s="29">
        <v>726401</v>
      </c>
      <c r="Y15" s="29">
        <v>60797</v>
      </c>
      <c r="Z15" s="29">
        <v>-135390</v>
      </c>
      <c r="AA15" s="23">
        <v>1850279</v>
      </c>
    </row>
    <row r="16" spans="1:27" ht="14.25" thickTop="1">
      <c r="A16" s="6" t="s">
        <v>155</v>
      </c>
      <c r="B16" s="28">
        <v>88</v>
      </c>
      <c r="C16" s="28">
        <v>80</v>
      </c>
      <c r="D16" s="28">
        <v>6</v>
      </c>
      <c r="E16" s="22">
        <v>165</v>
      </c>
      <c r="F16" s="28">
        <v>100</v>
      </c>
      <c r="G16" s="28">
        <v>87</v>
      </c>
      <c r="H16" s="28">
        <v>3</v>
      </c>
      <c r="I16" s="22">
        <v>105</v>
      </c>
      <c r="J16" s="28">
        <v>67</v>
      </c>
      <c r="K16" s="28">
        <v>63</v>
      </c>
      <c r="L16" s="28">
        <v>8</v>
      </c>
      <c r="M16" s="22">
        <v>48</v>
      </c>
      <c r="N16" s="28">
        <v>20445</v>
      </c>
      <c r="O16" s="22">
        <v>81622</v>
      </c>
      <c r="P16" s="28">
        <v>53470</v>
      </c>
      <c r="Q16" s="28">
        <v>30110</v>
      </c>
      <c r="R16" s="28">
        <v>13290</v>
      </c>
      <c r="S16" s="22">
        <v>173825</v>
      </c>
      <c r="T16" s="28">
        <v>91030</v>
      </c>
      <c r="U16" s="28">
        <v>63271</v>
      </c>
      <c r="V16" s="28">
        <v>16697</v>
      </c>
      <c r="W16" s="22">
        <v>299293</v>
      </c>
      <c r="X16" s="28">
        <v>182020</v>
      </c>
      <c r="Y16" s="28">
        <v>126386</v>
      </c>
      <c r="Z16" s="28">
        <v>13529</v>
      </c>
      <c r="AA16" s="22">
        <v>205986</v>
      </c>
    </row>
    <row r="17" spans="1:27" ht="13.5">
      <c r="A17" s="6" t="s">
        <v>157</v>
      </c>
      <c r="B17" s="28">
        <v>46</v>
      </c>
      <c r="C17" s="28">
        <v>19</v>
      </c>
      <c r="D17" s="28">
        <v>19</v>
      </c>
      <c r="E17" s="22">
        <v>40</v>
      </c>
      <c r="F17" s="28">
        <v>40</v>
      </c>
      <c r="G17" s="28">
        <v>16</v>
      </c>
      <c r="H17" s="28">
        <v>16</v>
      </c>
      <c r="I17" s="22">
        <v>35</v>
      </c>
      <c r="J17" s="28">
        <v>34</v>
      </c>
      <c r="K17" s="28">
        <v>14</v>
      </c>
      <c r="L17" s="28">
        <v>14</v>
      </c>
      <c r="M17" s="22">
        <v>19</v>
      </c>
      <c r="N17" s="28">
        <v>18822</v>
      </c>
      <c r="O17" s="22">
        <v>33291</v>
      </c>
      <c r="P17" s="28">
        <v>33272</v>
      </c>
      <c r="Q17" s="28">
        <v>18734</v>
      </c>
      <c r="R17" s="28">
        <v>18380</v>
      </c>
      <c r="S17" s="22">
        <v>35209</v>
      </c>
      <c r="T17" s="28">
        <v>35209</v>
      </c>
      <c r="U17" s="28">
        <v>22073</v>
      </c>
      <c r="V17" s="28">
        <v>16973</v>
      </c>
      <c r="W17" s="22">
        <v>44836</v>
      </c>
      <c r="X17" s="28">
        <v>39619</v>
      </c>
      <c r="Y17" s="28">
        <v>22808</v>
      </c>
      <c r="Z17" s="28">
        <v>17686</v>
      </c>
      <c r="AA17" s="22">
        <v>54275</v>
      </c>
    </row>
    <row r="18" spans="1:27" ht="13.5">
      <c r="A18" s="6" t="s">
        <v>41</v>
      </c>
      <c r="B18" s="28">
        <v>70</v>
      </c>
      <c r="C18" s="28">
        <v>64</v>
      </c>
      <c r="D18" s="28">
        <v>116</v>
      </c>
      <c r="E18" s="22">
        <v>478</v>
      </c>
      <c r="F18" s="28">
        <v>485</v>
      </c>
      <c r="G18" s="28">
        <v>379</v>
      </c>
      <c r="H18" s="28">
        <v>220</v>
      </c>
      <c r="I18" s="22"/>
      <c r="J18" s="28">
        <v>32</v>
      </c>
      <c r="K18" s="28">
        <v>100</v>
      </c>
      <c r="L18" s="28">
        <v>28</v>
      </c>
      <c r="M18" s="22"/>
      <c r="N18" s="28"/>
      <c r="O18" s="22"/>
      <c r="P18" s="28"/>
      <c r="Q18" s="28"/>
      <c r="R18" s="28"/>
      <c r="S18" s="22"/>
      <c r="T18" s="28"/>
      <c r="U18" s="28"/>
      <c r="V18" s="28"/>
      <c r="W18" s="22"/>
      <c r="X18" s="28"/>
      <c r="Y18" s="28"/>
      <c r="Z18" s="28">
        <v>135701</v>
      </c>
      <c r="AA18" s="22"/>
    </row>
    <row r="19" spans="1:27" ht="13.5">
      <c r="A19" s="6" t="s">
        <v>162</v>
      </c>
      <c r="B19" s="28">
        <v>104</v>
      </c>
      <c r="C19" s="28">
        <v>65</v>
      </c>
      <c r="D19" s="28">
        <v>21</v>
      </c>
      <c r="E19" s="22"/>
      <c r="F19" s="28">
        <v>165</v>
      </c>
      <c r="G19" s="28">
        <v>120</v>
      </c>
      <c r="H19" s="28">
        <v>42</v>
      </c>
      <c r="I19" s="22"/>
      <c r="J19" s="28">
        <v>126</v>
      </c>
      <c r="K19" s="28">
        <v>103</v>
      </c>
      <c r="L19" s="28">
        <v>25</v>
      </c>
      <c r="M19" s="22"/>
      <c r="N19" s="28">
        <v>86699</v>
      </c>
      <c r="O19" s="22"/>
      <c r="P19" s="28">
        <v>351004</v>
      </c>
      <c r="Q19" s="28">
        <v>198882</v>
      </c>
      <c r="R19" s="28">
        <v>27238</v>
      </c>
      <c r="S19" s="22"/>
      <c r="T19" s="28">
        <v>97835</v>
      </c>
      <c r="U19" s="28">
        <v>64295</v>
      </c>
      <c r="V19" s="28">
        <v>29954</v>
      </c>
      <c r="W19" s="22"/>
      <c r="X19" s="28">
        <v>191766</v>
      </c>
      <c r="Y19" s="28">
        <v>183771</v>
      </c>
      <c r="Z19" s="28">
        <v>37734</v>
      </c>
      <c r="AA19" s="22"/>
    </row>
    <row r="20" spans="1:27" ht="13.5">
      <c r="A20" s="6" t="s">
        <v>163</v>
      </c>
      <c r="B20" s="28">
        <v>309</v>
      </c>
      <c r="C20" s="28">
        <v>229</v>
      </c>
      <c r="D20" s="28">
        <v>163</v>
      </c>
      <c r="E20" s="22">
        <v>896</v>
      </c>
      <c r="F20" s="28">
        <v>791</v>
      </c>
      <c r="G20" s="28">
        <v>604</v>
      </c>
      <c r="H20" s="28">
        <v>282</v>
      </c>
      <c r="I20" s="22">
        <v>328</v>
      </c>
      <c r="J20" s="28">
        <v>260</v>
      </c>
      <c r="K20" s="28">
        <v>281</v>
      </c>
      <c r="L20" s="28">
        <v>77</v>
      </c>
      <c r="M20" s="22">
        <v>326</v>
      </c>
      <c r="N20" s="28">
        <v>215912</v>
      </c>
      <c r="O20" s="22">
        <v>538347</v>
      </c>
      <c r="P20" s="28">
        <v>437747</v>
      </c>
      <c r="Q20" s="28">
        <v>326142</v>
      </c>
      <c r="R20" s="28">
        <v>136841</v>
      </c>
      <c r="S20" s="22">
        <v>362945</v>
      </c>
      <c r="T20" s="28">
        <v>224075</v>
      </c>
      <c r="U20" s="28">
        <v>149639</v>
      </c>
      <c r="V20" s="28">
        <v>63625</v>
      </c>
      <c r="W20" s="22">
        <v>623609</v>
      </c>
      <c r="X20" s="28">
        <v>430080</v>
      </c>
      <c r="Y20" s="28">
        <v>347235</v>
      </c>
      <c r="Z20" s="28">
        <v>219289</v>
      </c>
      <c r="AA20" s="22">
        <v>672448</v>
      </c>
    </row>
    <row r="21" spans="1:27" ht="13.5">
      <c r="A21" s="6" t="s">
        <v>164</v>
      </c>
      <c r="B21" s="28">
        <v>61</v>
      </c>
      <c r="C21" s="28">
        <v>43</v>
      </c>
      <c r="D21" s="28">
        <v>19</v>
      </c>
      <c r="E21" s="22">
        <v>85</v>
      </c>
      <c r="F21" s="28">
        <v>64</v>
      </c>
      <c r="G21" s="28">
        <v>44</v>
      </c>
      <c r="H21" s="28">
        <v>20</v>
      </c>
      <c r="I21" s="22">
        <v>81</v>
      </c>
      <c r="J21" s="28">
        <v>60</v>
      </c>
      <c r="K21" s="28">
        <v>39</v>
      </c>
      <c r="L21" s="28">
        <v>17</v>
      </c>
      <c r="M21" s="22">
        <v>38</v>
      </c>
      <c r="N21" s="28">
        <v>22077</v>
      </c>
      <c r="O21" s="22">
        <v>77084</v>
      </c>
      <c r="P21" s="28">
        <v>51006</v>
      </c>
      <c r="Q21" s="28">
        <v>33613</v>
      </c>
      <c r="R21" s="28">
        <v>17094</v>
      </c>
      <c r="S21" s="22">
        <v>59046</v>
      </c>
      <c r="T21" s="28">
        <v>43748</v>
      </c>
      <c r="U21" s="28">
        <v>29490</v>
      </c>
      <c r="V21" s="28">
        <v>14559</v>
      </c>
      <c r="W21" s="22">
        <v>64669</v>
      </c>
      <c r="X21" s="28">
        <v>48715</v>
      </c>
      <c r="Y21" s="28">
        <v>31994</v>
      </c>
      <c r="Z21" s="28">
        <v>15475</v>
      </c>
      <c r="AA21" s="22">
        <v>58476</v>
      </c>
    </row>
    <row r="22" spans="1:27" ht="13.5">
      <c r="A22" s="6" t="s">
        <v>166</v>
      </c>
      <c r="B22" s="28">
        <v>392</v>
      </c>
      <c r="C22" s="28">
        <v>341</v>
      </c>
      <c r="D22" s="28">
        <v>232</v>
      </c>
      <c r="E22" s="22">
        <v>327</v>
      </c>
      <c r="F22" s="28">
        <v>251</v>
      </c>
      <c r="G22" s="28">
        <v>178</v>
      </c>
      <c r="H22" s="28">
        <v>93</v>
      </c>
      <c r="I22" s="22">
        <v>823</v>
      </c>
      <c r="J22" s="28">
        <v>786</v>
      </c>
      <c r="K22" s="28">
        <v>595</v>
      </c>
      <c r="L22" s="28">
        <v>343</v>
      </c>
      <c r="M22" s="22">
        <v>675</v>
      </c>
      <c r="N22" s="28">
        <v>394417</v>
      </c>
      <c r="O22" s="22">
        <v>4411300</v>
      </c>
      <c r="P22" s="28">
        <v>3803110</v>
      </c>
      <c r="Q22" s="28">
        <v>2613064</v>
      </c>
      <c r="R22" s="28">
        <v>1733096</v>
      </c>
      <c r="S22" s="22">
        <v>2593427</v>
      </c>
      <c r="T22" s="28"/>
      <c r="U22" s="28"/>
      <c r="V22" s="28"/>
      <c r="W22" s="22"/>
      <c r="X22" s="28"/>
      <c r="Y22" s="28"/>
      <c r="Z22" s="28"/>
      <c r="AA22" s="22"/>
    </row>
    <row r="23" spans="1:27" ht="13.5">
      <c r="A23" s="6" t="s">
        <v>42</v>
      </c>
      <c r="B23" s="28">
        <v>27</v>
      </c>
      <c r="C23" s="28">
        <v>18</v>
      </c>
      <c r="D23" s="28">
        <v>8</v>
      </c>
      <c r="E23" s="22"/>
      <c r="F23" s="28">
        <v>44</v>
      </c>
      <c r="G23" s="28">
        <v>35</v>
      </c>
      <c r="H23" s="28">
        <v>115</v>
      </c>
      <c r="I23" s="22"/>
      <c r="J23" s="28">
        <v>464</v>
      </c>
      <c r="K23" s="28">
        <v>349</v>
      </c>
      <c r="L23" s="28">
        <v>209</v>
      </c>
      <c r="M23" s="22"/>
      <c r="N23" s="28">
        <v>75662</v>
      </c>
      <c r="O23" s="22"/>
      <c r="P23" s="28">
        <v>16977</v>
      </c>
      <c r="Q23" s="28">
        <v>95690</v>
      </c>
      <c r="R23" s="28">
        <v>48927</v>
      </c>
      <c r="S23" s="22"/>
      <c r="T23" s="28">
        <v>44286</v>
      </c>
      <c r="U23" s="28">
        <v>158228</v>
      </c>
      <c r="V23" s="28">
        <v>60555</v>
      </c>
      <c r="W23" s="22"/>
      <c r="X23" s="28">
        <v>36190</v>
      </c>
      <c r="Y23" s="28">
        <v>13687</v>
      </c>
      <c r="Z23" s="28">
        <v>2313</v>
      </c>
      <c r="AA23" s="22"/>
    </row>
    <row r="24" spans="1:27" ht="13.5">
      <c r="A24" s="6" t="s">
        <v>169</v>
      </c>
      <c r="B24" s="28">
        <v>481</v>
      </c>
      <c r="C24" s="28">
        <v>403</v>
      </c>
      <c r="D24" s="28">
        <v>260</v>
      </c>
      <c r="E24" s="22">
        <v>464</v>
      </c>
      <c r="F24" s="28">
        <v>361</v>
      </c>
      <c r="G24" s="28">
        <v>258</v>
      </c>
      <c r="H24" s="28">
        <v>229</v>
      </c>
      <c r="I24" s="22">
        <v>1598</v>
      </c>
      <c r="J24" s="28">
        <v>1310</v>
      </c>
      <c r="K24" s="28">
        <v>983</v>
      </c>
      <c r="L24" s="28">
        <v>570</v>
      </c>
      <c r="M24" s="22">
        <v>1013</v>
      </c>
      <c r="N24" s="28">
        <v>492157</v>
      </c>
      <c r="O24" s="22">
        <v>4676412</v>
      </c>
      <c r="P24" s="28">
        <v>3968782</v>
      </c>
      <c r="Q24" s="28">
        <v>2742368</v>
      </c>
      <c r="R24" s="28">
        <v>1799119</v>
      </c>
      <c r="S24" s="22">
        <v>3037379</v>
      </c>
      <c r="T24" s="28">
        <v>349480</v>
      </c>
      <c r="U24" s="28">
        <v>342415</v>
      </c>
      <c r="V24" s="28">
        <v>219810</v>
      </c>
      <c r="W24" s="22">
        <v>493018</v>
      </c>
      <c r="X24" s="28">
        <v>400208</v>
      </c>
      <c r="Y24" s="28">
        <v>45681</v>
      </c>
      <c r="Z24" s="28">
        <v>17789</v>
      </c>
      <c r="AA24" s="22">
        <v>492327</v>
      </c>
    </row>
    <row r="25" spans="1:27" ht="14.25" thickBot="1">
      <c r="A25" s="25" t="s">
        <v>170</v>
      </c>
      <c r="B25" s="29">
        <v>5286</v>
      </c>
      <c r="C25" s="29">
        <v>4673</v>
      </c>
      <c r="D25" s="29">
        <v>1249</v>
      </c>
      <c r="E25" s="23">
        <v>2904</v>
      </c>
      <c r="F25" s="29">
        <v>2880</v>
      </c>
      <c r="G25" s="29">
        <v>3155</v>
      </c>
      <c r="H25" s="29">
        <v>522</v>
      </c>
      <c r="I25" s="23">
        <v>688</v>
      </c>
      <c r="J25" s="29">
        <v>781</v>
      </c>
      <c r="K25" s="29">
        <v>1832</v>
      </c>
      <c r="L25" s="29">
        <v>-169</v>
      </c>
      <c r="M25" s="23">
        <v>-773</v>
      </c>
      <c r="N25" s="29">
        <v>-398133</v>
      </c>
      <c r="O25" s="23">
        <v>-1816420</v>
      </c>
      <c r="P25" s="29">
        <v>-2371403</v>
      </c>
      <c r="Q25" s="29">
        <v>-2543123</v>
      </c>
      <c r="R25" s="29">
        <v>-1613656</v>
      </c>
      <c r="S25" s="23">
        <v>402920</v>
      </c>
      <c r="T25" s="29">
        <v>-1702160</v>
      </c>
      <c r="U25" s="29">
        <v>-1006773</v>
      </c>
      <c r="V25" s="29">
        <v>-1249466</v>
      </c>
      <c r="W25" s="23">
        <v>2532606</v>
      </c>
      <c r="X25" s="29">
        <v>756273</v>
      </c>
      <c r="Y25" s="29">
        <v>362351</v>
      </c>
      <c r="Z25" s="29">
        <v>66110</v>
      </c>
      <c r="AA25" s="23">
        <v>2030400</v>
      </c>
    </row>
    <row r="26" spans="1:27" ht="14.25" thickTop="1">
      <c r="A26" s="6" t="s">
        <v>172</v>
      </c>
      <c r="B26" s="28"/>
      <c r="C26" s="28"/>
      <c r="D26" s="28"/>
      <c r="E26" s="22">
        <v>1</v>
      </c>
      <c r="F26" s="28">
        <v>1</v>
      </c>
      <c r="G26" s="28"/>
      <c r="H26" s="28"/>
      <c r="I26" s="22">
        <v>7</v>
      </c>
      <c r="J26" s="28">
        <v>7</v>
      </c>
      <c r="K26" s="28">
        <v>7</v>
      </c>
      <c r="L26" s="28"/>
      <c r="M26" s="22"/>
      <c r="N26" s="28"/>
      <c r="O26" s="22"/>
      <c r="P26" s="28"/>
      <c r="Q26" s="28"/>
      <c r="R26" s="28"/>
      <c r="S26" s="22"/>
      <c r="T26" s="28"/>
      <c r="U26" s="28"/>
      <c r="V26" s="28"/>
      <c r="W26" s="22">
        <v>98360</v>
      </c>
      <c r="X26" s="28">
        <v>98360</v>
      </c>
      <c r="Y26" s="28">
        <v>98360</v>
      </c>
      <c r="Z26" s="28">
        <v>98360</v>
      </c>
      <c r="AA26" s="22">
        <v>14407</v>
      </c>
    </row>
    <row r="27" spans="1:27" ht="13.5">
      <c r="A27" s="6" t="s">
        <v>171</v>
      </c>
      <c r="B27" s="28">
        <v>1</v>
      </c>
      <c r="C27" s="28">
        <v>1</v>
      </c>
      <c r="D27" s="28"/>
      <c r="E27" s="22">
        <v>0</v>
      </c>
      <c r="F27" s="28">
        <v>0</v>
      </c>
      <c r="G27" s="28"/>
      <c r="H27" s="28">
        <v>0</v>
      </c>
      <c r="I27" s="22">
        <v>2</v>
      </c>
      <c r="J27" s="28"/>
      <c r="K27" s="28"/>
      <c r="L27" s="28"/>
      <c r="M27" s="22">
        <v>2</v>
      </c>
      <c r="N27" s="28">
        <v>197</v>
      </c>
      <c r="O27" s="22"/>
      <c r="P27" s="28"/>
      <c r="Q27" s="28"/>
      <c r="R27" s="28"/>
      <c r="S27" s="22"/>
      <c r="T27" s="28"/>
      <c r="U27" s="28"/>
      <c r="V27" s="28"/>
      <c r="W27" s="22"/>
      <c r="X27" s="28"/>
      <c r="Y27" s="28"/>
      <c r="Z27" s="28"/>
      <c r="AA27" s="22"/>
    </row>
    <row r="28" spans="1:27" ht="13.5">
      <c r="A28" s="6" t="s">
        <v>173</v>
      </c>
      <c r="B28" s="28">
        <v>1</v>
      </c>
      <c r="C28" s="28">
        <v>1</v>
      </c>
      <c r="D28" s="28"/>
      <c r="E28" s="22">
        <v>1</v>
      </c>
      <c r="F28" s="28">
        <v>1</v>
      </c>
      <c r="G28" s="28">
        <v>0</v>
      </c>
      <c r="H28" s="28">
        <v>0</v>
      </c>
      <c r="I28" s="22">
        <v>9</v>
      </c>
      <c r="J28" s="28">
        <v>7</v>
      </c>
      <c r="K28" s="28">
        <v>7</v>
      </c>
      <c r="L28" s="28"/>
      <c r="M28" s="22">
        <v>2</v>
      </c>
      <c r="N28" s="28">
        <v>197</v>
      </c>
      <c r="O28" s="22"/>
      <c r="P28" s="28"/>
      <c r="Q28" s="28"/>
      <c r="R28" s="28"/>
      <c r="S28" s="22"/>
      <c r="T28" s="28"/>
      <c r="U28" s="28"/>
      <c r="V28" s="28"/>
      <c r="W28" s="22">
        <v>98360</v>
      </c>
      <c r="X28" s="28">
        <v>98360</v>
      </c>
      <c r="Y28" s="28">
        <v>98360</v>
      </c>
      <c r="Z28" s="28">
        <v>98360</v>
      </c>
      <c r="AA28" s="22">
        <v>14407</v>
      </c>
    </row>
    <row r="29" spans="1:27" ht="13.5">
      <c r="A29" s="6" t="s">
        <v>43</v>
      </c>
      <c r="B29" s="28">
        <v>0</v>
      </c>
      <c r="C29" s="28">
        <v>0</v>
      </c>
      <c r="D29" s="28">
        <v>0</v>
      </c>
      <c r="E29" s="22"/>
      <c r="F29" s="28">
        <v>3</v>
      </c>
      <c r="G29" s="28">
        <v>3</v>
      </c>
      <c r="H29" s="28">
        <v>3</v>
      </c>
      <c r="I29" s="22"/>
      <c r="J29" s="28">
        <v>2</v>
      </c>
      <c r="K29" s="28"/>
      <c r="L29" s="28">
        <v>1</v>
      </c>
      <c r="M29" s="22"/>
      <c r="N29" s="28">
        <v>1982</v>
      </c>
      <c r="O29" s="22"/>
      <c r="P29" s="28"/>
      <c r="Q29" s="28"/>
      <c r="R29" s="28">
        <v>3748</v>
      </c>
      <c r="S29" s="22"/>
      <c r="T29" s="28"/>
      <c r="U29" s="28"/>
      <c r="V29" s="28">
        <v>2370</v>
      </c>
      <c r="W29" s="22"/>
      <c r="X29" s="28"/>
      <c r="Y29" s="28"/>
      <c r="Z29" s="28"/>
      <c r="AA29" s="22"/>
    </row>
    <row r="30" spans="1:27" ht="13.5">
      <c r="A30" s="6" t="s">
        <v>176</v>
      </c>
      <c r="B30" s="28">
        <v>0</v>
      </c>
      <c r="C30" s="28">
        <v>0</v>
      </c>
      <c r="D30" s="28">
        <v>0</v>
      </c>
      <c r="E30" s="22">
        <v>3</v>
      </c>
      <c r="F30" s="28">
        <v>3</v>
      </c>
      <c r="G30" s="28">
        <v>3</v>
      </c>
      <c r="H30" s="28">
        <v>3</v>
      </c>
      <c r="I30" s="22">
        <v>786</v>
      </c>
      <c r="J30" s="28">
        <v>3</v>
      </c>
      <c r="K30" s="28">
        <v>2</v>
      </c>
      <c r="L30" s="28">
        <v>1</v>
      </c>
      <c r="M30" s="22">
        <v>1076</v>
      </c>
      <c r="N30" s="28">
        <v>59157</v>
      </c>
      <c r="O30" s="22">
        <v>13911216</v>
      </c>
      <c r="P30" s="28">
        <v>11821951</v>
      </c>
      <c r="Q30" s="28">
        <v>8704790</v>
      </c>
      <c r="R30" s="28">
        <v>502836</v>
      </c>
      <c r="S30" s="22">
        <v>4798811</v>
      </c>
      <c r="T30" s="28">
        <v>1771498</v>
      </c>
      <c r="U30" s="28">
        <v>116306</v>
      </c>
      <c r="V30" s="28">
        <v>2370</v>
      </c>
      <c r="W30" s="22">
        <v>1104503</v>
      </c>
      <c r="X30" s="28">
        <v>1066916</v>
      </c>
      <c r="Y30" s="28">
        <v>1107848</v>
      </c>
      <c r="Z30" s="28">
        <v>4249</v>
      </c>
      <c r="AA30" s="22">
        <v>88172</v>
      </c>
    </row>
    <row r="31" spans="1:27" ht="13.5">
      <c r="A31" s="7" t="s">
        <v>177</v>
      </c>
      <c r="B31" s="28">
        <v>5287</v>
      </c>
      <c r="C31" s="28">
        <v>4675</v>
      </c>
      <c r="D31" s="28">
        <v>1249</v>
      </c>
      <c r="E31" s="22">
        <v>2901</v>
      </c>
      <c r="F31" s="28">
        <v>2877</v>
      </c>
      <c r="G31" s="28">
        <v>3151</v>
      </c>
      <c r="H31" s="28">
        <v>518</v>
      </c>
      <c r="I31" s="22">
        <v>-88</v>
      </c>
      <c r="J31" s="28">
        <v>786</v>
      </c>
      <c r="K31" s="28">
        <v>1837</v>
      </c>
      <c r="L31" s="28">
        <v>-170</v>
      </c>
      <c r="M31" s="22">
        <v>-1847</v>
      </c>
      <c r="N31" s="28">
        <v>-457093</v>
      </c>
      <c r="O31" s="22">
        <v>-15727637</v>
      </c>
      <c r="P31" s="28">
        <v>-14193354</v>
      </c>
      <c r="Q31" s="28">
        <v>-11247914</v>
      </c>
      <c r="R31" s="28">
        <v>-2116492</v>
      </c>
      <c r="S31" s="22">
        <v>-4395891</v>
      </c>
      <c r="T31" s="28">
        <v>-3473658</v>
      </c>
      <c r="U31" s="28">
        <v>-1123079</v>
      </c>
      <c r="V31" s="28">
        <v>-1251837</v>
      </c>
      <c r="W31" s="22">
        <v>1526463</v>
      </c>
      <c r="X31" s="28">
        <v>-212283</v>
      </c>
      <c r="Y31" s="28">
        <v>-647135</v>
      </c>
      <c r="Z31" s="28">
        <v>160221</v>
      </c>
      <c r="AA31" s="22">
        <v>1956635</v>
      </c>
    </row>
    <row r="32" spans="1:27" ht="13.5">
      <c r="A32" s="7" t="s">
        <v>179</v>
      </c>
      <c r="B32" s="28">
        <v>775</v>
      </c>
      <c r="C32" s="28">
        <v>667</v>
      </c>
      <c r="D32" s="28">
        <v>229</v>
      </c>
      <c r="E32" s="22">
        <v>527</v>
      </c>
      <c r="F32" s="28">
        <v>439</v>
      </c>
      <c r="G32" s="28">
        <v>458</v>
      </c>
      <c r="H32" s="28">
        <v>86</v>
      </c>
      <c r="I32" s="22">
        <v>477</v>
      </c>
      <c r="J32" s="28">
        <v>361</v>
      </c>
      <c r="K32" s="28">
        <v>416</v>
      </c>
      <c r="L32" s="28">
        <v>144</v>
      </c>
      <c r="M32" s="22">
        <v>330</v>
      </c>
      <c r="N32" s="28">
        <v>77736</v>
      </c>
      <c r="O32" s="22">
        <v>416588</v>
      </c>
      <c r="P32" s="28">
        <v>280912</v>
      </c>
      <c r="Q32" s="28">
        <v>119605</v>
      </c>
      <c r="R32" s="28">
        <v>69649</v>
      </c>
      <c r="S32" s="22">
        <v>6129029</v>
      </c>
      <c r="T32" s="28">
        <v>-1326655</v>
      </c>
      <c r="U32" s="28">
        <v>-382000</v>
      </c>
      <c r="V32" s="28">
        <v>-442718</v>
      </c>
      <c r="W32" s="22">
        <v>397559</v>
      </c>
      <c r="X32" s="28">
        <v>-263818</v>
      </c>
      <c r="Y32" s="28">
        <v>-404214</v>
      </c>
      <c r="Z32" s="28">
        <v>7754</v>
      </c>
      <c r="AA32" s="22">
        <v>534508</v>
      </c>
    </row>
    <row r="33" spans="1:27" ht="13.5">
      <c r="A33" s="7" t="s">
        <v>44</v>
      </c>
      <c r="B33" s="28">
        <v>4512</v>
      </c>
      <c r="C33" s="28">
        <v>4007</v>
      </c>
      <c r="D33" s="28">
        <v>1019</v>
      </c>
      <c r="E33" s="22">
        <v>2374</v>
      </c>
      <c r="F33" s="28">
        <v>2437</v>
      </c>
      <c r="G33" s="28">
        <v>2693</v>
      </c>
      <c r="H33" s="28">
        <v>431</v>
      </c>
      <c r="I33" s="22">
        <v>-565</v>
      </c>
      <c r="J33" s="28">
        <v>424</v>
      </c>
      <c r="K33" s="28">
        <v>1421</v>
      </c>
      <c r="L33" s="28">
        <v>-315</v>
      </c>
      <c r="M33" s="22">
        <v>-2177</v>
      </c>
      <c r="N33" s="28">
        <v>-534829</v>
      </c>
      <c r="O33" s="22">
        <v>-16144225</v>
      </c>
      <c r="P33" s="28">
        <v>-14474267</v>
      </c>
      <c r="Q33" s="28">
        <v>-11367520</v>
      </c>
      <c r="R33" s="28">
        <v>-2186141</v>
      </c>
      <c r="S33" s="22"/>
      <c r="T33" s="28"/>
      <c r="U33" s="28"/>
      <c r="V33" s="28"/>
      <c r="W33" s="22"/>
      <c r="X33" s="28"/>
      <c r="Y33" s="28"/>
      <c r="Z33" s="28"/>
      <c r="AA33" s="22"/>
    </row>
    <row r="34" spans="1:27" ht="13.5">
      <c r="A34" s="7" t="s">
        <v>45</v>
      </c>
      <c r="B34" s="28">
        <v>1224</v>
      </c>
      <c r="C34" s="28">
        <v>767</v>
      </c>
      <c r="D34" s="28">
        <v>412</v>
      </c>
      <c r="E34" s="22">
        <v>92</v>
      </c>
      <c r="F34" s="28">
        <v>98</v>
      </c>
      <c r="G34" s="28">
        <v>40</v>
      </c>
      <c r="H34" s="28">
        <v>30</v>
      </c>
      <c r="I34" s="22">
        <v>251</v>
      </c>
      <c r="J34" s="28">
        <v>196</v>
      </c>
      <c r="K34" s="28">
        <v>87</v>
      </c>
      <c r="L34" s="28">
        <v>78</v>
      </c>
      <c r="M34" s="22">
        <v>462</v>
      </c>
      <c r="N34" s="28">
        <v>258664</v>
      </c>
      <c r="O34" s="22">
        <v>569180</v>
      </c>
      <c r="P34" s="28">
        <v>534363</v>
      </c>
      <c r="Q34" s="28">
        <v>165634</v>
      </c>
      <c r="R34" s="28">
        <v>121419</v>
      </c>
      <c r="S34" s="22">
        <v>239297</v>
      </c>
      <c r="T34" s="28">
        <v>206375</v>
      </c>
      <c r="U34" s="28">
        <v>140762</v>
      </c>
      <c r="V34" s="28">
        <v>94440</v>
      </c>
      <c r="W34" s="22">
        <v>219051</v>
      </c>
      <c r="X34" s="28">
        <v>155690</v>
      </c>
      <c r="Y34" s="28">
        <v>91145</v>
      </c>
      <c r="Z34" s="28">
        <v>36575</v>
      </c>
      <c r="AA34" s="22">
        <v>215478</v>
      </c>
    </row>
    <row r="35" spans="1:27" ht="13.5">
      <c r="A35" s="7" t="s">
        <v>180</v>
      </c>
      <c r="B35" s="28">
        <v>3287</v>
      </c>
      <c r="C35" s="28">
        <v>3239</v>
      </c>
      <c r="D35" s="28">
        <v>607</v>
      </c>
      <c r="E35" s="22">
        <v>2282</v>
      </c>
      <c r="F35" s="28">
        <v>2338</v>
      </c>
      <c r="G35" s="28">
        <v>2652</v>
      </c>
      <c r="H35" s="28">
        <v>400</v>
      </c>
      <c r="I35" s="22">
        <v>-816</v>
      </c>
      <c r="J35" s="28">
        <v>227</v>
      </c>
      <c r="K35" s="28">
        <v>1334</v>
      </c>
      <c r="L35" s="28">
        <v>-394</v>
      </c>
      <c r="M35" s="22">
        <v>-2640</v>
      </c>
      <c r="N35" s="28">
        <v>-793494</v>
      </c>
      <c r="O35" s="22">
        <v>-16713405</v>
      </c>
      <c r="P35" s="28">
        <v>-15008630</v>
      </c>
      <c r="Q35" s="28">
        <v>-11533154</v>
      </c>
      <c r="R35" s="28">
        <v>-2307561</v>
      </c>
      <c r="S35" s="22">
        <v>-10764218</v>
      </c>
      <c r="T35" s="28">
        <v>-2353379</v>
      </c>
      <c r="U35" s="28">
        <v>-881842</v>
      </c>
      <c r="V35" s="28">
        <v>-903559</v>
      </c>
      <c r="W35" s="22">
        <v>909852</v>
      </c>
      <c r="X35" s="28">
        <v>-104155</v>
      </c>
      <c r="Y35" s="28">
        <v>-334066</v>
      </c>
      <c r="Z35" s="28">
        <v>115891</v>
      </c>
      <c r="AA35" s="22">
        <v>1206648</v>
      </c>
    </row>
    <row r="36" spans="1:27" ht="13.5">
      <c r="A36" s="7"/>
      <c r="B36" s="28">
        <v>1224</v>
      </c>
      <c r="C36" s="28">
        <v>767</v>
      </c>
      <c r="D36" s="28">
        <v>412</v>
      </c>
      <c r="E36" s="22">
        <v>92</v>
      </c>
      <c r="F36" s="28">
        <v>98</v>
      </c>
      <c r="G36" s="28">
        <v>40</v>
      </c>
      <c r="H36" s="28">
        <v>30</v>
      </c>
      <c r="I36" s="22">
        <v>251</v>
      </c>
      <c r="J36" s="28">
        <v>196</v>
      </c>
      <c r="K36" s="28">
        <v>87</v>
      </c>
      <c r="L36" s="28">
        <v>78</v>
      </c>
      <c r="M36" s="22">
        <v>462</v>
      </c>
      <c r="N36" s="28">
        <v>258664</v>
      </c>
      <c r="O36" s="22">
        <v>569180</v>
      </c>
      <c r="P36" s="28"/>
      <c r="Q36" s="28"/>
      <c r="R36" s="28">
        <v>121419</v>
      </c>
      <c r="S36" s="22"/>
      <c r="T36" s="28"/>
      <c r="U36" s="28"/>
      <c r="V36" s="28"/>
      <c r="W36" s="22"/>
      <c r="X36" s="28"/>
      <c r="Y36" s="28"/>
      <c r="Z36" s="28"/>
      <c r="AA36" s="22"/>
    </row>
    <row r="37" spans="1:27" ht="13.5">
      <c r="A37" s="7"/>
      <c r="B37" s="28">
        <v>4512</v>
      </c>
      <c r="C37" s="28">
        <v>4007</v>
      </c>
      <c r="D37" s="28">
        <v>1019</v>
      </c>
      <c r="E37" s="22">
        <v>2374</v>
      </c>
      <c r="F37" s="28">
        <v>2437</v>
      </c>
      <c r="G37" s="28">
        <v>2693</v>
      </c>
      <c r="H37" s="28">
        <v>431</v>
      </c>
      <c r="I37" s="22">
        <v>-565</v>
      </c>
      <c r="J37" s="28">
        <v>424</v>
      </c>
      <c r="K37" s="28">
        <v>1421</v>
      </c>
      <c r="L37" s="28">
        <v>-315</v>
      </c>
      <c r="M37" s="22">
        <v>-2177</v>
      </c>
      <c r="N37" s="28">
        <v>-534829</v>
      </c>
      <c r="O37" s="22">
        <v>-16144225</v>
      </c>
      <c r="P37" s="28"/>
      <c r="Q37" s="28"/>
      <c r="R37" s="28">
        <v>-2186141</v>
      </c>
      <c r="S37" s="22"/>
      <c r="T37" s="28"/>
      <c r="U37" s="28"/>
      <c r="V37" s="28"/>
      <c r="W37" s="22"/>
      <c r="X37" s="28"/>
      <c r="Y37" s="28"/>
      <c r="Z37" s="28"/>
      <c r="AA37" s="22"/>
    </row>
    <row r="38" spans="1:27" ht="13.5">
      <c r="A38" s="6"/>
      <c r="B38" s="28">
        <v>288</v>
      </c>
      <c r="C38" s="28">
        <v>68</v>
      </c>
      <c r="D38" s="28">
        <v>198</v>
      </c>
      <c r="E38" s="22">
        <v>1241</v>
      </c>
      <c r="F38" s="28">
        <v>1522</v>
      </c>
      <c r="G38" s="28">
        <v>1356</v>
      </c>
      <c r="H38" s="28">
        <v>427</v>
      </c>
      <c r="I38" s="22">
        <v>337</v>
      </c>
      <c r="J38" s="28">
        <v>229</v>
      </c>
      <c r="K38" s="28">
        <v>448</v>
      </c>
      <c r="L38" s="28">
        <v>6</v>
      </c>
      <c r="M38" s="22">
        <v>-187</v>
      </c>
      <c r="N38" s="28">
        <v>43729</v>
      </c>
      <c r="O38" s="22">
        <v>-6049</v>
      </c>
      <c r="P38" s="28"/>
      <c r="Q38" s="28"/>
      <c r="R38" s="28">
        <v>-114071</v>
      </c>
      <c r="S38" s="22"/>
      <c r="T38" s="28"/>
      <c r="U38" s="28"/>
      <c r="V38" s="28"/>
      <c r="W38" s="22"/>
      <c r="X38" s="28"/>
      <c r="Y38" s="28"/>
      <c r="Z38" s="28"/>
      <c r="AA38" s="22"/>
    </row>
    <row r="39" spans="1:27" ht="13.5">
      <c r="A39" s="6"/>
      <c r="B39" s="28">
        <v>67</v>
      </c>
      <c r="C39" s="28">
        <v>138</v>
      </c>
      <c r="D39" s="28">
        <v>274</v>
      </c>
      <c r="E39" s="22">
        <v>627</v>
      </c>
      <c r="F39" s="28">
        <v>639</v>
      </c>
      <c r="G39" s="28">
        <v>479</v>
      </c>
      <c r="H39" s="28">
        <v>257</v>
      </c>
      <c r="I39" s="22">
        <v>72</v>
      </c>
      <c r="J39" s="28">
        <v>120</v>
      </c>
      <c r="K39" s="28">
        <v>185</v>
      </c>
      <c r="L39" s="28">
        <v>49</v>
      </c>
      <c r="M39" s="22">
        <v>-96</v>
      </c>
      <c r="N39" s="28">
        <v>-30990</v>
      </c>
      <c r="O39" s="22">
        <v>-156801</v>
      </c>
      <c r="P39" s="28"/>
      <c r="Q39" s="28"/>
      <c r="R39" s="28">
        <v>-55420</v>
      </c>
      <c r="S39" s="22"/>
      <c r="T39" s="28"/>
      <c r="U39" s="28"/>
      <c r="V39" s="28"/>
      <c r="W39" s="22"/>
      <c r="X39" s="28"/>
      <c r="Y39" s="28"/>
      <c r="Z39" s="28"/>
      <c r="AA39" s="22"/>
    </row>
    <row r="40" spans="1:27" ht="13.5">
      <c r="A40" s="6"/>
      <c r="B40" s="28">
        <v>356</v>
      </c>
      <c r="C40" s="28">
        <v>206</v>
      </c>
      <c r="D40" s="28">
        <v>472</v>
      </c>
      <c r="E40" s="22">
        <v>1869</v>
      </c>
      <c r="F40" s="28">
        <v>2161</v>
      </c>
      <c r="G40" s="28">
        <v>1835</v>
      </c>
      <c r="H40" s="28">
        <v>684</v>
      </c>
      <c r="I40" s="22">
        <v>409</v>
      </c>
      <c r="J40" s="28">
        <v>350</v>
      </c>
      <c r="K40" s="28">
        <v>634</v>
      </c>
      <c r="L40" s="28">
        <v>55</v>
      </c>
      <c r="M40" s="22">
        <v>-284</v>
      </c>
      <c r="N40" s="28">
        <v>12739</v>
      </c>
      <c r="O40" s="22">
        <v>-162850</v>
      </c>
      <c r="P40" s="28"/>
      <c r="Q40" s="28"/>
      <c r="R40" s="28">
        <v>-169492</v>
      </c>
      <c r="S40" s="22"/>
      <c r="T40" s="28"/>
      <c r="U40" s="28"/>
      <c r="V40" s="28"/>
      <c r="W40" s="22"/>
      <c r="X40" s="28"/>
      <c r="Y40" s="28"/>
      <c r="Z40" s="28"/>
      <c r="AA40" s="22"/>
    </row>
    <row r="41" spans="1:27" ht="13.5">
      <c r="A41" s="7"/>
      <c r="B41" s="28">
        <v>4868</v>
      </c>
      <c r="C41" s="28">
        <v>4214</v>
      </c>
      <c r="D41" s="28">
        <v>1492</v>
      </c>
      <c r="E41" s="22">
        <v>4244</v>
      </c>
      <c r="F41" s="28">
        <v>4599</v>
      </c>
      <c r="G41" s="28">
        <v>4528</v>
      </c>
      <c r="H41" s="28">
        <v>1116</v>
      </c>
      <c r="I41" s="22">
        <v>-155</v>
      </c>
      <c r="J41" s="28">
        <v>775</v>
      </c>
      <c r="K41" s="28">
        <v>2056</v>
      </c>
      <c r="L41" s="28">
        <v>-260</v>
      </c>
      <c r="M41" s="22">
        <v>-2461</v>
      </c>
      <c r="N41" s="28">
        <v>-522090</v>
      </c>
      <c r="O41" s="22">
        <v>-16307076</v>
      </c>
      <c r="P41" s="28"/>
      <c r="Q41" s="28"/>
      <c r="R41" s="28">
        <v>-2355634</v>
      </c>
      <c r="S41" s="22"/>
      <c r="T41" s="28"/>
      <c r="U41" s="28"/>
      <c r="V41" s="28"/>
      <c r="W41" s="22"/>
      <c r="X41" s="28"/>
      <c r="Y41" s="28"/>
      <c r="Z41" s="28"/>
      <c r="AA41" s="22"/>
    </row>
    <row r="42" spans="1:27" ht="13.5">
      <c r="A42" s="6"/>
      <c r="B42" s="28">
        <v>3618</v>
      </c>
      <c r="C42" s="28">
        <v>3388</v>
      </c>
      <c r="D42" s="28">
        <v>959</v>
      </c>
      <c r="E42" s="22">
        <v>3880</v>
      </c>
      <c r="F42" s="28">
        <v>4224</v>
      </c>
      <c r="G42" s="28">
        <v>4283</v>
      </c>
      <c r="H42" s="28">
        <v>974</v>
      </c>
      <c r="I42" s="22">
        <v>-442</v>
      </c>
      <c r="J42" s="28">
        <v>522</v>
      </c>
      <c r="K42" s="28">
        <v>1886</v>
      </c>
      <c r="L42" s="28">
        <v>-361</v>
      </c>
      <c r="M42" s="22">
        <v>-2889</v>
      </c>
      <c r="N42" s="28">
        <v>-770991</v>
      </c>
      <c r="O42" s="22">
        <v>-16828396</v>
      </c>
      <c r="P42" s="28"/>
      <c r="Q42" s="28"/>
      <c r="R42" s="28">
        <v>-2463269</v>
      </c>
      <c r="S42" s="22"/>
      <c r="T42" s="28"/>
      <c r="U42" s="28"/>
      <c r="V42" s="28"/>
      <c r="W42" s="22"/>
      <c r="X42" s="28"/>
      <c r="Y42" s="28"/>
      <c r="Z42" s="28"/>
      <c r="AA42" s="22"/>
    </row>
    <row r="43" spans="1:27" ht="14.25" thickBot="1">
      <c r="A43" s="6"/>
      <c r="B43" s="28">
        <v>1250</v>
      </c>
      <c r="C43" s="28">
        <v>825</v>
      </c>
      <c r="D43" s="28">
        <v>532</v>
      </c>
      <c r="E43" s="22">
        <v>364</v>
      </c>
      <c r="F43" s="28">
        <v>374</v>
      </c>
      <c r="G43" s="28">
        <v>245</v>
      </c>
      <c r="H43" s="28">
        <v>141</v>
      </c>
      <c r="I43" s="22">
        <v>286</v>
      </c>
      <c r="J43" s="28">
        <v>253</v>
      </c>
      <c r="K43" s="28">
        <v>169</v>
      </c>
      <c r="L43" s="28">
        <v>101</v>
      </c>
      <c r="M43" s="22">
        <v>427</v>
      </c>
      <c r="N43" s="28">
        <v>248901</v>
      </c>
      <c r="O43" s="22">
        <v>521319</v>
      </c>
      <c r="P43" s="28"/>
      <c r="Q43" s="28"/>
      <c r="R43" s="28">
        <v>107634</v>
      </c>
      <c r="S43" s="22"/>
      <c r="T43" s="28"/>
      <c r="U43" s="28"/>
      <c r="V43" s="28"/>
      <c r="W43" s="22"/>
      <c r="X43" s="28"/>
      <c r="Y43" s="28"/>
      <c r="Z43" s="28"/>
      <c r="AA43" s="22"/>
    </row>
    <row r="44" spans="1:27" ht="14.25" thickTop="1">
      <c r="A44" s="8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6" ht="13.5">
      <c r="A46" s="20" t="s">
        <v>134</v>
      </c>
    </row>
    <row r="47" ht="13.5">
      <c r="A47" s="20" t="s">
        <v>135</v>
      </c>
    </row>
  </sheetData>
  <mergeCells count="1">
    <mergeCell ref="B6:AA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AA5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7" width="17.625" style="0" customWidth="1"/>
  </cols>
  <sheetData>
    <row r="1" ht="14.25" thickBot="1"/>
    <row r="2" spans="1:27" ht="14.25" thickTop="1">
      <c r="A2" s="10" t="s">
        <v>130</v>
      </c>
      <c r="B2" s="14">
        <v>6747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14.25" thickBot="1">
      <c r="A3" s="11" t="s">
        <v>131</v>
      </c>
      <c r="B3" s="1" t="s">
        <v>132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4.25" thickTop="1">
      <c r="A4" s="10" t="s">
        <v>47</v>
      </c>
      <c r="B4" s="15" t="str">
        <f>HYPERLINK("http://www.kabupro.jp/mark/20140804/S1002N1Q.htm","四半期報告書")</f>
        <v>四半期報告書</v>
      </c>
      <c r="C4" s="15" t="str">
        <f>HYPERLINK("http://www.kabupro.jp/mark/20140508/S1001QR7.htm","四半期報告書")</f>
        <v>四半期報告書</v>
      </c>
      <c r="D4" s="15" t="str">
        <f>HYPERLINK("http://www.kabupro.jp/mark/20140204/S10011FI.htm","四半期報告書")</f>
        <v>四半期報告書</v>
      </c>
      <c r="E4" s="15" t="str">
        <f>HYPERLINK("http://www.kabupro.jp/mark/20131219/S1000RUL.htm","有価証券報告書")</f>
        <v>有価証券報告書</v>
      </c>
      <c r="F4" s="15" t="str">
        <f>HYPERLINK("http://www.kabupro.jp/mark/20140804/S1002N1Q.htm","四半期報告書")</f>
        <v>四半期報告書</v>
      </c>
      <c r="G4" s="15" t="str">
        <f>HYPERLINK("http://www.kabupro.jp/mark/20140508/S1001QR7.htm","四半期報告書")</f>
        <v>四半期報告書</v>
      </c>
      <c r="H4" s="15" t="str">
        <f>HYPERLINK("http://www.kabupro.jp/mark/20140204/S10011FI.htm","四半期報告書")</f>
        <v>四半期報告書</v>
      </c>
      <c r="I4" s="15" t="str">
        <f>HYPERLINK("http://www.kabupro.jp/mark/20131219/S1000RUL.htm","有価証券報告書")</f>
        <v>有価証券報告書</v>
      </c>
      <c r="J4" s="15" t="str">
        <f>HYPERLINK("http://www.kabupro.jp/mark/20130801/S000E44I.htm","四半期報告書")</f>
        <v>四半期報告書</v>
      </c>
      <c r="K4" s="15" t="str">
        <f>HYPERLINK("http://www.kabupro.jp/mark/20130508/S000DBVH.htm","四半期報告書")</f>
        <v>四半期報告書</v>
      </c>
      <c r="L4" s="15" t="str">
        <f>HYPERLINK("http://www.kabupro.jp/mark/20130205/S000CQ9V.htm","四半期報告書")</f>
        <v>四半期報告書</v>
      </c>
      <c r="M4" s="15" t="str">
        <f>HYPERLINK("http://www.kabupro.jp/mark/20121221/S000CJ4Z.htm","有価証券報告書")</f>
        <v>有価証券報告書</v>
      </c>
      <c r="N4" s="15" t="str">
        <f>HYPERLINK("http://www.kabupro.jp/mark/20120203/S000A6T8.htm","四半期報告書")</f>
        <v>四半期報告書</v>
      </c>
      <c r="O4" s="15" t="str">
        <f>HYPERLINK("http://www.kabupro.jp/mark/20111222/S0009ZBB.htm","有価証券報告書")</f>
        <v>有価証券報告書</v>
      </c>
      <c r="P4" s="15" t="str">
        <f>HYPERLINK("http://www.kabupro.jp/mark/20110204/S0007NTJ.htm","四半期報告書")</f>
        <v>四半期報告書</v>
      </c>
      <c r="Q4" s="15" t="str">
        <f>HYPERLINK("http://www.kabupro.jp/mark/20101104/S000716C.htm","四半期報告書")</f>
        <v>四半期報告書</v>
      </c>
      <c r="R4" s="15" t="str">
        <f>HYPERLINK("http://www.kabupro.jp/mark/20110802/S000906B.htm","四半期報告書")</f>
        <v>四半期報告書</v>
      </c>
      <c r="S4" s="15" t="str">
        <f>HYPERLINK("http://www.kabupro.jp/mark/20110630/S0008T5O.htm","有価証券報告書")</f>
        <v>有価証券報告書</v>
      </c>
      <c r="T4" s="15" t="str">
        <f>HYPERLINK("http://www.kabupro.jp/mark/20110204/S0007NTJ.htm","四半期報告書")</f>
        <v>四半期報告書</v>
      </c>
      <c r="U4" s="15" t="str">
        <f>HYPERLINK("http://www.kabupro.jp/mark/20101104/S000716C.htm","四半期報告書")</f>
        <v>四半期報告書</v>
      </c>
      <c r="V4" s="15" t="str">
        <f>HYPERLINK("http://www.kabupro.jp/mark/20100805/S0006GN9.htm","四半期報告書")</f>
        <v>四半期報告書</v>
      </c>
      <c r="W4" s="15" t="str">
        <f>HYPERLINK("http://www.kabupro.jp/mark/20100628/S0005XVX.htm","有価証券報告書")</f>
        <v>有価証券報告書</v>
      </c>
      <c r="X4" s="15" t="str">
        <f>HYPERLINK("http://www.kabupro.jp/mark/20100128/S000506X.htm","四半期報告書")</f>
        <v>四半期報告書</v>
      </c>
      <c r="Y4" s="15" t="str">
        <f>HYPERLINK("http://www.kabupro.jp/mark/20091104/S0004FQ9.htm","四半期報告書")</f>
        <v>四半期報告書</v>
      </c>
      <c r="Z4" s="15" t="str">
        <f>HYPERLINK("http://www.kabupro.jp/mark/20090805/S0003SKO.htm","四半期報告書")</f>
        <v>四半期報告書</v>
      </c>
      <c r="AA4" s="15" t="str">
        <f>HYPERLINK("http://www.kabupro.jp/mark/20090624/S0003CYP.htm","有価証券報告書")</f>
        <v>有価証券報告書</v>
      </c>
    </row>
    <row r="5" spans="1:27" ht="14.25" thickBot="1">
      <c r="A5" s="11" t="s">
        <v>48</v>
      </c>
      <c r="B5" s="1" t="s">
        <v>182</v>
      </c>
      <c r="C5" s="1" t="s">
        <v>185</v>
      </c>
      <c r="D5" s="1" t="s">
        <v>187</v>
      </c>
      <c r="E5" s="1" t="s">
        <v>54</v>
      </c>
      <c r="F5" s="1" t="s">
        <v>182</v>
      </c>
      <c r="G5" s="1" t="s">
        <v>185</v>
      </c>
      <c r="H5" s="1" t="s">
        <v>187</v>
      </c>
      <c r="I5" s="1" t="s">
        <v>54</v>
      </c>
      <c r="J5" s="1" t="s">
        <v>189</v>
      </c>
      <c r="K5" s="1" t="s">
        <v>191</v>
      </c>
      <c r="L5" s="1" t="s">
        <v>193</v>
      </c>
      <c r="M5" s="1" t="s">
        <v>58</v>
      </c>
      <c r="N5" s="1" t="s">
        <v>199</v>
      </c>
      <c r="O5" s="1" t="s">
        <v>60</v>
      </c>
      <c r="P5" s="1" t="s">
        <v>202</v>
      </c>
      <c r="Q5" s="1" t="s">
        <v>204</v>
      </c>
      <c r="R5" s="1" t="s">
        <v>201</v>
      </c>
      <c r="S5" s="1" t="s">
        <v>62</v>
      </c>
      <c r="T5" s="1" t="s">
        <v>202</v>
      </c>
      <c r="U5" s="1" t="s">
        <v>204</v>
      </c>
      <c r="V5" s="1" t="s">
        <v>206</v>
      </c>
      <c r="W5" s="1" t="s">
        <v>64</v>
      </c>
      <c r="X5" s="1" t="s">
        <v>208</v>
      </c>
      <c r="Y5" s="1" t="s">
        <v>210</v>
      </c>
      <c r="Z5" s="1" t="s">
        <v>212</v>
      </c>
      <c r="AA5" s="1" t="s">
        <v>66</v>
      </c>
    </row>
    <row r="6" spans="1:27" ht="15" thickBot="1" thickTop="1">
      <c r="A6" s="10" t="s">
        <v>49</v>
      </c>
      <c r="B6" s="18" t="s">
        <v>39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14.25" thickTop="1">
      <c r="A7" s="12" t="s">
        <v>50</v>
      </c>
      <c r="B7" s="14" t="s">
        <v>4</v>
      </c>
      <c r="C7" s="14" t="s">
        <v>4</v>
      </c>
      <c r="D7" s="14" t="s">
        <v>4</v>
      </c>
      <c r="E7" s="16" t="s">
        <v>55</v>
      </c>
      <c r="F7" s="14" t="s">
        <v>4</v>
      </c>
      <c r="G7" s="14" t="s">
        <v>4</v>
      </c>
      <c r="H7" s="14" t="s">
        <v>4</v>
      </c>
      <c r="I7" s="16" t="s">
        <v>55</v>
      </c>
      <c r="J7" s="14" t="s">
        <v>4</v>
      </c>
      <c r="K7" s="14" t="s">
        <v>4</v>
      </c>
      <c r="L7" s="14" t="s">
        <v>4</v>
      </c>
      <c r="M7" s="16" t="s">
        <v>55</v>
      </c>
      <c r="N7" s="14" t="s">
        <v>4</v>
      </c>
      <c r="O7" s="16" t="s">
        <v>55</v>
      </c>
      <c r="P7" s="14" t="s">
        <v>4</v>
      </c>
      <c r="Q7" s="14" t="s">
        <v>4</v>
      </c>
      <c r="R7" s="14" t="s">
        <v>4</v>
      </c>
      <c r="S7" s="16" t="s">
        <v>55</v>
      </c>
      <c r="T7" s="14" t="s">
        <v>4</v>
      </c>
      <c r="U7" s="14" t="s">
        <v>4</v>
      </c>
      <c r="V7" s="14" t="s">
        <v>4</v>
      </c>
      <c r="W7" s="16" t="s">
        <v>55</v>
      </c>
      <c r="X7" s="14" t="s">
        <v>4</v>
      </c>
      <c r="Y7" s="14" t="s">
        <v>4</v>
      </c>
      <c r="Z7" s="14" t="s">
        <v>4</v>
      </c>
      <c r="AA7" s="16" t="s">
        <v>55</v>
      </c>
    </row>
    <row r="8" spans="1:27" ht="13.5">
      <c r="A8" s="13" t="s">
        <v>51</v>
      </c>
      <c r="B8" s="1" t="s">
        <v>5</v>
      </c>
      <c r="C8" s="1" t="s">
        <v>5</v>
      </c>
      <c r="D8" s="1" t="s">
        <v>5</v>
      </c>
      <c r="E8" s="17" t="s">
        <v>136</v>
      </c>
      <c r="F8" s="1" t="s">
        <v>136</v>
      </c>
      <c r="G8" s="1" t="s">
        <v>136</v>
      </c>
      <c r="H8" s="1" t="s">
        <v>136</v>
      </c>
      <c r="I8" s="17" t="s">
        <v>137</v>
      </c>
      <c r="J8" s="1" t="s">
        <v>137</v>
      </c>
      <c r="K8" s="1" t="s">
        <v>137</v>
      </c>
      <c r="L8" s="1" t="s">
        <v>137</v>
      </c>
      <c r="M8" s="17" t="s">
        <v>138</v>
      </c>
      <c r="N8" s="1" t="s">
        <v>138</v>
      </c>
      <c r="O8" s="17" t="s">
        <v>139</v>
      </c>
      <c r="P8" s="1" t="s">
        <v>139</v>
      </c>
      <c r="Q8" s="1" t="s">
        <v>139</v>
      </c>
      <c r="R8" s="1" t="s">
        <v>139</v>
      </c>
      <c r="S8" s="17" t="s">
        <v>140</v>
      </c>
      <c r="T8" s="1" t="s">
        <v>140</v>
      </c>
      <c r="U8" s="1" t="s">
        <v>140</v>
      </c>
      <c r="V8" s="1" t="s">
        <v>140</v>
      </c>
      <c r="W8" s="17" t="s">
        <v>141</v>
      </c>
      <c r="X8" s="1" t="s">
        <v>141</v>
      </c>
      <c r="Y8" s="1" t="s">
        <v>141</v>
      </c>
      <c r="Z8" s="1" t="s">
        <v>141</v>
      </c>
      <c r="AA8" s="17" t="s">
        <v>142</v>
      </c>
    </row>
    <row r="9" spans="1:27" ht="13.5">
      <c r="A9" s="13" t="s">
        <v>52</v>
      </c>
      <c r="B9" s="1" t="s">
        <v>184</v>
      </c>
      <c r="C9" s="1" t="s">
        <v>186</v>
      </c>
      <c r="D9" s="1" t="s">
        <v>188</v>
      </c>
      <c r="E9" s="17" t="s">
        <v>56</v>
      </c>
      <c r="F9" s="1" t="s">
        <v>190</v>
      </c>
      <c r="G9" s="1" t="s">
        <v>192</v>
      </c>
      <c r="H9" s="1" t="s">
        <v>194</v>
      </c>
      <c r="I9" s="17" t="s">
        <v>57</v>
      </c>
      <c r="J9" s="1" t="s">
        <v>196</v>
      </c>
      <c r="K9" s="1" t="s">
        <v>198</v>
      </c>
      <c r="L9" s="1" t="s">
        <v>200</v>
      </c>
      <c r="M9" s="17" t="s">
        <v>59</v>
      </c>
      <c r="N9" s="1" t="s">
        <v>62</v>
      </c>
      <c r="O9" s="17" t="s">
        <v>61</v>
      </c>
      <c r="P9" s="1" t="s">
        <v>203</v>
      </c>
      <c r="Q9" s="1" t="s">
        <v>205</v>
      </c>
      <c r="R9" s="1" t="s">
        <v>207</v>
      </c>
      <c r="S9" s="17" t="s">
        <v>63</v>
      </c>
      <c r="T9" s="1" t="s">
        <v>209</v>
      </c>
      <c r="U9" s="1" t="s">
        <v>211</v>
      </c>
      <c r="V9" s="1" t="s">
        <v>213</v>
      </c>
      <c r="W9" s="17" t="s">
        <v>65</v>
      </c>
      <c r="X9" s="1" t="s">
        <v>215</v>
      </c>
      <c r="Y9" s="1" t="s">
        <v>217</v>
      </c>
      <c r="Z9" s="1" t="s">
        <v>219</v>
      </c>
      <c r="AA9" s="17" t="s">
        <v>67</v>
      </c>
    </row>
    <row r="10" spans="1:27" ht="14.25" thickBot="1">
      <c r="A10" s="13" t="s">
        <v>53</v>
      </c>
      <c r="B10" s="1" t="s">
        <v>69</v>
      </c>
      <c r="C10" s="1" t="s">
        <v>69</v>
      </c>
      <c r="D10" s="1" t="s">
        <v>69</v>
      </c>
      <c r="E10" s="17" t="s">
        <v>69</v>
      </c>
      <c r="F10" s="1" t="s">
        <v>69</v>
      </c>
      <c r="G10" s="1" t="s">
        <v>69</v>
      </c>
      <c r="H10" s="1" t="s">
        <v>69</v>
      </c>
      <c r="I10" s="17" t="s">
        <v>69</v>
      </c>
      <c r="J10" s="1" t="s">
        <v>69</v>
      </c>
      <c r="K10" s="1" t="s">
        <v>69</v>
      </c>
      <c r="L10" s="1" t="s">
        <v>69</v>
      </c>
      <c r="M10" s="17" t="s">
        <v>69</v>
      </c>
      <c r="N10" s="1" t="s">
        <v>70</v>
      </c>
      <c r="O10" s="17" t="s">
        <v>70</v>
      </c>
      <c r="P10" s="1" t="s">
        <v>70</v>
      </c>
      <c r="Q10" s="1" t="s">
        <v>70</v>
      </c>
      <c r="R10" s="1" t="s">
        <v>70</v>
      </c>
      <c r="S10" s="17" t="s">
        <v>70</v>
      </c>
      <c r="T10" s="1" t="s">
        <v>70</v>
      </c>
      <c r="U10" s="1" t="s">
        <v>70</v>
      </c>
      <c r="V10" s="1" t="s">
        <v>70</v>
      </c>
      <c r="W10" s="17" t="s">
        <v>70</v>
      </c>
      <c r="X10" s="1" t="s">
        <v>70</v>
      </c>
      <c r="Y10" s="1" t="s">
        <v>70</v>
      </c>
      <c r="Z10" s="1" t="s">
        <v>70</v>
      </c>
      <c r="AA10" s="17" t="s">
        <v>70</v>
      </c>
    </row>
    <row r="11" spans="1:27" ht="14.25" thickTop="1">
      <c r="A11" s="30" t="s">
        <v>177</v>
      </c>
      <c r="B11" s="27">
        <v>5287</v>
      </c>
      <c r="C11" s="27">
        <v>4675</v>
      </c>
      <c r="D11" s="27">
        <v>1249</v>
      </c>
      <c r="E11" s="21">
        <v>2901</v>
      </c>
      <c r="F11" s="27">
        <v>2877</v>
      </c>
      <c r="G11" s="27">
        <v>3151</v>
      </c>
      <c r="H11" s="27">
        <v>518</v>
      </c>
      <c r="I11" s="21">
        <v>-88</v>
      </c>
      <c r="J11" s="27">
        <v>786</v>
      </c>
      <c r="K11" s="27">
        <v>1837</v>
      </c>
      <c r="L11" s="27">
        <v>-170</v>
      </c>
      <c r="M11" s="21">
        <v>-1847</v>
      </c>
      <c r="N11" s="27">
        <v>-457093</v>
      </c>
      <c r="O11" s="21">
        <v>-15727637</v>
      </c>
      <c r="P11" s="27">
        <v>-14193354</v>
      </c>
      <c r="Q11" s="27">
        <v>-11247914</v>
      </c>
      <c r="R11" s="27">
        <v>-2116492</v>
      </c>
      <c r="S11" s="21">
        <v>-4395891</v>
      </c>
      <c r="T11" s="27">
        <v>-3473658</v>
      </c>
      <c r="U11" s="27">
        <v>-1123079</v>
      </c>
      <c r="V11" s="27">
        <v>-1251837</v>
      </c>
      <c r="W11" s="21">
        <v>1526463</v>
      </c>
      <c r="X11" s="27">
        <v>-212283</v>
      </c>
      <c r="Y11" s="27">
        <v>-647135</v>
      </c>
      <c r="Z11" s="27">
        <v>160221</v>
      </c>
      <c r="AA11" s="21">
        <v>1956635</v>
      </c>
    </row>
    <row r="12" spans="1:27" ht="13.5">
      <c r="A12" s="6" t="s">
        <v>6</v>
      </c>
      <c r="B12" s="28">
        <v>499</v>
      </c>
      <c r="C12" s="28">
        <v>334</v>
      </c>
      <c r="D12" s="28">
        <v>168</v>
      </c>
      <c r="E12" s="22">
        <v>780</v>
      </c>
      <c r="F12" s="28">
        <v>575</v>
      </c>
      <c r="G12" s="28">
        <v>387</v>
      </c>
      <c r="H12" s="28">
        <v>193</v>
      </c>
      <c r="I12" s="22">
        <v>961</v>
      </c>
      <c r="J12" s="28">
        <v>528</v>
      </c>
      <c r="K12" s="28">
        <v>374</v>
      </c>
      <c r="L12" s="28">
        <v>186</v>
      </c>
      <c r="M12" s="22">
        <v>491</v>
      </c>
      <c r="N12" s="28">
        <v>262850</v>
      </c>
      <c r="O12" s="22">
        <v>1343905</v>
      </c>
      <c r="P12" s="28">
        <v>994264</v>
      </c>
      <c r="Q12" s="28">
        <v>651337</v>
      </c>
      <c r="R12" s="28">
        <v>320680</v>
      </c>
      <c r="S12" s="22">
        <v>1603228</v>
      </c>
      <c r="T12" s="28">
        <v>1153855</v>
      </c>
      <c r="U12" s="28">
        <v>719542</v>
      </c>
      <c r="V12" s="28">
        <v>337769</v>
      </c>
      <c r="W12" s="22">
        <v>1521898</v>
      </c>
      <c r="X12" s="28">
        <v>1095353</v>
      </c>
      <c r="Y12" s="28">
        <v>700745</v>
      </c>
      <c r="Z12" s="28">
        <v>336086</v>
      </c>
      <c r="AA12" s="22">
        <v>1460039</v>
      </c>
    </row>
    <row r="13" spans="1:27" ht="13.5">
      <c r="A13" s="6" t="s">
        <v>7</v>
      </c>
      <c r="B13" s="28">
        <v>3</v>
      </c>
      <c r="C13" s="28">
        <v>7</v>
      </c>
      <c r="D13" s="28">
        <v>10</v>
      </c>
      <c r="E13" s="22">
        <v>9</v>
      </c>
      <c r="F13" s="28">
        <v>16</v>
      </c>
      <c r="G13" s="28">
        <v>23</v>
      </c>
      <c r="H13" s="28">
        <v>21</v>
      </c>
      <c r="I13" s="22">
        <v>70</v>
      </c>
      <c r="J13" s="28">
        <v>79</v>
      </c>
      <c r="K13" s="28">
        <v>82</v>
      </c>
      <c r="L13" s="28">
        <v>77</v>
      </c>
      <c r="M13" s="22">
        <v>-7</v>
      </c>
      <c r="N13" s="28">
        <v>-8620</v>
      </c>
      <c r="O13" s="22">
        <v>-293234</v>
      </c>
      <c r="P13" s="28">
        <v>549</v>
      </c>
      <c r="Q13" s="28">
        <v>291715</v>
      </c>
      <c r="R13" s="28">
        <v>299079</v>
      </c>
      <c r="S13" s="22">
        <v>-4409</v>
      </c>
      <c r="T13" s="28">
        <v>-9068</v>
      </c>
      <c r="U13" s="28">
        <v>-9526</v>
      </c>
      <c r="V13" s="28">
        <v>-2558</v>
      </c>
      <c r="W13" s="22">
        <v>300800</v>
      </c>
      <c r="X13" s="28">
        <v>590698</v>
      </c>
      <c r="Y13" s="28">
        <v>593526</v>
      </c>
      <c r="Z13" s="28">
        <v>-3832</v>
      </c>
      <c r="AA13" s="22">
        <v>1896</v>
      </c>
    </row>
    <row r="14" spans="1:27" ht="13.5">
      <c r="A14" s="6" t="s">
        <v>8</v>
      </c>
      <c r="B14" s="28">
        <v>-339</v>
      </c>
      <c r="C14" s="28">
        <v>-232</v>
      </c>
      <c r="D14" s="28">
        <v>-81</v>
      </c>
      <c r="E14" s="22">
        <v>-65</v>
      </c>
      <c r="F14" s="28">
        <v>-100</v>
      </c>
      <c r="G14" s="28">
        <v>-53</v>
      </c>
      <c r="H14" s="28">
        <v>-8</v>
      </c>
      <c r="I14" s="22">
        <v>-1361</v>
      </c>
      <c r="J14" s="28">
        <v>-129</v>
      </c>
      <c r="K14" s="28">
        <v>-243</v>
      </c>
      <c r="L14" s="28">
        <v>-67</v>
      </c>
      <c r="M14" s="22">
        <v>-186</v>
      </c>
      <c r="N14" s="28">
        <v>-13455</v>
      </c>
      <c r="O14" s="22">
        <v>-397627</v>
      </c>
      <c r="P14" s="28">
        <v>-230393</v>
      </c>
      <c r="Q14" s="28">
        <v>-198795</v>
      </c>
      <c r="R14" s="28">
        <v>-125011</v>
      </c>
      <c r="S14" s="22">
        <v>-255478</v>
      </c>
      <c r="T14" s="28">
        <v>-112381</v>
      </c>
      <c r="U14" s="28">
        <v>-145342</v>
      </c>
      <c r="V14" s="28">
        <v>-41892</v>
      </c>
      <c r="W14" s="22">
        <v>-511197</v>
      </c>
      <c r="X14" s="28">
        <v>-307043</v>
      </c>
      <c r="Y14" s="28">
        <v>-255266</v>
      </c>
      <c r="Z14" s="28">
        <v>-65440</v>
      </c>
      <c r="AA14" s="22">
        <v>-494316</v>
      </c>
    </row>
    <row r="15" spans="1:27" ht="13.5">
      <c r="A15" s="6" t="s">
        <v>9</v>
      </c>
      <c r="B15" s="28">
        <v>357</v>
      </c>
      <c r="C15" s="28">
        <v>128</v>
      </c>
      <c r="D15" s="28">
        <v>-83</v>
      </c>
      <c r="E15" s="22">
        <v>174</v>
      </c>
      <c r="F15" s="28">
        <v>293</v>
      </c>
      <c r="G15" s="28">
        <v>177</v>
      </c>
      <c r="H15" s="28">
        <v>58</v>
      </c>
      <c r="I15" s="22">
        <v>-13</v>
      </c>
      <c r="J15" s="28">
        <v>261</v>
      </c>
      <c r="K15" s="28">
        <v>301</v>
      </c>
      <c r="L15" s="28">
        <v>99</v>
      </c>
      <c r="M15" s="22">
        <v>-365</v>
      </c>
      <c r="N15" s="28">
        <v>-66186</v>
      </c>
      <c r="O15" s="22">
        <v>-352946</v>
      </c>
      <c r="P15" s="28">
        <v>-587453</v>
      </c>
      <c r="Q15" s="28">
        <v>-296784</v>
      </c>
      <c r="R15" s="28">
        <v>-82317</v>
      </c>
      <c r="S15" s="22">
        <v>-76036</v>
      </c>
      <c r="T15" s="28">
        <v>-10178</v>
      </c>
      <c r="U15" s="28">
        <v>27078</v>
      </c>
      <c r="V15" s="28">
        <v>49648</v>
      </c>
      <c r="W15" s="22">
        <v>37569</v>
      </c>
      <c r="X15" s="28">
        <v>34670</v>
      </c>
      <c r="Y15" s="28">
        <v>67543</v>
      </c>
      <c r="Z15" s="28">
        <v>-2833</v>
      </c>
      <c r="AA15" s="22">
        <v>97055</v>
      </c>
    </row>
    <row r="16" spans="1:27" ht="13.5">
      <c r="A16" s="6" t="s">
        <v>10</v>
      </c>
      <c r="B16" s="28">
        <v>-134</v>
      </c>
      <c r="C16" s="28">
        <v>-99</v>
      </c>
      <c r="D16" s="28">
        <v>-25</v>
      </c>
      <c r="E16" s="22">
        <v>-206</v>
      </c>
      <c r="F16" s="28">
        <v>-140</v>
      </c>
      <c r="G16" s="28">
        <v>-104</v>
      </c>
      <c r="H16" s="28">
        <v>-19</v>
      </c>
      <c r="I16" s="22">
        <v>-140</v>
      </c>
      <c r="J16" s="28">
        <v>-101</v>
      </c>
      <c r="K16" s="28">
        <v>-78</v>
      </c>
      <c r="L16" s="28">
        <v>-23</v>
      </c>
      <c r="M16" s="22">
        <v>-67</v>
      </c>
      <c r="N16" s="28">
        <v>-39267</v>
      </c>
      <c r="O16" s="22">
        <v>-114914</v>
      </c>
      <c r="P16" s="28">
        <v>-86742</v>
      </c>
      <c r="Q16" s="28">
        <v>-48845</v>
      </c>
      <c r="R16" s="28">
        <v>-31670</v>
      </c>
      <c r="S16" s="22">
        <v>-209034</v>
      </c>
      <c r="T16" s="28">
        <v>-126239</v>
      </c>
      <c r="U16" s="28">
        <v>-85344</v>
      </c>
      <c r="V16" s="28">
        <v>-33671</v>
      </c>
      <c r="W16" s="22">
        <v>-344130</v>
      </c>
      <c r="X16" s="28">
        <v>-221640</v>
      </c>
      <c r="Y16" s="28">
        <v>-149195</v>
      </c>
      <c r="Z16" s="28">
        <v>-31215</v>
      </c>
      <c r="AA16" s="22">
        <v>-260262</v>
      </c>
    </row>
    <row r="17" spans="1:27" ht="13.5">
      <c r="A17" s="6" t="s">
        <v>164</v>
      </c>
      <c r="B17" s="28">
        <v>61</v>
      </c>
      <c r="C17" s="28">
        <v>43</v>
      </c>
      <c r="D17" s="28">
        <v>19</v>
      </c>
      <c r="E17" s="22">
        <v>85</v>
      </c>
      <c r="F17" s="28">
        <v>64</v>
      </c>
      <c r="G17" s="28">
        <v>44</v>
      </c>
      <c r="H17" s="28">
        <v>20</v>
      </c>
      <c r="I17" s="22">
        <v>81</v>
      </c>
      <c r="J17" s="28">
        <v>60</v>
      </c>
      <c r="K17" s="28">
        <v>39</v>
      </c>
      <c r="L17" s="28">
        <v>17</v>
      </c>
      <c r="M17" s="22">
        <v>38</v>
      </c>
      <c r="N17" s="28">
        <v>22077</v>
      </c>
      <c r="O17" s="22">
        <v>77084</v>
      </c>
      <c r="P17" s="28"/>
      <c r="Q17" s="28">
        <v>33613</v>
      </c>
      <c r="R17" s="28">
        <v>17094</v>
      </c>
      <c r="S17" s="22">
        <v>59046</v>
      </c>
      <c r="T17" s="28"/>
      <c r="U17" s="28">
        <v>29490</v>
      </c>
      <c r="V17" s="28">
        <v>14559</v>
      </c>
      <c r="W17" s="22">
        <v>64669</v>
      </c>
      <c r="X17" s="28"/>
      <c r="Y17" s="28">
        <v>31994</v>
      </c>
      <c r="Z17" s="28">
        <v>15475</v>
      </c>
      <c r="AA17" s="22">
        <v>58476</v>
      </c>
    </row>
    <row r="18" spans="1:27" ht="13.5">
      <c r="A18" s="6" t="s">
        <v>11</v>
      </c>
      <c r="B18" s="28"/>
      <c r="C18" s="28"/>
      <c r="D18" s="28"/>
      <c r="E18" s="22">
        <v>-1</v>
      </c>
      <c r="F18" s="28">
        <v>-1</v>
      </c>
      <c r="G18" s="28"/>
      <c r="H18" s="28"/>
      <c r="I18" s="22"/>
      <c r="J18" s="28">
        <v>-7</v>
      </c>
      <c r="K18" s="28">
        <v>-7</v>
      </c>
      <c r="L18" s="28"/>
      <c r="M18" s="22"/>
      <c r="N18" s="28"/>
      <c r="O18" s="22"/>
      <c r="P18" s="28"/>
      <c r="Q18" s="28"/>
      <c r="R18" s="28"/>
      <c r="S18" s="22"/>
      <c r="T18" s="28"/>
      <c r="U18" s="28"/>
      <c r="V18" s="28"/>
      <c r="W18" s="22"/>
      <c r="X18" s="28">
        <v>-109374</v>
      </c>
      <c r="Y18" s="28">
        <v>-109374</v>
      </c>
      <c r="Z18" s="28">
        <v>-98360</v>
      </c>
      <c r="AA18" s="22"/>
    </row>
    <row r="19" spans="1:27" ht="13.5">
      <c r="A19" s="6" t="s">
        <v>12</v>
      </c>
      <c r="B19" s="28">
        <v>-1</v>
      </c>
      <c r="C19" s="28"/>
      <c r="D19" s="28"/>
      <c r="E19" s="22"/>
      <c r="F19" s="28">
        <v>3</v>
      </c>
      <c r="G19" s="28"/>
      <c r="H19" s="28"/>
      <c r="I19" s="22"/>
      <c r="J19" s="28">
        <v>1</v>
      </c>
      <c r="K19" s="28">
        <v>1</v>
      </c>
      <c r="L19" s="28">
        <v>1</v>
      </c>
      <c r="M19" s="22"/>
      <c r="N19" s="28">
        <v>1578</v>
      </c>
      <c r="O19" s="22"/>
      <c r="P19" s="28"/>
      <c r="Q19" s="28"/>
      <c r="R19" s="28">
        <v>3653</v>
      </c>
      <c r="S19" s="22"/>
      <c r="T19" s="28"/>
      <c r="U19" s="28"/>
      <c r="V19" s="28">
        <v>2370</v>
      </c>
      <c r="W19" s="22"/>
      <c r="X19" s="28"/>
      <c r="Y19" s="28"/>
      <c r="Z19" s="28">
        <v>594</v>
      </c>
      <c r="AA19" s="22"/>
    </row>
    <row r="20" spans="1:27" ht="13.5">
      <c r="A20" s="6" t="s">
        <v>13</v>
      </c>
      <c r="B20" s="28">
        <v>-1691</v>
      </c>
      <c r="C20" s="28">
        <v>-11489</v>
      </c>
      <c r="D20" s="28">
        <v>-5897</v>
      </c>
      <c r="E20" s="22">
        <v>714</v>
      </c>
      <c r="F20" s="28">
        <v>1281</v>
      </c>
      <c r="G20" s="28">
        <v>-9253</v>
      </c>
      <c r="H20" s="28">
        <v>-1402</v>
      </c>
      <c r="I20" s="22">
        <v>384</v>
      </c>
      <c r="J20" s="28">
        <v>1106</v>
      </c>
      <c r="K20" s="28">
        <v>-8453</v>
      </c>
      <c r="L20" s="28">
        <v>-833</v>
      </c>
      <c r="M20" s="22">
        <v>6899</v>
      </c>
      <c r="N20" s="28">
        <v>5038108</v>
      </c>
      <c r="O20" s="22">
        <v>2506999</v>
      </c>
      <c r="P20" s="28">
        <v>8256738</v>
      </c>
      <c r="Q20" s="28">
        <v>11897748</v>
      </c>
      <c r="R20" s="28">
        <v>10167084</v>
      </c>
      <c r="S20" s="22">
        <v>2885573</v>
      </c>
      <c r="T20" s="28">
        <v>13780684</v>
      </c>
      <c r="U20" s="28">
        <v>15118956</v>
      </c>
      <c r="V20" s="28">
        <v>14343074</v>
      </c>
      <c r="W20" s="22">
        <v>2173442</v>
      </c>
      <c r="X20" s="28">
        <v>10778847</v>
      </c>
      <c r="Y20" s="28">
        <v>13744859</v>
      </c>
      <c r="Z20" s="28">
        <v>9728701</v>
      </c>
      <c r="AA20" s="22">
        <v>297838</v>
      </c>
    </row>
    <row r="21" spans="1:27" ht="13.5">
      <c r="A21" s="6" t="s">
        <v>14</v>
      </c>
      <c r="B21" s="28">
        <v>-1686</v>
      </c>
      <c r="C21" s="28">
        <v>-662</v>
      </c>
      <c r="D21" s="28">
        <v>-1028</v>
      </c>
      <c r="E21" s="22">
        <v>576</v>
      </c>
      <c r="F21" s="28">
        <v>832</v>
      </c>
      <c r="G21" s="28">
        <v>1969</v>
      </c>
      <c r="H21" s="28">
        <v>-237</v>
      </c>
      <c r="I21" s="22">
        <v>1728</v>
      </c>
      <c r="J21" s="28">
        <v>2507</v>
      </c>
      <c r="K21" s="28">
        <v>3486</v>
      </c>
      <c r="L21" s="28">
        <v>547</v>
      </c>
      <c r="M21" s="22">
        <v>1074</v>
      </c>
      <c r="N21" s="28">
        <v>532157</v>
      </c>
      <c r="O21" s="22">
        <v>2455733</v>
      </c>
      <c r="P21" s="28">
        <v>267633</v>
      </c>
      <c r="Q21" s="28">
        <v>-2423317</v>
      </c>
      <c r="R21" s="28">
        <v>-2169973</v>
      </c>
      <c r="S21" s="22">
        <v>-2291034</v>
      </c>
      <c r="T21" s="28">
        <v>-5713425</v>
      </c>
      <c r="U21" s="28">
        <v>-4317216</v>
      </c>
      <c r="V21" s="28">
        <v>-2163376</v>
      </c>
      <c r="W21" s="22">
        <v>1234535</v>
      </c>
      <c r="X21" s="28">
        <v>-2589442</v>
      </c>
      <c r="Y21" s="28">
        <v>-2539787</v>
      </c>
      <c r="Z21" s="28">
        <v>-931864</v>
      </c>
      <c r="AA21" s="22">
        <v>-339187</v>
      </c>
    </row>
    <row r="22" spans="1:27" ht="13.5">
      <c r="A22" s="6" t="s">
        <v>15</v>
      </c>
      <c r="B22" s="28">
        <v>2676</v>
      </c>
      <c r="C22" s="28">
        <v>5989</v>
      </c>
      <c r="D22" s="28">
        <v>3363</v>
      </c>
      <c r="E22" s="22">
        <v>289</v>
      </c>
      <c r="F22" s="28">
        <v>-20</v>
      </c>
      <c r="G22" s="28">
        <v>2432</v>
      </c>
      <c r="H22" s="28">
        <v>805</v>
      </c>
      <c r="I22" s="22">
        <v>-1980</v>
      </c>
      <c r="J22" s="28">
        <v>-2426</v>
      </c>
      <c r="K22" s="28">
        <v>1018</v>
      </c>
      <c r="L22" s="28">
        <v>226</v>
      </c>
      <c r="M22" s="22">
        <v>-2168</v>
      </c>
      <c r="N22" s="28">
        <v>-1894483</v>
      </c>
      <c r="O22" s="22">
        <v>-1174430</v>
      </c>
      <c r="P22" s="28">
        <v>-1102220</v>
      </c>
      <c r="Q22" s="28">
        <v>-2693177</v>
      </c>
      <c r="R22" s="28">
        <v>-1631727</v>
      </c>
      <c r="S22" s="22">
        <v>-1807618</v>
      </c>
      <c r="T22" s="28">
        <v>-3718201</v>
      </c>
      <c r="U22" s="28">
        <v>-5069125</v>
      </c>
      <c r="V22" s="28">
        <v>-4209928</v>
      </c>
      <c r="W22" s="22">
        <v>228883</v>
      </c>
      <c r="X22" s="28">
        <v>-1352893</v>
      </c>
      <c r="Y22" s="28">
        <v>-4004587</v>
      </c>
      <c r="Z22" s="28">
        <v>-3069588</v>
      </c>
      <c r="AA22" s="22">
        <v>-4301354</v>
      </c>
    </row>
    <row r="23" spans="1:27" ht="13.5">
      <c r="A23" s="6" t="s">
        <v>16</v>
      </c>
      <c r="B23" s="28">
        <v>163</v>
      </c>
      <c r="C23" s="28">
        <v>146</v>
      </c>
      <c r="D23" s="28">
        <v>-82</v>
      </c>
      <c r="E23" s="22"/>
      <c r="F23" s="28">
        <v>-54</v>
      </c>
      <c r="G23" s="28">
        <v>-32</v>
      </c>
      <c r="H23" s="28">
        <v>-70</v>
      </c>
      <c r="I23" s="22"/>
      <c r="J23" s="28">
        <v>51</v>
      </c>
      <c r="K23" s="28">
        <v>43</v>
      </c>
      <c r="L23" s="28">
        <v>-61</v>
      </c>
      <c r="M23" s="22"/>
      <c r="N23" s="28">
        <v>-10930</v>
      </c>
      <c r="O23" s="22"/>
      <c r="P23" s="28">
        <v>-264610</v>
      </c>
      <c r="Q23" s="28">
        <v>-295893</v>
      </c>
      <c r="R23" s="28">
        <v>-186533</v>
      </c>
      <c r="S23" s="22"/>
      <c r="T23" s="28">
        <v>-834842</v>
      </c>
      <c r="U23" s="28">
        <v>-428189</v>
      </c>
      <c r="V23" s="28">
        <v>-212582</v>
      </c>
      <c r="W23" s="22"/>
      <c r="X23" s="28">
        <v>-1136028</v>
      </c>
      <c r="Y23" s="28">
        <v>-519319</v>
      </c>
      <c r="Z23" s="28">
        <v>-288367</v>
      </c>
      <c r="AA23" s="22"/>
    </row>
    <row r="24" spans="1:27" ht="13.5">
      <c r="A24" s="6" t="s">
        <v>17</v>
      </c>
      <c r="B24" s="28">
        <v>-26</v>
      </c>
      <c r="C24" s="28">
        <v>94</v>
      </c>
      <c r="D24" s="28">
        <v>28</v>
      </c>
      <c r="E24" s="22">
        <v>-1788</v>
      </c>
      <c r="F24" s="28">
        <v>-1760</v>
      </c>
      <c r="G24" s="28">
        <v>-1750</v>
      </c>
      <c r="H24" s="28">
        <v>-1762</v>
      </c>
      <c r="I24" s="22">
        <v>1737</v>
      </c>
      <c r="J24" s="28">
        <v>-103</v>
      </c>
      <c r="K24" s="28">
        <v>-22</v>
      </c>
      <c r="L24" s="28">
        <v>-78</v>
      </c>
      <c r="M24" s="22">
        <v>19</v>
      </c>
      <c r="N24" s="28">
        <v>-64519</v>
      </c>
      <c r="O24" s="22">
        <v>8020</v>
      </c>
      <c r="P24" s="28">
        <v>-103683</v>
      </c>
      <c r="Q24" s="28">
        <v>1701</v>
      </c>
      <c r="R24" s="28">
        <v>-39126</v>
      </c>
      <c r="S24" s="22">
        <v>10620</v>
      </c>
      <c r="T24" s="28">
        <v>-69738</v>
      </c>
      <c r="U24" s="28">
        <v>-6489</v>
      </c>
      <c r="V24" s="28">
        <v>-31801</v>
      </c>
      <c r="W24" s="22">
        <v>-880099</v>
      </c>
      <c r="X24" s="28">
        <v>-948829</v>
      </c>
      <c r="Y24" s="28">
        <v>-829447</v>
      </c>
      <c r="Z24" s="28">
        <v>-926997</v>
      </c>
      <c r="AA24" s="22">
        <v>-81371</v>
      </c>
    </row>
    <row r="25" spans="1:27" ht="13.5">
      <c r="A25" s="6" t="s">
        <v>18</v>
      </c>
      <c r="B25" s="28">
        <v>-140</v>
      </c>
      <c r="C25" s="28">
        <v>87</v>
      </c>
      <c r="D25" s="28">
        <v>163</v>
      </c>
      <c r="E25" s="22">
        <v>-246</v>
      </c>
      <c r="F25" s="28">
        <v>-303</v>
      </c>
      <c r="G25" s="28">
        <v>-127</v>
      </c>
      <c r="H25" s="28">
        <v>-175</v>
      </c>
      <c r="I25" s="22">
        <v>85</v>
      </c>
      <c r="J25" s="28">
        <v>6</v>
      </c>
      <c r="K25" s="28">
        <v>156</v>
      </c>
      <c r="L25" s="28">
        <v>61</v>
      </c>
      <c r="M25" s="22">
        <v>-676</v>
      </c>
      <c r="N25" s="28">
        <v>-384432</v>
      </c>
      <c r="O25" s="22">
        <v>-105995</v>
      </c>
      <c r="P25" s="28"/>
      <c r="Q25" s="28"/>
      <c r="R25" s="28">
        <v>24246</v>
      </c>
      <c r="S25" s="22">
        <v>-790422</v>
      </c>
      <c r="T25" s="28"/>
      <c r="U25" s="28"/>
      <c r="V25" s="28">
        <v>480419</v>
      </c>
      <c r="W25" s="22">
        <v>487235</v>
      </c>
      <c r="X25" s="28"/>
      <c r="Y25" s="28"/>
      <c r="Z25" s="28">
        <v>507056</v>
      </c>
      <c r="AA25" s="22">
        <v>92867</v>
      </c>
    </row>
    <row r="26" spans="1:27" ht="13.5">
      <c r="A26" s="6" t="s">
        <v>78</v>
      </c>
      <c r="B26" s="28">
        <v>-42</v>
      </c>
      <c r="C26" s="28">
        <v>-23</v>
      </c>
      <c r="D26" s="28">
        <v>266</v>
      </c>
      <c r="E26" s="22">
        <v>-546</v>
      </c>
      <c r="F26" s="28">
        <v>-337</v>
      </c>
      <c r="G26" s="28">
        <v>-177</v>
      </c>
      <c r="H26" s="28">
        <v>-240</v>
      </c>
      <c r="I26" s="22">
        <v>372</v>
      </c>
      <c r="J26" s="28">
        <v>449</v>
      </c>
      <c r="K26" s="28">
        <v>396</v>
      </c>
      <c r="L26" s="28">
        <v>218</v>
      </c>
      <c r="M26" s="22">
        <v>77</v>
      </c>
      <c r="N26" s="28">
        <v>92248</v>
      </c>
      <c r="O26" s="22">
        <v>540469</v>
      </c>
      <c r="P26" s="28">
        <v>413417</v>
      </c>
      <c r="Q26" s="28">
        <v>-284895</v>
      </c>
      <c r="R26" s="28">
        <v>75876</v>
      </c>
      <c r="S26" s="22">
        <v>-292611</v>
      </c>
      <c r="T26" s="28">
        <v>108748</v>
      </c>
      <c r="U26" s="28">
        <v>-257695</v>
      </c>
      <c r="V26" s="28">
        <v>-259905</v>
      </c>
      <c r="W26" s="22">
        <v>65425</v>
      </c>
      <c r="X26" s="28">
        <v>254421</v>
      </c>
      <c r="Y26" s="28">
        <v>-131898</v>
      </c>
      <c r="Z26" s="28">
        <v>-46390</v>
      </c>
      <c r="AA26" s="22">
        <v>-279795</v>
      </c>
    </row>
    <row r="27" spans="1:27" ht="13.5">
      <c r="A27" s="6" t="s">
        <v>19</v>
      </c>
      <c r="B27" s="28">
        <v>4986</v>
      </c>
      <c r="C27" s="28">
        <v>-1002</v>
      </c>
      <c r="D27" s="28">
        <v>-1929</v>
      </c>
      <c r="E27" s="22">
        <v>2682</v>
      </c>
      <c r="F27" s="28">
        <v>3227</v>
      </c>
      <c r="G27" s="28">
        <v>-3307</v>
      </c>
      <c r="H27" s="28">
        <v>-2295</v>
      </c>
      <c r="I27" s="22">
        <v>1837</v>
      </c>
      <c r="J27" s="28">
        <v>3072</v>
      </c>
      <c r="K27" s="28">
        <v>-1069</v>
      </c>
      <c r="L27" s="28">
        <v>202</v>
      </c>
      <c r="M27" s="22">
        <v>3290</v>
      </c>
      <c r="N27" s="28">
        <v>3010032</v>
      </c>
      <c r="O27" s="22">
        <v>-1245085</v>
      </c>
      <c r="P27" s="28">
        <v>1577144</v>
      </c>
      <c r="Q27" s="28">
        <v>2165493</v>
      </c>
      <c r="R27" s="28">
        <v>4524862</v>
      </c>
      <c r="S27" s="22">
        <v>-1738228</v>
      </c>
      <c r="T27" s="28">
        <v>1130250</v>
      </c>
      <c r="U27" s="28">
        <v>4607754</v>
      </c>
      <c r="V27" s="28">
        <v>7164984</v>
      </c>
      <c r="W27" s="22">
        <v>6636840</v>
      </c>
      <c r="X27" s="28">
        <v>6318163</v>
      </c>
      <c r="Y27" s="28">
        <v>6438387</v>
      </c>
      <c r="Z27" s="28">
        <v>5269852</v>
      </c>
      <c r="AA27" s="22">
        <v>-1801405</v>
      </c>
    </row>
    <row r="28" spans="1:27" ht="13.5">
      <c r="A28" s="6" t="s">
        <v>20</v>
      </c>
      <c r="B28" s="28">
        <v>136</v>
      </c>
      <c r="C28" s="28">
        <v>90</v>
      </c>
      <c r="D28" s="28">
        <v>39</v>
      </c>
      <c r="E28" s="22">
        <v>188</v>
      </c>
      <c r="F28" s="28">
        <v>146</v>
      </c>
      <c r="G28" s="28">
        <v>83</v>
      </c>
      <c r="H28" s="28">
        <v>29</v>
      </c>
      <c r="I28" s="22">
        <v>115</v>
      </c>
      <c r="J28" s="28">
        <v>92</v>
      </c>
      <c r="K28" s="28">
        <v>62</v>
      </c>
      <c r="L28" s="28">
        <v>30</v>
      </c>
      <c r="M28" s="22">
        <v>65</v>
      </c>
      <c r="N28" s="28">
        <v>53334</v>
      </c>
      <c r="O28" s="22">
        <v>105779</v>
      </c>
      <c r="P28" s="28">
        <v>92704</v>
      </c>
      <c r="Q28" s="28">
        <v>48816</v>
      </c>
      <c r="R28" s="28">
        <v>37882</v>
      </c>
      <c r="S28" s="22">
        <v>213436</v>
      </c>
      <c r="T28" s="28">
        <v>136852</v>
      </c>
      <c r="U28" s="28">
        <v>89746</v>
      </c>
      <c r="V28" s="28">
        <v>43565</v>
      </c>
      <c r="W28" s="22">
        <v>344130</v>
      </c>
      <c r="X28" s="28">
        <v>221640</v>
      </c>
      <c r="Y28" s="28">
        <v>149195</v>
      </c>
      <c r="Z28" s="28">
        <v>31215</v>
      </c>
      <c r="AA28" s="22">
        <v>260262</v>
      </c>
    </row>
    <row r="29" spans="1:27" ht="13.5">
      <c r="A29" s="6" t="s">
        <v>21</v>
      </c>
      <c r="B29" s="28">
        <v>-61</v>
      </c>
      <c r="C29" s="28">
        <v>-43</v>
      </c>
      <c r="D29" s="28">
        <v>-20</v>
      </c>
      <c r="E29" s="22">
        <v>-85</v>
      </c>
      <c r="F29" s="28">
        <v>-64</v>
      </c>
      <c r="G29" s="28">
        <v>-44</v>
      </c>
      <c r="H29" s="28">
        <v>-20</v>
      </c>
      <c r="I29" s="22">
        <v>-81</v>
      </c>
      <c r="J29" s="28">
        <v>-60</v>
      </c>
      <c r="K29" s="28">
        <v>-38</v>
      </c>
      <c r="L29" s="28">
        <v>-16</v>
      </c>
      <c r="M29" s="22">
        <v>-46</v>
      </c>
      <c r="N29" s="28">
        <v>-29999</v>
      </c>
      <c r="O29" s="22">
        <v>-63438</v>
      </c>
      <c r="P29" s="28">
        <v>-43753</v>
      </c>
      <c r="Q29" s="28">
        <v>-29015</v>
      </c>
      <c r="R29" s="28">
        <v>-14195</v>
      </c>
      <c r="S29" s="22">
        <v>-55618</v>
      </c>
      <c r="T29" s="28">
        <v>-33504</v>
      </c>
      <c r="U29" s="28">
        <v>-22469</v>
      </c>
      <c r="V29" s="28">
        <v>-10904</v>
      </c>
      <c r="W29" s="22">
        <v>-64669</v>
      </c>
      <c r="X29" s="28">
        <v>-48715</v>
      </c>
      <c r="Y29" s="28">
        <v>-31994</v>
      </c>
      <c r="Z29" s="28">
        <v>-15475</v>
      </c>
      <c r="AA29" s="22">
        <v>-58476</v>
      </c>
    </row>
    <row r="30" spans="1:27" ht="13.5">
      <c r="A30" s="6" t="s">
        <v>22</v>
      </c>
      <c r="B30" s="28">
        <v>-2134</v>
      </c>
      <c r="C30" s="28">
        <v>-516</v>
      </c>
      <c r="D30" s="28"/>
      <c r="E30" s="22">
        <v>-3861</v>
      </c>
      <c r="F30" s="28">
        <v>-1814</v>
      </c>
      <c r="G30" s="28"/>
      <c r="H30" s="28"/>
      <c r="I30" s="22">
        <v>-1068</v>
      </c>
      <c r="J30" s="28">
        <v>-1068</v>
      </c>
      <c r="K30" s="28">
        <v>-464</v>
      </c>
      <c r="L30" s="28">
        <v>-232</v>
      </c>
      <c r="M30" s="22">
        <v>-457</v>
      </c>
      <c r="N30" s="28"/>
      <c r="O30" s="22">
        <v>-160563</v>
      </c>
      <c r="P30" s="28">
        <v>-146693</v>
      </c>
      <c r="Q30" s="28"/>
      <c r="R30" s="28"/>
      <c r="S30" s="22">
        <v>-3500289</v>
      </c>
      <c r="T30" s="28"/>
      <c r="U30" s="28"/>
      <c r="V30" s="28"/>
      <c r="W30" s="22"/>
      <c r="X30" s="28"/>
      <c r="Y30" s="28"/>
      <c r="Z30" s="28"/>
      <c r="AA30" s="22"/>
    </row>
    <row r="31" spans="1:27" ht="13.5">
      <c r="A31" s="6" t="s">
        <v>23</v>
      </c>
      <c r="B31" s="28">
        <v>-634</v>
      </c>
      <c r="C31" s="28">
        <v>-169</v>
      </c>
      <c r="D31" s="28">
        <v>-461</v>
      </c>
      <c r="E31" s="22">
        <v>-796</v>
      </c>
      <c r="F31" s="28">
        <v>-748</v>
      </c>
      <c r="G31" s="28">
        <v>-332</v>
      </c>
      <c r="H31" s="28">
        <v>-515</v>
      </c>
      <c r="I31" s="22">
        <v>-481</v>
      </c>
      <c r="J31" s="28">
        <v>-395</v>
      </c>
      <c r="K31" s="28">
        <v>-176</v>
      </c>
      <c r="L31" s="28">
        <v>-183</v>
      </c>
      <c r="M31" s="22">
        <v>-291</v>
      </c>
      <c r="N31" s="28">
        <v>-236083</v>
      </c>
      <c r="O31" s="22">
        <v>-479088</v>
      </c>
      <c r="P31" s="28">
        <v>-318028</v>
      </c>
      <c r="Q31" s="28">
        <v>-267311</v>
      </c>
      <c r="R31" s="28">
        <v>-277013</v>
      </c>
      <c r="S31" s="22">
        <v>-646627</v>
      </c>
      <c r="T31" s="28">
        <v>-697177</v>
      </c>
      <c r="U31" s="28">
        <v>-490326</v>
      </c>
      <c r="V31" s="28">
        <v>-483292</v>
      </c>
      <c r="W31" s="22">
        <v>-460859</v>
      </c>
      <c r="X31" s="28">
        <v>-329193</v>
      </c>
      <c r="Y31" s="28">
        <v>-180121</v>
      </c>
      <c r="Z31" s="28">
        <v>-162609</v>
      </c>
      <c r="AA31" s="22">
        <v>-860905</v>
      </c>
    </row>
    <row r="32" spans="1:27" ht="14.25" thickBot="1">
      <c r="A32" s="4" t="s">
        <v>24</v>
      </c>
      <c r="B32" s="29">
        <v>2292</v>
      </c>
      <c r="C32" s="29">
        <v>-1641</v>
      </c>
      <c r="D32" s="29">
        <v>-2371</v>
      </c>
      <c r="E32" s="23">
        <v>-1872</v>
      </c>
      <c r="F32" s="29">
        <v>744</v>
      </c>
      <c r="G32" s="29">
        <v>-3601</v>
      </c>
      <c r="H32" s="29">
        <v>-2802</v>
      </c>
      <c r="I32" s="23">
        <v>321</v>
      </c>
      <c r="J32" s="29">
        <v>1639</v>
      </c>
      <c r="K32" s="29">
        <v>-1685</v>
      </c>
      <c r="L32" s="29">
        <v>-199</v>
      </c>
      <c r="M32" s="23">
        <v>2561</v>
      </c>
      <c r="N32" s="29">
        <v>2797283</v>
      </c>
      <c r="O32" s="23">
        <v>-1842396</v>
      </c>
      <c r="P32" s="29">
        <v>1161372</v>
      </c>
      <c r="Q32" s="29">
        <v>1917983</v>
      </c>
      <c r="R32" s="29">
        <v>4271535</v>
      </c>
      <c r="S32" s="23">
        <v>-5727327</v>
      </c>
      <c r="T32" s="29">
        <v>536421</v>
      </c>
      <c r="U32" s="29">
        <v>4184704</v>
      </c>
      <c r="V32" s="29">
        <v>6714353</v>
      </c>
      <c r="W32" s="23">
        <v>6455441</v>
      </c>
      <c r="X32" s="29">
        <v>6161895</v>
      </c>
      <c r="Y32" s="29">
        <v>6375467</v>
      </c>
      <c r="Z32" s="29">
        <v>5122983</v>
      </c>
      <c r="AA32" s="23">
        <v>-2460525</v>
      </c>
    </row>
    <row r="33" spans="1:27" ht="14.25" thickTop="1">
      <c r="A33" s="6" t="s">
        <v>25</v>
      </c>
      <c r="B33" s="28"/>
      <c r="C33" s="28"/>
      <c r="D33" s="28"/>
      <c r="E33" s="22">
        <v>72</v>
      </c>
      <c r="F33" s="28">
        <v>72</v>
      </c>
      <c r="G33" s="28">
        <v>72</v>
      </c>
      <c r="H33" s="28">
        <v>65</v>
      </c>
      <c r="I33" s="22"/>
      <c r="J33" s="28"/>
      <c r="K33" s="28"/>
      <c r="L33" s="28"/>
      <c r="M33" s="22"/>
      <c r="N33" s="28"/>
      <c r="O33" s="22"/>
      <c r="P33" s="28"/>
      <c r="Q33" s="28"/>
      <c r="R33" s="28"/>
      <c r="S33" s="22"/>
      <c r="T33" s="28"/>
      <c r="U33" s="28"/>
      <c r="V33" s="28"/>
      <c r="W33" s="22"/>
      <c r="X33" s="28"/>
      <c r="Y33" s="28"/>
      <c r="Z33" s="28"/>
      <c r="AA33" s="22"/>
    </row>
    <row r="34" spans="1:27" ht="13.5">
      <c r="A34" s="6" t="s">
        <v>26</v>
      </c>
      <c r="B34" s="28">
        <v>-47</v>
      </c>
      <c r="C34" s="28">
        <v>-30</v>
      </c>
      <c r="D34" s="28">
        <v>-8</v>
      </c>
      <c r="E34" s="22">
        <v>-139</v>
      </c>
      <c r="F34" s="28">
        <v>-99</v>
      </c>
      <c r="G34" s="28">
        <v>-30</v>
      </c>
      <c r="H34" s="28">
        <v>-13</v>
      </c>
      <c r="I34" s="22">
        <v>-78</v>
      </c>
      <c r="J34" s="28">
        <v>-77</v>
      </c>
      <c r="K34" s="28">
        <v>-42</v>
      </c>
      <c r="L34" s="28">
        <v>-24</v>
      </c>
      <c r="M34" s="22">
        <v>-101</v>
      </c>
      <c r="N34" s="28">
        <v>-34871</v>
      </c>
      <c r="O34" s="22">
        <v>-371368</v>
      </c>
      <c r="P34" s="28">
        <v>-342096</v>
      </c>
      <c r="Q34" s="28">
        <v>-202570</v>
      </c>
      <c r="R34" s="28">
        <v>-92422</v>
      </c>
      <c r="S34" s="22">
        <v>-503540</v>
      </c>
      <c r="T34" s="28">
        <v>-523313</v>
      </c>
      <c r="U34" s="28">
        <v>-392657</v>
      </c>
      <c r="V34" s="28">
        <v>-433129</v>
      </c>
      <c r="W34" s="22">
        <v>-1189876</v>
      </c>
      <c r="X34" s="28">
        <v>-657349</v>
      </c>
      <c r="Y34" s="28">
        <v>-604075</v>
      </c>
      <c r="Z34" s="28">
        <v>-292957</v>
      </c>
      <c r="AA34" s="22">
        <v>-642945</v>
      </c>
    </row>
    <row r="35" spans="1:27" ht="13.5">
      <c r="A35" s="6" t="s">
        <v>27</v>
      </c>
      <c r="B35" s="28">
        <v>-3</v>
      </c>
      <c r="C35" s="28">
        <v>-2</v>
      </c>
      <c r="D35" s="28">
        <v>-1</v>
      </c>
      <c r="E35" s="22">
        <v>-4</v>
      </c>
      <c r="F35" s="28">
        <v>-3</v>
      </c>
      <c r="G35" s="28">
        <v>-2</v>
      </c>
      <c r="H35" s="28">
        <v>-1</v>
      </c>
      <c r="I35" s="22">
        <v>-6</v>
      </c>
      <c r="J35" s="28">
        <v>-5</v>
      </c>
      <c r="K35" s="28">
        <v>-3</v>
      </c>
      <c r="L35" s="28">
        <v>-2</v>
      </c>
      <c r="M35" s="22">
        <v>-4</v>
      </c>
      <c r="N35" s="28">
        <v>-2147</v>
      </c>
      <c r="O35" s="22">
        <v>-8057</v>
      </c>
      <c r="P35" s="28">
        <v>-6242</v>
      </c>
      <c r="Q35" s="28">
        <v>-3741</v>
      </c>
      <c r="R35" s="28">
        <v>-1799</v>
      </c>
      <c r="S35" s="22">
        <v>-9350</v>
      </c>
      <c r="T35" s="28">
        <v>-7718</v>
      </c>
      <c r="U35" s="28">
        <v>-781</v>
      </c>
      <c r="V35" s="28">
        <v>-2099</v>
      </c>
      <c r="W35" s="22">
        <v>-3229694</v>
      </c>
      <c r="X35" s="28">
        <v>-3227594</v>
      </c>
      <c r="Y35" s="28">
        <v>-3225082</v>
      </c>
      <c r="Z35" s="28">
        <v>-1490132</v>
      </c>
      <c r="AA35" s="22">
        <v>-2509266</v>
      </c>
    </row>
    <row r="36" spans="1:27" ht="13.5">
      <c r="A36" s="6" t="s">
        <v>28</v>
      </c>
      <c r="B36" s="28"/>
      <c r="C36" s="28"/>
      <c r="D36" s="28"/>
      <c r="E36" s="22"/>
      <c r="F36" s="28">
        <v>11</v>
      </c>
      <c r="G36" s="28"/>
      <c r="H36" s="28"/>
      <c r="I36" s="22"/>
      <c r="J36" s="28">
        <v>8</v>
      </c>
      <c r="K36" s="28">
        <v>8</v>
      </c>
      <c r="L36" s="28"/>
      <c r="M36" s="22"/>
      <c r="N36" s="28"/>
      <c r="O36" s="22"/>
      <c r="P36" s="28"/>
      <c r="Q36" s="28"/>
      <c r="R36" s="28"/>
      <c r="S36" s="22">
        <v>9587</v>
      </c>
      <c r="T36" s="28">
        <v>8320</v>
      </c>
      <c r="U36" s="28"/>
      <c r="V36" s="28"/>
      <c r="W36" s="22">
        <v>115878</v>
      </c>
      <c r="X36" s="28">
        <v>102820</v>
      </c>
      <c r="Y36" s="28">
        <v>102820</v>
      </c>
      <c r="Z36" s="28">
        <v>100000</v>
      </c>
      <c r="AA36" s="22">
        <v>1219631</v>
      </c>
    </row>
    <row r="37" spans="1:27" ht="13.5">
      <c r="A37" s="6" t="s">
        <v>78</v>
      </c>
      <c r="B37" s="28">
        <v>-3</v>
      </c>
      <c r="C37" s="28">
        <v>14</v>
      </c>
      <c r="D37" s="28">
        <v>-8</v>
      </c>
      <c r="E37" s="22">
        <v>6</v>
      </c>
      <c r="F37" s="28">
        <v>3</v>
      </c>
      <c r="G37" s="28">
        <v>10</v>
      </c>
      <c r="H37" s="28">
        <v>-2</v>
      </c>
      <c r="I37" s="22">
        <v>-94</v>
      </c>
      <c r="J37" s="28">
        <v>-81</v>
      </c>
      <c r="K37" s="28">
        <v>-74</v>
      </c>
      <c r="L37" s="28">
        <v>-70</v>
      </c>
      <c r="M37" s="22">
        <v>-16</v>
      </c>
      <c r="N37" s="28">
        <v>-90052</v>
      </c>
      <c r="O37" s="22">
        <v>-154601</v>
      </c>
      <c r="P37" s="28">
        <v>18618</v>
      </c>
      <c r="Q37" s="28">
        <v>3215</v>
      </c>
      <c r="R37" s="28">
        <v>13921</v>
      </c>
      <c r="S37" s="22">
        <v>-295229</v>
      </c>
      <c r="T37" s="28">
        <v>-246862</v>
      </c>
      <c r="U37" s="28">
        <v>-148993</v>
      </c>
      <c r="V37" s="28">
        <v>136183</v>
      </c>
      <c r="W37" s="22">
        <v>-807340</v>
      </c>
      <c r="X37" s="28">
        <v>-251299</v>
      </c>
      <c r="Y37" s="28">
        <v>-48870</v>
      </c>
      <c r="Z37" s="28">
        <v>53817</v>
      </c>
      <c r="AA37" s="22">
        <v>77712</v>
      </c>
    </row>
    <row r="38" spans="1:27" ht="14.25" thickBot="1">
      <c r="A38" s="4" t="s">
        <v>29</v>
      </c>
      <c r="B38" s="29">
        <v>-54</v>
      </c>
      <c r="C38" s="29">
        <v>-35</v>
      </c>
      <c r="D38" s="29">
        <v>-18</v>
      </c>
      <c r="E38" s="23">
        <v>-55</v>
      </c>
      <c r="F38" s="29">
        <v>-15</v>
      </c>
      <c r="G38" s="29">
        <v>50</v>
      </c>
      <c r="H38" s="29">
        <v>47</v>
      </c>
      <c r="I38" s="23">
        <v>-164</v>
      </c>
      <c r="J38" s="29">
        <v>-156</v>
      </c>
      <c r="K38" s="29">
        <v>-111</v>
      </c>
      <c r="L38" s="29">
        <v>-97</v>
      </c>
      <c r="M38" s="23">
        <v>-116</v>
      </c>
      <c r="N38" s="29">
        <v>-127070</v>
      </c>
      <c r="O38" s="23">
        <v>-432627</v>
      </c>
      <c r="P38" s="29">
        <v>-229720</v>
      </c>
      <c r="Q38" s="29">
        <v>-103096</v>
      </c>
      <c r="R38" s="29">
        <v>-80299</v>
      </c>
      <c r="S38" s="23">
        <v>499221</v>
      </c>
      <c r="T38" s="29">
        <v>525175</v>
      </c>
      <c r="U38" s="29">
        <v>752317</v>
      </c>
      <c r="V38" s="29">
        <v>-1200050</v>
      </c>
      <c r="W38" s="23">
        <v>-3159781</v>
      </c>
      <c r="X38" s="29">
        <v>-3682127</v>
      </c>
      <c r="Y38" s="29">
        <v>-4464572</v>
      </c>
      <c r="Z38" s="29">
        <v>-1326538</v>
      </c>
      <c r="AA38" s="23">
        <v>-1658212</v>
      </c>
    </row>
    <row r="39" spans="1:27" ht="14.25" thickTop="1">
      <c r="A39" s="6" t="s">
        <v>30</v>
      </c>
      <c r="B39" s="28">
        <v>6350</v>
      </c>
      <c r="C39" s="28">
        <v>5750</v>
      </c>
      <c r="D39" s="28">
        <v>4150</v>
      </c>
      <c r="E39" s="22">
        <v>15750</v>
      </c>
      <c r="F39" s="28">
        <v>14250</v>
      </c>
      <c r="G39" s="28">
        <v>10800</v>
      </c>
      <c r="H39" s="28">
        <v>3850</v>
      </c>
      <c r="I39" s="22">
        <v>8950</v>
      </c>
      <c r="J39" s="28">
        <v>8950</v>
      </c>
      <c r="K39" s="28">
        <v>5100</v>
      </c>
      <c r="L39" s="28">
        <v>2750</v>
      </c>
      <c r="M39" s="22">
        <v>2950</v>
      </c>
      <c r="N39" s="28">
        <v>2850000</v>
      </c>
      <c r="O39" s="22">
        <v>5150000</v>
      </c>
      <c r="P39" s="28">
        <v>2750000</v>
      </c>
      <c r="Q39" s="28"/>
      <c r="R39" s="28"/>
      <c r="S39" s="22">
        <v>2500000</v>
      </c>
      <c r="T39" s="28">
        <v>100000</v>
      </c>
      <c r="U39" s="28"/>
      <c r="V39" s="28"/>
      <c r="W39" s="22">
        <v>1500000</v>
      </c>
      <c r="X39" s="28">
        <v>200000</v>
      </c>
      <c r="Y39" s="28">
        <v>100000</v>
      </c>
      <c r="Z39" s="28"/>
      <c r="AA39" s="22">
        <v>200000</v>
      </c>
    </row>
    <row r="40" spans="1:27" ht="13.5">
      <c r="A40" s="6" t="s">
        <v>31</v>
      </c>
      <c r="B40" s="28">
        <v>-7550</v>
      </c>
      <c r="C40" s="28">
        <v>-5400</v>
      </c>
      <c r="D40" s="28">
        <v>-2850</v>
      </c>
      <c r="E40" s="22">
        <v>-15757</v>
      </c>
      <c r="F40" s="28">
        <v>-14257</v>
      </c>
      <c r="G40" s="28">
        <v>-10807</v>
      </c>
      <c r="H40" s="28">
        <v>-3854</v>
      </c>
      <c r="I40" s="22">
        <v>-7113</v>
      </c>
      <c r="J40" s="28">
        <v>-7109</v>
      </c>
      <c r="K40" s="28">
        <v>-3254</v>
      </c>
      <c r="L40" s="28">
        <v>-1852</v>
      </c>
      <c r="M40" s="22">
        <v>-4865</v>
      </c>
      <c r="N40" s="28">
        <v>-4860291</v>
      </c>
      <c r="O40" s="22">
        <v>-4431401</v>
      </c>
      <c r="P40" s="28">
        <v>-973280</v>
      </c>
      <c r="Q40" s="28">
        <v>-12759</v>
      </c>
      <c r="R40" s="28">
        <v>-4950</v>
      </c>
      <c r="S40" s="22">
        <v>-1424159</v>
      </c>
      <c r="T40" s="28">
        <v>-119059</v>
      </c>
      <c r="U40" s="28">
        <v>-13998</v>
      </c>
      <c r="V40" s="28">
        <v>-7509</v>
      </c>
      <c r="W40" s="22">
        <v>-1532153</v>
      </c>
      <c r="X40" s="28">
        <v>-223110</v>
      </c>
      <c r="Y40" s="28">
        <v>-115400</v>
      </c>
      <c r="Z40" s="28">
        <v>-8100</v>
      </c>
      <c r="AA40" s="22">
        <v>-2362200</v>
      </c>
    </row>
    <row r="41" spans="1:27" ht="13.5">
      <c r="A41" s="6" t="s">
        <v>32</v>
      </c>
      <c r="B41" s="28">
        <v>1000</v>
      </c>
      <c r="C41" s="28">
        <v>1000</v>
      </c>
      <c r="D41" s="28"/>
      <c r="E41" s="22">
        <v>100</v>
      </c>
      <c r="F41" s="28">
        <v>100</v>
      </c>
      <c r="G41" s="28"/>
      <c r="H41" s="28"/>
      <c r="I41" s="22">
        <v>200</v>
      </c>
      <c r="J41" s="28">
        <v>200</v>
      </c>
      <c r="K41" s="28"/>
      <c r="L41" s="28"/>
      <c r="M41" s="22"/>
      <c r="N41" s="28"/>
      <c r="O41" s="22">
        <v>2850000</v>
      </c>
      <c r="P41" s="28">
        <v>1000000</v>
      </c>
      <c r="Q41" s="28"/>
      <c r="R41" s="28"/>
      <c r="S41" s="22">
        <v>100000</v>
      </c>
      <c r="T41" s="28">
        <v>100000</v>
      </c>
      <c r="U41" s="28">
        <v>100000</v>
      </c>
      <c r="V41" s="28">
        <v>100000</v>
      </c>
      <c r="W41" s="22"/>
      <c r="X41" s="28"/>
      <c r="Y41" s="28"/>
      <c r="Z41" s="28"/>
      <c r="AA41" s="22">
        <v>2000000</v>
      </c>
    </row>
    <row r="42" spans="1:27" ht="13.5">
      <c r="A42" s="6" t="s">
        <v>33</v>
      </c>
      <c r="B42" s="28">
        <v>-55</v>
      </c>
      <c r="C42" s="28">
        <v>-37</v>
      </c>
      <c r="D42" s="28">
        <v>-18</v>
      </c>
      <c r="E42" s="22">
        <v>-59</v>
      </c>
      <c r="F42" s="28">
        <v>-40</v>
      </c>
      <c r="G42" s="28">
        <v>-27</v>
      </c>
      <c r="H42" s="28">
        <v>-13</v>
      </c>
      <c r="I42" s="22">
        <v>-38</v>
      </c>
      <c r="J42" s="28">
        <v>-24</v>
      </c>
      <c r="K42" s="28">
        <v>-14</v>
      </c>
      <c r="L42" s="28">
        <v>-7</v>
      </c>
      <c r="M42" s="22">
        <v>-15</v>
      </c>
      <c r="N42" s="28">
        <v>-7920</v>
      </c>
      <c r="O42" s="22">
        <v>-50763</v>
      </c>
      <c r="P42" s="28">
        <v>-40818</v>
      </c>
      <c r="Q42" s="28">
        <v>-30873</v>
      </c>
      <c r="R42" s="28">
        <v>-18066</v>
      </c>
      <c r="S42" s="22">
        <v>-80564</v>
      </c>
      <c r="T42" s="28">
        <v>-62498</v>
      </c>
      <c r="U42" s="28">
        <v>-41882</v>
      </c>
      <c r="V42" s="28">
        <v>-19566</v>
      </c>
      <c r="W42" s="22">
        <v>-97447</v>
      </c>
      <c r="X42" s="28">
        <v>-76215</v>
      </c>
      <c r="Y42" s="28">
        <v>-54150</v>
      </c>
      <c r="Z42" s="28">
        <v>-27075</v>
      </c>
      <c r="AA42" s="22">
        <v>-116100</v>
      </c>
    </row>
    <row r="43" spans="1:27" ht="13.5">
      <c r="A43" s="6" t="s">
        <v>34</v>
      </c>
      <c r="B43" s="28">
        <v>-249</v>
      </c>
      <c r="C43" s="28">
        <v>-249</v>
      </c>
      <c r="D43" s="28">
        <v>-47</v>
      </c>
      <c r="E43" s="22">
        <v>-667</v>
      </c>
      <c r="F43" s="28">
        <v>-523</v>
      </c>
      <c r="G43" s="28">
        <v>-331</v>
      </c>
      <c r="H43" s="28">
        <v>-207</v>
      </c>
      <c r="I43" s="22">
        <v>-115</v>
      </c>
      <c r="J43" s="28">
        <v>-39</v>
      </c>
      <c r="K43" s="28">
        <v>-39</v>
      </c>
      <c r="L43" s="28">
        <v>-39</v>
      </c>
      <c r="M43" s="22">
        <v>-2</v>
      </c>
      <c r="N43" s="28">
        <v>-2450</v>
      </c>
      <c r="O43" s="22">
        <v>-139364</v>
      </c>
      <c r="P43" s="28">
        <v>-146491</v>
      </c>
      <c r="Q43" s="28">
        <v>-146491</v>
      </c>
      <c r="R43" s="28">
        <v>-2450</v>
      </c>
      <c r="S43" s="22">
        <v>-77613</v>
      </c>
      <c r="T43" s="28">
        <v>-77613</v>
      </c>
      <c r="U43" s="28">
        <v>-77613</v>
      </c>
      <c r="V43" s="28">
        <v>-2450</v>
      </c>
      <c r="W43" s="22">
        <v>-10412</v>
      </c>
      <c r="X43" s="28"/>
      <c r="Y43" s="28"/>
      <c r="Z43" s="28"/>
      <c r="AA43" s="22"/>
    </row>
    <row r="44" spans="1:27" ht="13.5">
      <c r="A44" s="6" t="s">
        <v>78</v>
      </c>
      <c r="B44" s="28">
        <v>-1</v>
      </c>
      <c r="C44" s="28">
        <v>0</v>
      </c>
      <c r="D44" s="28">
        <v>0</v>
      </c>
      <c r="E44" s="22">
        <v>0</v>
      </c>
      <c r="F44" s="28">
        <v>0</v>
      </c>
      <c r="G44" s="28">
        <v>0</v>
      </c>
      <c r="H44" s="28">
        <v>0</v>
      </c>
      <c r="I44" s="22">
        <v>0</v>
      </c>
      <c r="J44" s="28">
        <v>0</v>
      </c>
      <c r="K44" s="28">
        <v>0</v>
      </c>
      <c r="L44" s="28"/>
      <c r="M44" s="22">
        <v>0</v>
      </c>
      <c r="N44" s="28">
        <v>-100</v>
      </c>
      <c r="O44" s="22">
        <v>-784</v>
      </c>
      <c r="P44" s="28">
        <v>-714</v>
      </c>
      <c r="Q44" s="28">
        <v>-266</v>
      </c>
      <c r="R44" s="28">
        <v>-87</v>
      </c>
      <c r="S44" s="22">
        <v>-551</v>
      </c>
      <c r="T44" s="28">
        <v>-446</v>
      </c>
      <c r="U44" s="28">
        <v>-427</v>
      </c>
      <c r="V44" s="28">
        <v>78</v>
      </c>
      <c r="W44" s="22">
        <v>-2908</v>
      </c>
      <c r="X44" s="28">
        <v>-2228</v>
      </c>
      <c r="Y44" s="28">
        <v>-1963</v>
      </c>
      <c r="Z44" s="28">
        <v>-524</v>
      </c>
      <c r="AA44" s="22">
        <v>-4493</v>
      </c>
    </row>
    <row r="45" spans="1:27" ht="14.25" thickBot="1">
      <c r="A45" s="4" t="s">
        <v>35</v>
      </c>
      <c r="B45" s="29">
        <v>-506</v>
      </c>
      <c r="C45" s="29">
        <v>1062</v>
      </c>
      <c r="D45" s="29">
        <v>1233</v>
      </c>
      <c r="E45" s="23">
        <v>-635</v>
      </c>
      <c r="F45" s="29">
        <v>-472</v>
      </c>
      <c r="G45" s="29">
        <v>-366</v>
      </c>
      <c r="H45" s="29">
        <v>-225</v>
      </c>
      <c r="I45" s="23">
        <v>1882</v>
      </c>
      <c r="J45" s="29">
        <v>1976</v>
      </c>
      <c r="K45" s="29">
        <v>1790</v>
      </c>
      <c r="L45" s="29">
        <v>850</v>
      </c>
      <c r="M45" s="23">
        <v>-1934</v>
      </c>
      <c r="N45" s="29">
        <v>-2020775</v>
      </c>
      <c r="O45" s="23">
        <v>3377084</v>
      </c>
      <c r="P45" s="29">
        <v>2588142</v>
      </c>
      <c r="Q45" s="29">
        <v>-190929</v>
      </c>
      <c r="R45" s="29">
        <v>-26090</v>
      </c>
      <c r="S45" s="23">
        <v>809944</v>
      </c>
      <c r="T45" s="29">
        <v>-266728</v>
      </c>
      <c r="U45" s="29">
        <v>-240364</v>
      </c>
      <c r="V45" s="29">
        <v>-122714</v>
      </c>
      <c r="W45" s="23">
        <v>-350623</v>
      </c>
      <c r="X45" s="29">
        <v>-319620</v>
      </c>
      <c r="Y45" s="29">
        <v>-277734</v>
      </c>
      <c r="Z45" s="29">
        <v>-229118</v>
      </c>
      <c r="AA45" s="23">
        <v>-490311</v>
      </c>
    </row>
    <row r="46" spans="1:27" ht="14.25" thickTop="1">
      <c r="A46" s="7" t="s">
        <v>36</v>
      </c>
      <c r="B46" s="28">
        <v>10</v>
      </c>
      <c r="C46" s="28">
        <v>27</v>
      </c>
      <c r="D46" s="28">
        <v>19</v>
      </c>
      <c r="E46" s="22">
        <v>85</v>
      </c>
      <c r="F46" s="28">
        <v>78</v>
      </c>
      <c r="G46" s="28">
        <v>92</v>
      </c>
      <c r="H46" s="28">
        <v>93</v>
      </c>
      <c r="I46" s="22">
        <v>5</v>
      </c>
      <c r="J46" s="28">
        <v>10</v>
      </c>
      <c r="K46" s="28">
        <v>45</v>
      </c>
      <c r="L46" s="28">
        <v>24</v>
      </c>
      <c r="M46" s="22">
        <v>-34</v>
      </c>
      <c r="N46" s="28">
        <v>-12925</v>
      </c>
      <c r="O46" s="22">
        <v>-48331</v>
      </c>
      <c r="P46" s="28">
        <v>-113977</v>
      </c>
      <c r="Q46" s="28">
        <v>-38342</v>
      </c>
      <c r="R46" s="28">
        <v>-12562</v>
      </c>
      <c r="S46" s="22">
        <v>-27052</v>
      </c>
      <c r="T46" s="28">
        <v>-32634</v>
      </c>
      <c r="U46" s="28">
        <v>-54433</v>
      </c>
      <c r="V46" s="28">
        <v>-14783</v>
      </c>
      <c r="W46" s="22">
        <v>14751</v>
      </c>
      <c r="X46" s="28">
        <v>-28239</v>
      </c>
      <c r="Y46" s="28">
        <v>79626</v>
      </c>
      <c r="Z46" s="28">
        <v>68897</v>
      </c>
      <c r="AA46" s="22">
        <v>-15156</v>
      </c>
    </row>
    <row r="47" spans="1:27" ht="13.5">
      <c r="A47" s="7" t="s">
        <v>37</v>
      </c>
      <c r="B47" s="28">
        <v>1741</v>
      </c>
      <c r="C47" s="28">
        <v>-586</v>
      </c>
      <c r="D47" s="28">
        <v>-1137</v>
      </c>
      <c r="E47" s="22">
        <v>-2477</v>
      </c>
      <c r="F47" s="28">
        <v>335</v>
      </c>
      <c r="G47" s="28">
        <v>-3823</v>
      </c>
      <c r="H47" s="28">
        <v>-2886</v>
      </c>
      <c r="I47" s="22">
        <v>2044</v>
      </c>
      <c r="J47" s="28">
        <v>3470</v>
      </c>
      <c r="K47" s="28">
        <v>39</v>
      </c>
      <c r="L47" s="28">
        <v>577</v>
      </c>
      <c r="M47" s="22">
        <v>477</v>
      </c>
      <c r="N47" s="28">
        <v>636512</v>
      </c>
      <c r="O47" s="22">
        <v>1053729</v>
      </c>
      <c r="P47" s="28">
        <v>3405817</v>
      </c>
      <c r="Q47" s="28">
        <v>1585614</v>
      </c>
      <c r="R47" s="28">
        <v>4152582</v>
      </c>
      <c r="S47" s="22">
        <v>-4445215</v>
      </c>
      <c r="T47" s="28">
        <v>762234</v>
      </c>
      <c r="U47" s="28">
        <v>4642224</v>
      </c>
      <c r="V47" s="28">
        <v>5376805</v>
      </c>
      <c r="W47" s="22">
        <v>2959788</v>
      </c>
      <c r="X47" s="28">
        <v>2131907</v>
      </c>
      <c r="Y47" s="28">
        <v>1712786</v>
      </c>
      <c r="Z47" s="28">
        <v>3636224</v>
      </c>
      <c r="AA47" s="22">
        <v>-4624205</v>
      </c>
    </row>
    <row r="48" spans="1:27" ht="13.5">
      <c r="A48" s="7" t="s">
        <v>38</v>
      </c>
      <c r="B48" s="28">
        <v>4451</v>
      </c>
      <c r="C48" s="28">
        <v>4451</v>
      </c>
      <c r="D48" s="28">
        <v>4451</v>
      </c>
      <c r="E48" s="22">
        <v>6928</v>
      </c>
      <c r="F48" s="28">
        <v>6928</v>
      </c>
      <c r="G48" s="28">
        <v>6928</v>
      </c>
      <c r="H48" s="28">
        <v>6928</v>
      </c>
      <c r="I48" s="22">
        <v>4884</v>
      </c>
      <c r="J48" s="28">
        <v>4884</v>
      </c>
      <c r="K48" s="28">
        <v>4884</v>
      </c>
      <c r="L48" s="28">
        <v>4884</v>
      </c>
      <c r="M48" s="22">
        <v>4406</v>
      </c>
      <c r="N48" s="28">
        <v>4406885</v>
      </c>
      <c r="O48" s="22">
        <v>3353156</v>
      </c>
      <c r="P48" s="28">
        <v>3353156</v>
      </c>
      <c r="Q48" s="28">
        <v>3353156</v>
      </c>
      <c r="R48" s="28">
        <v>3353156</v>
      </c>
      <c r="S48" s="22">
        <v>7798371</v>
      </c>
      <c r="T48" s="28">
        <v>7798371</v>
      </c>
      <c r="U48" s="28">
        <v>7798371</v>
      </c>
      <c r="V48" s="28">
        <v>7798371</v>
      </c>
      <c r="W48" s="22">
        <v>4838583</v>
      </c>
      <c r="X48" s="28">
        <v>4838583</v>
      </c>
      <c r="Y48" s="28">
        <v>4838583</v>
      </c>
      <c r="Z48" s="28">
        <v>4838583</v>
      </c>
      <c r="AA48" s="22">
        <v>9310167</v>
      </c>
    </row>
    <row r="49" spans="1:27" ht="14.25" thickBot="1">
      <c r="A49" s="7" t="s">
        <v>38</v>
      </c>
      <c r="B49" s="28">
        <v>6193</v>
      </c>
      <c r="C49" s="28">
        <v>3864</v>
      </c>
      <c r="D49" s="28">
        <v>3313</v>
      </c>
      <c r="E49" s="22">
        <v>4451</v>
      </c>
      <c r="F49" s="28">
        <v>7263</v>
      </c>
      <c r="G49" s="28">
        <v>3104</v>
      </c>
      <c r="H49" s="28">
        <v>4041</v>
      </c>
      <c r="I49" s="22">
        <v>6928</v>
      </c>
      <c r="J49" s="28">
        <v>8354</v>
      </c>
      <c r="K49" s="28">
        <v>4923</v>
      </c>
      <c r="L49" s="28">
        <v>5461</v>
      </c>
      <c r="M49" s="22">
        <v>4884</v>
      </c>
      <c r="N49" s="28">
        <v>5043397</v>
      </c>
      <c r="O49" s="22">
        <v>4406885</v>
      </c>
      <c r="P49" s="28">
        <v>6758974</v>
      </c>
      <c r="Q49" s="28">
        <v>4938770</v>
      </c>
      <c r="R49" s="28">
        <v>7505738</v>
      </c>
      <c r="S49" s="22">
        <v>3353156</v>
      </c>
      <c r="T49" s="28">
        <v>8560606</v>
      </c>
      <c r="U49" s="28">
        <v>12440595</v>
      </c>
      <c r="V49" s="28">
        <v>13175177</v>
      </c>
      <c r="W49" s="22">
        <v>7798371</v>
      </c>
      <c r="X49" s="28">
        <v>6970491</v>
      </c>
      <c r="Y49" s="28">
        <v>6551369</v>
      </c>
      <c r="Z49" s="28">
        <v>8474807</v>
      </c>
      <c r="AA49" s="22">
        <v>4838583</v>
      </c>
    </row>
    <row r="50" spans="1:27" ht="14.25" thickTop="1">
      <c r="A50" s="8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2" ht="13.5">
      <c r="A52" s="20" t="s">
        <v>134</v>
      </c>
    </row>
    <row r="53" ht="13.5">
      <c r="A53" s="20" t="s">
        <v>135</v>
      </c>
    </row>
  </sheetData>
  <mergeCells count="1">
    <mergeCell ref="B6:AA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AA7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7" width="17.625" style="0" customWidth="1"/>
  </cols>
  <sheetData>
    <row r="1" ht="14.25" thickBot="1"/>
    <row r="2" spans="1:27" ht="14.25" thickTop="1">
      <c r="A2" s="10" t="s">
        <v>130</v>
      </c>
      <c r="B2" s="14">
        <v>6747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14.25" thickBot="1">
      <c r="A3" s="11" t="s">
        <v>131</v>
      </c>
      <c r="B3" s="1" t="s">
        <v>132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4.25" thickTop="1">
      <c r="A4" s="10" t="s">
        <v>47</v>
      </c>
      <c r="B4" s="15" t="str">
        <f>HYPERLINK("http://www.kabupro.jp/mark/20140804/S1002N1Q.htm","四半期報告書")</f>
        <v>四半期報告書</v>
      </c>
      <c r="C4" s="15" t="str">
        <f>HYPERLINK("http://www.kabupro.jp/mark/20140508/S1001QR7.htm","四半期報告書")</f>
        <v>四半期報告書</v>
      </c>
      <c r="D4" s="15" t="str">
        <f>HYPERLINK("http://www.kabupro.jp/mark/20140204/S10011FI.htm","四半期報告書")</f>
        <v>四半期報告書</v>
      </c>
      <c r="E4" s="15" t="str">
        <f>HYPERLINK("http://www.kabupro.jp/mark/20140804/S1002N1Q.htm","四半期報告書")</f>
        <v>四半期報告書</v>
      </c>
      <c r="F4" s="15" t="str">
        <f>HYPERLINK("http://www.kabupro.jp/mark/20130801/S000E44I.htm","四半期報告書")</f>
        <v>四半期報告書</v>
      </c>
      <c r="G4" s="15" t="str">
        <f>HYPERLINK("http://www.kabupro.jp/mark/20130508/S000DBVH.htm","四半期報告書")</f>
        <v>四半期報告書</v>
      </c>
      <c r="H4" s="15" t="str">
        <f>HYPERLINK("http://www.kabupro.jp/mark/20130205/S000CQ9V.htm","四半期報告書")</f>
        <v>四半期報告書</v>
      </c>
      <c r="I4" s="15" t="str">
        <f>HYPERLINK("http://www.kabupro.jp/mark/20131219/S1000RUL.htm","有価証券報告書")</f>
        <v>有価証券報告書</v>
      </c>
      <c r="J4" s="15" t="str">
        <f>HYPERLINK("http://www.kabupro.jp/mark/20120803/S000BKI0.htm","四半期報告書")</f>
        <v>四半期報告書</v>
      </c>
      <c r="K4" s="15" t="str">
        <f>HYPERLINK("http://www.kabupro.jp/mark/20120509/S000AT61.htm","四半期報告書")</f>
        <v>四半期報告書</v>
      </c>
      <c r="L4" s="15" t="str">
        <f>HYPERLINK("http://www.kabupro.jp/mark/20120203/S000A6T8.htm","四半期報告書")</f>
        <v>四半期報告書</v>
      </c>
      <c r="M4" s="15" t="str">
        <f>HYPERLINK("http://www.kabupro.jp/mark/20121221/S000CJ4Z.htm","有価証券報告書")</f>
        <v>有価証券報告書</v>
      </c>
      <c r="N4" s="15" t="str">
        <f>HYPERLINK("http://www.kabupro.jp/mark/20110802/S000906B.htm","四半期報告書")</f>
        <v>四半期報告書</v>
      </c>
      <c r="O4" s="15" t="str">
        <f>HYPERLINK("http://www.kabupro.jp/mark/20111222/S0009ZBB.htm","有価証券報告書")</f>
        <v>有価証券報告書</v>
      </c>
      <c r="P4" s="15" t="str">
        <f>HYPERLINK("http://www.kabupro.jp/mark/20110204/S0007NTJ.htm","四半期報告書")</f>
        <v>四半期報告書</v>
      </c>
      <c r="Q4" s="15" t="str">
        <f>HYPERLINK("http://www.kabupro.jp/mark/20101104/S000716C.htm","四半期報告書")</f>
        <v>四半期報告書</v>
      </c>
      <c r="R4" s="15" t="str">
        <f>HYPERLINK("http://www.kabupro.jp/mark/20100805/S0006GN9.htm","四半期報告書")</f>
        <v>四半期報告書</v>
      </c>
      <c r="S4" s="15" t="str">
        <f>HYPERLINK("http://www.kabupro.jp/mark/20110630/S0008T5O.htm","有価証券報告書")</f>
        <v>有価証券報告書</v>
      </c>
      <c r="T4" s="15" t="str">
        <f>HYPERLINK("http://www.kabupro.jp/mark/20100128/S000506X.htm","四半期報告書")</f>
        <v>四半期報告書</v>
      </c>
      <c r="U4" s="15" t="str">
        <f>HYPERLINK("http://www.kabupro.jp/mark/20091104/S0004FQ9.htm","四半期報告書")</f>
        <v>四半期報告書</v>
      </c>
      <c r="V4" s="15" t="str">
        <f>HYPERLINK("http://www.kabupro.jp/mark/20090805/S0003SKO.htm","四半期報告書")</f>
        <v>四半期報告書</v>
      </c>
      <c r="W4" s="15" t="str">
        <f>HYPERLINK("http://www.kabupro.jp/mark/20100628/S0005XVX.htm","有価証券報告書")</f>
        <v>有価証券報告書</v>
      </c>
      <c r="X4" s="15" t="str">
        <f>HYPERLINK("http://www.kabupro.jp/mark/20090202/S0002BVZ.htm","四半期報告書")</f>
        <v>四半期報告書</v>
      </c>
      <c r="Y4" s="15" t="str">
        <f>HYPERLINK("http://www.kabupro.jp/mark/20081104/S0001O1J.htm","四半期報告書")</f>
        <v>四半期報告書</v>
      </c>
      <c r="Z4" s="15" t="str">
        <f>HYPERLINK("http://www.kabupro.jp/mark/20080804/S0000YYQ.htm","四半期報告書")</f>
        <v>四半期報告書</v>
      </c>
      <c r="AA4" s="15" t="str">
        <f>HYPERLINK("http://www.kabupro.jp/mark/20090624/S0003CYP.htm","有価証券報告書")</f>
        <v>有価証券報告書</v>
      </c>
    </row>
    <row r="5" spans="1:27" ht="14.25" thickBot="1">
      <c r="A5" s="11" t="s">
        <v>48</v>
      </c>
      <c r="B5" s="1" t="s">
        <v>182</v>
      </c>
      <c r="C5" s="1" t="s">
        <v>185</v>
      </c>
      <c r="D5" s="1" t="s">
        <v>187</v>
      </c>
      <c r="E5" s="1" t="s">
        <v>182</v>
      </c>
      <c r="F5" s="1" t="s">
        <v>189</v>
      </c>
      <c r="G5" s="1" t="s">
        <v>191</v>
      </c>
      <c r="H5" s="1" t="s">
        <v>193</v>
      </c>
      <c r="I5" s="1" t="s">
        <v>54</v>
      </c>
      <c r="J5" s="1" t="s">
        <v>195</v>
      </c>
      <c r="K5" s="1" t="s">
        <v>197</v>
      </c>
      <c r="L5" s="1" t="s">
        <v>199</v>
      </c>
      <c r="M5" s="1" t="s">
        <v>58</v>
      </c>
      <c r="N5" s="1" t="s">
        <v>201</v>
      </c>
      <c r="O5" s="1" t="s">
        <v>60</v>
      </c>
      <c r="P5" s="1" t="s">
        <v>202</v>
      </c>
      <c r="Q5" s="1" t="s">
        <v>204</v>
      </c>
      <c r="R5" s="1" t="s">
        <v>206</v>
      </c>
      <c r="S5" s="1" t="s">
        <v>62</v>
      </c>
      <c r="T5" s="1" t="s">
        <v>208</v>
      </c>
      <c r="U5" s="1" t="s">
        <v>210</v>
      </c>
      <c r="V5" s="1" t="s">
        <v>212</v>
      </c>
      <c r="W5" s="1" t="s">
        <v>64</v>
      </c>
      <c r="X5" s="1" t="s">
        <v>214</v>
      </c>
      <c r="Y5" s="1" t="s">
        <v>216</v>
      </c>
      <c r="Z5" s="1" t="s">
        <v>218</v>
      </c>
      <c r="AA5" s="1" t="s">
        <v>66</v>
      </c>
    </row>
    <row r="6" spans="1:27" ht="15" thickBot="1" thickTop="1">
      <c r="A6" s="10" t="s">
        <v>49</v>
      </c>
      <c r="B6" s="18" t="s">
        <v>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14.25" thickTop="1">
      <c r="A7" s="12" t="s">
        <v>50</v>
      </c>
      <c r="B7" s="14" t="s">
        <v>183</v>
      </c>
      <c r="C7" s="14" t="s">
        <v>183</v>
      </c>
      <c r="D7" s="14" t="s">
        <v>183</v>
      </c>
      <c r="E7" s="16" t="s">
        <v>55</v>
      </c>
      <c r="F7" s="14" t="s">
        <v>183</v>
      </c>
      <c r="G7" s="14" t="s">
        <v>183</v>
      </c>
      <c r="H7" s="14" t="s">
        <v>183</v>
      </c>
      <c r="I7" s="16" t="s">
        <v>55</v>
      </c>
      <c r="J7" s="14" t="s">
        <v>183</v>
      </c>
      <c r="K7" s="14" t="s">
        <v>183</v>
      </c>
      <c r="L7" s="14" t="s">
        <v>183</v>
      </c>
      <c r="M7" s="16" t="s">
        <v>55</v>
      </c>
      <c r="N7" s="14" t="s">
        <v>183</v>
      </c>
      <c r="O7" s="16" t="s">
        <v>55</v>
      </c>
      <c r="P7" s="14" t="s">
        <v>183</v>
      </c>
      <c r="Q7" s="14" t="s">
        <v>183</v>
      </c>
      <c r="R7" s="14" t="s">
        <v>183</v>
      </c>
      <c r="S7" s="16" t="s">
        <v>55</v>
      </c>
      <c r="T7" s="14" t="s">
        <v>183</v>
      </c>
      <c r="U7" s="14" t="s">
        <v>183</v>
      </c>
      <c r="V7" s="14" t="s">
        <v>183</v>
      </c>
      <c r="W7" s="16" t="s">
        <v>55</v>
      </c>
      <c r="X7" s="14" t="s">
        <v>183</v>
      </c>
      <c r="Y7" s="14" t="s">
        <v>183</v>
      </c>
      <c r="Z7" s="14" t="s">
        <v>183</v>
      </c>
      <c r="AA7" s="16" t="s">
        <v>55</v>
      </c>
    </row>
    <row r="8" spans="1:27" ht="13.5">
      <c r="A8" s="13" t="s">
        <v>51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7"/>
      <c r="P8" s="1"/>
      <c r="Q8" s="1"/>
      <c r="R8" s="1"/>
      <c r="S8" s="17"/>
      <c r="T8" s="1"/>
      <c r="U8" s="1"/>
      <c r="V8" s="1"/>
      <c r="W8" s="17"/>
      <c r="X8" s="1"/>
      <c r="Y8" s="1"/>
      <c r="Z8" s="1"/>
      <c r="AA8" s="17"/>
    </row>
    <row r="9" spans="1:27" ht="13.5">
      <c r="A9" s="13" t="s">
        <v>52</v>
      </c>
      <c r="B9" s="1" t="s">
        <v>184</v>
      </c>
      <c r="C9" s="1" t="s">
        <v>186</v>
      </c>
      <c r="D9" s="1" t="s">
        <v>188</v>
      </c>
      <c r="E9" s="17" t="s">
        <v>56</v>
      </c>
      <c r="F9" s="1" t="s">
        <v>190</v>
      </c>
      <c r="G9" s="1" t="s">
        <v>192</v>
      </c>
      <c r="H9" s="1" t="s">
        <v>194</v>
      </c>
      <c r="I9" s="17" t="s">
        <v>57</v>
      </c>
      <c r="J9" s="1" t="s">
        <v>196</v>
      </c>
      <c r="K9" s="1" t="s">
        <v>198</v>
      </c>
      <c r="L9" s="1" t="s">
        <v>200</v>
      </c>
      <c r="M9" s="17" t="s">
        <v>59</v>
      </c>
      <c r="N9" s="1" t="s">
        <v>62</v>
      </c>
      <c r="O9" s="17" t="s">
        <v>61</v>
      </c>
      <c r="P9" s="1" t="s">
        <v>203</v>
      </c>
      <c r="Q9" s="1" t="s">
        <v>205</v>
      </c>
      <c r="R9" s="1" t="s">
        <v>207</v>
      </c>
      <c r="S9" s="17" t="s">
        <v>63</v>
      </c>
      <c r="T9" s="1" t="s">
        <v>209</v>
      </c>
      <c r="U9" s="1" t="s">
        <v>211</v>
      </c>
      <c r="V9" s="1" t="s">
        <v>213</v>
      </c>
      <c r="W9" s="17" t="s">
        <v>65</v>
      </c>
      <c r="X9" s="1" t="s">
        <v>215</v>
      </c>
      <c r="Y9" s="1" t="s">
        <v>217</v>
      </c>
      <c r="Z9" s="1" t="s">
        <v>219</v>
      </c>
      <c r="AA9" s="17" t="s">
        <v>67</v>
      </c>
    </row>
    <row r="10" spans="1:27" ht="14.25" thickBot="1">
      <c r="A10" s="13" t="s">
        <v>53</v>
      </c>
      <c r="B10" s="1" t="s">
        <v>69</v>
      </c>
      <c r="C10" s="1" t="s">
        <v>69</v>
      </c>
      <c r="D10" s="1" t="s">
        <v>69</v>
      </c>
      <c r="E10" s="17" t="s">
        <v>69</v>
      </c>
      <c r="F10" s="1" t="s">
        <v>69</v>
      </c>
      <c r="G10" s="1" t="s">
        <v>69</v>
      </c>
      <c r="H10" s="1" t="s">
        <v>69</v>
      </c>
      <c r="I10" s="17" t="s">
        <v>69</v>
      </c>
      <c r="J10" s="1" t="s">
        <v>70</v>
      </c>
      <c r="K10" s="1" t="s">
        <v>70</v>
      </c>
      <c r="L10" s="1" t="s">
        <v>70</v>
      </c>
      <c r="M10" s="17" t="s">
        <v>69</v>
      </c>
      <c r="N10" s="1" t="s">
        <v>70</v>
      </c>
      <c r="O10" s="17" t="s">
        <v>70</v>
      </c>
      <c r="P10" s="1" t="s">
        <v>70</v>
      </c>
      <c r="Q10" s="1" t="s">
        <v>70</v>
      </c>
      <c r="R10" s="1" t="s">
        <v>70</v>
      </c>
      <c r="S10" s="17" t="s">
        <v>70</v>
      </c>
      <c r="T10" s="1" t="s">
        <v>70</v>
      </c>
      <c r="U10" s="1" t="s">
        <v>70</v>
      </c>
      <c r="V10" s="1" t="s">
        <v>70</v>
      </c>
      <c r="W10" s="17" t="s">
        <v>70</v>
      </c>
      <c r="X10" s="1" t="s">
        <v>70</v>
      </c>
      <c r="Y10" s="1" t="s">
        <v>70</v>
      </c>
      <c r="Z10" s="1" t="s">
        <v>70</v>
      </c>
      <c r="AA10" s="17" t="s">
        <v>70</v>
      </c>
    </row>
    <row r="11" spans="1:27" ht="14.25" thickTop="1">
      <c r="A11" s="9" t="s">
        <v>68</v>
      </c>
      <c r="B11" s="27">
        <v>4591</v>
      </c>
      <c r="C11" s="27">
        <v>3263</v>
      </c>
      <c r="D11" s="27">
        <v>2792</v>
      </c>
      <c r="E11" s="21">
        <v>3430</v>
      </c>
      <c r="F11" s="27">
        <v>5833</v>
      </c>
      <c r="G11" s="27">
        <v>2674</v>
      </c>
      <c r="H11" s="27">
        <v>3648</v>
      </c>
      <c r="I11" s="21">
        <v>6100</v>
      </c>
      <c r="J11" s="27">
        <v>7526944</v>
      </c>
      <c r="K11" s="27">
        <v>4580705</v>
      </c>
      <c r="L11" s="27">
        <v>5033839</v>
      </c>
      <c r="M11" s="21">
        <v>4406</v>
      </c>
      <c r="N11" s="27">
        <v>3316208</v>
      </c>
      <c r="O11" s="21">
        <v>4084316</v>
      </c>
      <c r="P11" s="27">
        <v>6431441</v>
      </c>
      <c r="Q11" s="27">
        <v>4416334</v>
      </c>
      <c r="R11" s="27">
        <v>5878916</v>
      </c>
      <c r="S11" s="21">
        <v>3115010</v>
      </c>
      <c r="T11" s="27">
        <v>5140545</v>
      </c>
      <c r="U11" s="27">
        <v>7024610</v>
      </c>
      <c r="V11" s="27">
        <v>8754680</v>
      </c>
      <c r="W11" s="21">
        <v>6375504</v>
      </c>
      <c r="X11" s="27">
        <v>5541449</v>
      </c>
      <c r="Y11" s="27">
        <v>4323376</v>
      </c>
      <c r="Z11" s="27">
        <v>4648565</v>
      </c>
      <c r="AA11" s="21">
        <v>4004898</v>
      </c>
    </row>
    <row r="12" spans="1:27" ht="13.5">
      <c r="A12" s="2" t="s">
        <v>71</v>
      </c>
      <c r="B12" s="28">
        <v>5702</v>
      </c>
      <c r="C12" s="28">
        <v>3650</v>
      </c>
      <c r="D12" s="28">
        <v>2803</v>
      </c>
      <c r="E12" s="22">
        <v>2553</v>
      </c>
      <c r="F12" s="28">
        <v>4637</v>
      </c>
      <c r="G12" s="28">
        <v>3052</v>
      </c>
      <c r="H12" s="28">
        <v>2797</v>
      </c>
      <c r="I12" s="22">
        <v>2900</v>
      </c>
      <c r="J12" s="28">
        <v>4185634</v>
      </c>
      <c r="K12" s="28">
        <v>3157406</v>
      </c>
      <c r="L12" s="28">
        <v>2907579</v>
      </c>
      <c r="M12" s="22">
        <v>2160</v>
      </c>
      <c r="N12" s="28">
        <v>3614570</v>
      </c>
      <c r="O12" s="22">
        <v>2539414</v>
      </c>
      <c r="P12" s="28"/>
      <c r="Q12" s="28"/>
      <c r="R12" s="28"/>
      <c r="S12" s="22">
        <v>2302184</v>
      </c>
      <c r="T12" s="28">
        <v>2123829</v>
      </c>
      <c r="U12" s="28">
        <v>1442643</v>
      </c>
      <c r="V12" s="28">
        <v>4383272</v>
      </c>
      <c r="W12" s="22">
        <v>3240727</v>
      </c>
      <c r="X12" s="28">
        <v>2121657</v>
      </c>
      <c r="Y12" s="28">
        <v>1434409</v>
      </c>
      <c r="Z12" s="28">
        <v>4247484</v>
      </c>
      <c r="AA12" s="22">
        <v>2872192</v>
      </c>
    </row>
    <row r="13" spans="1:27" ht="13.5">
      <c r="A13" s="2" t="s">
        <v>72</v>
      </c>
      <c r="B13" s="28">
        <v>9900</v>
      </c>
      <c r="C13" s="28">
        <v>21692</v>
      </c>
      <c r="D13" s="28">
        <v>17606</v>
      </c>
      <c r="E13" s="22">
        <v>11586</v>
      </c>
      <c r="F13" s="28">
        <v>8792</v>
      </c>
      <c r="G13" s="28">
        <v>20374</v>
      </c>
      <c r="H13" s="28">
        <v>13176</v>
      </c>
      <c r="I13" s="22">
        <v>11227</v>
      </c>
      <c r="J13" s="28">
        <v>8875012</v>
      </c>
      <c r="K13" s="28">
        <v>19289208</v>
      </c>
      <c r="L13" s="28">
        <v>12178303</v>
      </c>
      <c r="M13" s="22">
        <v>11900</v>
      </c>
      <c r="N13" s="28">
        <v>12246896</v>
      </c>
      <c r="O13" s="22">
        <v>18884728</v>
      </c>
      <c r="P13" s="28"/>
      <c r="Q13" s="28"/>
      <c r="R13" s="28"/>
      <c r="S13" s="22">
        <v>21389131</v>
      </c>
      <c r="T13" s="28">
        <v>11607331</v>
      </c>
      <c r="U13" s="28">
        <v>10757965</v>
      </c>
      <c r="V13" s="28">
        <v>8627773</v>
      </c>
      <c r="W13" s="22">
        <v>23243610</v>
      </c>
      <c r="X13" s="28">
        <v>16271920</v>
      </c>
      <c r="Y13" s="28">
        <v>13702325</v>
      </c>
      <c r="Z13" s="28">
        <v>14882745</v>
      </c>
      <c r="AA13" s="22">
        <v>25773375</v>
      </c>
    </row>
    <row r="14" spans="1:27" ht="13.5">
      <c r="A14" s="2" t="s">
        <v>220</v>
      </c>
      <c r="B14" s="28">
        <v>2104</v>
      </c>
      <c r="C14" s="28">
        <v>1104</v>
      </c>
      <c r="D14" s="28">
        <v>723</v>
      </c>
      <c r="E14" s="22">
        <v>1020</v>
      </c>
      <c r="F14" s="28">
        <v>1430</v>
      </c>
      <c r="G14" s="28">
        <v>430</v>
      </c>
      <c r="H14" s="28">
        <v>400</v>
      </c>
      <c r="I14" s="22">
        <v>900</v>
      </c>
      <c r="J14" s="28">
        <v>900279</v>
      </c>
      <c r="K14" s="28">
        <v>400369</v>
      </c>
      <c r="L14" s="28">
        <v>500294</v>
      </c>
      <c r="M14" s="22">
        <v>500</v>
      </c>
      <c r="N14" s="28">
        <v>1799815</v>
      </c>
      <c r="O14" s="22">
        <v>400193</v>
      </c>
      <c r="P14" s="28">
        <v>700144</v>
      </c>
      <c r="Q14" s="28">
        <v>900042</v>
      </c>
      <c r="R14" s="28">
        <v>2099999</v>
      </c>
      <c r="S14" s="22">
        <v>701019</v>
      </c>
      <c r="T14" s="28">
        <v>3897464</v>
      </c>
      <c r="U14" s="28">
        <v>5593416</v>
      </c>
      <c r="V14" s="28">
        <v>6668310</v>
      </c>
      <c r="W14" s="22">
        <v>2727213</v>
      </c>
      <c r="X14" s="28">
        <v>4277100</v>
      </c>
      <c r="Y14" s="28">
        <v>6140067</v>
      </c>
      <c r="Z14" s="28">
        <v>6172982</v>
      </c>
      <c r="AA14" s="22">
        <v>3479381</v>
      </c>
    </row>
    <row r="15" spans="1:27" ht="13.5">
      <c r="A15" s="2" t="s">
        <v>73</v>
      </c>
      <c r="B15" s="28">
        <v>4145</v>
      </c>
      <c r="C15" s="28">
        <v>3606</v>
      </c>
      <c r="D15" s="28">
        <v>3667</v>
      </c>
      <c r="E15" s="22">
        <v>3469</v>
      </c>
      <c r="F15" s="28">
        <v>2651</v>
      </c>
      <c r="G15" s="28">
        <v>2565</v>
      </c>
      <c r="H15" s="28">
        <v>3001</v>
      </c>
      <c r="I15" s="22">
        <v>3317</v>
      </c>
      <c r="J15" s="28">
        <v>2723932</v>
      </c>
      <c r="K15" s="28">
        <v>2224056</v>
      </c>
      <c r="L15" s="28">
        <v>3398543</v>
      </c>
      <c r="M15" s="22">
        <v>3718</v>
      </c>
      <c r="N15" s="28">
        <v>3554098</v>
      </c>
      <c r="O15" s="22">
        <v>3234259</v>
      </c>
      <c r="P15" s="28">
        <v>3910581</v>
      </c>
      <c r="Q15" s="28">
        <v>4794959</v>
      </c>
      <c r="R15" s="28">
        <v>3928190</v>
      </c>
      <c r="S15" s="22">
        <v>3526647</v>
      </c>
      <c r="T15" s="28">
        <v>4909215</v>
      </c>
      <c r="U15" s="28">
        <v>4300514</v>
      </c>
      <c r="V15" s="28">
        <v>3893605</v>
      </c>
      <c r="W15" s="22">
        <v>3219438</v>
      </c>
      <c r="X15" s="28">
        <v>4467816</v>
      </c>
      <c r="Y15" s="28">
        <v>4875663</v>
      </c>
      <c r="Z15" s="28">
        <v>3975758</v>
      </c>
      <c r="AA15" s="22">
        <v>3261550</v>
      </c>
    </row>
    <row r="16" spans="1:27" ht="13.5">
      <c r="A16" s="2" t="s">
        <v>74</v>
      </c>
      <c r="B16" s="28">
        <v>2847</v>
      </c>
      <c r="C16" s="28">
        <v>2585</v>
      </c>
      <c r="D16" s="28">
        <v>3218</v>
      </c>
      <c r="E16" s="22">
        <v>2533</v>
      </c>
      <c r="F16" s="28">
        <v>2840</v>
      </c>
      <c r="G16" s="28">
        <v>2195</v>
      </c>
      <c r="H16" s="28">
        <v>3307</v>
      </c>
      <c r="I16" s="22">
        <v>2725</v>
      </c>
      <c r="J16" s="28">
        <v>2398967</v>
      </c>
      <c r="K16" s="28">
        <v>2304634</v>
      </c>
      <c r="L16" s="28">
        <v>3440997</v>
      </c>
      <c r="M16" s="22">
        <v>3502</v>
      </c>
      <c r="N16" s="28">
        <v>4209703</v>
      </c>
      <c r="O16" s="22">
        <v>4958322</v>
      </c>
      <c r="P16" s="28">
        <v>6400987</v>
      </c>
      <c r="Q16" s="28">
        <v>7736089</v>
      </c>
      <c r="R16" s="28">
        <v>8293904</v>
      </c>
      <c r="S16" s="22">
        <v>6867142</v>
      </c>
      <c r="T16" s="28">
        <v>8123006</v>
      </c>
      <c r="U16" s="28">
        <v>7427925</v>
      </c>
      <c r="V16" s="28">
        <v>5893781</v>
      </c>
      <c r="W16" s="22">
        <v>4759452</v>
      </c>
      <c r="X16" s="28">
        <v>7197627</v>
      </c>
      <c r="Y16" s="28">
        <v>7199575</v>
      </c>
      <c r="Z16" s="28">
        <v>6513786</v>
      </c>
      <c r="AA16" s="22">
        <v>8350411</v>
      </c>
    </row>
    <row r="17" spans="1:27" ht="13.5">
      <c r="A17" s="2" t="s">
        <v>75</v>
      </c>
      <c r="B17" s="28">
        <v>3532</v>
      </c>
      <c r="C17" s="28">
        <v>3357</v>
      </c>
      <c r="D17" s="28">
        <v>3114</v>
      </c>
      <c r="E17" s="22">
        <v>2756</v>
      </c>
      <c r="F17" s="28">
        <v>2945</v>
      </c>
      <c r="G17" s="28">
        <v>2380</v>
      </c>
      <c r="H17" s="28">
        <v>2871</v>
      </c>
      <c r="I17" s="22">
        <v>2705</v>
      </c>
      <c r="J17" s="28">
        <v>2891558</v>
      </c>
      <c r="K17" s="28">
        <v>2568385</v>
      </c>
      <c r="L17" s="28">
        <v>3104613</v>
      </c>
      <c r="M17" s="22">
        <v>3234</v>
      </c>
      <c r="N17" s="28">
        <v>3294605</v>
      </c>
      <c r="O17" s="22">
        <v>3430808</v>
      </c>
      <c r="P17" s="28">
        <v>3478614</v>
      </c>
      <c r="Q17" s="28">
        <v>3944550</v>
      </c>
      <c r="R17" s="28">
        <v>4078485</v>
      </c>
      <c r="S17" s="22">
        <v>3770025</v>
      </c>
      <c r="T17" s="28">
        <v>4546838</v>
      </c>
      <c r="U17" s="28">
        <v>4427310</v>
      </c>
      <c r="V17" s="28">
        <v>4284711</v>
      </c>
      <c r="W17" s="22">
        <v>3953314</v>
      </c>
      <c r="X17" s="28"/>
      <c r="Y17" s="28"/>
      <c r="Z17" s="28"/>
      <c r="AA17" s="22"/>
    </row>
    <row r="18" spans="1:27" ht="13.5">
      <c r="A18" s="2" t="s">
        <v>221</v>
      </c>
      <c r="B18" s="28">
        <v>120</v>
      </c>
      <c r="C18" s="28">
        <v>91</v>
      </c>
      <c r="D18" s="28">
        <v>63</v>
      </c>
      <c r="E18" s="22">
        <v>78</v>
      </c>
      <c r="F18" s="28">
        <v>103</v>
      </c>
      <c r="G18" s="28">
        <v>88</v>
      </c>
      <c r="H18" s="28">
        <v>67</v>
      </c>
      <c r="I18" s="22">
        <v>81</v>
      </c>
      <c r="J18" s="28">
        <v>108949</v>
      </c>
      <c r="K18" s="28">
        <v>116125</v>
      </c>
      <c r="L18" s="28">
        <v>82467</v>
      </c>
      <c r="M18" s="22">
        <v>84</v>
      </c>
      <c r="N18" s="28">
        <v>111138</v>
      </c>
      <c r="O18" s="22">
        <v>124599</v>
      </c>
      <c r="P18" s="28"/>
      <c r="Q18" s="28"/>
      <c r="R18" s="28"/>
      <c r="S18" s="22">
        <v>128530</v>
      </c>
      <c r="T18" s="28">
        <v>1150562</v>
      </c>
      <c r="U18" s="28">
        <v>1109168</v>
      </c>
      <c r="V18" s="28">
        <v>1054299</v>
      </c>
      <c r="W18" s="22">
        <v>1160078</v>
      </c>
      <c r="X18" s="28">
        <v>1192536</v>
      </c>
      <c r="Y18" s="28">
        <v>1107079</v>
      </c>
      <c r="Z18" s="28">
        <v>794243</v>
      </c>
      <c r="AA18" s="22">
        <v>1073795</v>
      </c>
    </row>
    <row r="19" spans="1:27" ht="13.5">
      <c r="A19" s="2" t="s">
        <v>78</v>
      </c>
      <c r="B19" s="28">
        <v>728</v>
      </c>
      <c r="C19" s="28">
        <v>585</v>
      </c>
      <c r="D19" s="28">
        <v>1021</v>
      </c>
      <c r="E19" s="22">
        <v>821</v>
      </c>
      <c r="F19" s="28">
        <v>883</v>
      </c>
      <c r="G19" s="28">
        <v>426</v>
      </c>
      <c r="H19" s="28">
        <v>617</v>
      </c>
      <c r="I19" s="22">
        <v>515</v>
      </c>
      <c r="J19" s="28">
        <v>551178</v>
      </c>
      <c r="K19" s="28">
        <v>362292</v>
      </c>
      <c r="L19" s="28">
        <v>414632</v>
      </c>
      <c r="M19" s="22">
        <v>284</v>
      </c>
      <c r="N19" s="28">
        <v>307450</v>
      </c>
      <c r="O19" s="22">
        <v>381060</v>
      </c>
      <c r="P19" s="28">
        <v>965570</v>
      </c>
      <c r="Q19" s="28">
        <v>1305201</v>
      </c>
      <c r="R19" s="28">
        <v>1052991</v>
      </c>
      <c r="S19" s="22">
        <v>551379</v>
      </c>
      <c r="T19" s="28">
        <v>1937659</v>
      </c>
      <c r="U19" s="28">
        <v>1280432</v>
      </c>
      <c r="V19" s="28">
        <v>1074081</v>
      </c>
      <c r="W19" s="22">
        <v>468800</v>
      </c>
      <c r="X19" s="28">
        <v>2119841</v>
      </c>
      <c r="Y19" s="28">
        <v>1435861</v>
      </c>
      <c r="Z19" s="28">
        <v>499258</v>
      </c>
      <c r="AA19" s="22">
        <v>260566</v>
      </c>
    </row>
    <row r="20" spans="1:27" ht="13.5">
      <c r="A20" s="2" t="s">
        <v>79</v>
      </c>
      <c r="B20" s="28">
        <v>-116</v>
      </c>
      <c r="C20" s="28">
        <v>-120</v>
      </c>
      <c r="D20" s="28">
        <v>-123</v>
      </c>
      <c r="E20" s="22">
        <v>-112</v>
      </c>
      <c r="F20" s="28">
        <v>-115</v>
      </c>
      <c r="G20" s="28">
        <v>-112</v>
      </c>
      <c r="H20" s="28">
        <v>-105</v>
      </c>
      <c r="I20" s="22">
        <v>-83</v>
      </c>
      <c r="J20" s="28">
        <v>-91946</v>
      </c>
      <c r="K20" s="28">
        <v>-95473</v>
      </c>
      <c r="L20" s="28">
        <v>-86356</v>
      </c>
      <c r="M20" s="22">
        <v>-8</v>
      </c>
      <c r="N20" s="28">
        <v>-8748</v>
      </c>
      <c r="O20" s="22">
        <v>-17368</v>
      </c>
      <c r="P20" s="28">
        <v>-311372</v>
      </c>
      <c r="Q20" s="28">
        <v>-602538</v>
      </c>
      <c r="R20" s="28">
        <v>-610557</v>
      </c>
      <c r="S20" s="22">
        <v>-311478</v>
      </c>
      <c r="T20" s="28">
        <v>-309417</v>
      </c>
      <c r="U20" s="28">
        <v>-308959</v>
      </c>
      <c r="V20" s="28">
        <v>-312430</v>
      </c>
      <c r="W20" s="22">
        <v>-314988</v>
      </c>
      <c r="X20" s="28">
        <v>-611542</v>
      </c>
      <c r="Y20" s="28">
        <v>-614228</v>
      </c>
      <c r="Z20" s="28">
        <v>-18553</v>
      </c>
      <c r="AA20" s="22">
        <v>-22146</v>
      </c>
    </row>
    <row r="21" spans="1:27" ht="13.5">
      <c r="A21" s="2" t="s">
        <v>80</v>
      </c>
      <c r="B21" s="28">
        <v>33557</v>
      </c>
      <c r="C21" s="28">
        <v>39817</v>
      </c>
      <c r="D21" s="28">
        <v>34888</v>
      </c>
      <c r="E21" s="22">
        <v>28137</v>
      </c>
      <c r="F21" s="28">
        <v>30003</v>
      </c>
      <c r="G21" s="28">
        <v>34076</v>
      </c>
      <c r="H21" s="28">
        <v>29783</v>
      </c>
      <c r="I21" s="22">
        <v>30390</v>
      </c>
      <c r="J21" s="28">
        <v>30070510</v>
      </c>
      <c r="K21" s="28">
        <v>34907710</v>
      </c>
      <c r="L21" s="28">
        <v>30974915</v>
      </c>
      <c r="M21" s="22">
        <v>29781</v>
      </c>
      <c r="N21" s="28">
        <v>32445740</v>
      </c>
      <c r="O21" s="22">
        <v>38020333</v>
      </c>
      <c r="P21" s="28">
        <v>37185501</v>
      </c>
      <c r="Q21" s="28">
        <v>34580951</v>
      </c>
      <c r="R21" s="28">
        <v>38393552</v>
      </c>
      <c r="S21" s="22">
        <v>42039591</v>
      </c>
      <c r="T21" s="28">
        <v>43127036</v>
      </c>
      <c r="U21" s="28">
        <v>43055028</v>
      </c>
      <c r="V21" s="28">
        <v>44322086</v>
      </c>
      <c r="W21" s="22">
        <v>48833152</v>
      </c>
      <c r="X21" s="28">
        <v>46608382</v>
      </c>
      <c r="Y21" s="28">
        <v>43301866</v>
      </c>
      <c r="Z21" s="28">
        <v>45412771</v>
      </c>
      <c r="AA21" s="22">
        <v>50628129</v>
      </c>
    </row>
    <row r="22" spans="1:27" ht="13.5">
      <c r="A22" s="3" t="s">
        <v>81</v>
      </c>
      <c r="B22" s="28">
        <v>3296</v>
      </c>
      <c r="C22" s="28">
        <v>3358</v>
      </c>
      <c r="D22" s="28">
        <v>3420</v>
      </c>
      <c r="E22" s="22">
        <v>3483</v>
      </c>
      <c r="F22" s="28">
        <v>3546</v>
      </c>
      <c r="G22" s="28">
        <v>3613</v>
      </c>
      <c r="H22" s="28">
        <v>3681</v>
      </c>
      <c r="I22" s="22">
        <v>3750</v>
      </c>
      <c r="J22" s="28">
        <v>3819328</v>
      </c>
      <c r="K22" s="28">
        <v>3891134</v>
      </c>
      <c r="L22" s="28">
        <v>3966574</v>
      </c>
      <c r="M22" s="22">
        <v>4042</v>
      </c>
      <c r="N22" s="28">
        <v>4110506</v>
      </c>
      <c r="O22" s="22">
        <v>4185129</v>
      </c>
      <c r="P22" s="28"/>
      <c r="Q22" s="28"/>
      <c r="R22" s="28"/>
      <c r="S22" s="22">
        <v>4504593</v>
      </c>
      <c r="T22" s="28">
        <v>4583656</v>
      </c>
      <c r="U22" s="28">
        <v>4672017</v>
      </c>
      <c r="V22" s="28">
        <v>4731085</v>
      </c>
      <c r="W22" s="22">
        <v>4796563</v>
      </c>
      <c r="X22" s="28">
        <v>4895302</v>
      </c>
      <c r="Y22" s="28">
        <v>4991939</v>
      </c>
      <c r="Z22" s="28">
        <v>5061266</v>
      </c>
      <c r="AA22" s="22">
        <v>5065742</v>
      </c>
    </row>
    <row r="23" spans="1:27" ht="13.5">
      <c r="A23" s="3" t="s">
        <v>82</v>
      </c>
      <c r="B23" s="28">
        <v>24</v>
      </c>
      <c r="C23" s="28">
        <v>25</v>
      </c>
      <c r="D23" s="28">
        <v>27</v>
      </c>
      <c r="E23" s="22">
        <v>28</v>
      </c>
      <c r="F23" s="28">
        <v>30</v>
      </c>
      <c r="G23" s="28">
        <v>31</v>
      </c>
      <c r="H23" s="28">
        <v>33</v>
      </c>
      <c r="I23" s="22">
        <v>34</v>
      </c>
      <c r="J23" s="28">
        <v>35834</v>
      </c>
      <c r="K23" s="28">
        <v>36082</v>
      </c>
      <c r="L23" s="28">
        <v>37947</v>
      </c>
      <c r="M23" s="22">
        <v>39</v>
      </c>
      <c r="N23" s="28">
        <v>41742</v>
      </c>
      <c r="O23" s="22">
        <v>43586</v>
      </c>
      <c r="P23" s="28"/>
      <c r="Q23" s="28"/>
      <c r="R23" s="28"/>
      <c r="S23" s="22">
        <v>49950</v>
      </c>
      <c r="T23" s="28">
        <v>51875</v>
      </c>
      <c r="U23" s="28">
        <v>53813</v>
      </c>
      <c r="V23" s="28">
        <v>55762</v>
      </c>
      <c r="W23" s="22">
        <v>57711</v>
      </c>
      <c r="X23" s="28">
        <v>59878</v>
      </c>
      <c r="Y23" s="28">
        <v>62107</v>
      </c>
      <c r="Z23" s="28">
        <v>64000</v>
      </c>
      <c r="AA23" s="22">
        <v>66188</v>
      </c>
    </row>
    <row r="24" spans="1:27" ht="13.5">
      <c r="A24" s="3" t="s">
        <v>222</v>
      </c>
      <c r="B24" s="28">
        <v>202</v>
      </c>
      <c r="C24" s="28">
        <v>212</v>
      </c>
      <c r="D24" s="28">
        <v>221</v>
      </c>
      <c r="E24" s="22">
        <v>235</v>
      </c>
      <c r="F24" s="28">
        <v>265</v>
      </c>
      <c r="G24" s="28">
        <v>279</v>
      </c>
      <c r="H24" s="28">
        <v>293</v>
      </c>
      <c r="I24" s="22">
        <v>311</v>
      </c>
      <c r="J24" s="28">
        <v>349514</v>
      </c>
      <c r="K24" s="28">
        <v>374153</v>
      </c>
      <c r="L24" s="28">
        <v>393647</v>
      </c>
      <c r="M24" s="22">
        <v>422</v>
      </c>
      <c r="N24" s="28">
        <v>434175</v>
      </c>
      <c r="O24" s="22">
        <v>468897</v>
      </c>
      <c r="P24" s="28">
        <v>495682</v>
      </c>
      <c r="Q24" s="28">
        <v>483429</v>
      </c>
      <c r="R24" s="28">
        <v>498934</v>
      </c>
      <c r="S24" s="22">
        <v>541830</v>
      </c>
      <c r="T24" s="28">
        <v>580608</v>
      </c>
      <c r="U24" s="28">
        <v>606704</v>
      </c>
      <c r="V24" s="28">
        <v>584567</v>
      </c>
      <c r="W24" s="22">
        <v>596284</v>
      </c>
      <c r="X24" s="28">
        <v>505650</v>
      </c>
      <c r="Y24" s="28">
        <v>540116</v>
      </c>
      <c r="Z24" s="28">
        <v>576876</v>
      </c>
      <c r="AA24" s="22">
        <v>574150</v>
      </c>
    </row>
    <row r="25" spans="1:27" ht="13.5">
      <c r="A25" s="3" t="s">
        <v>85</v>
      </c>
      <c r="B25" s="28">
        <v>135</v>
      </c>
      <c r="C25" s="28">
        <v>157</v>
      </c>
      <c r="D25" s="28">
        <v>176</v>
      </c>
      <c r="E25" s="22">
        <v>196</v>
      </c>
      <c r="F25" s="28">
        <v>218</v>
      </c>
      <c r="G25" s="28">
        <v>193</v>
      </c>
      <c r="H25" s="28">
        <v>217</v>
      </c>
      <c r="I25" s="22">
        <v>241</v>
      </c>
      <c r="J25" s="28">
        <v>292499</v>
      </c>
      <c r="K25" s="28">
        <v>325797</v>
      </c>
      <c r="L25" s="28">
        <v>401440</v>
      </c>
      <c r="M25" s="22">
        <v>464</v>
      </c>
      <c r="N25" s="28">
        <v>542718</v>
      </c>
      <c r="O25" s="22">
        <v>601202</v>
      </c>
      <c r="P25" s="28">
        <v>750552</v>
      </c>
      <c r="Q25" s="28">
        <v>816476</v>
      </c>
      <c r="R25" s="28">
        <v>879812</v>
      </c>
      <c r="S25" s="22">
        <v>911405</v>
      </c>
      <c r="T25" s="28">
        <v>1058933</v>
      </c>
      <c r="U25" s="28">
        <v>1168688</v>
      </c>
      <c r="V25" s="28">
        <v>1253079</v>
      </c>
      <c r="W25" s="22">
        <v>1297789</v>
      </c>
      <c r="X25" s="28">
        <v>1177475</v>
      </c>
      <c r="Y25" s="28">
        <v>1265099</v>
      </c>
      <c r="Z25" s="28">
        <v>1283582</v>
      </c>
      <c r="AA25" s="22">
        <v>1354104</v>
      </c>
    </row>
    <row r="26" spans="1:27" ht="13.5">
      <c r="A26" s="3" t="s">
        <v>86</v>
      </c>
      <c r="B26" s="28">
        <v>3059</v>
      </c>
      <c r="C26" s="28">
        <v>3059</v>
      </c>
      <c r="D26" s="28">
        <v>3059</v>
      </c>
      <c r="E26" s="22">
        <v>3059</v>
      </c>
      <c r="F26" s="28">
        <v>3059</v>
      </c>
      <c r="G26" s="28">
        <v>3059</v>
      </c>
      <c r="H26" s="28">
        <v>3059</v>
      </c>
      <c r="I26" s="22">
        <v>3059</v>
      </c>
      <c r="J26" s="28">
        <v>3059209</v>
      </c>
      <c r="K26" s="28">
        <v>3059209</v>
      </c>
      <c r="L26" s="28">
        <v>3059209</v>
      </c>
      <c r="M26" s="22">
        <v>3059</v>
      </c>
      <c r="N26" s="28">
        <v>3059209</v>
      </c>
      <c r="O26" s="22">
        <v>3059209</v>
      </c>
      <c r="P26" s="28">
        <v>3059209</v>
      </c>
      <c r="Q26" s="28">
        <v>3059209</v>
      </c>
      <c r="R26" s="28">
        <v>3059209</v>
      </c>
      <c r="S26" s="22">
        <v>3059209</v>
      </c>
      <c r="T26" s="28">
        <v>3059209</v>
      </c>
      <c r="U26" s="28">
        <v>3059209</v>
      </c>
      <c r="V26" s="28">
        <v>3059209</v>
      </c>
      <c r="W26" s="22">
        <v>3059209</v>
      </c>
      <c r="X26" s="28">
        <v>3059209</v>
      </c>
      <c r="Y26" s="28">
        <v>3058767</v>
      </c>
      <c r="Z26" s="28">
        <v>3058767</v>
      </c>
      <c r="AA26" s="22">
        <v>3058767</v>
      </c>
    </row>
    <row r="27" spans="1:27" ht="13.5">
      <c r="A27" s="3" t="s">
        <v>87</v>
      </c>
      <c r="B27" s="28">
        <v>6717</v>
      </c>
      <c r="C27" s="28">
        <v>6812</v>
      </c>
      <c r="D27" s="28">
        <v>6904</v>
      </c>
      <c r="E27" s="22">
        <v>7003</v>
      </c>
      <c r="F27" s="28">
        <v>7119</v>
      </c>
      <c r="G27" s="28">
        <v>7177</v>
      </c>
      <c r="H27" s="28">
        <v>7285</v>
      </c>
      <c r="I27" s="22">
        <v>7396</v>
      </c>
      <c r="J27" s="28">
        <v>7569880</v>
      </c>
      <c r="K27" s="28">
        <v>7696843</v>
      </c>
      <c r="L27" s="28">
        <v>7868719</v>
      </c>
      <c r="M27" s="22">
        <v>8034</v>
      </c>
      <c r="N27" s="28">
        <v>8192713</v>
      </c>
      <c r="O27" s="22">
        <v>8359983</v>
      </c>
      <c r="P27" s="28">
        <v>8650099</v>
      </c>
      <c r="Q27" s="28">
        <v>8787796</v>
      </c>
      <c r="R27" s="28">
        <v>8943731</v>
      </c>
      <c r="S27" s="22">
        <v>9110049</v>
      </c>
      <c r="T27" s="28">
        <v>9526547</v>
      </c>
      <c r="U27" s="28">
        <v>9755137</v>
      </c>
      <c r="V27" s="28">
        <v>10145577</v>
      </c>
      <c r="W27" s="22">
        <v>10030209</v>
      </c>
      <c r="X27" s="28">
        <v>9730264</v>
      </c>
      <c r="Y27" s="28">
        <v>10059012</v>
      </c>
      <c r="Z27" s="28">
        <v>10102296</v>
      </c>
      <c r="AA27" s="22">
        <v>10118952</v>
      </c>
    </row>
    <row r="28" spans="1:27" ht="13.5">
      <c r="A28" s="3" t="s">
        <v>88</v>
      </c>
      <c r="B28" s="28">
        <v>26</v>
      </c>
      <c r="C28" s="28">
        <v>26</v>
      </c>
      <c r="D28" s="28">
        <v>26</v>
      </c>
      <c r="E28" s="22">
        <v>26</v>
      </c>
      <c r="F28" s="28">
        <v>26</v>
      </c>
      <c r="G28" s="28">
        <v>26</v>
      </c>
      <c r="H28" s="28">
        <v>26</v>
      </c>
      <c r="I28" s="22">
        <v>26</v>
      </c>
      <c r="J28" s="28">
        <v>26608</v>
      </c>
      <c r="K28" s="28">
        <v>26608</v>
      </c>
      <c r="L28" s="28">
        <v>26608</v>
      </c>
      <c r="M28" s="22">
        <v>26</v>
      </c>
      <c r="N28" s="28">
        <v>26608</v>
      </c>
      <c r="O28" s="22">
        <v>26813</v>
      </c>
      <c r="P28" s="28"/>
      <c r="Q28" s="28"/>
      <c r="R28" s="28"/>
      <c r="S28" s="22">
        <v>27010</v>
      </c>
      <c r="T28" s="28">
        <v>27010</v>
      </c>
      <c r="U28" s="28">
        <v>27010</v>
      </c>
      <c r="V28" s="28">
        <v>27082</v>
      </c>
      <c r="W28" s="22">
        <v>27082</v>
      </c>
      <c r="X28" s="28">
        <v>27082</v>
      </c>
      <c r="Y28" s="28">
        <v>27154</v>
      </c>
      <c r="Z28" s="28">
        <v>27154</v>
      </c>
      <c r="AA28" s="22">
        <v>27154</v>
      </c>
    </row>
    <row r="29" spans="1:27" ht="13.5">
      <c r="A29" s="3" t="s">
        <v>78</v>
      </c>
      <c r="B29" s="28">
        <v>83</v>
      </c>
      <c r="C29" s="28">
        <v>139</v>
      </c>
      <c r="D29" s="28">
        <v>177</v>
      </c>
      <c r="E29" s="22">
        <v>233</v>
      </c>
      <c r="F29" s="28">
        <v>287</v>
      </c>
      <c r="G29" s="28">
        <v>345</v>
      </c>
      <c r="H29" s="28">
        <v>409</v>
      </c>
      <c r="I29" s="22">
        <v>473</v>
      </c>
      <c r="J29" s="28">
        <v>522115</v>
      </c>
      <c r="K29" s="28">
        <v>579967</v>
      </c>
      <c r="L29" s="28">
        <v>644040</v>
      </c>
      <c r="M29" s="22">
        <v>708</v>
      </c>
      <c r="N29" s="28">
        <v>776887</v>
      </c>
      <c r="O29" s="22">
        <v>840273</v>
      </c>
      <c r="P29" s="28"/>
      <c r="Q29" s="28"/>
      <c r="R29" s="28"/>
      <c r="S29" s="22">
        <v>1073653</v>
      </c>
      <c r="T29" s="28">
        <v>1120101</v>
      </c>
      <c r="U29" s="28">
        <v>1192106</v>
      </c>
      <c r="V29" s="28">
        <v>877301</v>
      </c>
      <c r="W29" s="22">
        <v>901552</v>
      </c>
      <c r="X29" s="28">
        <v>385068</v>
      </c>
      <c r="Y29" s="28">
        <v>316880</v>
      </c>
      <c r="Z29" s="28">
        <v>338504</v>
      </c>
      <c r="AA29" s="22">
        <v>360277</v>
      </c>
    </row>
    <row r="30" spans="1:27" ht="13.5">
      <c r="A30" s="3" t="s">
        <v>90</v>
      </c>
      <c r="B30" s="28">
        <v>110</v>
      </c>
      <c r="C30" s="28">
        <v>165</v>
      </c>
      <c r="D30" s="28">
        <v>204</v>
      </c>
      <c r="E30" s="22">
        <v>260</v>
      </c>
      <c r="F30" s="28">
        <v>314</v>
      </c>
      <c r="G30" s="28">
        <v>371</v>
      </c>
      <c r="H30" s="28">
        <v>435</v>
      </c>
      <c r="I30" s="22">
        <v>499</v>
      </c>
      <c r="J30" s="28">
        <v>548724</v>
      </c>
      <c r="K30" s="28">
        <v>606575</v>
      </c>
      <c r="L30" s="28">
        <v>670649</v>
      </c>
      <c r="M30" s="22">
        <v>735</v>
      </c>
      <c r="N30" s="28">
        <v>803495</v>
      </c>
      <c r="O30" s="22">
        <v>867087</v>
      </c>
      <c r="P30" s="28">
        <v>910821</v>
      </c>
      <c r="Q30" s="28">
        <v>977859</v>
      </c>
      <c r="R30" s="28">
        <v>1032729</v>
      </c>
      <c r="S30" s="22">
        <v>1100664</v>
      </c>
      <c r="T30" s="28">
        <v>1147111</v>
      </c>
      <c r="U30" s="28">
        <v>1219116</v>
      </c>
      <c r="V30" s="28">
        <v>904384</v>
      </c>
      <c r="W30" s="22">
        <v>928635</v>
      </c>
      <c r="X30" s="28">
        <v>412151</v>
      </c>
      <c r="Y30" s="28">
        <v>344035</v>
      </c>
      <c r="Z30" s="28">
        <v>365659</v>
      </c>
      <c r="AA30" s="22">
        <v>387432</v>
      </c>
    </row>
    <row r="31" spans="1:27" ht="13.5">
      <c r="A31" s="3" t="s">
        <v>91</v>
      </c>
      <c r="B31" s="28">
        <v>6884</v>
      </c>
      <c r="C31" s="28">
        <v>6550</v>
      </c>
      <c r="D31" s="28">
        <v>7043</v>
      </c>
      <c r="E31" s="22">
        <v>6937</v>
      </c>
      <c r="F31" s="28">
        <v>6657</v>
      </c>
      <c r="G31" s="28">
        <v>6500</v>
      </c>
      <c r="H31" s="28">
        <v>5562</v>
      </c>
      <c r="I31" s="22">
        <v>5134</v>
      </c>
      <c r="J31" s="28">
        <v>5016008</v>
      </c>
      <c r="K31" s="28">
        <v>5233642</v>
      </c>
      <c r="L31" s="28">
        <v>4782320</v>
      </c>
      <c r="M31" s="22">
        <v>4773</v>
      </c>
      <c r="N31" s="28">
        <v>5000632</v>
      </c>
      <c r="O31" s="22">
        <v>4954943</v>
      </c>
      <c r="P31" s="28">
        <v>4905919</v>
      </c>
      <c r="Q31" s="28">
        <v>4781358</v>
      </c>
      <c r="R31" s="28">
        <v>4856119</v>
      </c>
      <c r="S31" s="22">
        <v>4909407</v>
      </c>
      <c r="T31" s="28">
        <v>4652627</v>
      </c>
      <c r="U31" s="28">
        <v>4972256</v>
      </c>
      <c r="V31" s="28">
        <v>5077944</v>
      </c>
      <c r="W31" s="22">
        <v>4901734</v>
      </c>
      <c r="X31" s="28">
        <v>5564838</v>
      </c>
      <c r="Y31" s="28">
        <v>6423492</v>
      </c>
      <c r="Z31" s="28">
        <v>7260919</v>
      </c>
      <c r="AA31" s="22">
        <v>5446209</v>
      </c>
    </row>
    <row r="32" spans="1:27" ht="13.5">
      <c r="A32" s="3" t="s">
        <v>223</v>
      </c>
      <c r="B32" s="28">
        <v>113</v>
      </c>
      <c r="C32" s="28">
        <v>112</v>
      </c>
      <c r="D32" s="28">
        <v>91</v>
      </c>
      <c r="E32" s="22">
        <v>90</v>
      </c>
      <c r="F32" s="28">
        <v>93</v>
      </c>
      <c r="G32" s="28">
        <v>91</v>
      </c>
      <c r="H32" s="28">
        <v>80</v>
      </c>
      <c r="I32" s="22">
        <v>82</v>
      </c>
      <c r="J32" s="28">
        <v>81673</v>
      </c>
      <c r="K32" s="28">
        <v>80478</v>
      </c>
      <c r="L32" s="28">
        <v>70021</v>
      </c>
      <c r="M32" s="22">
        <v>71</v>
      </c>
      <c r="N32" s="28">
        <v>73996</v>
      </c>
      <c r="O32" s="22">
        <v>72789</v>
      </c>
      <c r="P32" s="28"/>
      <c r="Q32" s="28"/>
      <c r="R32" s="28"/>
      <c r="S32" s="22">
        <v>59329</v>
      </c>
      <c r="T32" s="28"/>
      <c r="U32" s="28"/>
      <c r="V32" s="28"/>
      <c r="W32" s="22">
        <v>45988</v>
      </c>
      <c r="X32" s="28"/>
      <c r="Y32" s="28"/>
      <c r="Z32" s="28"/>
      <c r="AA32" s="22">
        <v>33377</v>
      </c>
    </row>
    <row r="33" spans="1:27" ht="13.5">
      <c r="A33" s="3" t="s">
        <v>221</v>
      </c>
      <c r="B33" s="28">
        <v>156</v>
      </c>
      <c r="C33" s="28">
        <v>155</v>
      </c>
      <c r="D33" s="28">
        <v>164</v>
      </c>
      <c r="E33" s="22">
        <v>126</v>
      </c>
      <c r="F33" s="28">
        <v>112</v>
      </c>
      <c r="G33" s="28">
        <v>112</v>
      </c>
      <c r="H33" s="28">
        <v>111</v>
      </c>
      <c r="I33" s="22">
        <v>108</v>
      </c>
      <c r="J33" s="28">
        <v>93381</v>
      </c>
      <c r="K33" s="28">
        <v>86619</v>
      </c>
      <c r="L33" s="28">
        <v>54703</v>
      </c>
      <c r="M33" s="22">
        <v>89</v>
      </c>
      <c r="N33" s="28">
        <v>164443</v>
      </c>
      <c r="O33" s="22">
        <v>161004</v>
      </c>
      <c r="P33" s="28"/>
      <c r="Q33" s="28"/>
      <c r="R33" s="28"/>
      <c r="S33" s="22">
        <v>130622</v>
      </c>
      <c r="T33" s="28">
        <v>6294962</v>
      </c>
      <c r="U33" s="28">
        <v>5299451</v>
      </c>
      <c r="V33" s="28">
        <v>5352690</v>
      </c>
      <c r="W33" s="22">
        <v>4867581</v>
      </c>
      <c r="X33" s="28">
        <v>5041037</v>
      </c>
      <c r="Y33" s="28">
        <v>4769693</v>
      </c>
      <c r="Z33" s="28">
        <v>4252977</v>
      </c>
      <c r="AA33" s="22">
        <v>4111625</v>
      </c>
    </row>
    <row r="34" spans="1:27" ht="13.5">
      <c r="A34" s="3" t="s">
        <v>78</v>
      </c>
      <c r="B34" s="28">
        <v>592</v>
      </c>
      <c r="C34" s="28">
        <v>608</v>
      </c>
      <c r="D34" s="28">
        <v>489</v>
      </c>
      <c r="E34" s="22">
        <v>490</v>
      </c>
      <c r="F34" s="28">
        <v>501</v>
      </c>
      <c r="G34" s="28">
        <v>522</v>
      </c>
      <c r="H34" s="28">
        <v>595</v>
      </c>
      <c r="I34" s="22">
        <v>613</v>
      </c>
      <c r="J34" s="28">
        <v>630806</v>
      </c>
      <c r="K34" s="28">
        <v>646720</v>
      </c>
      <c r="L34" s="28">
        <v>547214</v>
      </c>
      <c r="M34" s="22">
        <v>573</v>
      </c>
      <c r="N34" s="28">
        <v>571638</v>
      </c>
      <c r="O34" s="22">
        <v>571114</v>
      </c>
      <c r="P34" s="28">
        <v>748572</v>
      </c>
      <c r="Q34" s="28">
        <v>808456</v>
      </c>
      <c r="R34" s="28">
        <v>856740</v>
      </c>
      <c r="S34" s="22">
        <v>685444</v>
      </c>
      <c r="T34" s="28">
        <v>634084</v>
      </c>
      <c r="U34" s="28">
        <v>698871</v>
      </c>
      <c r="V34" s="28">
        <v>703968</v>
      </c>
      <c r="W34" s="22">
        <v>670826</v>
      </c>
      <c r="X34" s="28">
        <v>870793</v>
      </c>
      <c r="Y34" s="28">
        <v>775096</v>
      </c>
      <c r="Z34" s="28">
        <v>775825</v>
      </c>
      <c r="AA34" s="22">
        <v>764584</v>
      </c>
    </row>
    <row r="35" spans="1:27" ht="13.5">
      <c r="A35" s="3" t="s">
        <v>79</v>
      </c>
      <c r="B35" s="28">
        <v>-8</v>
      </c>
      <c r="C35" s="28">
        <v>-8</v>
      </c>
      <c r="D35" s="28">
        <v>-8</v>
      </c>
      <c r="E35" s="22">
        <v>-8</v>
      </c>
      <c r="F35" s="28">
        <v>-13</v>
      </c>
      <c r="G35" s="28">
        <v>-23</v>
      </c>
      <c r="H35" s="28">
        <v>-27</v>
      </c>
      <c r="I35" s="22">
        <v>-27</v>
      </c>
      <c r="J35" s="28">
        <v>-27690</v>
      </c>
      <c r="K35" s="28">
        <v>-27690</v>
      </c>
      <c r="L35" s="28">
        <v>-31852</v>
      </c>
      <c r="M35" s="22">
        <v>-31</v>
      </c>
      <c r="N35" s="28">
        <v>-30565</v>
      </c>
      <c r="O35" s="22">
        <v>-30565</v>
      </c>
      <c r="P35" s="28">
        <v>-30345</v>
      </c>
      <c r="Q35" s="28">
        <v>-30345</v>
      </c>
      <c r="R35" s="28">
        <v>-29690</v>
      </c>
      <c r="S35" s="22">
        <v>-29690</v>
      </c>
      <c r="T35" s="28">
        <v>-27092</v>
      </c>
      <c r="U35" s="28">
        <v>-27092</v>
      </c>
      <c r="V35" s="28">
        <v>-30590</v>
      </c>
      <c r="W35" s="22">
        <v>-30590</v>
      </c>
      <c r="X35" s="28">
        <v>-24045</v>
      </c>
      <c r="Y35" s="28">
        <v>-24045</v>
      </c>
      <c r="Z35" s="28">
        <v>-22470</v>
      </c>
      <c r="AA35" s="22">
        <v>-22470</v>
      </c>
    </row>
    <row r="36" spans="1:27" ht="13.5">
      <c r="A36" s="3" t="s">
        <v>94</v>
      </c>
      <c r="B36" s="28">
        <v>7738</v>
      </c>
      <c r="C36" s="28">
        <v>7418</v>
      </c>
      <c r="D36" s="28">
        <v>7780</v>
      </c>
      <c r="E36" s="22">
        <v>7636</v>
      </c>
      <c r="F36" s="28">
        <v>7350</v>
      </c>
      <c r="G36" s="28">
        <v>7203</v>
      </c>
      <c r="H36" s="28">
        <v>6322</v>
      </c>
      <c r="I36" s="22">
        <v>5910</v>
      </c>
      <c r="J36" s="28">
        <v>5794179</v>
      </c>
      <c r="K36" s="28">
        <v>6019770</v>
      </c>
      <c r="L36" s="28">
        <v>5422407</v>
      </c>
      <c r="M36" s="22">
        <v>5475</v>
      </c>
      <c r="N36" s="28">
        <v>5780146</v>
      </c>
      <c r="O36" s="22">
        <v>5729288</v>
      </c>
      <c r="P36" s="28">
        <v>5624147</v>
      </c>
      <c r="Q36" s="28">
        <v>5559470</v>
      </c>
      <c r="R36" s="28">
        <v>5683169</v>
      </c>
      <c r="S36" s="22">
        <v>5755113</v>
      </c>
      <c r="T36" s="28">
        <v>11554582</v>
      </c>
      <c r="U36" s="28">
        <v>10943487</v>
      </c>
      <c r="V36" s="28">
        <v>11104013</v>
      </c>
      <c r="W36" s="22">
        <v>10455541</v>
      </c>
      <c r="X36" s="28">
        <v>11452623</v>
      </c>
      <c r="Y36" s="28">
        <v>11944238</v>
      </c>
      <c r="Z36" s="28">
        <v>12267252</v>
      </c>
      <c r="AA36" s="22">
        <v>10333326</v>
      </c>
    </row>
    <row r="37" spans="1:27" ht="13.5">
      <c r="A37" s="2" t="s">
        <v>95</v>
      </c>
      <c r="B37" s="28">
        <v>14566</v>
      </c>
      <c r="C37" s="28">
        <v>14396</v>
      </c>
      <c r="D37" s="28">
        <v>14889</v>
      </c>
      <c r="E37" s="22">
        <v>14900</v>
      </c>
      <c r="F37" s="28">
        <v>14784</v>
      </c>
      <c r="G37" s="28">
        <v>14752</v>
      </c>
      <c r="H37" s="28">
        <v>14043</v>
      </c>
      <c r="I37" s="22">
        <v>13806</v>
      </c>
      <c r="J37" s="28">
        <v>13912784</v>
      </c>
      <c r="K37" s="28">
        <v>14323189</v>
      </c>
      <c r="L37" s="28">
        <v>13961776</v>
      </c>
      <c r="M37" s="22">
        <v>14246</v>
      </c>
      <c r="N37" s="28">
        <v>14776355</v>
      </c>
      <c r="O37" s="22">
        <v>14956358</v>
      </c>
      <c r="P37" s="28">
        <v>15185068</v>
      </c>
      <c r="Q37" s="28">
        <v>15325126</v>
      </c>
      <c r="R37" s="28">
        <v>15659630</v>
      </c>
      <c r="S37" s="22">
        <v>15965827</v>
      </c>
      <c r="T37" s="28">
        <v>22228242</v>
      </c>
      <c r="U37" s="28">
        <v>21917741</v>
      </c>
      <c r="V37" s="28">
        <v>22153975</v>
      </c>
      <c r="W37" s="22">
        <v>21414386</v>
      </c>
      <c r="X37" s="28">
        <v>21595039</v>
      </c>
      <c r="Y37" s="28">
        <v>22347286</v>
      </c>
      <c r="Z37" s="28">
        <v>22735208</v>
      </c>
      <c r="AA37" s="22">
        <v>20839711</v>
      </c>
    </row>
    <row r="38" spans="1:27" ht="14.25" thickBot="1">
      <c r="A38" s="4" t="s">
        <v>96</v>
      </c>
      <c r="B38" s="29">
        <v>48124</v>
      </c>
      <c r="C38" s="29">
        <v>54214</v>
      </c>
      <c r="D38" s="29">
        <v>49777</v>
      </c>
      <c r="E38" s="23">
        <v>43038</v>
      </c>
      <c r="F38" s="29">
        <v>44788</v>
      </c>
      <c r="G38" s="29">
        <v>48829</v>
      </c>
      <c r="H38" s="29">
        <v>43826</v>
      </c>
      <c r="I38" s="23">
        <v>44197</v>
      </c>
      <c r="J38" s="29">
        <v>43983294</v>
      </c>
      <c r="K38" s="29">
        <v>49230900</v>
      </c>
      <c r="L38" s="29">
        <v>44936691</v>
      </c>
      <c r="M38" s="23">
        <v>44027</v>
      </c>
      <c r="N38" s="29">
        <v>47222096</v>
      </c>
      <c r="O38" s="23">
        <v>52976692</v>
      </c>
      <c r="P38" s="29">
        <v>52370569</v>
      </c>
      <c r="Q38" s="29">
        <v>49906077</v>
      </c>
      <c r="R38" s="29">
        <v>54053182</v>
      </c>
      <c r="S38" s="23">
        <v>58005418</v>
      </c>
      <c r="T38" s="29">
        <v>65355278</v>
      </c>
      <c r="U38" s="29">
        <v>64972770</v>
      </c>
      <c r="V38" s="29">
        <v>66476062</v>
      </c>
      <c r="W38" s="23">
        <v>70247538</v>
      </c>
      <c r="X38" s="29">
        <v>68203422</v>
      </c>
      <c r="Y38" s="29">
        <v>65649152</v>
      </c>
      <c r="Z38" s="29">
        <v>68147979</v>
      </c>
      <c r="AA38" s="23">
        <v>71467841</v>
      </c>
    </row>
    <row r="39" spans="1:27" ht="14.25" thickTop="1">
      <c r="A39" s="2" t="s">
        <v>97</v>
      </c>
      <c r="B39" s="28">
        <v>3393</v>
      </c>
      <c r="C39" s="28">
        <v>3492</v>
      </c>
      <c r="D39" s="28">
        <v>3202</v>
      </c>
      <c r="E39" s="22">
        <v>2146</v>
      </c>
      <c r="F39" s="28">
        <v>2463</v>
      </c>
      <c r="G39" s="28">
        <v>2803</v>
      </c>
      <c r="H39" s="28">
        <v>2675</v>
      </c>
      <c r="I39" s="22">
        <v>2046</v>
      </c>
      <c r="J39" s="28">
        <v>2374509</v>
      </c>
      <c r="K39" s="28">
        <v>1907186</v>
      </c>
      <c r="L39" s="28">
        <v>1361956</v>
      </c>
      <c r="M39" s="22">
        <v>861</v>
      </c>
      <c r="N39" s="28">
        <v>800214</v>
      </c>
      <c r="O39" s="22">
        <v>1056120</v>
      </c>
      <c r="P39" s="28"/>
      <c r="Q39" s="28"/>
      <c r="R39" s="28"/>
      <c r="S39" s="22">
        <v>1291041</v>
      </c>
      <c r="T39" s="28">
        <v>1315201</v>
      </c>
      <c r="U39" s="28">
        <v>1122581</v>
      </c>
      <c r="V39" s="28">
        <v>1338553</v>
      </c>
      <c r="W39" s="22">
        <v>1616970</v>
      </c>
      <c r="X39" s="28">
        <v>1018295</v>
      </c>
      <c r="Y39" s="28">
        <v>918045</v>
      </c>
      <c r="Z39" s="28">
        <v>1092425</v>
      </c>
      <c r="AA39" s="22">
        <v>959944</v>
      </c>
    </row>
    <row r="40" spans="1:27" ht="13.5">
      <c r="A40" s="2" t="s">
        <v>98</v>
      </c>
      <c r="B40" s="28">
        <v>8083</v>
      </c>
      <c r="C40" s="28">
        <v>11364</v>
      </c>
      <c r="D40" s="28">
        <v>9056</v>
      </c>
      <c r="E40" s="22">
        <v>6477</v>
      </c>
      <c r="F40" s="28">
        <v>5801</v>
      </c>
      <c r="G40" s="28">
        <v>7763</v>
      </c>
      <c r="H40" s="28">
        <v>6117</v>
      </c>
      <c r="I40" s="22">
        <v>5747</v>
      </c>
      <c r="J40" s="28">
        <v>5019069</v>
      </c>
      <c r="K40" s="28">
        <v>8959154</v>
      </c>
      <c r="L40" s="28">
        <v>8627926</v>
      </c>
      <c r="M40" s="22">
        <v>8853</v>
      </c>
      <c r="N40" s="28">
        <v>9285592</v>
      </c>
      <c r="O40" s="22">
        <v>10981340</v>
      </c>
      <c r="P40" s="28"/>
      <c r="Q40" s="28"/>
      <c r="R40" s="28"/>
      <c r="S40" s="22">
        <v>12029084</v>
      </c>
      <c r="T40" s="28">
        <v>10117047</v>
      </c>
      <c r="U40" s="28">
        <v>8937544</v>
      </c>
      <c r="V40" s="28">
        <v>9625253</v>
      </c>
      <c r="W40" s="22">
        <v>13596891</v>
      </c>
      <c r="X40" s="28">
        <v>12459645</v>
      </c>
      <c r="Y40" s="28">
        <v>10190318</v>
      </c>
      <c r="Z40" s="28">
        <v>10973005</v>
      </c>
      <c r="AA40" s="22">
        <v>14037753</v>
      </c>
    </row>
    <row r="41" spans="1:27" ht="13.5">
      <c r="A41" s="2" t="s">
        <v>99</v>
      </c>
      <c r="B41" s="28">
        <v>6750</v>
      </c>
      <c r="C41" s="28">
        <v>8300</v>
      </c>
      <c r="D41" s="28">
        <v>8250</v>
      </c>
      <c r="E41" s="22">
        <v>6950</v>
      </c>
      <c r="F41" s="28">
        <v>6950</v>
      </c>
      <c r="G41" s="28">
        <v>6950</v>
      </c>
      <c r="H41" s="28">
        <v>5100</v>
      </c>
      <c r="I41" s="22">
        <v>5100</v>
      </c>
      <c r="J41" s="28">
        <v>5100000</v>
      </c>
      <c r="K41" s="28">
        <v>5100000</v>
      </c>
      <c r="L41" s="28">
        <v>4150000</v>
      </c>
      <c r="M41" s="22">
        <v>3250</v>
      </c>
      <c r="N41" s="28">
        <v>3150000</v>
      </c>
      <c r="O41" s="22">
        <v>5150000</v>
      </c>
      <c r="P41" s="28">
        <v>6219253</v>
      </c>
      <c r="Q41" s="28">
        <v>4429774</v>
      </c>
      <c r="R41" s="28">
        <v>4416160</v>
      </c>
      <c r="S41" s="22">
        <v>2400000</v>
      </c>
      <c r="T41" s="28">
        <v>1315000</v>
      </c>
      <c r="U41" s="28">
        <v>1310011</v>
      </c>
      <c r="V41" s="28">
        <v>1300000</v>
      </c>
      <c r="W41" s="22">
        <v>1300000</v>
      </c>
      <c r="X41" s="28">
        <v>1300000</v>
      </c>
      <c r="Y41" s="28">
        <v>1300000</v>
      </c>
      <c r="Z41" s="28">
        <v>1300000</v>
      </c>
      <c r="AA41" s="22">
        <v>1300000</v>
      </c>
    </row>
    <row r="42" spans="1:27" ht="13.5">
      <c r="A42" s="2" t="s">
        <v>100</v>
      </c>
      <c r="B42" s="28">
        <v>74</v>
      </c>
      <c r="C42" s="28">
        <v>74</v>
      </c>
      <c r="D42" s="28">
        <v>1074</v>
      </c>
      <c r="E42" s="22">
        <v>1074</v>
      </c>
      <c r="F42" s="28">
        <v>1074</v>
      </c>
      <c r="G42" s="28">
        <v>1054</v>
      </c>
      <c r="H42" s="28">
        <v>1907</v>
      </c>
      <c r="I42" s="22">
        <v>1857</v>
      </c>
      <c r="J42" s="28">
        <v>1862000</v>
      </c>
      <c r="K42" s="28">
        <v>1866320</v>
      </c>
      <c r="L42" s="28">
        <v>1525</v>
      </c>
      <c r="M42" s="22">
        <v>3</v>
      </c>
      <c r="N42" s="28">
        <v>8441</v>
      </c>
      <c r="O42" s="22">
        <v>11132</v>
      </c>
      <c r="P42" s="28"/>
      <c r="Q42" s="28"/>
      <c r="R42" s="28"/>
      <c r="S42" s="22">
        <v>2009900</v>
      </c>
      <c r="T42" s="28"/>
      <c r="U42" s="28"/>
      <c r="V42" s="28">
        <v>8150</v>
      </c>
      <c r="W42" s="22">
        <v>15659</v>
      </c>
      <c r="X42" s="28">
        <v>16360</v>
      </c>
      <c r="Y42" s="28">
        <v>24070</v>
      </c>
      <c r="Z42" s="28">
        <v>13200</v>
      </c>
      <c r="AA42" s="22">
        <v>10000</v>
      </c>
    </row>
    <row r="43" spans="1:27" ht="13.5">
      <c r="A43" s="2" t="s">
        <v>101</v>
      </c>
      <c r="B43" s="28">
        <v>422</v>
      </c>
      <c r="C43" s="28">
        <v>1185</v>
      </c>
      <c r="D43" s="28">
        <v>107</v>
      </c>
      <c r="E43" s="22">
        <v>86</v>
      </c>
      <c r="F43" s="28">
        <v>116</v>
      </c>
      <c r="G43" s="28">
        <v>127</v>
      </c>
      <c r="H43" s="28">
        <v>110</v>
      </c>
      <c r="I43" s="22">
        <v>1875</v>
      </c>
      <c r="J43" s="28">
        <v>36257</v>
      </c>
      <c r="K43" s="28">
        <v>106611</v>
      </c>
      <c r="L43" s="28">
        <v>53764</v>
      </c>
      <c r="M43" s="22">
        <v>151</v>
      </c>
      <c r="N43" s="28">
        <v>66741</v>
      </c>
      <c r="O43" s="22">
        <v>193558</v>
      </c>
      <c r="P43" s="28">
        <v>100164</v>
      </c>
      <c r="Q43" s="28">
        <v>251617</v>
      </c>
      <c r="R43" s="28">
        <v>201787</v>
      </c>
      <c r="S43" s="22">
        <v>242099</v>
      </c>
      <c r="T43" s="28">
        <v>149029</v>
      </c>
      <c r="U43" s="28">
        <v>290240</v>
      </c>
      <c r="V43" s="28">
        <v>214521</v>
      </c>
      <c r="W43" s="22">
        <v>197570</v>
      </c>
      <c r="X43" s="28">
        <v>144274</v>
      </c>
      <c r="Y43" s="28">
        <v>340699</v>
      </c>
      <c r="Z43" s="28">
        <v>385532</v>
      </c>
      <c r="AA43" s="22">
        <v>1260202</v>
      </c>
    </row>
    <row r="44" spans="1:27" ht="13.5">
      <c r="A44" s="2" t="s">
        <v>102</v>
      </c>
      <c r="B44" s="28">
        <v>989</v>
      </c>
      <c r="C44" s="28">
        <v>1220</v>
      </c>
      <c r="D44" s="28">
        <v>1307</v>
      </c>
      <c r="E44" s="22">
        <v>1121</v>
      </c>
      <c r="F44" s="28">
        <v>1064</v>
      </c>
      <c r="G44" s="28">
        <v>1223</v>
      </c>
      <c r="H44" s="28">
        <v>1151</v>
      </c>
      <c r="I44" s="22">
        <v>1298</v>
      </c>
      <c r="J44" s="28">
        <v>1228399</v>
      </c>
      <c r="K44" s="28">
        <v>1388343</v>
      </c>
      <c r="L44" s="28">
        <v>1277193</v>
      </c>
      <c r="M44" s="22">
        <v>1209</v>
      </c>
      <c r="N44" s="28">
        <v>1513626</v>
      </c>
      <c r="O44" s="22">
        <v>1914204</v>
      </c>
      <c r="P44" s="28">
        <v>2073137</v>
      </c>
      <c r="Q44" s="28">
        <v>1829551</v>
      </c>
      <c r="R44" s="28">
        <v>2055632</v>
      </c>
      <c r="S44" s="22">
        <v>2042228</v>
      </c>
      <c r="T44" s="28">
        <v>2901509</v>
      </c>
      <c r="U44" s="28">
        <v>2684803</v>
      </c>
      <c r="V44" s="28">
        <v>3182551</v>
      </c>
      <c r="W44" s="22">
        <v>2709147</v>
      </c>
      <c r="X44" s="28">
        <v>2512010</v>
      </c>
      <c r="Y44" s="28">
        <v>2280126</v>
      </c>
      <c r="Z44" s="28">
        <v>2771087</v>
      </c>
      <c r="AA44" s="22">
        <v>2230634</v>
      </c>
    </row>
    <row r="45" spans="1:27" ht="13.5">
      <c r="A45" s="2" t="s">
        <v>103</v>
      </c>
      <c r="B45" s="28">
        <v>423</v>
      </c>
      <c r="C45" s="28">
        <v>629</v>
      </c>
      <c r="D45" s="28">
        <v>263</v>
      </c>
      <c r="E45" s="22">
        <v>317</v>
      </c>
      <c r="F45" s="28">
        <v>483</v>
      </c>
      <c r="G45" s="28">
        <v>490</v>
      </c>
      <c r="H45" s="28">
        <v>104</v>
      </c>
      <c r="I45" s="22">
        <v>468</v>
      </c>
      <c r="J45" s="28">
        <v>452031</v>
      </c>
      <c r="K45" s="28">
        <v>517925</v>
      </c>
      <c r="L45" s="28">
        <v>116529</v>
      </c>
      <c r="M45" s="22">
        <v>174</v>
      </c>
      <c r="N45" s="28">
        <v>87424</v>
      </c>
      <c r="O45" s="22">
        <v>217642</v>
      </c>
      <c r="P45" s="28">
        <v>215981</v>
      </c>
      <c r="Q45" s="28">
        <v>112528</v>
      </c>
      <c r="R45" s="28">
        <v>88691</v>
      </c>
      <c r="S45" s="22">
        <v>293865</v>
      </c>
      <c r="T45" s="28">
        <v>157940</v>
      </c>
      <c r="U45" s="28">
        <v>129710</v>
      </c>
      <c r="V45" s="28">
        <v>91002</v>
      </c>
      <c r="W45" s="22">
        <v>102112</v>
      </c>
      <c r="X45" s="28">
        <v>64512</v>
      </c>
      <c r="Y45" s="28">
        <v>4024</v>
      </c>
      <c r="Z45" s="28"/>
      <c r="AA45" s="22">
        <v>124631</v>
      </c>
    </row>
    <row r="46" spans="1:27" ht="13.5">
      <c r="A46" s="2" t="s">
        <v>104</v>
      </c>
      <c r="B46" s="28">
        <v>1051</v>
      </c>
      <c r="C46" s="28">
        <v>920</v>
      </c>
      <c r="D46" s="28">
        <v>1328</v>
      </c>
      <c r="E46" s="22">
        <v>1340</v>
      </c>
      <c r="F46" s="28">
        <v>1151</v>
      </c>
      <c r="G46" s="28">
        <v>866</v>
      </c>
      <c r="H46" s="28">
        <v>1576</v>
      </c>
      <c r="I46" s="22">
        <v>1466</v>
      </c>
      <c r="J46" s="28">
        <v>1034224</v>
      </c>
      <c r="K46" s="28">
        <v>801239</v>
      </c>
      <c r="L46" s="28">
        <v>1222391</v>
      </c>
      <c r="M46" s="22">
        <v>1086</v>
      </c>
      <c r="N46" s="28">
        <v>927826</v>
      </c>
      <c r="O46" s="22">
        <v>1409530</v>
      </c>
      <c r="P46" s="28"/>
      <c r="Q46" s="28"/>
      <c r="R46" s="28"/>
      <c r="S46" s="22">
        <v>1045466</v>
      </c>
      <c r="T46" s="28">
        <v>1992211</v>
      </c>
      <c r="U46" s="28">
        <v>1826158</v>
      </c>
      <c r="V46" s="28">
        <v>1777011</v>
      </c>
      <c r="W46" s="22">
        <v>876663</v>
      </c>
      <c r="X46" s="28">
        <v>1510178</v>
      </c>
      <c r="Y46" s="28">
        <v>1029415</v>
      </c>
      <c r="Z46" s="28">
        <v>980028</v>
      </c>
      <c r="AA46" s="22">
        <v>821036</v>
      </c>
    </row>
    <row r="47" spans="1:27" ht="13.5">
      <c r="A47" s="2" t="s">
        <v>105</v>
      </c>
      <c r="B47" s="28">
        <v>49</v>
      </c>
      <c r="C47" s="28">
        <v>50</v>
      </c>
      <c r="D47" s="28">
        <v>121</v>
      </c>
      <c r="E47" s="22">
        <v>49</v>
      </c>
      <c r="F47" s="28">
        <v>63</v>
      </c>
      <c r="G47" s="28">
        <v>54</v>
      </c>
      <c r="H47" s="28">
        <v>64</v>
      </c>
      <c r="I47" s="22">
        <v>62</v>
      </c>
      <c r="J47" s="28">
        <v>63115</v>
      </c>
      <c r="K47" s="28">
        <v>64615</v>
      </c>
      <c r="L47" s="28">
        <v>141530</v>
      </c>
      <c r="M47" s="22">
        <v>71</v>
      </c>
      <c r="N47" s="28">
        <v>64042</v>
      </c>
      <c r="O47" s="22">
        <v>74151</v>
      </c>
      <c r="P47" s="28"/>
      <c r="Q47" s="28"/>
      <c r="R47" s="28"/>
      <c r="S47" s="22">
        <v>65364</v>
      </c>
      <c r="T47" s="28"/>
      <c r="U47" s="28"/>
      <c r="V47" s="28"/>
      <c r="W47" s="22">
        <v>63129</v>
      </c>
      <c r="X47" s="28"/>
      <c r="Y47" s="28"/>
      <c r="Z47" s="28"/>
      <c r="AA47" s="22">
        <v>63012</v>
      </c>
    </row>
    <row r="48" spans="1:27" ht="13.5">
      <c r="A48" s="2" t="s">
        <v>107</v>
      </c>
      <c r="B48" s="28">
        <v>665</v>
      </c>
      <c r="C48" s="28">
        <v>436</v>
      </c>
      <c r="D48" s="28">
        <v>224</v>
      </c>
      <c r="E48" s="22">
        <v>307</v>
      </c>
      <c r="F48" s="28">
        <v>426</v>
      </c>
      <c r="G48" s="28">
        <v>311</v>
      </c>
      <c r="H48" s="28">
        <v>191</v>
      </c>
      <c r="I48" s="22">
        <v>132</v>
      </c>
      <c r="J48" s="28">
        <v>408587</v>
      </c>
      <c r="K48" s="28">
        <v>447934</v>
      </c>
      <c r="L48" s="28">
        <v>245126</v>
      </c>
      <c r="M48" s="22">
        <v>143</v>
      </c>
      <c r="N48" s="28">
        <v>445159</v>
      </c>
      <c r="O48" s="22">
        <v>499820</v>
      </c>
      <c r="P48" s="28">
        <v>274713</v>
      </c>
      <c r="Q48" s="28">
        <v>566382</v>
      </c>
      <c r="R48" s="28">
        <v>781849</v>
      </c>
      <c r="S48" s="22">
        <v>854167</v>
      </c>
      <c r="T48" s="28">
        <v>928025</v>
      </c>
      <c r="U48" s="28">
        <v>966282</v>
      </c>
      <c r="V48" s="28">
        <v>989852</v>
      </c>
      <c r="W48" s="22">
        <v>941203</v>
      </c>
      <c r="X48" s="28">
        <v>917804</v>
      </c>
      <c r="Y48" s="28">
        <v>969177</v>
      </c>
      <c r="Z48" s="28">
        <v>899801</v>
      </c>
      <c r="AA48" s="22">
        <v>862334</v>
      </c>
    </row>
    <row r="49" spans="1:27" ht="13.5">
      <c r="A49" s="2" t="s">
        <v>224</v>
      </c>
      <c r="B49" s="28"/>
      <c r="C49" s="28"/>
      <c r="D49" s="28"/>
      <c r="E49" s="22">
        <v>1</v>
      </c>
      <c r="F49" s="28"/>
      <c r="G49" s="28"/>
      <c r="H49" s="28"/>
      <c r="I49" s="22">
        <v>1</v>
      </c>
      <c r="J49" s="28"/>
      <c r="K49" s="28"/>
      <c r="L49" s="28">
        <v>875</v>
      </c>
      <c r="M49" s="22">
        <v>2</v>
      </c>
      <c r="N49" s="28">
        <v>875</v>
      </c>
      <c r="O49" s="22">
        <v>12400</v>
      </c>
      <c r="P49" s="28">
        <v>3000</v>
      </c>
      <c r="Q49" s="28">
        <v>2000</v>
      </c>
      <c r="R49" s="28">
        <v>1000</v>
      </c>
      <c r="S49" s="22">
        <v>11000</v>
      </c>
      <c r="T49" s="28">
        <v>3000</v>
      </c>
      <c r="U49" s="28">
        <v>2000</v>
      </c>
      <c r="V49" s="28">
        <v>1000</v>
      </c>
      <c r="W49" s="22"/>
      <c r="X49" s="28">
        <v>20500</v>
      </c>
      <c r="Y49" s="28">
        <v>2000</v>
      </c>
      <c r="Z49" s="28">
        <v>1000</v>
      </c>
      <c r="AA49" s="22">
        <v>41300</v>
      </c>
    </row>
    <row r="50" spans="1:27" ht="13.5">
      <c r="A50" s="2" t="s">
        <v>106</v>
      </c>
      <c r="B50" s="28">
        <v>12</v>
      </c>
      <c r="C50" s="28">
        <v>6</v>
      </c>
      <c r="D50" s="28">
        <v>3</v>
      </c>
      <c r="E50" s="22">
        <v>4</v>
      </c>
      <c r="F50" s="28">
        <v>3</v>
      </c>
      <c r="G50" s="28">
        <v>7</v>
      </c>
      <c r="H50" s="28">
        <v>3</v>
      </c>
      <c r="I50" s="22">
        <v>3</v>
      </c>
      <c r="J50" s="28">
        <v>3657</v>
      </c>
      <c r="K50" s="28">
        <v>703</v>
      </c>
      <c r="L50" s="28">
        <v>15652</v>
      </c>
      <c r="M50" s="22">
        <v>15</v>
      </c>
      <c r="N50" s="28"/>
      <c r="O50" s="22">
        <v>32145</v>
      </c>
      <c r="P50" s="28"/>
      <c r="Q50" s="28"/>
      <c r="R50" s="28"/>
      <c r="S50" s="22">
        <v>3548</v>
      </c>
      <c r="T50" s="28"/>
      <c r="U50" s="28"/>
      <c r="V50" s="28">
        <v>38475</v>
      </c>
      <c r="W50" s="22">
        <v>21006</v>
      </c>
      <c r="X50" s="28">
        <v>25084</v>
      </c>
      <c r="Y50" s="28">
        <v>55929</v>
      </c>
      <c r="Z50" s="28">
        <v>13293</v>
      </c>
      <c r="AA50" s="22">
        <v>11863</v>
      </c>
    </row>
    <row r="51" spans="1:27" ht="13.5">
      <c r="A51" s="2" t="s">
        <v>78</v>
      </c>
      <c r="B51" s="28">
        <v>223</v>
      </c>
      <c r="C51" s="28">
        <v>205</v>
      </c>
      <c r="D51" s="28">
        <v>481</v>
      </c>
      <c r="E51" s="22">
        <v>304</v>
      </c>
      <c r="F51" s="28">
        <v>500</v>
      </c>
      <c r="G51" s="28">
        <v>765</v>
      </c>
      <c r="H51" s="28">
        <v>766</v>
      </c>
      <c r="I51" s="22">
        <v>1121</v>
      </c>
      <c r="J51" s="28">
        <v>1209185</v>
      </c>
      <c r="K51" s="28">
        <v>1298124</v>
      </c>
      <c r="L51" s="28">
        <v>539863</v>
      </c>
      <c r="M51" s="22">
        <v>451</v>
      </c>
      <c r="N51" s="28">
        <v>540072</v>
      </c>
      <c r="O51" s="22">
        <v>538764</v>
      </c>
      <c r="P51" s="28">
        <v>1545475</v>
      </c>
      <c r="Q51" s="28">
        <v>1546730</v>
      </c>
      <c r="R51" s="28">
        <v>1334590</v>
      </c>
      <c r="S51" s="22">
        <v>30006</v>
      </c>
      <c r="T51" s="28">
        <v>227433</v>
      </c>
      <c r="U51" s="28">
        <v>84566</v>
      </c>
      <c r="V51" s="28">
        <v>107427</v>
      </c>
      <c r="W51" s="22">
        <v>252722</v>
      </c>
      <c r="X51" s="28">
        <v>227154</v>
      </c>
      <c r="Y51" s="28">
        <v>84260</v>
      </c>
      <c r="Z51" s="28">
        <v>125521</v>
      </c>
      <c r="AA51" s="22">
        <v>207419</v>
      </c>
    </row>
    <row r="52" spans="1:27" ht="13.5">
      <c r="A52" s="2" t="s">
        <v>108</v>
      </c>
      <c r="B52" s="28">
        <v>22140</v>
      </c>
      <c r="C52" s="28">
        <v>27887</v>
      </c>
      <c r="D52" s="28">
        <v>25420</v>
      </c>
      <c r="E52" s="22">
        <v>20181</v>
      </c>
      <c r="F52" s="28">
        <v>20100</v>
      </c>
      <c r="G52" s="28">
        <v>22417</v>
      </c>
      <c r="H52" s="28">
        <v>19768</v>
      </c>
      <c r="I52" s="22">
        <v>21181</v>
      </c>
      <c r="J52" s="28">
        <v>18791039</v>
      </c>
      <c r="K52" s="28">
        <v>22458158</v>
      </c>
      <c r="L52" s="28">
        <v>17754334</v>
      </c>
      <c r="M52" s="22">
        <v>16275</v>
      </c>
      <c r="N52" s="28">
        <v>16890018</v>
      </c>
      <c r="O52" s="22">
        <v>22090810</v>
      </c>
      <c r="P52" s="28">
        <v>22612101</v>
      </c>
      <c r="Q52" s="28">
        <v>19364788</v>
      </c>
      <c r="R52" s="28">
        <v>20680016</v>
      </c>
      <c r="S52" s="22">
        <v>22317773</v>
      </c>
      <c r="T52" s="28">
        <v>19106399</v>
      </c>
      <c r="U52" s="28">
        <v>17353899</v>
      </c>
      <c r="V52" s="28">
        <v>18673798</v>
      </c>
      <c r="W52" s="22">
        <v>21693076</v>
      </c>
      <c r="X52" s="28">
        <v>20215820</v>
      </c>
      <c r="Y52" s="28">
        <v>17198068</v>
      </c>
      <c r="Z52" s="28">
        <v>18554895</v>
      </c>
      <c r="AA52" s="22">
        <v>21930132</v>
      </c>
    </row>
    <row r="53" spans="1:27" ht="13.5">
      <c r="A53" s="2" t="s">
        <v>109</v>
      </c>
      <c r="B53" s="28">
        <v>1146</v>
      </c>
      <c r="C53" s="28">
        <v>1165</v>
      </c>
      <c r="D53" s="28">
        <v>183</v>
      </c>
      <c r="E53" s="22">
        <v>202</v>
      </c>
      <c r="F53" s="28">
        <v>221</v>
      </c>
      <c r="G53" s="28">
        <v>155</v>
      </c>
      <c r="H53" s="28">
        <v>1168</v>
      </c>
      <c r="I53" s="22">
        <v>1236</v>
      </c>
      <c r="J53" s="28">
        <v>1250140</v>
      </c>
      <c r="K53" s="28">
        <v>1060400</v>
      </c>
      <c r="L53" s="28">
        <v>2934640</v>
      </c>
      <c r="M53" s="22">
        <v>2942</v>
      </c>
      <c r="N53" s="28">
        <v>2950480</v>
      </c>
      <c r="O53" s="22">
        <v>2966000</v>
      </c>
      <c r="P53" s="28">
        <v>1125945</v>
      </c>
      <c r="Q53" s="28">
        <v>135890</v>
      </c>
      <c r="R53" s="28">
        <v>170120</v>
      </c>
      <c r="S53" s="22">
        <v>199396</v>
      </c>
      <c r="T53" s="28">
        <v>2217462</v>
      </c>
      <c r="U53" s="28">
        <v>2248128</v>
      </c>
      <c r="V53" s="28">
        <v>2278794</v>
      </c>
      <c r="W53" s="22">
        <v>2198360</v>
      </c>
      <c r="X53" s="28">
        <v>2227934</v>
      </c>
      <c r="Y53" s="28">
        <v>2249999</v>
      </c>
      <c r="Z53" s="28">
        <v>2295244</v>
      </c>
      <c r="AA53" s="22">
        <v>2333619</v>
      </c>
    </row>
    <row r="54" spans="1:27" ht="13.5">
      <c r="A54" s="2" t="s">
        <v>110</v>
      </c>
      <c r="B54" s="28">
        <v>704</v>
      </c>
      <c r="C54" s="28"/>
      <c r="D54" s="28"/>
      <c r="E54" s="22">
        <v>549</v>
      </c>
      <c r="F54" s="28"/>
      <c r="G54" s="28"/>
      <c r="H54" s="28"/>
      <c r="I54" s="22"/>
      <c r="J54" s="28"/>
      <c r="K54" s="28"/>
      <c r="L54" s="28"/>
      <c r="M54" s="22"/>
      <c r="N54" s="28"/>
      <c r="O54" s="22"/>
      <c r="P54" s="28"/>
      <c r="Q54" s="28"/>
      <c r="R54" s="28"/>
      <c r="S54" s="22"/>
      <c r="T54" s="28"/>
      <c r="U54" s="28"/>
      <c r="V54" s="28"/>
      <c r="W54" s="22"/>
      <c r="X54" s="28"/>
      <c r="Y54" s="28"/>
      <c r="Z54" s="28"/>
      <c r="AA54" s="22"/>
    </row>
    <row r="55" spans="1:27" ht="13.5">
      <c r="A55" s="2" t="s">
        <v>111</v>
      </c>
      <c r="B55" s="28">
        <v>5623</v>
      </c>
      <c r="C55" s="28">
        <v>5722</v>
      </c>
      <c r="D55" s="28">
        <v>5897</v>
      </c>
      <c r="E55" s="22">
        <v>5988</v>
      </c>
      <c r="F55" s="28">
        <v>5964</v>
      </c>
      <c r="G55" s="28">
        <v>6022</v>
      </c>
      <c r="H55" s="28">
        <v>6072</v>
      </c>
      <c r="I55" s="22">
        <v>6077</v>
      </c>
      <c r="J55" s="28">
        <v>7323945</v>
      </c>
      <c r="K55" s="28">
        <v>7222495</v>
      </c>
      <c r="L55" s="28">
        <v>7412207</v>
      </c>
      <c r="M55" s="22">
        <v>7441</v>
      </c>
      <c r="N55" s="28">
        <v>7585821</v>
      </c>
      <c r="O55" s="22">
        <v>7595923</v>
      </c>
      <c r="P55" s="28">
        <v>7778727</v>
      </c>
      <c r="Q55" s="28">
        <v>7825941</v>
      </c>
      <c r="R55" s="28">
        <v>7914535</v>
      </c>
      <c r="S55" s="22">
        <v>7883911</v>
      </c>
      <c r="T55" s="28">
        <v>8043972</v>
      </c>
      <c r="U55" s="28">
        <v>8026645</v>
      </c>
      <c r="V55" s="28">
        <v>8145046</v>
      </c>
      <c r="W55" s="22">
        <v>8169356</v>
      </c>
      <c r="X55" s="28">
        <v>8397549</v>
      </c>
      <c r="Y55" s="28">
        <v>8463877</v>
      </c>
      <c r="Z55" s="28">
        <v>8661911</v>
      </c>
      <c r="AA55" s="22">
        <v>8722537</v>
      </c>
    </row>
    <row r="56" spans="1:27" ht="13.5">
      <c r="A56" s="2" t="s">
        <v>112</v>
      </c>
      <c r="B56" s="28">
        <v>249</v>
      </c>
      <c r="C56" s="28">
        <v>257</v>
      </c>
      <c r="D56" s="28">
        <v>234</v>
      </c>
      <c r="E56" s="22">
        <v>223</v>
      </c>
      <c r="F56" s="28">
        <v>212</v>
      </c>
      <c r="G56" s="28">
        <v>201</v>
      </c>
      <c r="H56" s="28">
        <v>196</v>
      </c>
      <c r="I56" s="22">
        <v>199</v>
      </c>
      <c r="J56" s="28">
        <v>186484</v>
      </c>
      <c r="K56" s="28">
        <v>173557</v>
      </c>
      <c r="L56" s="28">
        <v>160146</v>
      </c>
      <c r="M56" s="22">
        <v>198</v>
      </c>
      <c r="N56" s="28">
        <v>226983</v>
      </c>
      <c r="O56" s="22">
        <v>230337</v>
      </c>
      <c r="P56" s="28">
        <v>214766</v>
      </c>
      <c r="Q56" s="28">
        <v>199151</v>
      </c>
      <c r="R56" s="28">
        <v>184341</v>
      </c>
      <c r="S56" s="22">
        <v>339976</v>
      </c>
      <c r="T56" s="28">
        <v>323012</v>
      </c>
      <c r="U56" s="28">
        <v>307378</v>
      </c>
      <c r="V56" s="28">
        <v>292427</v>
      </c>
      <c r="W56" s="22">
        <v>310010</v>
      </c>
      <c r="X56" s="28">
        <v>285972</v>
      </c>
      <c r="Y56" s="28">
        <v>271420</v>
      </c>
      <c r="Z56" s="28">
        <v>263212</v>
      </c>
      <c r="AA56" s="22">
        <v>268027</v>
      </c>
    </row>
    <row r="57" spans="1:27" ht="13.5">
      <c r="A57" s="2" t="s">
        <v>113</v>
      </c>
      <c r="B57" s="28">
        <v>202</v>
      </c>
      <c r="C57" s="28">
        <v>202</v>
      </c>
      <c r="D57" s="28">
        <v>202</v>
      </c>
      <c r="E57" s="22">
        <v>202</v>
      </c>
      <c r="F57" s="28">
        <v>199</v>
      </c>
      <c r="G57" s="28">
        <v>199</v>
      </c>
      <c r="H57" s="28">
        <v>199</v>
      </c>
      <c r="I57" s="22">
        <v>199</v>
      </c>
      <c r="J57" s="28">
        <v>199088</v>
      </c>
      <c r="K57" s="28">
        <v>199088</v>
      </c>
      <c r="L57" s="28">
        <v>199088</v>
      </c>
      <c r="M57" s="22">
        <v>199</v>
      </c>
      <c r="N57" s="28">
        <v>199088</v>
      </c>
      <c r="O57" s="22">
        <v>199088</v>
      </c>
      <c r="P57" s="28">
        <v>199088</v>
      </c>
      <c r="Q57" s="28">
        <v>199088</v>
      </c>
      <c r="R57" s="28">
        <v>199088</v>
      </c>
      <c r="S57" s="22"/>
      <c r="T57" s="28"/>
      <c r="U57" s="28"/>
      <c r="V57" s="28"/>
      <c r="W57" s="22"/>
      <c r="X57" s="28"/>
      <c r="Y57" s="28"/>
      <c r="Z57" s="28"/>
      <c r="AA57" s="22"/>
    </row>
    <row r="58" spans="1:27" ht="13.5">
      <c r="A58" s="2" t="s">
        <v>114</v>
      </c>
      <c r="B58" s="28">
        <v>1596</v>
      </c>
      <c r="C58" s="28">
        <v>2589</v>
      </c>
      <c r="D58" s="28">
        <v>4098</v>
      </c>
      <c r="E58" s="22">
        <v>4098</v>
      </c>
      <c r="F58" s="28">
        <v>6145</v>
      </c>
      <c r="G58" s="28">
        <v>7960</v>
      </c>
      <c r="H58" s="28">
        <v>7960</v>
      </c>
      <c r="I58" s="22">
        <v>7960</v>
      </c>
      <c r="J58" s="28">
        <v>7960483</v>
      </c>
      <c r="K58" s="28">
        <v>8564916</v>
      </c>
      <c r="L58" s="28">
        <v>8796786</v>
      </c>
      <c r="M58" s="22">
        <v>9029</v>
      </c>
      <c r="N58" s="28">
        <v>9485598</v>
      </c>
      <c r="O58" s="22">
        <v>9486436</v>
      </c>
      <c r="P58" s="28">
        <v>8066306</v>
      </c>
      <c r="Q58" s="28">
        <v>6779000</v>
      </c>
      <c r="R58" s="28"/>
      <c r="S58" s="22"/>
      <c r="T58" s="28"/>
      <c r="U58" s="28"/>
      <c r="V58" s="28"/>
      <c r="W58" s="22"/>
      <c r="X58" s="28"/>
      <c r="Y58" s="28"/>
      <c r="Z58" s="28"/>
      <c r="AA58" s="22"/>
    </row>
    <row r="59" spans="1:27" ht="13.5">
      <c r="A59" s="2" t="s">
        <v>0</v>
      </c>
      <c r="B59" s="28">
        <v>64</v>
      </c>
      <c r="C59" s="28">
        <v>64</v>
      </c>
      <c r="D59" s="28">
        <v>64</v>
      </c>
      <c r="E59" s="22">
        <v>64</v>
      </c>
      <c r="F59" s="28">
        <v>64</v>
      </c>
      <c r="G59" s="28">
        <v>64</v>
      </c>
      <c r="H59" s="28">
        <v>64</v>
      </c>
      <c r="I59" s="22">
        <v>64</v>
      </c>
      <c r="J59" s="28">
        <v>64363</v>
      </c>
      <c r="K59" s="28">
        <v>64457</v>
      </c>
      <c r="L59" s="28">
        <v>64951</v>
      </c>
      <c r="M59" s="22">
        <v>64</v>
      </c>
      <c r="N59" s="28">
        <v>64950</v>
      </c>
      <c r="O59" s="22">
        <v>64950</v>
      </c>
      <c r="P59" s="28"/>
      <c r="Q59" s="28"/>
      <c r="R59" s="28"/>
      <c r="S59" s="22">
        <v>65940</v>
      </c>
      <c r="T59" s="28">
        <v>71042</v>
      </c>
      <c r="U59" s="28">
        <v>71042</v>
      </c>
      <c r="V59" s="28">
        <v>71042</v>
      </c>
      <c r="W59" s="22">
        <v>73576</v>
      </c>
      <c r="X59" s="28">
        <v>73449</v>
      </c>
      <c r="Y59" s="28">
        <v>73449</v>
      </c>
      <c r="Z59" s="28">
        <v>73752</v>
      </c>
      <c r="AA59" s="22">
        <v>73752</v>
      </c>
    </row>
    <row r="60" spans="1:27" ht="13.5">
      <c r="A60" s="2" t="s">
        <v>78</v>
      </c>
      <c r="B60" s="28">
        <v>13</v>
      </c>
      <c r="C60" s="28">
        <v>12</v>
      </c>
      <c r="D60" s="28">
        <v>11</v>
      </c>
      <c r="E60" s="22">
        <v>9</v>
      </c>
      <c r="F60" s="28">
        <v>8</v>
      </c>
      <c r="G60" s="28">
        <v>7</v>
      </c>
      <c r="H60" s="28">
        <v>6</v>
      </c>
      <c r="I60" s="22">
        <v>5</v>
      </c>
      <c r="J60" s="28">
        <v>3800</v>
      </c>
      <c r="K60" s="28">
        <v>3050</v>
      </c>
      <c r="L60" s="28">
        <v>2300</v>
      </c>
      <c r="M60" s="22">
        <v>4</v>
      </c>
      <c r="N60" s="28">
        <v>7057</v>
      </c>
      <c r="O60" s="22">
        <v>6406</v>
      </c>
      <c r="P60" s="28">
        <v>64940</v>
      </c>
      <c r="Q60" s="28">
        <v>66928</v>
      </c>
      <c r="R60" s="28">
        <v>67039</v>
      </c>
      <c r="S60" s="22">
        <v>2206</v>
      </c>
      <c r="T60" s="28">
        <v>2581</v>
      </c>
      <c r="U60" s="28">
        <v>2528</v>
      </c>
      <c r="V60" s="28">
        <v>2691</v>
      </c>
      <c r="W60" s="22">
        <v>2753</v>
      </c>
      <c r="X60" s="28"/>
      <c r="Y60" s="28"/>
      <c r="Z60" s="28"/>
      <c r="AA60" s="22"/>
    </row>
    <row r="61" spans="1:27" ht="13.5">
      <c r="A61" s="2" t="s">
        <v>115</v>
      </c>
      <c r="B61" s="28">
        <v>9600</v>
      </c>
      <c r="C61" s="28">
        <v>10596</v>
      </c>
      <c r="D61" s="28">
        <v>11347</v>
      </c>
      <c r="E61" s="22">
        <v>11339</v>
      </c>
      <c r="F61" s="28">
        <v>12815</v>
      </c>
      <c r="G61" s="28">
        <v>14610</v>
      </c>
      <c r="H61" s="28">
        <v>15668</v>
      </c>
      <c r="I61" s="22">
        <v>15743</v>
      </c>
      <c r="J61" s="28">
        <v>16988304</v>
      </c>
      <c r="K61" s="28">
        <v>17287965</v>
      </c>
      <c r="L61" s="28">
        <v>19570120</v>
      </c>
      <c r="M61" s="22">
        <v>19880</v>
      </c>
      <c r="N61" s="28">
        <v>20519979</v>
      </c>
      <c r="O61" s="22">
        <v>20549142</v>
      </c>
      <c r="P61" s="28">
        <v>17449773</v>
      </c>
      <c r="Q61" s="28">
        <v>15205999</v>
      </c>
      <c r="R61" s="28">
        <v>8535124</v>
      </c>
      <c r="S61" s="22">
        <v>8491431</v>
      </c>
      <c r="T61" s="28">
        <v>10658070</v>
      </c>
      <c r="U61" s="28">
        <v>10655723</v>
      </c>
      <c r="V61" s="28">
        <v>10790002</v>
      </c>
      <c r="W61" s="22">
        <v>10754057</v>
      </c>
      <c r="X61" s="28">
        <v>10984904</v>
      </c>
      <c r="Y61" s="28">
        <v>11058746</v>
      </c>
      <c r="Z61" s="28">
        <v>11294120</v>
      </c>
      <c r="AA61" s="22">
        <v>11397935</v>
      </c>
    </row>
    <row r="62" spans="1:27" ht="14.25" thickBot="1">
      <c r="A62" s="4" t="s">
        <v>116</v>
      </c>
      <c r="B62" s="29">
        <v>31740</v>
      </c>
      <c r="C62" s="29">
        <v>38484</v>
      </c>
      <c r="D62" s="29">
        <v>36768</v>
      </c>
      <c r="E62" s="23">
        <v>31521</v>
      </c>
      <c r="F62" s="29">
        <v>32916</v>
      </c>
      <c r="G62" s="29">
        <v>37028</v>
      </c>
      <c r="H62" s="29">
        <v>35436</v>
      </c>
      <c r="I62" s="23">
        <v>36924</v>
      </c>
      <c r="J62" s="29">
        <v>35779344</v>
      </c>
      <c r="K62" s="29">
        <v>39746124</v>
      </c>
      <c r="L62" s="29">
        <v>37324455</v>
      </c>
      <c r="M62" s="23">
        <v>36155</v>
      </c>
      <c r="N62" s="29">
        <v>37409997</v>
      </c>
      <c r="O62" s="23">
        <v>42639952</v>
      </c>
      <c r="P62" s="29">
        <v>40061875</v>
      </c>
      <c r="Q62" s="29">
        <v>34570787</v>
      </c>
      <c r="R62" s="29">
        <v>29215140</v>
      </c>
      <c r="S62" s="23">
        <v>30809204</v>
      </c>
      <c r="T62" s="29">
        <v>29764470</v>
      </c>
      <c r="U62" s="29">
        <v>28009622</v>
      </c>
      <c r="V62" s="29">
        <v>29463800</v>
      </c>
      <c r="W62" s="23">
        <v>32447133</v>
      </c>
      <c r="X62" s="29">
        <v>31200725</v>
      </c>
      <c r="Y62" s="29">
        <v>28256814</v>
      </c>
      <c r="Z62" s="29">
        <v>29849015</v>
      </c>
      <c r="AA62" s="23">
        <v>33328068</v>
      </c>
    </row>
    <row r="63" spans="1:27" ht="14.25" thickTop="1">
      <c r="A63" s="2" t="s">
        <v>117</v>
      </c>
      <c r="B63" s="28">
        <v>9214</v>
      </c>
      <c r="C63" s="28">
        <v>9214</v>
      </c>
      <c r="D63" s="28">
        <v>9214</v>
      </c>
      <c r="E63" s="22">
        <v>9214</v>
      </c>
      <c r="F63" s="28">
        <v>9214</v>
      </c>
      <c r="G63" s="28">
        <v>9214</v>
      </c>
      <c r="H63" s="28">
        <v>9214</v>
      </c>
      <c r="I63" s="22">
        <v>9214</v>
      </c>
      <c r="J63" s="28">
        <v>9214629</v>
      </c>
      <c r="K63" s="28">
        <v>9214629</v>
      </c>
      <c r="L63" s="28">
        <v>9214629</v>
      </c>
      <c r="M63" s="22">
        <v>9214</v>
      </c>
      <c r="N63" s="28">
        <v>9214629</v>
      </c>
      <c r="O63" s="22">
        <v>9214629</v>
      </c>
      <c r="P63" s="28">
        <v>9214629</v>
      </c>
      <c r="Q63" s="28">
        <v>9214629</v>
      </c>
      <c r="R63" s="28">
        <v>9214629</v>
      </c>
      <c r="S63" s="22">
        <v>9214629</v>
      </c>
      <c r="T63" s="28">
        <v>9214629</v>
      </c>
      <c r="U63" s="28">
        <v>9214629</v>
      </c>
      <c r="V63" s="28">
        <v>9214629</v>
      </c>
      <c r="W63" s="22">
        <v>9214629</v>
      </c>
      <c r="X63" s="28">
        <v>9214629</v>
      </c>
      <c r="Y63" s="28">
        <v>9214629</v>
      </c>
      <c r="Z63" s="28">
        <v>9214629</v>
      </c>
      <c r="AA63" s="22">
        <v>9214629</v>
      </c>
    </row>
    <row r="64" spans="1:27" ht="13.5">
      <c r="A64" s="2" t="s">
        <v>119</v>
      </c>
      <c r="B64" s="28">
        <v>8211</v>
      </c>
      <c r="C64" s="28">
        <v>8211</v>
      </c>
      <c r="D64" s="28">
        <v>8211</v>
      </c>
      <c r="E64" s="22">
        <v>8211</v>
      </c>
      <c r="F64" s="28">
        <v>8211</v>
      </c>
      <c r="G64" s="28">
        <v>8211</v>
      </c>
      <c r="H64" s="28">
        <v>8211</v>
      </c>
      <c r="I64" s="22">
        <v>8211</v>
      </c>
      <c r="J64" s="28">
        <v>8211217</v>
      </c>
      <c r="K64" s="28">
        <v>8211217</v>
      </c>
      <c r="L64" s="28">
        <v>8211217</v>
      </c>
      <c r="M64" s="22">
        <v>8211</v>
      </c>
      <c r="N64" s="28">
        <v>8211217</v>
      </c>
      <c r="O64" s="22">
        <v>8211217</v>
      </c>
      <c r="P64" s="28">
        <v>8211217</v>
      </c>
      <c r="Q64" s="28">
        <v>8211217</v>
      </c>
      <c r="R64" s="28">
        <v>8211217</v>
      </c>
      <c r="S64" s="22">
        <v>8211217</v>
      </c>
      <c r="T64" s="28">
        <v>8211217</v>
      </c>
      <c r="U64" s="28">
        <v>8211217</v>
      </c>
      <c r="V64" s="28">
        <v>8211217</v>
      </c>
      <c r="W64" s="22">
        <v>8211217</v>
      </c>
      <c r="X64" s="28">
        <v>8211217</v>
      </c>
      <c r="Y64" s="28">
        <v>8211250</v>
      </c>
      <c r="Z64" s="28">
        <v>8211354</v>
      </c>
      <c r="AA64" s="22">
        <v>8211354</v>
      </c>
    </row>
    <row r="65" spans="1:27" ht="13.5">
      <c r="A65" s="2" t="s">
        <v>123</v>
      </c>
      <c r="B65" s="28">
        <v>-5138</v>
      </c>
      <c r="C65" s="28">
        <v>-5187</v>
      </c>
      <c r="D65" s="28">
        <v>-7819</v>
      </c>
      <c r="E65" s="22">
        <v>-8426</v>
      </c>
      <c r="F65" s="28">
        <v>-8370</v>
      </c>
      <c r="G65" s="28">
        <v>-8056</v>
      </c>
      <c r="H65" s="28">
        <v>-10308</v>
      </c>
      <c r="I65" s="22">
        <v>-10709</v>
      </c>
      <c r="J65" s="28">
        <v>-9664998</v>
      </c>
      <c r="K65" s="28">
        <v>-8558567</v>
      </c>
      <c r="L65" s="28">
        <v>-10287281</v>
      </c>
      <c r="M65" s="22">
        <v>-9892</v>
      </c>
      <c r="N65" s="28">
        <v>-8046358</v>
      </c>
      <c r="O65" s="22">
        <v>-7252864</v>
      </c>
      <c r="P65" s="28">
        <v>-5547934</v>
      </c>
      <c r="Q65" s="28">
        <v>-2072458</v>
      </c>
      <c r="R65" s="28">
        <v>7153134</v>
      </c>
      <c r="S65" s="22">
        <v>9460696</v>
      </c>
      <c r="T65" s="28">
        <v>17871692</v>
      </c>
      <c r="U65" s="28">
        <v>19343358</v>
      </c>
      <c r="V65" s="28">
        <v>19321640</v>
      </c>
      <c r="W65" s="22">
        <v>20432789</v>
      </c>
      <c r="X65" s="28">
        <v>19433832</v>
      </c>
      <c r="Y65" s="28">
        <v>19204379</v>
      </c>
      <c r="Z65" s="28">
        <v>19639377</v>
      </c>
      <c r="AA65" s="22">
        <v>19730932</v>
      </c>
    </row>
    <row r="66" spans="1:27" ht="13.5">
      <c r="A66" s="2" t="s">
        <v>124</v>
      </c>
      <c r="B66" s="28">
        <v>-45</v>
      </c>
      <c r="C66" s="28">
        <v>-45</v>
      </c>
      <c r="D66" s="28">
        <v>-44</v>
      </c>
      <c r="E66" s="22">
        <v>-44</v>
      </c>
      <c r="F66" s="28">
        <v>-43</v>
      </c>
      <c r="G66" s="28">
        <v>-43</v>
      </c>
      <c r="H66" s="28">
        <v>-43</v>
      </c>
      <c r="I66" s="22">
        <v>-43</v>
      </c>
      <c r="J66" s="28">
        <v>-43244</v>
      </c>
      <c r="K66" s="28">
        <v>-43244</v>
      </c>
      <c r="L66" s="28">
        <v>-43012</v>
      </c>
      <c r="M66" s="22">
        <v>-43</v>
      </c>
      <c r="N66" s="28">
        <v>-42948</v>
      </c>
      <c r="O66" s="22">
        <v>-42847</v>
      </c>
      <c r="P66" s="28">
        <v>-42933</v>
      </c>
      <c r="Q66" s="28">
        <v>-42485</v>
      </c>
      <c r="R66" s="28">
        <v>-42306</v>
      </c>
      <c r="S66" s="22">
        <v>-42218</v>
      </c>
      <c r="T66" s="28">
        <v>-42271</v>
      </c>
      <c r="U66" s="28">
        <v>-42381</v>
      </c>
      <c r="V66" s="28">
        <v>-41874</v>
      </c>
      <c r="W66" s="22">
        <v>-42143</v>
      </c>
      <c r="X66" s="28">
        <v>-41553</v>
      </c>
      <c r="Y66" s="28">
        <v>-41779</v>
      </c>
      <c r="Z66" s="28">
        <v>-40445</v>
      </c>
      <c r="AA66" s="22">
        <v>-39920</v>
      </c>
    </row>
    <row r="67" spans="1:27" ht="13.5">
      <c r="A67" s="2" t="s">
        <v>125</v>
      </c>
      <c r="B67" s="28">
        <v>12241</v>
      </c>
      <c r="C67" s="28">
        <v>12193</v>
      </c>
      <c r="D67" s="28">
        <v>9561</v>
      </c>
      <c r="E67" s="22">
        <v>8954</v>
      </c>
      <c r="F67" s="28">
        <v>9011</v>
      </c>
      <c r="G67" s="28">
        <v>9325</v>
      </c>
      <c r="H67" s="28">
        <v>7073</v>
      </c>
      <c r="I67" s="22">
        <v>6673</v>
      </c>
      <c r="J67" s="28">
        <v>7717603</v>
      </c>
      <c r="K67" s="28">
        <v>8824034</v>
      </c>
      <c r="L67" s="28">
        <v>7095552</v>
      </c>
      <c r="M67" s="22">
        <v>7489</v>
      </c>
      <c r="N67" s="28">
        <v>9336538</v>
      </c>
      <c r="O67" s="22">
        <v>10130133</v>
      </c>
      <c r="P67" s="28">
        <v>11834978</v>
      </c>
      <c r="Q67" s="28">
        <v>15310902</v>
      </c>
      <c r="R67" s="28">
        <v>24536674</v>
      </c>
      <c r="S67" s="22">
        <v>26844323</v>
      </c>
      <c r="T67" s="28">
        <v>35255267</v>
      </c>
      <c r="U67" s="28">
        <v>36726823</v>
      </c>
      <c r="V67" s="28">
        <v>36705612</v>
      </c>
      <c r="W67" s="22">
        <v>37816493</v>
      </c>
      <c r="X67" s="28">
        <v>36818125</v>
      </c>
      <c r="Y67" s="28">
        <v>36588480</v>
      </c>
      <c r="Z67" s="28">
        <v>37024915</v>
      </c>
      <c r="AA67" s="22">
        <v>37116995</v>
      </c>
    </row>
    <row r="68" spans="1:27" ht="13.5">
      <c r="A68" s="2" t="s">
        <v>126</v>
      </c>
      <c r="B68" s="28">
        <v>1282</v>
      </c>
      <c r="C68" s="28">
        <v>1062</v>
      </c>
      <c r="D68" s="28">
        <v>1192</v>
      </c>
      <c r="E68" s="22">
        <v>994</v>
      </c>
      <c r="F68" s="28">
        <v>1274</v>
      </c>
      <c r="G68" s="28">
        <v>1109</v>
      </c>
      <c r="H68" s="28">
        <v>179</v>
      </c>
      <c r="I68" s="22">
        <v>-247</v>
      </c>
      <c r="J68" s="28">
        <v>-355147</v>
      </c>
      <c r="K68" s="28">
        <v>-136000</v>
      </c>
      <c r="L68" s="28">
        <v>-578368</v>
      </c>
      <c r="M68" s="22">
        <v>-584</v>
      </c>
      <c r="N68" s="28">
        <v>-354120</v>
      </c>
      <c r="O68" s="22">
        <v>-397849</v>
      </c>
      <c r="P68" s="28">
        <v>-453718</v>
      </c>
      <c r="Q68" s="28">
        <v>-575383</v>
      </c>
      <c r="R68" s="28">
        <v>-505871</v>
      </c>
      <c r="S68" s="22">
        <v>-391800</v>
      </c>
      <c r="T68" s="28">
        <v>-363043</v>
      </c>
      <c r="U68" s="28">
        <v>-361433</v>
      </c>
      <c r="V68" s="28">
        <v>-400429</v>
      </c>
      <c r="W68" s="22">
        <v>-656584</v>
      </c>
      <c r="X68" s="28">
        <v>-319323</v>
      </c>
      <c r="Y68" s="28">
        <v>229632</v>
      </c>
      <c r="Z68" s="28">
        <v>766203</v>
      </c>
      <c r="AA68" s="22">
        <v>578488</v>
      </c>
    </row>
    <row r="69" spans="1:27" ht="13.5">
      <c r="A69" s="2" t="s">
        <v>1</v>
      </c>
      <c r="B69" s="28">
        <v>246</v>
      </c>
      <c r="C69" s="28">
        <v>285</v>
      </c>
      <c r="D69" s="28">
        <v>358</v>
      </c>
      <c r="E69" s="22">
        <v>204</v>
      </c>
      <c r="F69" s="28">
        <v>212</v>
      </c>
      <c r="G69" s="28">
        <v>122</v>
      </c>
      <c r="H69" s="28">
        <v>-4</v>
      </c>
      <c r="I69" s="22">
        <v>-151</v>
      </c>
      <c r="J69" s="28">
        <v>-123117</v>
      </c>
      <c r="K69" s="28">
        <v>-84393</v>
      </c>
      <c r="L69" s="28">
        <v>-160799</v>
      </c>
      <c r="M69" s="22">
        <v>-187</v>
      </c>
      <c r="N69" s="28">
        <v>-146285</v>
      </c>
      <c r="O69" s="22">
        <v>-125058</v>
      </c>
      <c r="P69" s="28">
        <v>-153100</v>
      </c>
      <c r="Q69" s="28">
        <v>-125683</v>
      </c>
      <c r="R69" s="28">
        <v>-57753</v>
      </c>
      <c r="S69" s="22">
        <v>-16117</v>
      </c>
      <c r="T69" s="28">
        <v>-25426</v>
      </c>
      <c r="U69" s="28">
        <v>-48135</v>
      </c>
      <c r="V69" s="28">
        <v>2029</v>
      </c>
      <c r="W69" s="22">
        <v>17387</v>
      </c>
      <c r="X69" s="28">
        <v>-24795</v>
      </c>
      <c r="Y69" s="28">
        <v>51411</v>
      </c>
      <c r="Z69" s="28">
        <v>53980</v>
      </c>
      <c r="AA69" s="22">
        <v>39858</v>
      </c>
    </row>
    <row r="70" spans="1:27" ht="13.5">
      <c r="A70" s="2" t="s">
        <v>127</v>
      </c>
      <c r="B70" s="28">
        <v>1529</v>
      </c>
      <c r="C70" s="28">
        <v>1348</v>
      </c>
      <c r="D70" s="28">
        <v>1551</v>
      </c>
      <c r="E70" s="22">
        <v>1199</v>
      </c>
      <c r="F70" s="28">
        <v>1486</v>
      </c>
      <c r="G70" s="28">
        <v>1231</v>
      </c>
      <c r="H70" s="28">
        <v>175</v>
      </c>
      <c r="I70" s="22">
        <v>-398</v>
      </c>
      <c r="J70" s="28">
        <v>-478265</v>
      </c>
      <c r="K70" s="28">
        <v>-220393</v>
      </c>
      <c r="L70" s="28">
        <v>-739168</v>
      </c>
      <c r="M70" s="22">
        <v>-772</v>
      </c>
      <c r="N70" s="28">
        <v>-500406</v>
      </c>
      <c r="O70" s="22">
        <v>-522908</v>
      </c>
      <c r="P70" s="28">
        <v>-606818</v>
      </c>
      <c r="Q70" s="28">
        <v>-701067</v>
      </c>
      <c r="R70" s="28">
        <v>-563625</v>
      </c>
      <c r="S70" s="22">
        <v>-407917</v>
      </c>
      <c r="T70" s="28">
        <v>-388469</v>
      </c>
      <c r="U70" s="28">
        <v>-409568</v>
      </c>
      <c r="V70" s="28">
        <v>-398399</v>
      </c>
      <c r="W70" s="22">
        <v>-639197</v>
      </c>
      <c r="X70" s="28">
        <v>-344119</v>
      </c>
      <c r="Y70" s="28">
        <v>281044</v>
      </c>
      <c r="Z70" s="28">
        <v>820183</v>
      </c>
      <c r="AA70" s="22">
        <v>618347</v>
      </c>
    </row>
    <row r="71" spans="1:27" ht="13.5">
      <c r="A71" s="6" t="s">
        <v>2</v>
      </c>
      <c r="B71" s="28">
        <v>2613</v>
      </c>
      <c r="C71" s="28">
        <v>2188</v>
      </c>
      <c r="D71" s="28">
        <v>1895</v>
      </c>
      <c r="E71" s="22">
        <v>1362</v>
      </c>
      <c r="F71" s="28">
        <v>1373</v>
      </c>
      <c r="G71" s="28">
        <v>1244</v>
      </c>
      <c r="H71" s="28">
        <v>1139</v>
      </c>
      <c r="I71" s="22">
        <v>998</v>
      </c>
      <c r="J71" s="28">
        <v>964612</v>
      </c>
      <c r="K71" s="28">
        <v>881135</v>
      </c>
      <c r="L71" s="28">
        <v>1255852</v>
      </c>
      <c r="M71" s="22">
        <v>1154</v>
      </c>
      <c r="N71" s="28">
        <v>975966</v>
      </c>
      <c r="O71" s="22">
        <v>729514</v>
      </c>
      <c r="P71" s="28">
        <v>1080533</v>
      </c>
      <c r="Q71" s="28">
        <v>725453</v>
      </c>
      <c r="R71" s="28">
        <v>864992</v>
      </c>
      <c r="S71" s="22">
        <v>759808</v>
      </c>
      <c r="T71" s="28">
        <v>724010</v>
      </c>
      <c r="U71" s="28">
        <v>645892</v>
      </c>
      <c r="V71" s="28">
        <v>705049</v>
      </c>
      <c r="W71" s="22">
        <v>623108</v>
      </c>
      <c r="X71" s="28">
        <v>528690</v>
      </c>
      <c r="Y71" s="28">
        <v>522814</v>
      </c>
      <c r="Z71" s="28">
        <v>453864</v>
      </c>
      <c r="AA71" s="22">
        <v>404430</v>
      </c>
    </row>
    <row r="72" spans="1:27" ht="13.5">
      <c r="A72" s="6" t="s">
        <v>128</v>
      </c>
      <c r="B72" s="28">
        <v>16383</v>
      </c>
      <c r="C72" s="28">
        <v>15730</v>
      </c>
      <c r="D72" s="28">
        <v>13008</v>
      </c>
      <c r="E72" s="22">
        <v>11516</v>
      </c>
      <c r="F72" s="28">
        <v>11871</v>
      </c>
      <c r="G72" s="28">
        <v>11801</v>
      </c>
      <c r="H72" s="28">
        <v>8389</v>
      </c>
      <c r="I72" s="22">
        <v>7272</v>
      </c>
      <c r="J72" s="28">
        <v>8203950</v>
      </c>
      <c r="K72" s="28">
        <v>9484775</v>
      </c>
      <c r="L72" s="28">
        <v>7612236</v>
      </c>
      <c r="M72" s="22">
        <v>7872</v>
      </c>
      <c r="N72" s="28">
        <v>9812099</v>
      </c>
      <c r="O72" s="22">
        <v>10336739</v>
      </c>
      <c r="P72" s="28">
        <v>12308694</v>
      </c>
      <c r="Q72" s="28">
        <v>15335289</v>
      </c>
      <c r="R72" s="28">
        <v>24838042</v>
      </c>
      <c r="S72" s="22">
        <v>27196214</v>
      </c>
      <c r="T72" s="28">
        <v>35590808</v>
      </c>
      <c r="U72" s="28">
        <v>36963147</v>
      </c>
      <c r="V72" s="28">
        <v>37012261</v>
      </c>
      <c r="W72" s="22">
        <v>37800405</v>
      </c>
      <c r="X72" s="28">
        <v>37002697</v>
      </c>
      <c r="Y72" s="28">
        <v>37392338</v>
      </c>
      <c r="Z72" s="28">
        <v>38298963</v>
      </c>
      <c r="AA72" s="22">
        <v>38139773</v>
      </c>
    </row>
    <row r="73" spans="1:27" ht="14.25" thickBot="1">
      <c r="A73" s="7" t="s">
        <v>129</v>
      </c>
      <c r="B73" s="28">
        <v>48124</v>
      </c>
      <c r="C73" s="28">
        <v>54214</v>
      </c>
      <c r="D73" s="28">
        <v>49777</v>
      </c>
      <c r="E73" s="22">
        <v>43038</v>
      </c>
      <c r="F73" s="28">
        <v>44788</v>
      </c>
      <c r="G73" s="28">
        <v>48829</v>
      </c>
      <c r="H73" s="28">
        <v>43826</v>
      </c>
      <c r="I73" s="22">
        <v>44197</v>
      </c>
      <c r="J73" s="28">
        <v>43983294</v>
      </c>
      <c r="K73" s="28">
        <v>49230900</v>
      </c>
      <c r="L73" s="28">
        <v>44936691</v>
      </c>
      <c r="M73" s="22">
        <v>44027</v>
      </c>
      <c r="N73" s="28">
        <v>47222096</v>
      </c>
      <c r="O73" s="22">
        <v>52976692</v>
      </c>
      <c r="P73" s="28">
        <v>52370569</v>
      </c>
      <c r="Q73" s="28">
        <v>49906077</v>
      </c>
      <c r="R73" s="28">
        <v>54053182</v>
      </c>
      <c r="S73" s="22">
        <v>58005418</v>
      </c>
      <c r="T73" s="28">
        <v>65355278</v>
      </c>
      <c r="U73" s="28">
        <v>64972770</v>
      </c>
      <c r="V73" s="28">
        <v>66476062</v>
      </c>
      <c r="W73" s="22">
        <v>70247538</v>
      </c>
      <c r="X73" s="28">
        <v>68203422</v>
      </c>
      <c r="Y73" s="28">
        <v>65649152</v>
      </c>
      <c r="Z73" s="28">
        <v>68147979</v>
      </c>
      <c r="AA73" s="22">
        <v>71467841</v>
      </c>
    </row>
    <row r="74" spans="1:27" ht="14.25" thickTop="1">
      <c r="A74" s="8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</row>
    <row r="76" ht="13.5">
      <c r="A76" s="20" t="s">
        <v>134</v>
      </c>
    </row>
    <row r="77" ht="13.5">
      <c r="A77" s="20" t="s">
        <v>135</v>
      </c>
    </row>
  </sheetData>
  <mergeCells count="1">
    <mergeCell ref="B6:AA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H5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8" width="17.625" style="0" customWidth="1"/>
  </cols>
  <sheetData>
    <row r="1" ht="14.25" thickBot="1"/>
    <row r="2" spans="1:8" ht="14.25" thickTop="1">
      <c r="A2" s="10" t="s">
        <v>130</v>
      </c>
      <c r="B2" s="14">
        <v>6747</v>
      </c>
      <c r="C2" s="14"/>
      <c r="D2" s="14"/>
      <c r="E2" s="14"/>
      <c r="F2" s="14"/>
      <c r="G2" s="14"/>
      <c r="H2" s="14"/>
    </row>
    <row r="3" spans="1:8" ht="14.25" thickBot="1">
      <c r="A3" s="11" t="s">
        <v>131</v>
      </c>
      <c r="B3" s="1" t="s">
        <v>132</v>
      </c>
      <c r="C3" s="1"/>
      <c r="D3" s="1"/>
      <c r="E3" s="1"/>
      <c r="F3" s="1"/>
      <c r="G3" s="1"/>
      <c r="H3" s="1"/>
    </row>
    <row r="4" spans="1:8" ht="14.25" thickTop="1">
      <c r="A4" s="10" t="s">
        <v>47</v>
      </c>
      <c r="B4" s="15" t="str">
        <f>HYPERLINK("http://www.kabupro.jp/mark/20131219/S1000RUL.htm","有価証券報告書")</f>
        <v>有価証券報告書</v>
      </c>
      <c r="C4" s="15" t="str">
        <f>HYPERLINK("http://www.kabupro.jp/mark/20131219/S1000RUL.htm","有価証券報告書")</f>
        <v>有価証券報告書</v>
      </c>
      <c r="D4" s="15" t="str">
        <f>HYPERLINK("http://www.kabupro.jp/mark/20121221/S000CJ4Z.htm","有価証券報告書")</f>
        <v>有価証券報告書</v>
      </c>
      <c r="E4" s="15" t="str">
        <f>HYPERLINK("http://www.kabupro.jp/mark/20111222/S0009ZBB.htm","有価証券報告書")</f>
        <v>有価証券報告書</v>
      </c>
      <c r="F4" s="15" t="str">
        <f>HYPERLINK("http://www.kabupro.jp/mark/20110630/S0008T5O.htm","有価証券報告書")</f>
        <v>有価証券報告書</v>
      </c>
      <c r="G4" s="15" t="str">
        <f>HYPERLINK("http://www.kabupro.jp/mark/20100628/S0005XVX.htm","有価証券報告書")</f>
        <v>有価証券報告書</v>
      </c>
      <c r="H4" s="15" t="str">
        <f>HYPERLINK("http://www.kabupro.jp/mark/20090624/S0003CYP.htm","有価証券報告書")</f>
        <v>有価証券報告書</v>
      </c>
    </row>
    <row r="5" spans="1:8" ht="14.25" thickBot="1">
      <c r="A5" s="11" t="s">
        <v>48</v>
      </c>
      <c r="B5" s="1" t="s">
        <v>54</v>
      </c>
      <c r="C5" s="1" t="s">
        <v>54</v>
      </c>
      <c r="D5" s="1" t="s">
        <v>58</v>
      </c>
      <c r="E5" s="1" t="s">
        <v>60</v>
      </c>
      <c r="F5" s="1" t="s">
        <v>62</v>
      </c>
      <c r="G5" s="1" t="s">
        <v>64</v>
      </c>
      <c r="H5" s="1" t="s">
        <v>66</v>
      </c>
    </row>
    <row r="6" spans="1:8" ht="15" thickBot="1" thickTop="1">
      <c r="A6" s="10" t="s">
        <v>49</v>
      </c>
      <c r="B6" s="18" t="s">
        <v>181</v>
      </c>
      <c r="C6" s="19"/>
      <c r="D6" s="19"/>
      <c r="E6" s="19"/>
      <c r="F6" s="19"/>
      <c r="G6" s="19"/>
      <c r="H6" s="19"/>
    </row>
    <row r="7" spans="1:8" ht="14.25" thickTop="1">
      <c r="A7" s="12" t="s">
        <v>50</v>
      </c>
      <c r="B7" s="16" t="s">
        <v>55</v>
      </c>
      <c r="C7" s="16" t="s">
        <v>55</v>
      </c>
      <c r="D7" s="16" t="s">
        <v>55</v>
      </c>
      <c r="E7" s="16" t="s">
        <v>55</v>
      </c>
      <c r="F7" s="16" t="s">
        <v>55</v>
      </c>
      <c r="G7" s="16" t="s">
        <v>55</v>
      </c>
      <c r="H7" s="16" t="s">
        <v>55</v>
      </c>
    </row>
    <row r="8" spans="1:8" ht="13.5">
      <c r="A8" s="13" t="s">
        <v>51</v>
      </c>
      <c r="B8" s="17" t="s">
        <v>136</v>
      </c>
      <c r="C8" s="17" t="s">
        <v>137</v>
      </c>
      <c r="D8" s="17" t="s">
        <v>138</v>
      </c>
      <c r="E8" s="17" t="s">
        <v>139</v>
      </c>
      <c r="F8" s="17" t="s">
        <v>140</v>
      </c>
      <c r="G8" s="17" t="s">
        <v>141</v>
      </c>
      <c r="H8" s="17" t="s">
        <v>142</v>
      </c>
    </row>
    <row r="9" spans="1:8" ht="13.5">
      <c r="A9" s="13" t="s">
        <v>52</v>
      </c>
      <c r="B9" s="17" t="s">
        <v>56</v>
      </c>
      <c r="C9" s="17" t="s">
        <v>57</v>
      </c>
      <c r="D9" s="17" t="s">
        <v>59</v>
      </c>
      <c r="E9" s="17" t="s">
        <v>61</v>
      </c>
      <c r="F9" s="17" t="s">
        <v>63</v>
      </c>
      <c r="G9" s="17" t="s">
        <v>65</v>
      </c>
      <c r="H9" s="17" t="s">
        <v>67</v>
      </c>
    </row>
    <row r="10" spans="1:8" ht="14.25" thickBot="1">
      <c r="A10" s="13" t="s">
        <v>53</v>
      </c>
      <c r="B10" s="17" t="s">
        <v>69</v>
      </c>
      <c r="C10" s="17" t="s">
        <v>69</v>
      </c>
      <c r="D10" s="17" t="s">
        <v>69</v>
      </c>
      <c r="E10" s="17" t="s">
        <v>70</v>
      </c>
      <c r="F10" s="17" t="s">
        <v>70</v>
      </c>
      <c r="G10" s="17" t="s">
        <v>70</v>
      </c>
      <c r="H10" s="17" t="s">
        <v>70</v>
      </c>
    </row>
    <row r="11" spans="1:8" ht="14.25" thickTop="1">
      <c r="A11" s="26" t="s">
        <v>143</v>
      </c>
      <c r="B11" s="21">
        <v>391</v>
      </c>
      <c r="C11" s="21">
        <v>708</v>
      </c>
      <c r="D11" s="21">
        <v>8956</v>
      </c>
      <c r="E11" s="21">
        <v>42979407</v>
      </c>
      <c r="F11" s="21">
        <v>44271240</v>
      </c>
      <c r="G11" s="21">
        <v>54804718</v>
      </c>
      <c r="H11" s="21">
        <v>56893313</v>
      </c>
    </row>
    <row r="12" spans="1:8" ht="13.5">
      <c r="A12" s="6" t="s">
        <v>144</v>
      </c>
      <c r="B12" s="22">
        <v>45</v>
      </c>
      <c r="C12" s="22">
        <v>76</v>
      </c>
      <c r="D12" s="22">
        <v>2546</v>
      </c>
      <c r="E12" s="22">
        <v>3260164</v>
      </c>
      <c r="F12" s="22">
        <v>2949095</v>
      </c>
      <c r="G12" s="22">
        <v>3014329</v>
      </c>
      <c r="H12" s="22">
        <v>2571292</v>
      </c>
    </row>
    <row r="13" spans="1:8" ht="13.5">
      <c r="A13" s="6" t="s">
        <v>145</v>
      </c>
      <c r="B13" s="22">
        <v>656</v>
      </c>
      <c r="C13" s="22">
        <v>1742</v>
      </c>
      <c r="D13" s="22">
        <v>10137</v>
      </c>
      <c r="E13" s="22">
        <v>38987514</v>
      </c>
      <c r="F13" s="22">
        <v>38216347</v>
      </c>
      <c r="G13" s="22">
        <v>47679645</v>
      </c>
      <c r="H13" s="22">
        <v>49722224</v>
      </c>
    </row>
    <row r="14" spans="1:8" ht="13.5">
      <c r="A14" s="6" t="s">
        <v>146</v>
      </c>
      <c r="B14" s="22">
        <v>702</v>
      </c>
      <c r="C14" s="22">
        <v>1818</v>
      </c>
      <c r="D14" s="22">
        <v>12683</v>
      </c>
      <c r="E14" s="22">
        <v>42247678</v>
      </c>
      <c r="F14" s="22">
        <v>41165442</v>
      </c>
      <c r="G14" s="22">
        <v>50693975</v>
      </c>
      <c r="H14" s="22">
        <v>52293517</v>
      </c>
    </row>
    <row r="15" spans="1:8" ht="13.5">
      <c r="A15" s="6" t="s">
        <v>147</v>
      </c>
      <c r="B15" s="22"/>
      <c r="C15" s="22">
        <v>-1</v>
      </c>
      <c r="D15" s="22">
        <v>3797</v>
      </c>
      <c r="E15" s="22">
        <v>2285350</v>
      </c>
      <c r="F15" s="22">
        <v>1057891</v>
      </c>
      <c r="G15" s="22">
        <v>727549</v>
      </c>
      <c r="H15" s="22">
        <v>469106</v>
      </c>
    </row>
    <row r="16" spans="1:8" ht="13.5">
      <c r="A16" s="6" t="s">
        <v>148</v>
      </c>
      <c r="B16" s="22">
        <v>49</v>
      </c>
      <c r="C16" s="22">
        <v>45</v>
      </c>
      <c r="D16" s="22">
        <v>76</v>
      </c>
      <c r="E16" s="22">
        <v>2546608</v>
      </c>
      <c r="F16" s="22">
        <v>3260164</v>
      </c>
      <c r="G16" s="22">
        <v>2949095</v>
      </c>
      <c r="H16" s="22">
        <v>3014329</v>
      </c>
    </row>
    <row r="17" spans="1:8" ht="13.5">
      <c r="A17" s="6" t="s">
        <v>149</v>
      </c>
      <c r="B17" s="22">
        <v>652</v>
      </c>
      <c r="C17" s="22">
        <v>1773</v>
      </c>
      <c r="D17" s="22">
        <v>8810</v>
      </c>
      <c r="E17" s="22">
        <v>37415720</v>
      </c>
      <c r="F17" s="22">
        <v>36847386</v>
      </c>
      <c r="G17" s="22">
        <v>47017329</v>
      </c>
      <c r="H17" s="22">
        <v>48810081</v>
      </c>
    </row>
    <row r="18" spans="1:8" ht="13.5">
      <c r="A18" s="7" t="s">
        <v>150</v>
      </c>
      <c r="B18" s="22">
        <v>-261</v>
      </c>
      <c r="C18" s="22">
        <v>-1065</v>
      </c>
      <c r="D18" s="22">
        <v>145</v>
      </c>
      <c r="E18" s="22">
        <v>5563686</v>
      </c>
      <c r="F18" s="22">
        <v>7423854</v>
      </c>
      <c r="G18" s="22">
        <v>7787388</v>
      </c>
      <c r="H18" s="22">
        <v>8083231</v>
      </c>
    </row>
    <row r="19" spans="1:8" ht="13.5">
      <c r="A19" s="6" t="s">
        <v>151</v>
      </c>
      <c r="B19" s="22">
        <v>16</v>
      </c>
      <c r="C19" s="22">
        <v>93</v>
      </c>
      <c r="D19" s="22">
        <v>942</v>
      </c>
      <c r="E19" s="22">
        <v>3370398</v>
      </c>
      <c r="F19" s="22">
        <v>3979831</v>
      </c>
      <c r="G19" s="22">
        <v>4753156</v>
      </c>
      <c r="H19" s="22">
        <v>4983009</v>
      </c>
    </row>
    <row r="20" spans="1:8" ht="13.5">
      <c r="A20" s="6" t="s">
        <v>152</v>
      </c>
      <c r="B20" s="22">
        <v>1004</v>
      </c>
      <c r="C20" s="22">
        <v>986</v>
      </c>
      <c r="D20" s="22">
        <v>676</v>
      </c>
      <c r="E20" s="22">
        <v>1540019</v>
      </c>
      <c r="F20" s="22">
        <v>2018821</v>
      </c>
      <c r="G20" s="22">
        <v>2053851</v>
      </c>
      <c r="H20" s="22">
        <v>2138412</v>
      </c>
    </row>
    <row r="21" spans="1:8" ht="13.5">
      <c r="A21" s="6" t="s">
        <v>153</v>
      </c>
      <c r="B21" s="22">
        <v>1020</v>
      </c>
      <c r="C21" s="22">
        <v>1079</v>
      </c>
      <c r="D21" s="22">
        <v>1619</v>
      </c>
      <c r="E21" s="22">
        <v>4910417</v>
      </c>
      <c r="F21" s="22">
        <v>5998653</v>
      </c>
      <c r="G21" s="22">
        <v>6807008</v>
      </c>
      <c r="H21" s="22">
        <v>7121421</v>
      </c>
    </row>
    <row r="22" spans="1:8" ht="14.25" thickBot="1">
      <c r="A22" s="25" t="s">
        <v>154</v>
      </c>
      <c r="B22" s="23">
        <v>-1282</v>
      </c>
      <c r="C22" s="23">
        <v>-2144</v>
      </c>
      <c r="D22" s="23">
        <v>-1473</v>
      </c>
      <c r="E22" s="23">
        <v>653269</v>
      </c>
      <c r="F22" s="23">
        <v>1425201</v>
      </c>
      <c r="G22" s="23">
        <v>980380</v>
      </c>
      <c r="H22" s="23">
        <v>961809</v>
      </c>
    </row>
    <row r="23" spans="1:8" ht="14.25" thickTop="1">
      <c r="A23" s="6" t="s">
        <v>155</v>
      </c>
      <c r="B23" s="22">
        <v>7</v>
      </c>
      <c r="C23" s="22">
        <v>16</v>
      </c>
      <c r="D23" s="22">
        <v>3</v>
      </c>
      <c r="E23" s="22">
        <v>1606</v>
      </c>
      <c r="F23" s="22">
        <v>2624</v>
      </c>
      <c r="G23" s="22">
        <v>8902</v>
      </c>
      <c r="H23" s="22">
        <v>14566</v>
      </c>
    </row>
    <row r="24" spans="1:8" ht="13.5">
      <c r="A24" s="6" t="s">
        <v>156</v>
      </c>
      <c r="B24" s="22">
        <v>156</v>
      </c>
      <c r="C24" s="22">
        <v>92</v>
      </c>
      <c r="D24" s="22">
        <v>40</v>
      </c>
      <c r="E24" s="22">
        <v>72066</v>
      </c>
      <c r="F24" s="22">
        <v>161824</v>
      </c>
      <c r="G24" s="22">
        <v>280413</v>
      </c>
      <c r="H24" s="22">
        <v>182316</v>
      </c>
    </row>
    <row r="25" spans="1:8" ht="13.5">
      <c r="A25" s="6" t="s">
        <v>157</v>
      </c>
      <c r="B25" s="22">
        <v>1757</v>
      </c>
      <c r="C25" s="22">
        <v>1270</v>
      </c>
      <c r="D25" s="22">
        <v>151</v>
      </c>
      <c r="E25" s="22">
        <v>644721</v>
      </c>
      <c r="F25" s="22">
        <v>152638</v>
      </c>
      <c r="G25" s="22">
        <v>106591</v>
      </c>
      <c r="H25" s="22">
        <v>95274</v>
      </c>
    </row>
    <row r="26" spans="1:8" ht="13.5">
      <c r="A26" s="6" t="s">
        <v>158</v>
      </c>
      <c r="B26" s="22"/>
      <c r="C26" s="22">
        <v>0</v>
      </c>
      <c r="D26" s="22">
        <v>30</v>
      </c>
      <c r="E26" s="22">
        <v>18916</v>
      </c>
      <c r="F26" s="22">
        <v>10580</v>
      </c>
      <c r="G26" s="22">
        <v>67335</v>
      </c>
      <c r="H26" s="22">
        <v>37555</v>
      </c>
    </row>
    <row r="27" spans="1:8" ht="13.5">
      <c r="A27" s="6" t="s">
        <v>159</v>
      </c>
      <c r="B27" s="22">
        <v>0</v>
      </c>
      <c r="C27" s="22">
        <v>1</v>
      </c>
      <c r="D27" s="22">
        <v>55</v>
      </c>
      <c r="E27" s="22">
        <v>73590</v>
      </c>
      <c r="F27" s="22">
        <v>50761</v>
      </c>
      <c r="G27" s="22">
        <v>51688</v>
      </c>
      <c r="H27" s="22">
        <v>135057</v>
      </c>
    </row>
    <row r="28" spans="1:8" ht="13.5">
      <c r="A28" s="6" t="s">
        <v>160</v>
      </c>
      <c r="B28" s="22">
        <v>457</v>
      </c>
      <c r="C28" s="22">
        <v>457</v>
      </c>
      <c r="D28" s="22">
        <v>76</v>
      </c>
      <c r="E28" s="22"/>
      <c r="F28" s="22"/>
      <c r="G28" s="22"/>
      <c r="H28" s="22"/>
    </row>
    <row r="29" spans="1:8" ht="13.5">
      <c r="A29" s="6" t="s">
        <v>161</v>
      </c>
      <c r="B29" s="22">
        <v>578</v>
      </c>
      <c r="C29" s="22">
        <v>578</v>
      </c>
      <c r="D29" s="22">
        <v>143</v>
      </c>
      <c r="E29" s="22"/>
      <c r="F29" s="22"/>
      <c r="G29" s="22"/>
      <c r="H29" s="22"/>
    </row>
    <row r="30" spans="1:8" ht="13.5">
      <c r="A30" s="6" t="s">
        <v>162</v>
      </c>
      <c r="B30" s="22">
        <v>359</v>
      </c>
      <c r="C30" s="22">
        <v>80</v>
      </c>
      <c r="D30" s="22">
        <v>133</v>
      </c>
      <c r="E30" s="22">
        <v>282347</v>
      </c>
      <c r="F30" s="22">
        <v>91070</v>
      </c>
      <c r="G30" s="22">
        <v>105968</v>
      </c>
      <c r="H30" s="22">
        <v>129616</v>
      </c>
    </row>
    <row r="31" spans="1:8" ht="13.5">
      <c r="A31" s="6" t="s">
        <v>163</v>
      </c>
      <c r="B31" s="22">
        <v>3318</v>
      </c>
      <c r="C31" s="22">
        <v>2498</v>
      </c>
      <c r="D31" s="22">
        <v>634</v>
      </c>
      <c r="E31" s="22">
        <v>1093246</v>
      </c>
      <c r="F31" s="22">
        <v>469499</v>
      </c>
      <c r="G31" s="22">
        <v>620898</v>
      </c>
      <c r="H31" s="22">
        <v>594388</v>
      </c>
    </row>
    <row r="32" spans="1:8" ht="13.5">
      <c r="A32" s="6" t="s">
        <v>164</v>
      </c>
      <c r="B32" s="22">
        <v>79</v>
      </c>
      <c r="C32" s="22">
        <v>76</v>
      </c>
      <c r="D32" s="22">
        <v>37</v>
      </c>
      <c r="E32" s="22">
        <v>73064</v>
      </c>
      <c r="F32" s="22">
        <v>52169</v>
      </c>
      <c r="G32" s="22">
        <v>56344</v>
      </c>
      <c r="H32" s="22">
        <v>45696</v>
      </c>
    </row>
    <row r="33" spans="1:8" ht="13.5">
      <c r="A33" s="6" t="s">
        <v>165</v>
      </c>
      <c r="B33" s="22"/>
      <c r="C33" s="22">
        <v>19</v>
      </c>
      <c r="D33" s="22">
        <v>77</v>
      </c>
      <c r="E33" s="22">
        <v>63107</v>
      </c>
      <c r="F33" s="22">
        <v>94267</v>
      </c>
      <c r="G33" s="22">
        <v>128856</v>
      </c>
      <c r="H33" s="22">
        <v>367500</v>
      </c>
    </row>
    <row r="34" spans="1:8" ht="13.5">
      <c r="A34" s="6" t="s">
        <v>166</v>
      </c>
      <c r="B34" s="22">
        <v>327</v>
      </c>
      <c r="C34" s="22">
        <v>823</v>
      </c>
      <c r="D34" s="22">
        <v>675</v>
      </c>
      <c r="E34" s="22">
        <v>4411300</v>
      </c>
      <c r="F34" s="22">
        <v>2593427</v>
      </c>
      <c r="G34" s="22"/>
      <c r="H34" s="22"/>
    </row>
    <row r="35" spans="1:8" ht="13.5">
      <c r="A35" s="6" t="s">
        <v>167</v>
      </c>
      <c r="B35" s="22">
        <v>240</v>
      </c>
      <c r="C35" s="22">
        <v>273</v>
      </c>
      <c r="D35" s="22"/>
      <c r="E35" s="22"/>
      <c r="F35" s="22"/>
      <c r="G35" s="22"/>
      <c r="H35" s="22"/>
    </row>
    <row r="36" spans="1:8" ht="13.5">
      <c r="A36" s="6" t="s">
        <v>168</v>
      </c>
      <c r="B36" s="22">
        <v>180</v>
      </c>
      <c r="C36" s="22">
        <v>380</v>
      </c>
      <c r="D36" s="22">
        <v>171</v>
      </c>
      <c r="E36" s="22">
        <v>98397</v>
      </c>
      <c r="F36" s="22">
        <v>112262</v>
      </c>
      <c r="G36" s="22">
        <v>16896</v>
      </c>
      <c r="H36" s="22">
        <v>65754</v>
      </c>
    </row>
    <row r="37" spans="1:8" ht="13.5">
      <c r="A37" s="6" t="s">
        <v>169</v>
      </c>
      <c r="B37" s="22">
        <v>828</v>
      </c>
      <c r="C37" s="22">
        <v>1574</v>
      </c>
      <c r="D37" s="22">
        <v>961</v>
      </c>
      <c r="E37" s="22">
        <v>4645869</v>
      </c>
      <c r="F37" s="22">
        <v>2852126</v>
      </c>
      <c r="G37" s="22">
        <v>407184</v>
      </c>
      <c r="H37" s="22">
        <v>478951</v>
      </c>
    </row>
    <row r="38" spans="1:8" ht="14.25" thickBot="1">
      <c r="A38" s="25" t="s">
        <v>170</v>
      </c>
      <c r="B38" s="23">
        <v>1207</v>
      </c>
      <c r="C38" s="23">
        <v>-1221</v>
      </c>
      <c r="D38" s="23">
        <v>-1800</v>
      </c>
      <c r="E38" s="23">
        <v>-2899353</v>
      </c>
      <c r="F38" s="23">
        <v>-957426</v>
      </c>
      <c r="G38" s="23">
        <v>1194095</v>
      </c>
      <c r="H38" s="23">
        <v>1077246</v>
      </c>
    </row>
    <row r="39" spans="1:8" ht="14.25" thickTop="1">
      <c r="A39" s="6" t="s">
        <v>171</v>
      </c>
      <c r="B39" s="22">
        <v>0</v>
      </c>
      <c r="C39" s="22"/>
      <c r="D39" s="22">
        <v>1</v>
      </c>
      <c r="E39" s="22"/>
      <c r="F39" s="22"/>
      <c r="G39" s="22"/>
      <c r="H39" s="22"/>
    </row>
    <row r="40" spans="1:8" ht="13.5">
      <c r="A40" s="6" t="s">
        <v>172</v>
      </c>
      <c r="B40" s="22">
        <v>1</v>
      </c>
      <c r="C40" s="22">
        <v>7</v>
      </c>
      <c r="D40" s="22"/>
      <c r="E40" s="22"/>
      <c r="F40" s="22"/>
      <c r="G40" s="22">
        <v>98360</v>
      </c>
      <c r="H40" s="22">
        <v>14380</v>
      </c>
    </row>
    <row r="41" spans="1:8" ht="13.5">
      <c r="A41" s="6" t="s">
        <v>173</v>
      </c>
      <c r="B41" s="22">
        <v>1</v>
      </c>
      <c r="C41" s="22">
        <v>7</v>
      </c>
      <c r="D41" s="22">
        <v>1</v>
      </c>
      <c r="E41" s="22"/>
      <c r="F41" s="22">
        <v>62451</v>
      </c>
      <c r="G41" s="22">
        <v>98360</v>
      </c>
      <c r="H41" s="22">
        <v>14380</v>
      </c>
    </row>
    <row r="42" spans="1:8" ht="13.5">
      <c r="A42" s="6" t="s">
        <v>174</v>
      </c>
      <c r="B42" s="22">
        <v>3</v>
      </c>
      <c r="C42" s="22">
        <v>0</v>
      </c>
      <c r="D42" s="22">
        <v>10</v>
      </c>
      <c r="E42" s="22">
        <v>41292</v>
      </c>
      <c r="F42" s="22">
        <v>27971</v>
      </c>
      <c r="G42" s="22">
        <v>28890</v>
      </c>
      <c r="H42" s="22">
        <v>22593</v>
      </c>
    </row>
    <row r="43" spans="1:8" ht="13.5">
      <c r="A43" s="6" t="s">
        <v>175</v>
      </c>
      <c r="B43" s="22"/>
      <c r="C43" s="22">
        <v>781</v>
      </c>
      <c r="D43" s="22"/>
      <c r="E43" s="22"/>
      <c r="F43" s="22"/>
      <c r="G43" s="22"/>
      <c r="H43" s="22"/>
    </row>
    <row r="44" spans="1:8" ht="13.5">
      <c r="A44" s="6" t="s">
        <v>78</v>
      </c>
      <c r="B44" s="22"/>
      <c r="C44" s="22">
        <v>0</v>
      </c>
      <c r="D44" s="22"/>
      <c r="E44" s="22"/>
      <c r="F44" s="22">
        <v>84467</v>
      </c>
      <c r="G44" s="22">
        <v>40023</v>
      </c>
      <c r="H44" s="22"/>
    </row>
    <row r="45" spans="1:8" ht="13.5">
      <c r="A45" s="6" t="s">
        <v>176</v>
      </c>
      <c r="B45" s="22">
        <v>3</v>
      </c>
      <c r="C45" s="22">
        <v>783</v>
      </c>
      <c r="D45" s="22">
        <v>1074</v>
      </c>
      <c r="E45" s="22">
        <v>13909857</v>
      </c>
      <c r="F45" s="22">
        <v>4804638</v>
      </c>
      <c r="G45" s="22">
        <v>1102574</v>
      </c>
      <c r="H45" s="22">
        <v>83630</v>
      </c>
    </row>
    <row r="46" spans="1:8" ht="13.5">
      <c r="A46" s="7" t="s">
        <v>177</v>
      </c>
      <c r="B46" s="22">
        <v>1205</v>
      </c>
      <c r="C46" s="22">
        <v>-1996</v>
      </c>
      <c r="D46" s="22">
        <v>-2874</v>
      </c>
      <c r="E46" s="22">
        <v>-16809210</v>
      </c>
      <c r="F46" s="22">
        <v>-5699613</v>
      </c>
      <c r="G46" s="22">
        <v>189881</v>
      </c>
      <c r="H46" s="22">
        <v>1007996</v>
      </c>
    </row>
    <row r="47" spans="1:8" ht="13.5">
      <c r="A47" s="7" t="s">
        <v>178</v>
      </c>
      <c r="B47" s="22">
        <v>-952</v>
      </c>
      <c r="C47" s="22">
        <v>-695</v>
      </c>
      <c r="D47" s="22">
        <v>10</v>
      </c>
      <c r="E47" s="22">
        <v>30107</v>
      </c>
      <c r="F47" s="22">
        <v>265459</v>
      </c>
      <c r="G47" s="22">
        <v>-19131</v>
      </c>
      <c r="H47" s="22">
        <v>194927</v>
      </c>
    </row>
    <row r="48" spans="1:8" ht="13.5">
      <c r="A48" s="7" t="s">
        <v>179</v>
      </c>
      <c r="B48" s="22">
        <v>-952</v>
      </c>
      <c r="C48" s="22">
        <v>-695</v>
      </c>
      <c r="D48" s="22">
        <v>10</v>
      </c>
      <c r="E48" s="22">
        <v>30107</v>
      </c>
      <c r="F48" s="22">
        <v>5583890</v>
      </c>
      <c r="G48" s="22">
        <v>74053</v>
      </c>
      <c r="H48" s="22">
        <v>393118</v>
      </c>
    </row>
    <row r="49" spans="1:8" ht="14.25" thickBot="1">
      <c r="A49" s="7" t="s">
        <v>180</v>
      </c>
      <c r="B49" s="22">
        <v>2158</v>
      </c>
      <c r="C49" s="22">
        <v>-1301</v>
      </c>
      <c r="D49" s="22">
        <v>-2884</v>
      </c>
      <c r="E49" s="22">
        <v>-16839317</v>
      </c>
      <c r="F49" s="22">
        <v>-11283504</v>
      </c>
      <c r="G49" s="22">
        <v>115827</v>
      </c>
      <c r="H49" s="22">
        <v>614877</v>
      </c>
    </row>
    <row r="50" spans="1:8" ht="14.25" thickTop="1">
      <c r="A50" s="8"/>
      <c r="B50" s="24"/>
      <c r="C50" s="24"/>
      <c r="D50" s="24"/>
      <c r="E50" s="24"/>
      <c r="F50" s="24"/>
      <c r="G50" s="24"/>
      <c r="H50" s="24"/>
    </row>
    <row r="52" ht="13.5">
      <c r="A52" s="20" t="s">
        <v>134</v>
      </c>
    </row>
    <row r="53" ht="13.5">
      <c r="A53" s="20" t="s">
        <v>135</v>
      </c>
    </row>
  </sheetData>
  <mergeCells count="1">
    <mergeCell ref="B6:H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H7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8" width="17.625" style="0" customWidth="1"/>
  </cols>
  <sheetData>
    <row r="1" ht="14.25" thickBot="1"/>
    <row r="2" spans="1:8" ht="14.25" thickTop="1">
      <c r="A2" s="10" t="s">
        <v>130</v>
      </c>
      <c r="B2" s="14">
        <v>6747</v>
      </c>
      <c r="C2" s="14"/>
      <c r="D2" s="14"/>
      <c r="E2" s="14"/>
      <c r="F2" s="14"/>
      <c r="G2" s="14"/>
      <c r="H2" s="14"/>
    </row>
    <row r="3" spans="1:8" ht="14.25" thickBot="1">
      <c r="A3" s="11" t="s">
        <v>131</v>
      </c>
      <c r="B3" s="1" t="s">
        <v>132</v>
      </c>
      <c r="C3" s="1"/>
      <c r="D3" s="1"/>
      <c r="E3" s="1"/>
      <c r="F3" s="1"/>
      <c r="G3" s="1"/>
      <c r="H3" s="1"/>
    </row>
    <row r="4" spans="1:8" ht="14.25" thickTop="1">
      <c r="A4" s="10" t="s">
        <v>47</v>
      </c>
      <c r="B4" s="15" t="str">
        <f>HYPERLINK("http://www.kabupro.jp/mark/20131219/S1000RUL.htm","有価証券報告書")</f>
        <v>有価証券報告書</v>
      </c>
      <c r="C4" s="15" t="str">
        <f>HYPERLINK("http://www.kabupro.jp/mark/20131219/S1000RUL.htm","有価証券報告書")</f>
        <v>有価証券報告書</v>
      </c>
      <c r="D4" s="15" t="str">
        <f>HYPERLINK("http://www.kabupro.jp/mark/20121221/S000CJ4Z.htm","有価証券報告書")</f>
        <v>有価証券報告書</v>
      </c>
      <c r="E4" s="15" t="str">
        <f>HYPERLINK("http://www.kabupro.jp/mark/20111222/S0009ZBB.htm","有価証券報告書")</f>
        <v>有価証券報告書</v>
      </c>
      <c r="F4" s="15" t="str">
        <f>HYPERLINK("http://www.kabupro.jp/mark/20110630/S0008T5O.htm","有価証券報告書")</f>
        <v>有価証券報告書</v>
      </c>
      <c r="G4" s="15" t="str">
        <f>HYPERLINK("http://www.kabupro.jp/mark/20100628/S0005XVX.htm","有価証券報告書")</f>
        <v>有価証券報告書</v>
      </c>
      <c r="H4" s="15" t="str">
        <f>HYPERLINK("http://www.kabupro.jp/mark/20090624/S0003CYP.htm","有価証券報告書")</f>
        <v>有価証券報告書</v>
      </c>
    </row>
    <row r="5" spans="1:8" ht="14.25" thickBot="1">
      <c r="A5" s="11" t="s">
        <v>48</v>
      </c>
      <c r="B5" s="1" t="s">
        <v>54</v>
      </c>
      <c r="C5" s="1" t="s">
        <v>54</v>
      </c>
      <c r="D5" s="1" t="s">
        <v>58</v>
      </c>
      <c r="E5" s="1" t="s">
        <v>60</v>
      </c>
      <c r="F5" s="1" t="s">
        <v>62</v>
      </c>
      <c r="G5" s="1" t="s">
        <v>64</v>
      </c>
      <c r="H5" s="1" t="s">
        <v>66</v>
      </c>
    </row>
    <row r="6" spans="1:8" ht="15" thickBot="1" thickTop="1">
      <c r="A6" s="10" t="s">
        <v>49</v>
      </c>
      <c r="B6" s="18" t="s">
        <v>133</v>
      </c>
      <c r="C6" s="19"/>
      <c r="D6" s="19"/>
      <c r="E6" s="19"/>
      <c r="F6" s="19"/>
      <c r="G6" s="19"/>
      <c r="H6" s="19"/>
    </row>
    <row r="7" spans="1:8" ht="14.25" thickTop="1">
      <c r="A7" s="12" t="s">
        <v>50</v>
      </c>
      <c r="B7" s="16" t="s">
        <v>55</v>
      </c>
      <c r="C7" s="16" t="s">
        <v>55</v>
      </c>
      <c r="D7" s="16" t="s">
        <v>55</v>
      </c>
      <c r="E7" s="16" t="s">
        <v>55</v>
      </c>
      <c r="F7" s="16" t="s">
        <v>55</v>
      </c>
      <c r="G7" s="16" t="s">
        <v>55</v>
      </c>
      <c r="H7" s="16" t="s">
        <v>55</v>
      </c>
    </row>
    <row r="8" spans="1:8" ht="13.5">
      <c r="A8" s="13" t="s">
        <v>51</v>
      </c>
      <c r="B8" s="17"/>
      <c r="C8" s="17"/>
      <c r="D8" s="17"/>
      <c r="E8" s="17"/>
      <c r="F8" s="17"/>
      <c r="G8" s="17"/>
      <c r="H8" s="17"/>
    </row>
    <row r="9" spans="1:8" ht="13.5">
      <c r="A9" s="13" t="s">
        <v>52</v>
      </c>
      <c r="B9" s="17" t="s">
        <v>56</v>
      </c>
      <c r="C9" s="17" t="s">
        <v>57</v>
      </c>
      <c r="D9" s="17" t="s">
        <v>59</v>
      </c>
      <c r="E9" s="17" t="s">
        <v>61</v>
      </c>
      <c r="F9" s="17" t="s">
        <v>63</v>
      </c>
      <c r="G9" s="17" t="s">
        <v>65</v>
      </c>
      <c r="H9" s="17" t="s">
        <v>67</v>
      </c>
    </row>
    <row r="10" spans="1:8" ht="14.25" thickBot="1">
      <c r="A10" s="13" t="s">
        <v>53</v>
      </c>
      <c r="B10" s="17" t="s">
        <v>69</v>
      </c>
      <c r="C10" s="17" t="s">
        <v>69</v>
      </c>
      <c r="D10" s="17" t="s">
        <v>69</v>
      </c>
      <c r="E10" s="17" t="s">
        <v>70</v>
      </c>
      <c r="F10" s="17" t="s">
        <v>70</v>
      </c>
      <c r="G10" s="17" t="s">
        <v>70</v>
      </c>
      <c r="H10" s="17" t="s">
        <v>70</v>
      </c>
    </row>
    <row r="11" spans="1:8" ht="14.25" thickTop="1">
      <c r="A11" s="9" t="s">
        <v>68</v>
      </c>
      <c r="B11" s="21">
        <v>387</v>
      </c>
      <c r="C11" s="21">
        <v>2403</v>
      </c>
      <c r="D11" s="21">
        <v>1932</v>
      </c>
      <c r="E11" s="21">
        <v>2230826</v>
      </c>
      <c r="F11" s="21">
        <v>1671624</v>
      </c>
      <c r="G11" s="21">
        <v>4753507</v>
      </c>
      <c r="H11" s="21">
        <v>2640194</v>
      </c>
    </row>
    <row r="12" spans="1:8" ht="13.5">
      <c r="A12" s="2" t="s">
        <v>71</v>
      </c>
      <c r="B12" s="22"/>
      <c r="C12" s="22">
        <v>1</v>
      </c>
      <c r="D12" s="22">
        <v>1334</v>
      </c>
      <c r="E12" s="22">
        <v>2495052</v>
      </c>
      <c r="F12" s="22">
        <v>2251194</v>
      </c>
      <c r="G12" s="22">
        <v>3109645</v>
      </c>
      <c r="H12" s="22">
        <v>2809953</v>
      </c>
    </row>
    <row r="13" spans="1:8" ht="13.5">
      <c r="A13" s="2" t="s">
        <v>72</v>
      </c>
      <c r="B13" s="22">
        <v>548</v>
      </c>
      <c r="C13" s="22">
        <v>1041</v>
      </c>
      <c r="D13" s="22">
        <v>3529</v>
      </c>
      <c r="E13" s="22">
        <v>16201549</v>
      </c>
      <c r="F13" s="22">
        <v>19497539</v>
      </c>
      <c r="G13" s="22">
        <v>21901061</v>
      </c>
      <c r="H13" s="22">
        <v>25242576</v>
      </c>
    </row>
    <row r="14" spans="1:8" ht="13.5">
      <c r="A14" s="2" t="s">
        <v>73</v>
      </c>
      <c r="B14" s="22">
        <v>49</v>
      </c>
      <c r="C14" s="22">
        <v>45</v>
      </c>
      <c r="D14" s="22">
        <v>76</v>
      </c>
      <c r="E14" s="22">
        <v>2546608</v>
      </c>
      <c r="F14" s="22">
        <v>3260164</v>
      </c>
      <c r="G14" s="22">
        <v>2949095</v>
      </c>
      <c r="H14" s="22">
        <v>3014329</v>
      </c>
    </row>
    <row r="15" spans="1:8" ht="13.5">
      <c r="A15" s="2" t="s">
        <v>74</v>
      </c>
      <c r="B15" s="22">
        <v>194</v>
      </c>
      <c r="C15" s="22">
        <v>228</v>
      </c>
      <c r="D15" s="22">
        <v>216</v>
      </c>
      <c r="E15" s="22">
        <v>4632424</v>
      </c>
      <c r="F15" s="22">
        <v>6564800</v>
      </c>
      <c r="G15" s="22">
        <v>4313210</v>
      </c>
      <c r="H15" s="22">
        <v>7961782</v>
      </c>
    </row>
    <row r="16" spans="1:8" ht="13.5">
      <c r="A16" s="2" t="s">
        <v>75</v>
      </c>
      <c r="B16" s="22">
        <v>434</v>
      </c>
      <c r="C16" s="22">
        <v>515</v>
      </c>
      <c r="D16" s="22">
        <v>605</v>
      </c>
      <c r="E16" s="22">
        <v>2632053</v>
      </c>
      <c r="F16" s="22">
        <v>3235964</v>
      </c>
      <c r="G16" s="22">
        <v>3417999</v>
      </c>
      <c r="H16" s="22"/>
    </row>
    <row r="17" spans="1:8" ht="13.5">
      <c r="A17" s="2" t="s">
        <v>76</v>
      </c>
      <c r="B17" s="22">
        <v>97</v>
      </c>
      <c r="C17" s="22">
        <v>77</v>
      </c>
      <c r="D17" s="22">
        <v>2180</v>
      </c>
      <c r="E17" s="22">
        <v>80740</v>
      </c>
      <c r="F17" s="22"/>
      <c r="G17" s="22"/>
      <c r="H17" s="22"/>
    </row>
    <row r="18" spans="1:8" ht="13.5">
      <c r="A18" s="2" t="s">
        <v>77</v>
      </c>
      <c r="B18" s="22">
        <v>833</v>
      </c>
      <c r="C18" s="22">
        <v>1408</v>
      </c>
      <c r="D18" s="22">
        <v>416</v>
      </c>
      <c r="E18" s="22"/>
      <c r="F18" s="22"/>
      <c r="G18" s="22"/>
      <c r="H18" s="22"/>
    </row>
    <row r="19" spans="1:8" ht="13.5">
      <c r="A19" s="2" t="s">
        <v>78</v>
      </c>
      <c r="B19" s="22">
        <v>423</v>
      </c>
      <c r="C19" s="22">
        <v>318</v>
      </c>
      <c r="D19" s="22">
        <v>148</v>
      </c>
      <c r="E19" s="22">
        <v>601857</v>
      </c>
      <c r="F19" s="22">
        <v>474489</v>
      </c>
      <c r="G19" s="22">
        <v>463488</v>
      </c>
      <c r="H19" s="22">
        <v>190387</v>
      </c>
    </row>
    <row r="20" spans="1:8" ht="13.5">
      <c r="A20" s="2" t="s">
        <v>79</v>
      </c>
      <c r="B20" s="22">
        <v>-101</v>
      </c>
      <c r="C20" s="22">
        <v>-78</v>
      </c>
      <c r="D20" s="22">
        <v>-8</v>
      </c>
      <c r="E20" s="22">
        <v>-16152</v>
      </c>
      <c r="F20" s="22">
        <v>-302137</v>
      </c>
      <c r="G20" s="22">
        <v>-307249</v>
      </c>
      <c r="H20" s="22">
        <v>-10608</v>
      </c>
    </row>
    <row r="21" spans="1:8" ht="13.5">
      <c r="A21" s="2" t="s">
        <v>80</v>
      </c>
      <c r="B21" s="22">
        <v>2866</v>
      </c>
      <c r="C21" s="22">
        <v>5964</v>
      </c>
      <c r="D21" s="22">
        <v>10432</v>
      </c>
      <c r="E21" s="22">
        <v>31404959</v>
      </c>
      <c r="F21" s="22">
        <v>37054620</v>
      </c>
      <c r="G21" s="22">
        <v>44364788</v>
      </c>
      <c r="H21" s="22">
        <v>47158191</v>
      </c>
    </row>
    <row r="22" spans="1:8" ht="13.5">
      <c r="A22" s="3" t="s">
        <v>81</v>
      </c>
      <c r="B22" s="22">
        <v>3370</v>
      </c>
      <c r="C22" s="22">
        <v>3634</v>
      </c>
      <c r="D22" s="22">
        <v>3921</v>
      </c>
      <c r="E22" s="22">
        <v>4061854</v>
      </c>
      <c r="F22" s="22">
        <v>4371766</v>
      </c>
      <c r="G22" s="22">
        <v>4653635</v>
      </c>
      <c r="H22" s="22">
        <v>4911320</v>
      </c>
    </row>
    <row r="23" spans="1:8" ht="13.5">
      <c r="A23" s="3" t="s">
        <v>82</v>
      </c>
      <c r="B23" s="22">
        <v>27</v>
      </c>
      <c r="C23" s="22">
        <v>33</v>
      </c>
      <c r="D23" s="22">
        <v>38</v>
      </c>
      <c r="E23" s="22">
        <v>42172</v>
      </c>
      <c r="F23" s="22">
        <v>48043</v>
      </c>
      <c r="G23" s="22">
        <v>55287</v>
      </c>
      <c r="H23" s="22">
        <v>63218</v>
      </c>
    </row>
    <row r="24" spans="1:8" ht="13.5">
      <c r="A24" s="3" t="s">
        <v>83</v>
      </c>
      <c r="B24" s="22">
        <v>24</v>
      </c>
      <c r="C24" s="22">
        <v>36</v>
      </c>
      <c r="D24" s="22">
        <v>53</v>
      </c>
      <c r="E24" s="22">
        <v>178021</v>
      </c>
      <c r="F24" s="22">
        <v>242202</v>
      </c>
      <c r="G24" s="22">
        <v>269372</v>
      </c>
      <c r="H24" s="22">
        <v>360487</v>
      </c>
    </row>
    <row r="25" spans="1:8" ht="13.5">
      <c r="A25" s="3" t="s">
        <v>84</v>
      </c>
      <c r="B25" s="22">
        <v>0</v>
      </c>
      <c r="C25" s="22">
        <v>0</v>
      </c>
      <c r="D25" s="22">
        <v>0</v>
      </c>
      <c r="E25" s="22">
        <v>22291</v>
      </c>
      <c r="F25" s="22">
        <v>38374</v>
      </c>
      <c r="G25" s="22">
        <v>33000</v>
      </c>
      <c r="H25" s="22">
        <v>44613</v>
      </c>
    </row>
    <row r="26" spans="1:8" ht="13.5">
      <c r="A26" s="3" t="s">
        <v>85</v>
      </c>
      <c r="B26" s="22">
        <v>42</v>
      </c>
      <c r="C26" s="22">
        <v>82</v>
      </c>
      <c r="D26" s="22">
        <v>181</v>
      </c>
      <c r="E26" s="22">
        <v>568421</v>
      </c>
      <c r="F26" s="22">
        <v>872685</v>
      </c>
      <c r="G26" s="22">
        <v>1255977</v>
      </c>
      <c r="H26" s="22">
        <v>1307642</v>
      </c>
    </row>
    <row r="27" spans="1:8" ht="13.5">
      <c r="A27" s="3" t="s">
        <v>86</v>
      </c>
      <c r="B27" s="22">
        <v>2823</v>
      </c>
      <c r="C27" s="22">
        <v>2823</v>
      </c>
      <c r="D27" s="22">
        <v>2823</v>
      </c>
      <c r="E27" s="22">
        <v>2823017</v>
      </c>
      <c r="F27" s="22">
        <v>2823017</v>
      </c>
      <c r="G27" s="22">
        <v>2823017</v>
      </c>
      <c r="H27" s="22">
        <v>2822575</v>
      </c>
    </row>
    <row r="28" spans="1:8" ht="13.5">
      <c r="A28" s="3" t="s">
        <v>87</v>
      </c>
      <c r="B28" s="22">
        <v>6288</v>
      </c>
      <c r="C28" s="22">
        <v>6609</v>
      </c>
      <c r="D28" s="22">
        <v>7018</v>
      </c>
      <c r="E28" s="22">
        <v>7695778</v>
      </c>
      <c r="F28" s="22">
        <v>8439147</v>
      </c>
      <c r="G28" s="22">
        <v>9312941</v>
      </c>
      <c r="H28" s="22">
        <v>9509858</v>
      </c>
    </row>
    <row r="29" spans="1:8" ht="13.5">
      <c r="A29" s="3" t="s">
        <v>88</v>
      </c>
      <c r="B29" s="22">
        <v>20</v>
      </c>
      <c r="C29" s="22">
        <v>20</v>
      </c>
      <c r="D29" s="22">
        <v>20</v>
      </c>
      <c r="E29" s="22">
        <v>20490</v>
      </c>
      <c r="F29" s="22">
        <v>20687</v>
      </c>
      <c r="G29" s="22">
        <v>20759</v>
      </c>
      <c r="H29" s="22">
        <v>20831</v>
      </c>
    </row>
    <row r="30" spans="1:8" ht="13.5">
      <c r="A30" s="3" t="s">
        <v>89</v>
      </c>
      <c r="B30" s="22">
        <v>198</v>
      </c>
      <c r="C30" s="22">
        <v>429</v>
      </c>
      <c r="D30" s="22">
        <v>669</v>
      </c>
      <c r="E30" s="22">
        <v>828600</v>
      </c>
      <c r="F30" s="22">
        <v>1053965</v>
      </c>
      <c r="G30" s="22">
        <v>876813</v>
      </c>
      <c r="H30" s="22">
        <v>331845</v>
      </c>
    </row>
    <row r="31" spans="1:8" ht="13.5">
      <c r="A31" s="3" t="s">
        <v>90</v>
      </c>
      <c r="B31" s="22">
        <v>218</v>
      </c>
      <c r="C31" s="22">
        <v>449</v>
      </c>
      <c r="D31" s="22">
        <v>689</v>
      </c>
      <c r="E31" s="22">
        <v>849091</v>
      </c>
      <c r="F31" s="22">
        <v>1074653</v>
      </c>
      <c r="G31" s="22">
        <v>897573</v>
      </c>
      <c r="H31" s="22">
        <v>352677</v>
      </c>
    </row>
    <row r="32" spans="1:8" ht="13.5">
      <c r="A32" s="3" t="s">
        <v>91</v>
      </c>
      <c r="B32" s="22">
        <v>6924</v>
      </c>
      <c r="C32" s="22">
        <v>5123</v>
      </c>
      <c r="D32" s="22">
        <v>4762</v>
      </c>
      <c r="E32" s="22">
        <v>4942349</v>
      </c>
      <c r="F32" s="22">
        <v>4900768</v>
      </c>
      <c r="G32" s="22">
        <v>4670206</v>
      </c>
      <c r="H32" s="22">
        <v>5229539</v>
      </c>
    </row>
    <row r="33" spans="1:8" ht="13.5">
      <c r="A33" s="3" t="s">
        <v>92</v>
      </c>
      <c r="B33" s="22">
        <v>8388</v>
      </c>
      <c r="C33" s="22">
        <v>8388</v>
      </c>
      <c r="D33" s="22">
        <v>8388</v>
      </c>
      <c r="E33" s="22">
        <v>220225</v>
      </c>
      <c r="F33" s="22">
        <v>220225</v>
      </c>
      <c r="G33" s="22">
        <v>236625</v>
      </c>
      <c r="H33" s="22">
        <v>236625</v>
      </c>
    </row>
    <row r="34" spans="1:8" ht="13.5">
      <c r="A34" s="3" t="s">
        <v>93</v>
      </c>
      <c r="B34" s="22">
        <v>100</v>
      </c>
      <c r="C34" s="22">
        <v>100</v>
      </c>
      <c r="D34" s="22">
        <v>100</v>
      </c>
      <c r="E34" s="22">
        <v>100000</v>
      </c>
      <c r="F34" s="22">
        <v>100000</v>
      </c>
      <c r="G34" s="22">
        <v>100000</v>
      </c>
      <c r="H34" s="22">
        <v>100000</v>
      </c>
    </row>
    <row r="35" spans="1:8" ht="13.5">
      <c r="A35" s="3" t="s">
        <v>78</v>
      </c>
      <c r="B35" s="22">
        <v>315</v>
      </c>
      <c r="C35" s="22">
        <v>439</v>
      </c>
      <c r="D35" s="22">
        <v>392</v>
      </c>
      <c r="E35" s="22">
        <v>506546</v>
      </c>
      <c r="F35" s="22">
        <v>512650</v>
      </c>
      <c r="G35" s="22">
        <v>512539</v>
      </c>
      <c r="H35" s="22">
        <v>593698</v>
      </c>
    </row>
    <row r="36" spans="1:8" ht="13.5">
      <c r="A36" s="3" t="s">
        <v>79</v>
      </c>
      <c r="B36" s="22">
        <v>-8</v>
      </c>
      <c r="C36" s="22">
        <v>-27</v>
      </c>
      <c r="D36" s="22">
        <v>-31</v>
      </c>
      <c r="E36" s="22">
        <v>-30565</v>
      </c>
      <c r="F36" s="22">
        <v>-29690</v>
      </c>
      <c r="G36" s="22">
        <v>-30590</v>
      </c>
      <c r="H36" s="22">
        <v>-22470</v>
      </c>
    </row>
    <row r="37" spans="1:8" ht="13.5">
      <c r="A37" s="3" t="s">
        <v>94</v>
      </c>
      <c r="B37" s="22">
        <v>15719</v>
      </c>
      <c r="C37" s="22">
        <v>14023</v>
      </c>
      <c r="D37" s="22">
        <v>13611</v>
      </c>
      <c r="E37" s="22">
        <v>5738555</v>
      </c>
      <c r="F37" s="22">
        <v>5809798</v>
      </c>
      <c r="G37" s="22">
        <v>10309253</v>
      </c>
      <c r="H37" s="22">
        <v>10129492</v>
      </c>
    </row>
    <row r="38" spans="1:8" ht="13.5">
      <c r="A38" s="2" t="s">
        <v>95</v>
      </c>
      <c r="B38" s="22">
        <v>22226</v>
      </c>
      <c r="C38" s="22">
        <v>21082</v>
      </c>
      <c r="D38" s="22">
        <v>21319</v>
      </c>
      <c r="E38" s="22">
        <v>14283425</v>
      </c>
      <c r="F38" s="22">
        <v>15323600</v>
      </c>
      <c r="G38" s="22">
        <v>20519768</v>
      </c>
      <c r="H38" s="22">
        <v>19992027</v>
      </c>
    </row>
    <row r="39" spans="1:8" ht="14.25" thickBot="1">
      <c r="A39" s="4" t="s">
        <v>96</v>
      </c>
      <c r="B39" s="23">
        <v>25093</v>
      </c>
      <c r="C39" s="23">
        <v>27046</v>
      </c>
      <c r="D39" s="23">
        <v>31751</v>
      </c>
      <c r="E39" s="23">
        <v>45688384</v>
      </c>
      <c r="F39" s="23">
        <v>52378220</v>
      </c>
      <c r="G39" s="23">
        <v>64884557</v>
      </c>
      <c r="H39" s="23">
        <v>67150219</v>
      </c>
    </row>
    <row r="40" spans="1:8" ht="14.25" thickTop="1">
      <c r="A40" s="2" t="s">
        <v>97</v>
      </c>
      <c r="B40" s="22"/>
      <c r="C40" s="22">
        <v>8</v>
      </c>
      <c r="D40" s="22">
        <v>134</v>
      </c>
      <c r="E40" s="22">
        <v>633246</v>
      </c>
      <c r="F40" s="22">
        <v>912208</v>
      </c>
      <c r="G40" s="22">
        <v>1044427</v>
      </c>
      <c r="H40" s="22">
        <v>618053</v>
      </c>
    </row>
    <row r="41" spans="1:8" ht="13.5">
      <c r="A41" s="2" t="s">
        <v>98</v>
      </c>
      <c r="B41" s="22">
        <v>13</v>
      </c>
      <c r="C41" s="22">
        <v>42</v>
      </c>
      <c r="D41" s="22">
        <v>3599</v>
      </c>
      <c r="E41" s="22">
        <v>9342444</v>
      </c>
      <c r="F41" s="22">
        <v>11597749</v>
      </c>
      <c r="G41" s="22">
        <v>13002300</v>
      </c>
      <c r="H41" s="22">
        <v>13287967</v>
      </c>
    </row>
    <row r="42" spans="1:8" ht="13.5">
      <c r="A42" s="2" t="s">
        <v>99</v>
      </c>
      <c r="B42" s="22">
        <v>6700</v>
      </c>
      <c r="C42" s="22">
        <v>4850</v>
      </c>
      <c r="D42" s="22">
        <v>3050</v>
      </c>
      <c r="E42" s="22">
        <v>5050000</v>
      </c>
      <c r="F42" s="22">
        <v>2300000</v>
      </c>
      <c r="G42" s="22">
        <v>1100000</v>
      </c>
      <c r="H42" s="22">
        <v>1100000</v>
      </c>
    </row>
    <row r="43" spans="1:8" ht="13.5">
      <c r="A43" s="2" t="s">
        <v>100</v>
      </c>
      <c r="B43" s="22">
        <v>1000</v>
      </c>
      <c r="C43" s="22">
        <v>1850</v>
      </c>
      <c r="D43" s="22"/>
      <c r="E43" s="22"/>
      <c r="F43" s="22">
        <v>2000000</v>
      </c>
      <c r="G43" s="22"/>
      <c r="H43" s="22"/>
    </row>
    <row r="44" spans="1:8" ht="13.5">
      <c r="A44" s="2" t="s">
        <v>101</v>
      </c>
      <c r="B44" s="22">
        <v>69</v>
      </c>
      <c r="C44" s="22">
        <v>1857</v>
      </c>
      <c r="D44" s="22">
        <v>109</v>
      </c>
      <c r="E44" s="22">
        <v>174340</v>
      </c>
      <c r="F44" s="22">
        <v>222203</v>
      </c>
      <c r="G44" s="22">
        <v>184065</v>
      </c>
      <c r="H44" s="22">
        <v>1246950</v>
      </c>
    </row>
    <row r="45" spans="1:8" ht="13.5">
      <c r="A45" s="2" t="s">
        <v>102</v>
      </c>
      <c r="B45" s="22">
        <v>262</v>
      </c>
      <c r="C45" s="22">
        <v>414</v>
      </c>
      <c r="D45" s="22">
        <v>485</v>
      </c>
      <c r="E45" s="22">
        <v>1492440</v>
      </c>
      <c r="F45" s="22">
        <v>1685360</v>
      </c>
      <c r="G45" s="22">
        <v>2322921</v>
      </c>
      <c r="H45" s="22">
        <v>1957109</v>
      </c>
    </row>
    <row r="46" spans="1:8" ht="13.5">
      <c r="A46" s="2" t="s">
        <v>103</v>
      </c>
      <c r="B46" s="22">
        <v>22</v>
      </c>
      <c r="C46" s="22">
        <v>33</v>
      </c>
      <c r="D46" s="22">
        <v>28</v>
      </c>
      <c r="E46" s="22">
        <v>43674</v>
      </c>
      <c r="F46" s="22">
        <v>97069</v>
      </c>
      <c r="G46" s="22"/>
      <c r="H46" s="22">
        <v>43909</v>
      </c>
    </row>
    <row r="47" spans="1:8" ht="13.5">
      <c r="A47" s="2" t="s">
        <v>104</v>
      </c>
      <c r="B47" s="22">
        <v>2</v>
      </c>
      <c r="C47" s="22">
        <v>13</v>
      </c>
      <c r="D47" s="22">
        <v>1070</v>
      </c>
      <c r="E47" s="22">
        <v>1397233</v>
      </c>
      <c r="F47" s="22">
        <v>1014414</v>
      </c>
      <c r="G47" s="22">
        <v>821118</v>
      </c>
      <c r="H47" s="22">
        <v>745625</v>
      </c>
    </row>
    <row r="48" spans="1:8" ht="13.5">
      <c r="A48" s="2" t="s">
        <v>105</v>
      </c>
      <c r="B48" s="22">
        <v>38</v>
      </c>
      <c r="C48" s="22">
        <v>46</v>
      </c>
      <c r="D48" s="22">
        <v>61</v>
      </c>
      <c r="E48" s="22">
        <v>64934</v>
      </c>
      <c r="F48" s="22">
        <v>57138</v>
      </c>
      <c r="G48" s="22">
        <v>55640</v>
      </c>
      <c r="H48" s="22">
        <v>55672</v>
      </c>
    </row>
    <row r="49" spans="1:8" ht="13.5">
      <c r="A49" s="2" t="s">
        <v>106</v>
      </c>
      <c r="B49" s="22"/>
      <c r="C49" s="22">
        <v>1</v>
      </c>
      <c r="D49" s="22">
        <v>15</v>
      </c>
      <c r="E49" s="22">
        <v>32145</v>
      </c>
      <c r="F49" s="22">
        <v>3548</v>
      </c>
      <c r="G49" s="22">
        <v>21006</v>
      </c>
      <c r="H49" s="22">
        <v>11863</v>
      </c>
    </row>
    <row r="50" spans="1:8" ht="13.5">
      <c r="A50" s="2" t="s">
        <v>107</v>
      </c>
      <c r="B50" s="22">
        <v>18</v>
      </c>
      <c r="C50" s="22"/>
      <c r="D50" s="22"/>
      <c r="E50" s="22">
        <v>358692</v>
      </c>
      <c r="F50" s="22">
        <v>724206</v>
      </c>
      <c r="G50" s="22">
        <v>817900</v>
      </c>
      <c r="H50" s="22">
        <v>751200</v>
      </c>
    </row>
    <row r="51" spans="1:8" ht="13.5">
      <c r="A51" s="2" t="s">
        <v>78</v>
      </c>
      <c r="B51" s="22">
        <v>32</v>
      </c>
      <c r="C51" s="22"/>
      <c r="D51" s="22">
        <v>1</v>
      </c>
      <c r="E51" s="22">
        <v>94720</v>
      </c>
      <c r="F51" s="22">
        <v>1875</v>
      </c>
      <c r="G51" s="22">
        <v>231872</v>
      </c>
      <c r="H51" s="22">
        <v>157369</v>
      </c>
    </row>
    <row r="52" spans="1:8" ht="13.5">
      <c r="A52" s="2" t="s">
        <v>108</v>
      </c>
      <c r="B52" s="22">
        <v>8160</v>
      </c>
      <c r="C52" s="22">
        <v>9117</v>
      </c>
      <c r="D52" s="22">
        <v>8556</v>
      </c>
      <c r="E52" s="22">
        <v>18683873</v>
      </c>
      <c r="F52" s="22">
        <v>20615776</v>
      </c>
      <c r="G52" s="22">
        <v>19601252</v>
      </c>
      <c r="H52" s="22">
        <v>20005721</v>
      </c>
    </row>
    <row r="53" spans="1:8" ht="13.5">
      <c r="A53" s="2" t="s">
        <v>109</v>
      </c>
      <c r="B53" s="22"/>
      <c r="C53" s="22">
        <v>1000</v>
      </c>
      <c r="D53" s="22">
        <v>2850</v>
      </c>
      <c r="E53" s="22">
        <v>2850000</v>
      </c>
      <c r="F53" s="22"/>
      <c r="G53" s="22">
        <v>2000000</v>
      </c>
      <c r="H53" s="22">
        <v>2000000</v>
      </c>
    </row>
    <row r="54" spans="1:8" ht="13.5">
      <c r="A54" s="2" t="s">
        <v>110</v>
      </c>
      <c r="B54" s="22">
        <v>549</v>
      </c>
      <c r="C54" s="22"/>
      <c r="D54" s="22"/>
      <c r="E54" s="22"/>
      <c r="F54" s="22"/>
      <c r="G54" s="22"/>
      <c r="H54" s="22"/>
    </row>
    <row r="55" spans="1:8" ht="13.5">
      <c r="A55" s="2" t="s">
        <v>111</v>
      </c>
      <c r="B55" s="22">
        <v>5591</v>
      </c>
      <c r="C55" s="22">
        <v>5704</v>
      </c>
      <c r="D55" s="22">
        <v>7074</v>
      </c>
      <c r="E55" s="22">
        <v>7254426</v>
      </c>
      <c r="F55" s="22">
        <v>7585204</v>
      </c>
      <c r="G55" s="22">
        <v>7893385</v>
      </c>
      <c r="H55" s="22">
        <v>8454790</v>
      </c>
    </row>
    <row r="56" spans="1:8" ht="13.5">
      <c r="A56" s="2" t="s">
        <v>112</v>
      </c>
      <c r="B56" s="22">
        <v>176</v>
      </c>
      <c r="C56" s="22">
        <v>147</v>
      </c>
      <c r="D56" s="22">
        <v>159</v>
      </c>
      <c r="E56" s="22">
        <v>196854</v>
      </c>
      <c r="F56" s="22">
        <v>312667</v>
      </c>
      <c r="G56" s="22">
        <v>291039</v>
      </c>
      <c r="H56" s="22">
        <v>261051</v>
      </c>
    </row>
    <row r="57" spans="1:8" ht="13.5">
      <c r="A57" s="2" t="s">
        <v>113</v>
      </c>
      <c r="B57" s="22">
        <v>202</v>
      </c>
      <c r="C57" s="22">
        <v>199</v>
      </c>
      <c r="D57" s="22">
        <v>199</v>
      </c>
      <c r="E57" s="22">
        <v>199088</v>
      </c>
      <c r="F57" s="22"/>
      <c r="G57" s="22"/>
      <c r="H57" s="22"/>
    </row>
    <row r="58" spans="1:8" ht="13.5">
      <c r="A58" s="2" t="s">
        <v>114</v>
      </c>
      <c r="B58" s="22">
        <v>4098</v>
      </c>
      <c r="C58" s="22">
        <v>7960</v>
      </c>
      <c r="D58" s="22">
        <v>9029</v>
      </c>
      <c r="E58" s="22">
        <v>9486436</v>
      </c>
      <c r="F58" s="22"/>
      <c r="G58" s="22"/>
      <c r="H58" s="22"/>
    </row>
    <row r="59" spans="1:8" ht="13.5">
      <c r="A59" s="2" t="s">
        <v>115</v>
      </c>
      <c r="B59" s="22">
        <v>10618</v>
      </c>
      <c r="C59" s="22">
        <v>15012</v>
      </c>
      <c r="D59" s="22">
        <v>19312</v>
      </c>
      <c r="E59" s="22">
        <v>20051756</v>
      </c>
      <c r="F59" s="22">
        <v>7963812</v>
      </c>
      <c r="G59" s="22">
        <v>10258001</v>
      </c>
      <c r="H59" s="22">
        <v>10789594</v>
      </c>
    </row>
    <row r="60" spans="1:8" ht="14.25" thickBot="1">
      <c r="A60" s="4" t="s">
        <v>116</v>
      </c>
      <c r="B60" s="23">
        <v>18778</v>
      </c>
      <c r="C60" s="23">
        <v>24129</v>
      </c>
      <c r="D60" s="23">
        <v>27869</v>
      </c>
      <c r="E60" s="23">
        <v>38735629</v>
      </c>
      <c r="F60" s="23">
        <v>28579588</v>
      </c>
      <c r="G60" s="23">
        <v>29859253</v>
      </c>
      <c r="H60" s="23">
        <v>30795315</v>
      </c>
    </row>
    <row r="61" spans="1:8" ht="14.25" thickTop="1">
      <c r="A61" s="2" t="s">
        <v>117</v>
      </c>
      <c r="B61" s="22">
        <v>9214</v>
      </c>
      <c r="C61" s="22">
        <v>9214</v>
      </c>
      <c r="D61" s="22">
        <v>9214</v>
      </c>
      <c r="E61" s="22">
        <v>9214629</v>
      </c>
      <c r="F61" s="22">
        <v>9214629</v>
      </c>
      <c r="G61" s="22">
        <v>9214629</v>
      </c>
      <c r="H61" s="22">
        <v>9214629</v>
      </c>
    </row>
    <row r="62" spans="1:8" ht="13.5">
      <c r="A62" s="3" t="s">
        <v>118</v>
      </c>
      <c r="B62" s="22">
        <v>8211</v>
      </c>
      <c r="C62" s="22">
        <v>8211</v>
      </c>
      <c r="D62" s="22">
        <v>8211</v>
      </c>
      <c r="E62" s="22">
        <v>8211217</v>
      </c>
      <c r="F62" s="22">
        <v>8211217</v>
      </c>
      <c r="G62" s="22">
        <v>8211217</v>
      </c>
      <c r="H62" s="22">
        <v>8211217</v>
      </c>
    </row>
    <row r="63" spans="1:8" ht="13.5">
      <c r="A63" s="3" t="s">
        <v>119</v>
      </c>
      <c r="B63" s="22">
        <v>8211</v>
      </c>
      <c r="C63" s="22">
        <v>8211</v>
      </c>
      <c r="D63" s="22">
        <v>8211</v>
      </c>
      <c r="E63" s="22">
        <v>8211217</v>
      </c>
      <c r="F63" s="22">
        <v>8211217</v>
      </c>
      <c r="G63" s="22">
        <v>8211217</v>
      </c>
      <c r="H63" s="22">
        <v>8211354</v>
      </c>
    </row>
    <row r="64" spans="1:8" ht="13.5">
      <c r="A64" s="3" t="s">
        <v>120</v>
      </c>
      <c r="B64" s="22">
        <v>2303</v>
      </c>
      <c r="C64" s="22">
        <v>2303</v>
      </c>
      <c r="D64" s="22">
        <v>2303</v>
      </c>
      <c r="E64" s="22">
        <v>2303657</v>
      </c>
      <c r="F64" s="22">
        <v>2303657</v>
      </c>
      <c r="G64" s="22">
        <v>2303657</v>
      </c>
      <c r="H64" s="22">
        <v>2303657</v>
      </c>
    </row>
    <row r="65" spans="1:8" ht="13.5">
      <c r="A65" s="5" t="s">
        <v>121</v>
      </c>
      <c r="B65" s="22">
        <v>14300</v>
      </c>
      <c r="C65" s="22">
        <v>14300</v>
      </c>
      <c r="D65" s="22">
        <v>14300</v>
      </c>
      <c r="E65" s="22">
        <v>14300000</v>
      </c>
      <c r="F65" s="22">
        <v>14300000</v>
      </c>
      <c r="G65" s="22">
        <v>14300000</v>
      </c>
      <c r="H65" s="22">
        <v>14300000</v>
      </c>
    </row>
    <row r="66" spans="1:8" ht="13.5">
      <c r="A66" s="5" t="s">
        <v>122</v>
      </c>
      <c r="B66" s="22">
        <v>-28664</v>
      </c>
      <c r="C66" s="22">
        <v>-30823</v>
      </c>
      <c r="D66" s="22">
        <v>-29521</v>
      </c>
      <c r="E66" s="22">
        <v>-26636324</v>
      </c>
      <c r="F66" s="22">
        <v>-9796852</v>
      </c>
      <c r="G66" s="22">
        <v>1694527</v>
      </c>
      <c r="H66" s="22">
        <v>1786694</v>
      </c>
    </row>
    <row r="67" spans="1:8" ht="13.5">
      <c r="A67" s="3" t="s">
        <v>123</v>
      </c>
      <c r="B67" s="22">
        <v>-12061</v>
      </c>
      <c r="C67" s="22">
        <v>-14219</v>
      </c>
      <c r="D67" s="22">
        <v>-12917</v>
      </c>
      <c r="E67" s="22">
        <v>-10032667</v>
      </c>
      <c r="F67" s="22">
        <v>6806805</v>
      </c>
      <c r="G67" s="22">
        <v>18298185</v>
      </c>
      <c r="H67" s="22">
        <v>18390351</v>
      </c>
    </row>
    <row r="68" spans="1:8" ht="13.5">
      <c r="A68" s="2" t="s">
        <v>124</v>
      </c>
      <c r="B68" s="22">
        <v>-44</v>
      </c>
      <c r="C68" s="22">
        <v>-43</v>
      </c>
      <c r="D68" s="22">
        <v>-43</v>
      </c>
      <c r="E68" s="22">
        <v>-42847</v>
      </c>
      <c r="F68" s="22">
        <v>-42218</v>
      </c>
      <c r="G68" s="22">
        <v>-42143</v>
      </c>
      <c r="H68" s="22">
        <v>-39920</v>
      </c>
    </row>
    <row r="69" spans="1:8" ht="13.5">
      <c r="A69" s="2" t="s">
        <v>125</v>
      </c>
      <c r="B69" s="22">
        <v>5320</v>
      </c>
      <c r="C69" s="22">
        <v>3163</v>
      </c>
      <c r="D69" s="22">
        <v>4465</v>
      </c>
      <c r="E69" s="22">
        <v>7350331</v>
      </c>
      <c r="F69" s="22">
        <v>24190432</v>
      </c>
      <c r="G69" s="22">
        <v>35681888</v>
      </c>
      <c r="H69" s="22">
        <v>35776415</v>
      </c>
    </row>
    <row r="70" spans="1:8" ht="13.5">
      <c r="A70" s="2" t="s">
        <v>126</v>
      </c>
      <c r="B70" s="22">
        <v>994</v>
      </c>
      <c r="C70" s="22">
        <v>-245</v>
      </c>
      <c r="D70" s="22">
        <v>-583</v>
      </c>
      <c r="E70" s="22">
        <v>-397575</v>
      </c>
      <c r="F70" s="22">
        <v>-391800</v>
      </c>
      <c r="G70" s="22">
        <v>-656584</v>
      </c>
      <c r="H70" s="22">
        <v>578488</v>
      </c>
    </row>
    <row r="71" spans="1:8" ht="13.5">
      <c r="A71" s="2" t="s">
        <v>127</v>
      </c>
      <c r="B71" s="22">
        <v>994</v>
      </c>
      <c r="C71" s="22">
        <v>-245</v>
      </c>
      <c r="D71" s="22">
        <v>-583</v>
      </c>
      <c r="E71" s="22">
        <v>-397575</v>
      </c>
      <c r="F71" s="22">
        <v>-391800</v>
      </c>
      <c r="G71" s="22">
        <v>-656584</v>
      </c>
      <c r="H71" s="22">
        <v>578488</v>
      </c>
    </row>
    <row r="72" spans="1:8" ht="13.5">
      <c r="A72" s="6" t="s">
        <v>128</v>
      </c>
      <c r="B72" s="22">
        <v>6314</v>
      </c>
      <c r="C72" s="22">
        <v>2917</v>
      </c>
      <c r="D72" s="22">
        <v>3882</v>
      </c>
      <c r="E72" s="22">
        <v>6952755</v>
      </c>
      <c r="F72" s="22">
        <v>23798632</v>
      </c>
      <c r="G72" s="22">
        <v>35025303</v>
      </c>
      <c r="H72" s="22">
        <v>36354903</v>
      </c>
    </row>
    <row r="73" spans="1:8" ht="14.25" thickBot="1">
      <c r="A73" s="7" t="s">
        <v>129</v>
      </c>
      <c r="B73" s="22">
        <v>25093</v>
      </c>
      <c r="C73" s="22">
        <v>27046</v>
      </c>
      <c r="D73" s="22">
        <v>31751</v>
      </c>
      <c r="E73" s="22">
        <v>45688384</v>
      </c>
      <c r="F73" s="22">
        <v>52378220</v>
      </c>
      <c r="G73" s="22">
        <v>64884557</v>
      </c>
      <c r="H73" s="22">
        <v>67150219</v>
      </c>
    </row>
    <row r="74" spans="1:8" ht="14.25" thickTop="1">
      <c r="A74" s="8"/>
      <c r="B74" s="24"/>
      <c r="C74" s="24"/>
      <c r="D74" s="24"/>
      <c r="E74" s="24"/>
      <c r="F74" s="24"/>
      <c r="G74" s="24"/>
      <c r="H74" s="24"/>
    </row>
    <row r="76" ht="13.5">
      <c r="A76" s="20" t="s">
        <v>134</v>
      </c>
    </row>
    <row r="77" ht="13.5">
      <c r="A77" s="20" t="s">
        <v>135</v>
      </c>
    </row>
  </sheetData>
  <mergeCells count="1">
    <mergeCell ref="B6:H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2014-08-04T00:46:58Z</dcterms:created>
  <dcterms:modified xsi:type="dcterms:W3CDTF">2014-08-04T00:47:13Z</dcterms:modified>
  <cp:category/>
  <cp:version/>
  <cp:contentType/>
  <cp:contentStatus/>
</cp:coreProperties>
</file>