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貸借対照表" sheetId="5" r:id="rId5"/>
    <sheet name="Sheet2" sheetId="6" r:id="rId6"/>
    <sheet name="Sheet3" sheetId="7" r:id="rId7"/>
  </sheets>
  <definedNames/>
  <calcPr fullCalcOnLoad="1"/>
</workbook>
</file>

<file path=xl/sharedStrings.xml><?xml version="1.0" encoding="utf-8"?>
<sst xmlns="http://schemas.openxmlformats.org/spreadsheetml/2006/main" count="693" uniqueCount="268">
  <si>
    <t>為替換算調整勘定</t>
  </si>
  <si>
    <t>少数株主持分</t>
  </si>
  <si>
    <t>連結・貸借対照表</t>
  </si>
  <si>
    <t>累積四半期</t>
  </si>
  <si>
    <t>2013/04/01</t>
  </si>
  <si>
    <t>貸倒引当金の増減額（△は減少）</t>
  </si>
  <si>
    <t>賞与引当金の増減額（△は減少）</t>
  </si>
  <si>
    <t>製品保証引当金の増減額（△は減少）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</si>
  <si>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</si>
  <si>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</si>
  <si>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</si>
  <si>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為替差損益（△は益）</t>
  </si>
  <si>
    <t>投資事業組合運用損益（△は益）</t>
  </si>
  <si>
    <t>有形固定資産売却損益（△は益）</t>
  </si>
  <si>
    <t>有形固定資産除却損</t>
  </si>
  <si>
    <t>負ののれん償却額</t>
  </si>
  <si>
    <t>売上債権の増減額（△は増加）</t>
  </si>
  <si>
    <t>たな卸資産の増減額（△は増加）</t>
  </si>
  <si>
    <t>その他の流動資産の増減額（△は増加）</t>
  </si>
  <si>
    <t>その他の固定資産の増減額（△は増加）</t>
  </si>
  <si>
    <t>仕入債務の増減額（△は減少）</t>
  </si>
  <si>
    <t>その他の流動負債の増減額（△は減少）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</si>
  <si>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</si>
  <si>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</si>
  <si>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</si>
  <si>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</si>
  <si>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</si>
  <si>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定期預金の預入による支出</t>
  </si>
  <si>
    <t>定期預金の払戻による収入</t>
  </si>
  <si>
    <t>有形固定資産の取得による支出</t>
  </si>
  <si>
    <t>有形固定資産の売却による収入</t>
  </si>
  <si>
    <t>無形固定資産の取得による支出</t>
  </si>
  <si>
    <t>投資有価証券の取得による支出</t>
  </si>
  <si>
    <t>連結の範囲の変更を伴う子会社株式の取得による収入</t>
  </si>
  <si>
    <t>事業譲受による支出</t>
  </si>
  <si>
    <t>出資金の分配による収入</t>
  </si>
  <si>
    <t>会員権の取得による支出</t>
  </si>
  <si>
    <t>貸付金の回収による収入</t>
  </si>
  <si>
    <t>従業員に対する貸付金の回収による収入</t>
  </si>
  <si>
    <t>その他の収入</t>
  </si>
  <si>
    <t>投資活動によるキャッシュ・フロー</t>
  </si>
  <si>
    <t>短期借入金の純増減額（△は減少）</t>
  </si>
  <si>
    <t>長期借入れによる収入</t>
  </si>
  <si>
    <t>長期借入金の返済による支出</t>
  </si>
  <si>
    <t>社債の償還による支出</t>
  </si>
  <si>
    <t>自己株式の取得による支出</t>
  </si>
  <si>
    <t>ファイナンス・リース債務の返済による支出</t>
  </si>
  <si>
    <t>配当金の支払額</t>
  </si>
  <si>
    <t>財務活動によるキャッシュ・フロー</t>
  </si>
  <si>
    <t>現金及び現金同等物に係る換算差額</t>
  </si>
  <si>
    <t>現金及び現金同等物の増減額（△は減少）</t>
  </si>
  <si>
    <t>現金及び現金同等物の残高</t>
  </si>
  <si>
    <t>連結・キャッシュフロー計算書</t>
  </si>
  <si>
    <t>負ののれん発生益</t>
  </si>
  <si>
    <t>特別利益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</si>
  <si>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</si>
  <si>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</si>
  <si>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</si>
  <si>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</si>
  <si>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</si>
  <si>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</si>
  <si>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</si>
  <si>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</si>
  <si>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</si>
  <si>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</si>
  <si>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2013/06/27</t>
  </si>
  <si>
    <t>通期</t>
  </si>
  <si>
    <t>2013/03/31</t>
  </si>
  <si>
    <t>2012/03/31</t>
  </si>
  <si>
    <t>2012/06/28</t>
  </si>
  <si>
    <t>2011/03/31</t>
  </si>
  <si>
    <t>2011/06/29</t>
  </si>
  <si>
    <t>2010/03/31</t>
  </si>
  <si>
    <t>2010/06/29</t>
  </si>
  <si>
    <t>2009/03/31</t>
  </si>
  <si>
    <t>2009/06/29</t>
  </si>
  <si>
    <t>2008/03/31</t>
  </si>
  <si>
    <t>現金及び預金</t>
  </si>
  <si>
    <t>千円</t>
  </si>
  <si>
    <t>受取手形</t>
  </si>
  <si>
    <t>売掛金</t>
  </si>
  <si>
    <t>商品及び製品</t>
  </si>
  <si>
    <t>仕掛品</t>
  </si>
  <si>
    <t>原材料及び貯蔵品</t>
  </si>
  <si>
    <t>前払費用</t>
  </si>
  <si>
    <t>繰延税金資産</t>
  </si>
  <si>
    <t>その他</t>
  </si>
  <si>
    <t>貸倒引当金</t>
  </si>
  <si>
    <t>流動資産</t>
  </si>
  <si>
    <t>建物</t>
  </si>
  <si>
    <t>減価償却累計額</t>
  </si>
  <si>
    <t>建物（純額）</t>
  </si>
  <si>
    <t>構築物</t>
  </si>
  <si>
    <t>構築物（純額）</t>
  </si>
  <si>
    <t>機械及び装置</t>
  </si>
  <si>
    <t>機械及び装置（純額）</t>
  </si>
  <si>
    <t>車両運搬具</t>
  </si>
  <si>
    <t>車両運搬具（純額）</t>
  </si>
  <si>
    <t>工具、器具及び備品</t>
  </si>
  <si>
    <t>工具、器具及び備品（純額）</t>
  </si>
  <si>
    <t>土地</t>
  </si>
  <si>
    <t>建設仮勘定</t>
  </si>
  <si>
    <t>有形固定資産</t>
  </si>
  <si>
    <t>借地権</t>
  </si>
  <si>
    <t>ソフトウエア</t>
  </si>
  <si>
    <t>電話加入権</t>
  </si>
  <si>
    <t>無形固定資産</t>
  </si>
  <si>
    <t>投資有価証券</t>
  </si>
  <si>
    <t>関係会社株式</t>
  </si>
  <si>
    <t>出資金</t>
  </si>
  <si>
    <t>関係会社出資金</t>
  </si>
  <si>
    <t>長期貸付金</t>
  </si>
  <si>
    <t>従業員に対する長期貸付金</t>
  </si>
  <si>
    <t>破産更生債権等</t>
  </si>
  <si>
    <t>長期前払費用</t>
  </si>
  <si>
    <t>敷金及び保証金</t>
  </si>
  <si>
    <t>長期性預金</t>
  </si>
  <si>
    <t>保険積立金</t>
  </si>
  <si>
    <t>会員権</t>
  </si>
  <si>
    <t>投資損失引当金</t>
  </si>
  <si>
    <t>投資その他の資産</t>
  </si>
  <si>
    <t>固定資産</t>
  </si>
  <si>
    <t>資産</t>
  </si>
  <si>
    <t>支払手形</t>
  </si>
  <si>
    <t>買掛金</t>
  </si>
  <si>
    <t>1年内返済予定の長期借入金</t>
  </si>
  <si>
    <t>未払金</t>
  </si>
  <si>
    <t>未払消費税等</t>
  </si>
  <si>
    <t>未払法人税等</t>
  </si>
  <si>
    <t>未払費用</t>
  </si>
  <si>
    <t>前受金</t>
  </si>
  <si>
    <t>預り金</t>
  </si>
  <si>
    <t>賞与引当金</t>
  </si>
  <si>
    <t>製品保証引当金</t>
  </si>
  <si>
    <t>流動負債</t>
  </si>
  <si>
    <t>長期借入金</t>
  </si>
  <si>
    <t>長期預り金</t>
  </si>
  <si>
    <t>繰延税金負債</t>
  </si>
  <si>
    <t>退職給付引当金</t>
  </si>
  <si>
    <t>役員退職慰労引当金</t>
  </si>
  <si>
    <t>資産除去債務</t>
  </si>
  <si>
    <t>固定負債</t>
  </si>
  <si>
    <t>負債</t>
  </si>
  <si>
    <t>資本金</t>
  </si>
  <si>
    <t>資本準備金</t>
  </si>
  <si>
    <t>その他資本剰余金</t>
  </si>
  <si>
    <t>資本剰余金</t>
  </si>
  <si>
    <t>利益準備金</t>
  </si>
  <si>
    <t>配当準備金</t>
  </si>
  <si>
    <t>研究開発準備金</t>
  </si>
  <si>
    <t>特別償却準備金</t>
  </si>
  <si>
    <t>圧縮記帳積立金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</si>
  <si>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</si>
  <si>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</si>
  <si>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</si>
  <si>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</si>
  <si>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</si>
  <si>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</si>
  <si>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</si>
  <si>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純資産</t>
  </si>
  <si>
    <t>負債純資産</t>
  </si>
  <si>
    <t>証券コード</t>
  </si>
  <si>
    <t>企業名</t>
  </si>
  <si>
    <t>福島工業株式会社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</si>
  <si>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</si>
  <si>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</si>
  <si>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</si>
  <si>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2012/04/01</t>
  </si>
  <si>
    <t>2011/04/01</t>
  </si>
  <si>
    <t>2010/04/01</t>
  </si>
  <si>
    <t>2009/04/01</t>
  </si>
  <si>
    <t>2008/04/01</t>
  </si>
  <si>
    <t>2007/04/01</t>
  </si>
  <si>
    <t>製品売上高</t>
  </si>
  <si>
    <t>工事売上高</t>
  </si>
  <si>
    <t>売上高</t>
  </si>
  <si>
    <t>製品期首たな卸高</t>
  </si>
  <si>
    <t>当期製品製造原価</t>
  </si>
  <si>
    <t>当期製品仕入高</t>
  </si>
  <si>
    <t>合計</t>
  </si>
  <si>
    <t>他勘定振替高</t>
  </si>
  <si>
    <t>製品期末たな卸高</t>
  </si>
  <si>
    <t>製品売上原価</t>
  </si>
  <si>
    <t>工事売上原価</t>
  </si>
  <si>
    <t>売上原価</t>
  </si>
  <si>
    <t>売上総利益</t>
  </si>
  <si>
    <t>運賃及び荷造費</t>
  </si>
  <si>
    <t>広告宣伝費</t>
  </si>
  <si>
    <t>補修サービス費</t>
  </si>
  <si>
    <t>報酬及び給料手当</t>
  </si>
  <si>
    <t>福利厚生費</t>
  </si>
  <si>
    <t>（うち賞与引当金繰入額）</t>
  </si>
  <si>
    <t>退職給付引当金繰入額</t>
  </si>
  <si>
    <t>（うち役員退職慰労引当金繰入額）</t>
  </si>
  <si>
    <t>賃借料</t>
  </si>
  <si>
    <t>貸倒引当金繰入額</t>
  </si>
  <si>
    <t>製品保証引当金繰入額</t>
  </si>
  <si>
    <t>減価償却費</t>
  </si>
  <si>
    <t>販売費・一般管理費</t>
  </si>
  <si>
    <t>営業利益</t>
  </si>
  <si>
    <t>受取利息</t>
  </si>
  <si>
    <t>有価証券利息</t>
  </si>
  <si>
    <t>受取配当金</t>
  </si>
  <si>
    <t>受取家賃</t>
  </si>
  <si>
    <t>受取保険金及び配当金</t>
  </si>
  <si>
    <t>為替差益</t>
  </si>
  <si>
    <t>仕入割引</t>
  </si>
  <si>
    <t>助成金収入</t>
  </si>
  <si>
    <t>受取補償金</t>
  </si>
  <si>
    <t>貸倒引当金戻入額</t>
  </si>
  <si>
    <t>営業外収益</t>
  </si>
  <si>
    <t>支払利息</t>
  </si>
  <si>
    <t>為替差損</t>
  </si>
  <si>
    <t>投資事業組合運用損</t>
  </si>
  <si>
    <t>支払補償費</t>
  </si>
  <si>
    <t>営業外費用</t>
  </si>
  <si>
    <t>経常利益</t>
  </si>
  <si>
    <t>投資有価証券評価損</t>
  </si>
  <si>
    <t>会員権評価損</t>
  </si>
  <si>
    <t>特別損失</t>
  </si>
  <si>
    <t>税引前四半期純利益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</si>
  <si>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</si>
  <si>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</si>
  <si>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</si>
  <si>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</si>
  <si>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</si>
  <si>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2014/02/12</t>
  </si>
  <si>
    <t>四半期</t>
  </si>
  <si>
    <t>2013/12/31</t>
  </si>
  <si>
    <t>2013/11/12</t>
  </si>
  <si>
    <t>2013/09/30</t>
  </si>
  <si>
    <t>2013/08/12</t>
  </si>
  <si>
    <t>2013/06/30</t>
  </si>
  <si>
    <t>2013/02/12</t>
  </si>
  <si>
    <t>2012/12/31</t>
  </si>
  <si>
    <t>2012/11/12</t>
  </si>
  <si>
    <t>2012/09/30</t>
  </si>
  <si>
    <t>2012/08/10</t>
  </si>
  <si>
    <t>2012/06/30</t>
  </si>
  <si>
    <t>2012/02/10</t>
  </si>
  <si>
    <t>2011/12/31</t>
  </si>
  <si>
    <t>2011/11/11</t>
  </si>
  <si>
    <t>2011/09/30</t>
  </si>
  <si>
    <t>2011/08/11</t>
  </si>
  <si>
    <t>2011/06/30</t>
  </si>
  <si>
    <t>2011/02/10</t>
  </si>
  <si>
    <t>2010/12/31</t>
  </si>
  <si>
    <t>2010/11/12</t>
  </si>
  <si>
    <t>2010/09/30</t>
  </si>
  <si>
    <t>2010/08/12</t>
  </si>
  <si>
    <t>2010/06/30</t>
  </si>
  <si>
    <t>2010/02/12</t>
  </si>
  <si>
    <t>2009/12/31</t>
  </si>
  <si>
    <t>2009/11/13</t>
  </si>
  <si>
    <t>2009/09/30</t>
  </si>
  <si>
    <t>2009/08/14</t>
  </si>
  <si>
    <t>2009/06/30</t>
  </si>
  <si>
    <t>2009/02/13</t>
  </si>
  <si>
    <t>2008/12/31</t>
  </si>
  <si>
    <t>2008/11/14</t>
  </si>
  <si>
    <t>2008/09/30</t>
  </si>
  <si>
    <t>2008/08/14</t>
  </si>
  <si>
    <t>2008/06/30</t>
  </si>
  <si>
    <t>受取手形及び営業未収入金</t>
  </si>
  <si>
    <t>建物及び構築物（純額）</t>
  </si>
  <si>
    <t>その他（純額）</t>
  </si>
  <si>
    <t>支払手形及び買掛金</t>
  </si>
  <si>
    <t>短期借入金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</si>
</sst>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2"/>
    </xf>
    <xf numFmtId="176" fontId="4" fillId="0" borderId="3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Y42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161</v>
      </c>
      <c r="B2" s="14">
        <v>6420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162</v>
      </c>
      <c r="B3" s="1" t="s">
        <v>163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58</v>
      </c>
      <c r="B4" s="15" t="str">
        <f>HYPERLINK("http://www.kabupro.jp/mark/20140212/S10014AU.htm","四半期報告書")</f>
        <v>四半期報告書</v>
      </c>
      <c r="C4" s="15" t="str">
        <f>HYPERLINK("http://www.kabupro.jp/mark/20131112/S1000F63.htm","四半期報告書")</f>
        <v>四半期報告書</v>
      </c>
      <c r="D4" s="15" t="str">
        <f>HYPERLINK("http://www.kabupro.jp/mark/20130812/S000E9E2.htm","四半期報告書")</f>
        <v>四半期報告書</v>
      </c>
      <c r="E4" s="15" t="str">
        <f>HYPERLINK("http://www.kabupro.jp/mark/20130627/S000DTMS.htm","有価証券報告書")</f>
        <v>有価証券報告書</v>
      </c>
      <c r="F4" s="15" t="str">
        <f>HYPERLINK("http://www.kabupro.jp/mark/20140212/S10014AU.htm","四半期報告書")</f>
        <v>四半期報告書</v>
      </c>
      <c r="G4" s="15" t="str">
        <f>HYPERLINK("http://www.kabupro.jp/mark/20131112/S1000F63.htm","四半期報告書")</f>
        <v>四半期報告書</v>
      </c>
      <c r="H4" s="15" t="str">
        <f>HYPERLINK("http://www.kabupro.jp/mark/20130812/S000E9E2.htm","四半期報告書")</f>
        <v>四半期報告書</v>
      </c>
      <c r="I4" s="15" t="str">
        <f>HYPERLINK("http://www.kabupro.jp/mark/20130627/S000DTMS.htm","有価証券報告書")</f>
        <v>有価証券報告書</v>
      </c>
      <c r="J4" s="15" t="str">
        <f>HYPERLINK("http://www.kabupro.jp/mark/20130212/S000CSDO.htm","四半期報告書")</f>
        <v>四半期報告書</v>
      </c>
      <c r="K4" s="15" t="str">
        <f>HYPERLINK("http://www.kabupro.jp/mark/20121112/S000C6WO.htm","四半期報告書")</f>
        <v>四半期報告書</v>
      </c>
      <c r="L4" s="15" t="str">
        <f>HYPERLINK("http://www.kabupro.jp/mark/20120810/S000BNU8.htm","四半期報告書")</f>
        <v>四半期報告書</v>
      </c>
      <c r="M4" s="15" t="str">
        <f>HYPERLINK("http://www.kabupro.jp/mark/20120628/S000B7A4.htm","有価証券報告書")</f>
        <v>有価証券報告書</v>
      </c>
      <c r="N4" s="15" t="str">
        <f>HYPERLINK("http://www.kabupro.jp/mark/20120210/S000A8EO.htm","四半期報告書")</f>
        <v>四半期報告書</v>
      </c>
      <c r="O4" s="15" t="str">
        <f>HYPERLINK("http://www.kabupro.jp/mark/20111111/S0009MYZ.htm","四半期報告書")</f>
        <v>四半期報告書</v>
      </c>
      <c r="P4" s="15" t="str">
        <f>HYPERLINK("http://www.kabupro.jp/mark/20110811/S00093A8.htm","四半期報告書")</f>
        <v>四半期報告書</v>
      </c>
      <c r="Q4" s="15" t="str">
        <f>HYPERLINK("http://www.kabupro.jp/mark/20110629/S0008NQN.htm","有価証券報告書")</f>
        <v>有価証券報告書</v>
      </c>
      <c r="R4" s="15" t="str">
        <f>HYPERLINK("http://www.kabupro.jp/mark/20110210/S0007P82.htm","四半期報告書")</f>
        <v>四半期報告書</v>
      </c>
      <c r="S4" s="15" t="str">
        <f>HYPERLINK("http://www.kabupro.jp/mark/20101112/S00073VL.htm","四半期報告書")</f>
        <v>四半期報告書</v>
      </c>
      <c r="T4" s="15" t="str">
        <f>HYPERLINK("http://www.kabupro.jp/mark/20100812/S0006ICA.htm","四半期報告書")</f>
        <v>四半期報告書</v>
      </c>
      <c r="U4" s="15" t="str">
        <f>HYPERLINK("http://www.kabupro.jp/mark/20100629/S00064SG.htm","有価証券報告書")</f>
        <v>有価証券報告書</v>
      </c>
      <c r="V4" s="15" t="str">
        <f>HYPERLINK("http://www.kabupro.jp/mark/20100212/S000534D.htm","四半期報告書")</f>
        <v>四半期報告書</v>
      </c>
      <c r="W4" s="15" t="str">
        <f>HYPERLINK("http://www.kabupro.jp/mark/20091113/S0004IOR.htm","四半期報告書")</f>
        <v>四半期報告書</v>
      </c>
      <c r="X4" s="15" t="str">
        <f>HYPERLINK("http://www.kabupro.jp/mark/20090814/S0003WH2.htm","四半期報告書")</f>
        <v>四半期報告書</v>
      </c>
      <c r="Y4" s="15" t="str">
        <f>HYPERLINK("http://www.kabupro.jp/mark/20090629/S0003ELW.htm","有価証券報告書")</f>
        <v>有価証券報告書</v>
      </c>
    </row>
    <row r="5" spans="1:25" ht="14.25" thickBot="1">
      <c r="A5" s="11" t="s">
        <v>59</v>
      </c>
      <c r="B5" s="1" t="s">
        <v>226</v>
      </c>
      <c r="C5" s="1" t="s">
        <v>229</v>
      </c>
      <c r="D5" s="1" t="s">
        <v>231</v>
      </c>
      <c r="E5" s="1" t="s">
        <v>65</v>
      </c>
      <c r="F5" s="1" t="s">
        <v>226</v>
      </c>
      <c r="G5" s="1" t="s">
        <v>229</v>
      </c>
      <c r="H5" s="1" t="s">
        <v>231</v>
      </c>
      <c r="I5" s="1" t="s">
        <v>65</v>
      </c>
      <c r="J5" s="1" t="s">
        <v>233</v>
      </c>
      <c r="K5" s="1" t="s">
        <v>235</v>
      </c>
      <c r="L5" s="1" t="s">
        <v>237</v>
      </c>
      <c r="M5" s="1" t="s">
        <v>69</v>
      </c>
      <c r="N5" s="1" t="s">
        <v>239</v>
      </c>
      <c r="O5" s="1" t="s">
        <v>241</v>
      </c>
      <c r="P5" s="1" t="s">
        <v>243</v>
      </c>
      <c r="Q5" s="1" t="s">
        <v>71</v>
      </c>
      <c r="R5" s="1" t="s">
        <v>245</v>
      </c>
      <c r="S5" s="1" t="s">
        <v>247</v>
      </c>
      <c r="T5" s="1" t="s">
        <v>249</v>
      </c>
      <c r="U5" s="1" t="s">
        <v>73</v>
      </c>
      <c r="V5" s="1" t="s">
        <v>251</v>
      </c>
      <c r="W5" s="1" t="s">
        <v>253</v>
      </c>
      <c r="X5" s="1" t="s">
        <v>255</v>
      </c>
      <c r="Y5" s="1" t="s">
        <v>75</v>
      </c>
    </row>
    <row r="6" spans="1:25" ht="15" thickBot="1" thickTop="1">
      <c r="A6" s="10" t="s">
        <v>60</v>
      </c>
      <c r="B6" s="18" t="s">
        <v>57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61</v>
      </c>
      <c r="B7" s="14" t="s">
        <v>3</v>
      </c>
      <c r="C7" s="14" t="s">
        <v>3</v>
      </c>
      <c r="D7" s="14" t="s">
        <v>3</v>
      </c>
      <c r="E7" s="16" t="s">
        <v>66</v>
      </c>
      <c r="F7" s="14" t="s">
        <v>3</v>
      </c>
      <c r="G7" s="14" t="s">
        <v>3</v>
      </c>
      <c r="H7" s="14" t="s">
        <v>3</v>
      </c>
      <c r="I7" s="16" t="s">
        <v>66</v>
      </c>
      <c r="J7" s="14" t="s">
        <v>3</v>
      </c>
      <c r="K7" s="14" t="s">
        <v>3</v>
      </c>
      <c r="L7" s="14" t="s">
        <v>3</v>
      </c>
      <c r="M7" s="16" t="s">
        <v>66</v>
      </c>
      <c r="N7" s="14" t="s">
        <v>3</v>
      </c>
      <c r="O7" s="14" t="s">
        <v>3</v>
      </c>
      <c r="P7" s="14" t="s">
        <v>3</v>
      </c>
      <c r="Q7" s="16" t="s">
        <v>66</v>
      </c>
      <c r="R7" s="14" t="s">
        <v>3</v>
      </c>
      <c r="S7" s="14" t="s">
        <v>3</v>
      </c>
      <c r="T7" s="14" t="s">
        <v>3</v>
      </c>
      <c r="U7" s="16" t="s">
        <v>66</v>
      </c>
      <c r="V7" s="14" t="s">
        <v>3</v>
      </c>
      <c r="W7" s="14" t="s">
        <v>3</v>
      </c>
      <c r="X7" s="14" t="s">
        <v>3</v>
      </c>
      <c r="Y7" s="16" t="s">
        <v>66</v>
      </c>
    </row>
    <row r="8" spans="1:25" ht="13.5">
      <c r="A8" s="13" t="s">
        <v>62</v>
      </c>
      <c r="B8" s="1" t="s">
        <v>4</v>
      </c>
      <c r="C8" s="1" t="s">
        <v>4</v>
      </c>
      <c r="D8" s="1" t="s">
        <v>4</v>
      </c>
      <c r="E8" s="17" t="s">
        <v>167</v>
      </c>
      <c r="F8" s="1" t="s">
        <v>167</v>
      </c>
      <c r="G8" s="1" t="s">
        <v>167</v>
      </c>
      <c r="H8" s="1" t="s">
        <v>167</v>
      </c>
      <c r="I8" s="17" t="s">
        <v>168</v>
      </c>
      <c r="J8" s="1" t="s">
        <v>168</v>
      </c>
      <c r="K8" s="1" t="s">
        <v>168</v>
      </c>
      <c r="L8" s="1" t="s">
        <v>168</v>
      </c>
      <c r="M8" s="17" t="s">
        <v>169</v>
      </c>
      <c r="N8" s="1" t="s">
        <v>169</v>
      </c>
      <c r="O8" s="1" t="s">
        <v>169</v>
      </c>
      <c r="P8" s="1" t="s">
        <v>169</v>
      </c>
      <c r="Q8" s="17" t="s">
        <v>170</v>
      </c>
      <c r="R8" s="1" t="s">
        <v>170</v>
      </c>
      <c r="S8" s="1" t="s">
        <v>170</v>
      </c>
      <c r="T8" s="1" t="s">
        <v>170</v>
      </c>
      <c r="U8" s="17" t="s">
        <v>171</v>
      </c>
      <c r="V8" s="1" t="s">
        <v>171</v>
      </c>
      <c r="W8" s="1" t="s">
        <v>171</v>
      </c>
      <c r="X8" s="1" t="s">
        <v>171</v>
      </c>
      <c r="Y8" s="17" t="s">
        <v>172</v>
      </c>
    </row>
    <row r="9" spans="1:25" ht="13.5">
      <c r="A9" s="13" t="s">
        <v>63</v>
      </c>
      <c r="B9" s="1" t="s">
        <v>228</v>
      </c>
      <c r="C9" s="1" t="s">
        <v>230</v>
      </c>
      <c r="D9" s="1" t="s">
        <v>232</v>
      </c>
      <c r="E9" s="17" t="s">
        <v>67</v>
      </c>
      <c r="F9" s="1" t="s">
        <v>234</v>
      </c>
      <c r="G9" s="1" t="s">
        <v>236</v>
      </c>
      <c r="H9" s="1" t="s">
        <v>238</v>
      </c>
      <c r="I9" s="17" t="s">
        <v>68</v>
      </c>
      <c r="J9" s="1" t="s">
        <v>240</v>
      </c>
      <c r="K9" s="1" t="s">
        <v>242</v>
      </c>
      <c r="L9" s="1" t="s">
        <v>244</v>
      </c>
      <c r="M9" s="17" t="s">
        <v>70</v>
      </c>
      <c r="N9" s="1" t="s">
        <v>246</v>
      </c>
      <c r="O9" s="1" t="s">
        <v>248</v>
      </c>
      <c r="P9" s="1" t="s">
        <v>250</v>
      </c>
      <c r="Q9" s="17" t="s">
        <v>72</v>
      </c>
      <c r="R9" s="1" t="s">
        <v>252</v>
      </c>
      <c r="S9" s="1" t="s">
        <v>254</v>
      </c>
      <c r="T9" s="1" t="s">
        <v>256</v>
      </c>
      <c r="U9" s="17" t="s">
        <v>74</v>
      </c>
      <c r="V9" s="1" t="s">
        <v>258</v>
      </c>
      <c r="W9" s="1" t="s">
        <v>260</v>
      </c>
      <c r="X9" s="1" t="s">
        <v>262</v>
      </c>
      <c r="Y9" s="17" t="s">
        <v>76</v>
      </c>
    </row>
    <row r="10" spans="1:25" ht="14.25" thickBot="1">
      <c r="A10" s="13" t="s">
        <v>64</v>
      </c>
      <c r="B10" s="1" t="s">
        <v>78</v>
      </c>
      <c r="C10" s="1" t="s">
        <v>78</v>
      </c>
      <c r="D10" s="1" t="s">
        <v>78</v>
      </c>
      <c r="E10" s="17" t="s">
        <v>78</v>
      </c>
      <c r="F10" s="1" t="s">
        <v>78</v>
      </c>
      <c r="G10" s="1" t="s">
        <v>78</v>
      </c>
      <c r="H10" s="1" t="s">
        <v>78</v>
      </c>
      <c r="I10" s="17" t="s">
        <v>78</v>
      </c>
      <c r="J10" s="1" t="s">
        <v>78</v>
      </c>
      <c r="K10" s="1" t="s">
        <v>78</v>
      </c>
      <c r="L10" s="1" t="s">
        <v>78</v>
      </c>
      <c r="M10" s="17" t="s">
        <v>78</v>
      </c>
      <c r="N10" s="1" t="s">
        <v>78</v>
      </c>
      <c r="O10" s="1" t="s">
        <v>78</v>
      </c>
      <c r="P10" s="1" t="s">
        <v>78</v>
      </c>
      <c r="Q10" s="17" t="s">
        <v>78</v>
      </c>
      <c r="R10" s="1" t="s">
        <v>78</v>
      </c>
      <c r="S10" s="1" t="s">
        <v>78</v>
      </c>
      <c r="T10" s="1" t="s">
        <v>78</v>
      </c>
      <c r="U10" s="17" t="s">
        <v>78</v>
      </c>
      <c r="V10" s="1" t="s">
        <v>78</v>
      </c>
      <c r="W10" s="1" t="s">
        <v>78</v>
      </c>
      <c r="X10" s="1" t="s">
        <v>78</v>
      </c>
      <c r="Y10" s="17" t="s">
        <v>78</v>
      </c>
    </row>
    <row r="11" spans="1:25" ht="14.25" thickTop="1">
      <c r="A11" s="30" t="s">
        <v>175</v>
      </c>
      <c r="B11" s="27">
        <v>44605292</v>
      </c>
      <c r="C11" s="27">
        <v>28990905</v>
      </c>
      <c r="D11" s="27">
        <v>13376796</v>
      </c>
      <c r="E11" s="21">
        <v>47173427</v>
      </c>
      <c r="F11" s="27">
        <v>35715241</v>
      </c>
      <c r="G11" s="27">
        <v>23327889</v>
      </c>
      <c r="H11" s="27">
        <v>11010103</v>
      </c>
      <c r="I11" s="21">
        <v>40495466</v>
      </c>
      <c r="J11" s="27">
        <v>30345755</v>
      </c>
      <c r="K11" s="27">
        <v>20027178</v>
      </c>
      <c r="L11" s="27">
        <v>8839192</v>
      </c>
      <c r="M11" s="21">
        <v>34951574</v>
      </c>
      <c r="N11" s="27">
        <v>25973251</v>
      </c>
      <c r="O11" s="27">
        <v>16528188</v>
      </c>
      <c r="P11" s="27">
        <v>7460995</v>
      </c>
      <c r="Q11" s="21">
        <v>30236096</v>
      </c>
      <c r="R11" s="27">
        <v>22040029</v>
      </c>
      <c r="S11" s="27">
        <v>14163771</v>
      </c>
      <c r="T11" s="27">
        <v>6592642</v>
      </c>
      <c r="U11" s="21">
        <v>30124329</v>
      </c>
      <c r="V11" s="27">
        <v>23154648</v>
      </c>
      <c r="W11" s="27">
        <v>15305545</v>
      </c>
      <c r="X11" s="27">
        <v>7757081</v>
      </c>
      <c r="Y11" s="21">
        <v>30828339</v>
      </c>
    </row>
    <row r="12" spans="1:25" ht="13.5">
      <c r="A12" s="7" t="s">
        <v>184</v>
      </c>
      <c r="B12" s="28">
        <v>33526747</v>
      </c>
      <c r="C12" s="28">
        <v>21592954</v>
      </c>
      <c r="D12" s="28">
        <v>10091589</v>
      </c>
      <c r="E12" s="22">
        <v>35360729</v>
      </c>
      <c r="F12" s="28">
        <v>26799033</v>
      </c>
      <c r="G12" s="28">
        <v>17411497</v>
      </c>
      <c r="H12" s="28">
        <v>8288081</v>
      </c>
      <c r="I12" s="22">
        <v>31219598</v>
      </c>
      <c r="J12" s="28">
        <v>23424759</v>
      </c>
      <c r="K12" s="28">
        <v>15383091</v>
      </c>
      <c r="L12" s="28">
        <v>6801066</v>
      </c>
      <c r="M12" s="22">
        <v>26391263</v>
      </c>
      <c r="N12" s="28">
        <v>19459609</v>
      </c>
      <c r="O12" s="28">
        <v>12252086</v>
      </c>
      <c r="P12" s="28">
        <v>5540059</v>
      </c>
      <c r="Q12" s="22">
        <v>22692736</v>
      </c>
      <c r="R12" s="28">
        <v>16539569</v>
      </c>
      <c r="S12" s="28">
        <v>10625398</v>
      </c>
      <c r="T12" s="28">
        <v>4956082</v>
      </c>
      <c r="U12" s="22">
        <v>22948306</v>
      </c>
      <c r="V12" s="28">
        <v>17544596</v>
      </c>
      <c r="W12" s="28">
        <v>11458158</v>
      </c>
      <c r="X12" s="28">
        <v>5828386</v>
      </c>
      <c r="Y12" s="22">
        <v>23350288</v>
      </c>
    </row>
    <row r="13" spans="1:25" ht="13.5">
      <c r="A13" s="7" t="s">
        <v>185</v>
      </c>
      <c r="B13" s="28">
        <v>11078545</v>
      </c>
      <c r="C13" s="28">
        <v>7397950</v>
      </c>
      <c r="D13" s="28">
        <v>3285206</v>
      </c>
      <c r="E13" s="22">
        <v>11812698</v>
      </c>
      <c r="F13" s="28">
        <v>8916208</v>
      </c>
      <c r="G13" s="28">
        <v>5916392</v>
      </c>
      <c r="H13" s="28">
        <v>2722021</v>
      </c>
      <c r="I13" s="22">
        <v>9275867</v>
      </c>
      <c r="J13" s="28">
        <v>6920995</v>
      </c>
      <c r="K13" s="28">
        <v>4644087</v>
      </c>
      <c r="L13" s="28">
        <v>2038125</v>
      </c>
      <c r="M13" s="22">
        <v>8560310</v>
      </c>
      <c r="N13" s="28">
        <v>6513641</v>
      </c>
      <c r="O13" s="28">
        <v>4276102</v>
      </c>
      <c r="P13" s="28">
        <v>1920936</v>
      </c>
      <c r="Q13" s="22">
        <v>7543359</v>
      </c>
      <c r="R13" s="28">
        <v>5500459</v>
      </c>
      <c r="S13" s="28">
        <v>3538372</v>
      </c>
      <c r="T13" s="28">
        <v>1636559</v>
      </c>
      <c r="U13" s="22">
        <v>7176022</v>
      </c>
      <c r="V13" s="28">
        <v>5610052</v>
      </c>
      <c r="W13" s="28">
        <v>3847386</v>
      </c>
      <c r="X13" s="28">
        <v>1928695</v>
      </c>
      <c r="Y13" s="22">
        <v>7478050</v>
      </c>
    </row>
    <row r="14" spans="1:25" ht="13.5">
      <c r="A14" s="7" t="s">
        <v>198</v>
      </c>
      <c r="B14" s="28">
        <v>6924055</v>
      </c>
      <c r="C14" s="28">
        <v>4531986</v>
      </c>
      <c r="D14" s="28">
        <v>2194757</v>
      </c>
      <c r="E14" s="22">
        <v>7385051</v>
      </c>
      <c r="F14" s="28">
        <v>5426347</v>
      </c>
      <c r="G14" s="28">
        <v>3557602</v>
      </c>
      <c r="H14" s="28">
        <v>1706688</v>
      </c>
      <c r="I14" s="22">
        <v>6404564</v>
      </c>
      <c r="J14" s="28">
        <v>4745207</v>
      </c>
      <c r="K14" s="28">
        <v>3169833</v>
      </c>
      <c r="L14" s="28">
        <v>1510363</v>
      </c>
      <c r="M14" s="22">
        <v>6166871</v>
      </c>
      <c r="N14" s="28">
        <v>4633461</v>
      </c>
      <c r="O14" s="28">
        <v>3159735</v>
      </c>
      <c r="P14" s="28">
        <v>1515282</v>
      </c>
      <c r="Q14" s="22">
        <v>5966183</v>
      </c>
      <c r="R14" s="28">
        <v>4410401</v>
      </c>
      <c r="S14" s="28">
        <v>2823624</v>
      </c>
      <c r="T14" s="28">
        <v>1364920</v>
      </c>
      <c r="U14" s="22">
        <v>6011746</v>
      </c>
      <c r="V14" s="28">
        <v>4720416</v>
      </c>
      <c r="W14" s="28">
        <v>3203966</v>
      </c>
      <c r="X14" s="28">
        <v>1511774</v>
      </c>
      <c r="Y14" s="22">
        <v>6016524</v>
      </c>
    </row>
    <row r="15" spans="1:25" ht="14.25" thickBot="1">
      <c r="A15" s="25" t="s">
        <v>199</v>
      </c>
      <c r="B15" s="29">
        <v>4154489</v>
      </c>
      <c r="C15" s="29">
        <v>2865964</v>
      </c>
      <c r="D15" s="29">
        <v>1090449</v>
      </c>
      <c r="E15" s="23">
        <v>4427646</v>
      </c>
      <c r="F15" s="29">
        <v>3489861</v>
      </c>
      <c r="G15" s="29">
        <v>2358789</v>
      </c>
      <c r="H15" s="29">
        <v>1015333</v>
      </c>
      <c r="I15" s="23">
        <v>2871302</v>
      </c>
      <c r="J15" s="29">
        <v>2175788</v>
      </c>
      <c r="K15" s="29">
        <v>1474253</v>
      </c>
      <c r="L15" s="29">
        <v>527761</v>
      </c>
      <c r="M15" s="23">
        <v>2393439</v>
      </c>
      <c r="N15" s="29">
        <v>1880180</v>
      </c>
      <c r="O15" s="29">
        <v>1116366</v>
      </c>
      <c r="P15" s="29">
        <v>405653</v>
      </c>
      <c r="Q15" s="23">
        <v>1577176</v>
      </c>
      <c r="R15" s="29">
        <v>1090058</v>
      </c>
      <c r="S15" s="29">
        <v>714748</v>
      </c>
      <c r="T15" s="29">
        <v>271639</v>
      </c>
      <c r="U15" s="23">
        <v>1164275</v>
      </c>
      <c r="V15" s="29">
        <v>889635</v>
      </c>
      <c r="W15" s="29">
        <v>643420</v>
      </c>
      <c r="X15" s="29">
        <v>416920</v>
      </c>
      <c r="Y15" s="23">
        <v>1461526</v>
      </c>
    </row>
    <row r="16" spans="1:25" ht="14.25" thickTop="1">
      <c r="A16" s="6" t="s">
        <v>200</v>
      </c>
      <c r="B16" s="28">
        <v>6600</v>
      </c>
      <c r="C16" s="28">
        <v>5281</v>
      </c>
      <c r="D16" s="28">
        <v>1141</v>
      </c>
      <c r="E16" s="22">
        <v>8018</v>
      </c>
      <c r="F16" s="28">
        <v>4944</v>
      </c>
      <c r="G16" s="28">
        <v>4001</v>
      </c>
      <c r="H16" s="28">
        <v>980</v>
      </c>
      <c r="I16" s="22">
        <v>8671</v>
      </c>
      <c r="J16" s="28">
        <v>4528</v>
      </c>
      <c r="K16" s="28">
        <v>3580</v>
      </c>
      <c r="L16" s="28">
        <v>536</v>
      </c>
      <c r="M16" s="22">
        <v>9773</v>
      </c>
      <c r="N16" s="28">
        <v>6368</v>
      </c>
      <c r="O16" s="28">
        <v>5754</v>
      </c>
      <c r="P16" s="28">
        <v>771</v>
      </c>
      <c r="Q16" s="22">
        <v>8500</v>
      </c>
      <c r="R16" s="28">
        <v>3687</v>
      </c>
      <c r="S16" s="28">
        <v>2687</v>
      </c>
      <c r="T16" s="28">
        <v>689</v>
      </c>
      <c r="U16" s="22">
        <v>8630</v>
      </c>
      <c r="V16" s="28">
        <v>5778</v>
      </c>
      <c r="W16" s="28">
        <v>4944</v>
      </c>
      <c r="X16" s="28">
        <v>872</v>
      </c>
      <c r="Y16" s="22">
        <v>10671</v>
      </c>
    </row>
    <row r="17" spans="1:25" ht="13.5">
      <c r="A17" s="6" t="s">
        <v>202</v>
      </c>
      <c r="B17" s="28">
        <v>36051</v>
      </c>
      <c r="C17" s="28">
        <v>25849</v>
      </c>
      <c r="D17" s="28">
        <v>19495</v>
      </c>
      <c r="E17" s="22">
        <v>41904</v>
      </c>
      <c r="F17" s="28">
        <v>32327</v>
      </c>
      <c r="G17" s="28">
        <v>23148</v>
      </c>
      <c r="H17" s="28">
        <v>19099</v>
      </c>
      <c r="I17" s="22">
        <v>36388</v>
      </c>
      <c r="J17" s="28">
        <v>29936</v>
      </c>
      <c r="K17" s="28">
        <v>22151</v>
      </c>
      <c r="L17" s="28">
        <v>17549</v>
      </c>
      <c r="M17" s="22">
        <v>32928</v>
      </c>
      <c r="N17" s="28">
        <v>26612</v>
      </c>
      <c r="O17" s="28">
        <v>19168</v>
      </c>
      <c r="P17" s="28">
        <v>15019</v>
      </c>
      <c r="Q17" s="22">
        <v>25455</v>
      </c>
      <c r="R17" s="28">
        <v>20588</v>
      </c>
      <c r="S17" s="28">
        <v>15743</v>
      </c>
      <c r="T17" s="28">
        <v>12255</v>
      </c>
      <c r="U17" s="22">
        <v>24121</v>
      </c>
      <c r="V17" s="28">
        <v>20071</v>
      </c>
      <c r="W17" s="28">
        <v>15303</v>
      </c>
      <c r="X17" s="28">
        <v>11545</v>
      </c>
      <c r="Y17" s="22">
        <v>31980</v>
      </c>
    </row>
    <row r="18" spans="1:25" ht="13.5">
      <c r="A18" s="6" t="s">
        <v>203</v>
      </c>
      <c r="B18" s="28">
        <v>69578</v>
      </c>
      <c r="C18" s="28">
        <v>48333</v>
      </c>
      <c r="D18" s="28">
        <v>22732</v>
      </c>
      <c r="E18" s="22">
        <v>87609</v>
      </c>
      <c r="F18" s="28">
        <v>66594</v>
      </c>
      <c r="G18" s="28">
        <v>44810</v>
      </c>
      <c r="H18" s="28">
        <v>22900</v>
      </c>
      <c r="I18" s="22">
        <v>98705</v>
      </c>
      <c r="J18" s="28">
        <v>72580</v>
      </c>
      <c r="K18" s="28">
        <v>47293</v>
      </c>
      <c r="L18" s="28">
        <v>23397</v>
      </c>
      <c r="M18" s="22">
        <v>82967</v>
      </c>
      <c r="N18" s="28">
        <v>63052</v>
      </c>
      <c r="O18" s="28">
        <v>42030</v>
      </c>
      <c r="P18" s="28">
        <v>18495</v>
      </c>
      <c r="Q18" s="22">
        <v>63804</v>
      </c>
      <c r="R18" s="28">
        <v>38220</v>
      </c>
      <c r="S18" s="28">
        <v>25431</v>
      </c>
      <c r="T18" s="28">
        <v>12681</v>
      </c>
      <c r="U18" s="22">
        <v>50330</v>
      </c>
      <c r="V18" s="28">
        <v>37446</v>
      </c>
      <c r="W18" s="28">
        <v>24676</v>
      </c>
      <c r="X18" s="28"/>
      <c r="Y18" s="22">
        <v>49981</v>
      </c>
    </row>
    <row r="19" spans="1:25" ht="13.5">
      <c r="A19" s="6" t="s">
        <v>205</v>
      </c>
      <c r="B19" s="28">
        <v>135242</v>
      </c>
      <c r="C19" s="28">
        <v>41746</v>
      </c>
      <c r="D19" s="28">
        <v>55344</v>
      </c>
      <c r="E19" s="22">
        <v>186326</v>
      </c>
      <c r="F19" s="28">
        <v>80717</v>
      </c>
      <c r="G19" s="28"/>
      <c r="H19" s="28"/>
      <c r="I19" s="22">
        <v>23601</v>
      </c>
      <c r="J19" s="28"/>
      <c r="K19" s="28"/>
      <c r="L19" s="28"/>
      <c r="M19" s="22"/>
      <c r="N19" s="28"/>
      <c r="O19" s="28"/>
      <c r="P19" s="28"/>
      <c r="Q19" s="22"/>
      <c r="R19" s="28"/>
      <c r="S19" s="28"/>
      <c r="T19" s="28"/>
      <c r="U19" s="22"/>
      <c r="V19" s="28"/>
      <c r="W19" s="28"/>
      <c r="X19" s="28">
        <v>17744</v>
      </c>
      <c r="Y19" s="22"/>
    </row>
    <row r="20" spans="1:25" ht="13.5">
      <c r="A20" s="6" t="s">
        <v>86</v>
      </c>
      <c r="B20" s="28">
        <v>146362</v>
      </c>
      <c r="C20" s="28">
        <v>47948</v>
      </c>
      <c r="D20" s="28">
        <v>40153</v>
      </c>
      <c r="E20" s="22">
        <v>56063</v>
      </c>
      <c r="F20" s="28">
        <v>81604</v>
      </c>
      <c r="G20" s="28">
        <v>46918</v>
      </c>
      <c r="H20" s="28">
        <v>26025</v>
      </c>
      <c r="I20" s="22">
        <v>106091</v>
      </c>
      <c r="J20" s="28">
        <v>70170</v>
      </c>
      <c r="K20" s="28">
        <v>42318</v>
      </c>
      <c r="L20" s="28">
        <v>29484</v>
      </c>
      <c r="M20" s="22">
        <v>42980</v>
      </c>
      <c r="N20" s="28">
        <v>59557</v>
      </c>
      <c r="O20" s="28">
        <v>37626</v>
      </c>
      <c r="P20" s="28">
        <v>22659</v>
      </c>
      <c r="Q20" s="22">
        <v>52848</v>
      </c>
      <c r="R20" s="28">
        <v>66686</v>
      </c>
      <c r="S20" s="28">
        <v>42861</v>
      </c>
      <c r="T20" s="28">
        <v>23316</v>
      </c>
      <c r="U20" s="22">
        <v>49210</v>
      </c>
      <c r="V20" s="28">
        <v>97874</v>
      </c>
      <c r="W20" s="28">
        <v>54080</v>
      </c>
      <c r="X20" s="28">
        <v>47795</v>
      </c>
      <c r="Y20" s="22">
        <v>59073</v>
      </c>
    </row>
    <row r="21" spans="1:25" ht="13.5">
      <c r="A21" s="6" t="s">
        <v>210</v>
      </c>
      <c r="B21" s="28">
        <v>393835</v>
      </c>
      <c r="C21" s="28">
        <v>232166</v>
      </c>
      <c r="D21" s="28">
        <v>192687</v>
      </c>
      <c r="E21" s="22">
        <v>443215</v>
      </c>
      <c r="F21" s="28">
        <v>266188</v>
      </c>
      <c r="G21" s="28">
        <v>127851</v>
      </c>
      <c r="H21" s="28">
        <v>72967</v>
      </c>
      <c r="I21" s="22">
        <v>314180</v>
      </c>
      <c r="J21" s="28">
        <v>177215</v>
      </c>
      <c r="K21" s="28">
        <v>120671</v>
      </c>
      <c r="L21" s="28">
        <v>70968</v>
      </c>
      <c r="M21" s="22">
        <v>203307</v>
      </c>
      <c r="N21" s="28">
        <v>155590</v>
      </c>
      <c r="O21" s="28">
        <v>106666</v>
      </c>
      <c r="P21" s="28">
        <v>56946</v>
      </c>
      <c r="Q21" s="22">
        <v>180200</v>
      </c>
      <c r="R21" s="28">
        <v>129183</v>
      </c>
      <c r="S21" s="28">
        <v>87350</v>
      </c>
      <c r="T21" s="28">
        <v>48943</v>
      </c>
      <c r="U21" s="22">
        <v>198045</v>
      </c>
      <c r="V21" s="28">
        <v>161820</v>
      </c>
      <c r="W21" s="28">
        <v>124193</v>
      </c>
      <c r="X21" s="28">
        <v>78138</v>
      </c>
      <c r="Y21" s="22">
        <v>203155</v>
      </c>
    </row>
    <row r="22" spans="1:25" ht="13.5">
      <c r="A22" s="6" t="s">
        <v>211</v>
      </c>
      <c r="B22" s="28">
        <v>18262</v>
      </c>
      <c r="C22" s="28">
        <v>11874</v>
      </c>
      <c r="D22" s="28">
        <v>5476</v>
      </c>
      <c r="E22" s="22">
        <v>24797</v>
      </c>
      <c r="F22" s="28">
        <v>17033</v>
      </c>
      <c r="G22" s="28">
        <v>11259</v>
      </c>
      <c r="H22" s="28">
        <v>5240</v>
      </c>
      <c r="I22" s="22">
        <v>18371</v>
      </c>
      <c r="J22" s="28">
        <v>13232</v>
      </c>
      <c r="K22" s="28">
        <v>9262</v>
      </c>
      <c r="L22" s="28">
        <v>4120</v>
      </c>
      <c r="M22" s="22">
        <v>24606</v>
      </c>
      <c r="N22" s="28">
        <v>19681</v>
      </c>
      <c r="O22" s="28">
        <v>13933</v>
      </c>
      <c r="P22" s="28">
        <v>6964</v>
      </c>
      <c r="Q22" s="22">
        <v>24035</v>
      </c>
      <c r="R22" s="28">
        <v>14707</v>
      </c>
      <c r="S22" s="28">
        <v>8524</v>
      </c>
      <c r="T22" s="28">
        <v>4244</v>
      </c>
      <c r="U22" s="22">
        <v>23803</v>
      </c>
      <c r="V22" s="28">
        <v>20727</v>
      </c>
      <c r="W22" s="28">
        <v>13770</v>
      </c>
      <c r="X22" s="28">
        <v>6025</v>
      </c>
      <c r="Y22" s="22">
        <v>13314</v>
      </c>
    </row>
    <row r="23" spans="1:25" ht="13.5">
      <c r="A23" s="6" t="s">
        <v>213</v>
      </c>
      <c r="B23" s="28">
        <v>1319</v>
      </c>
      <c r="C23" s="28">
        <v>1319</v>
      </c>
      <c r="D23" s="28"/>
      <c r="E23" s="22">
        <v>519</v>
      </c>
      <c r="F23" s="28">
        <v>212</v>
      </c>
      <c r="G23" s="28">
        <v>212</v>
      </c>
      <c r="H23" s="28"/>
      <c r="I23" s="22">
        <v>589</v>
      </c>
      <c r="J23" s="28">
        <v>250</v>
      </c>
      <c r="K23" s="28">
        <v>250</v>
      </c>
      <c r="L23" s="28"/>
      <c r="M23" s="22">
        <v>33550</v>
      </c>
      <c r="N23" s="28">
        <v>4846</v>
      </c>
      <c r="O23" s="28">
        <v>4846</v>
      </c>
      <c r="P23" s="28"/>
      <c r="Q23" s="22">
        <v>57335</v>
      </c>
      <c r="R23" s="28">
        <v>56340</v>
      </c>
      <c r="S23" s="28">
        <v>56598</v>
      </c>
      <c r="T23" s="28"/>
      <c r="U23" s="22">
        <v>24208</v>
      </c>
      <c r="V23" s="28"/>
      <c r="W23" s="28"/>
      <c r="X23" s="28"/>
      <c r="Y23" s="22">
        <v>98817</v>
      </c>
    </row>
    <row r="24" spans="1:25" ht="13.5">
      <c r="A24" s="6" t="s">
        <v>214</v>
      </c>
      <c r="B24" s="28">
        <v>17786</v>
      </c>
      <c r="C24" s="28">
        <v>13196</v>
      </c>
      <c r="D24" s="28">
        <v>1687</v>
      </c>
      <c r="E24" s="22">
        <v>16636</v>
      </c>
      <c r="F24" s="28">
        <v>15122</v>
      </c>
      <c r="G24" s="28">
        <v>9815</v>
      </c>
      <c r="H24" s="28">
        <v>2053</v>
      </c>
      <c r="I24" s="22">
        <v>17690</v>
      </c>
      <c r="J24" s="28">
        <v>11251</v>
      </c>
      <c r="K24" s="28">
        <v>8376</v>
      </c>
      <c r="L24" s="28">
        <v>3691</v>
      </c>
      <c r="M24" s="22">
        <v>12484</v>
      </c>
      <c r="N24" s="28"/>
      <c r="O24" s="28">
        <v>11072</v>
      </c>
      <c r="P24" s="28">
        <v>3817</v>
      </c>
      <c r="Q24" s="22">
        <v>9549</v>
      </c>
      <c r="R24" s="28"/>
      <c r="S24" s="28">
        <v>2176</v>
      </c>
      <c r="T24" s="28"/>
      <c r="U24" s="22">
        <v>16306</v>
      </c>
      <c r="V24" s="28"/>
      <c r="W24" s="28">
        <v>6260</v>
      </c>
      <c r="X24" s="28"/>
      <c r="Y24" s="22">
        <v>18414</v>
      </c>
    </row>
    <row r="25" spans="1:25" ht="13.5">
      <c r="A25" s="6" t="s">
        <v>86</v>
      </c>
      <c r="B25" s="28">
        <v>18043</v>
      </c>
      <c r="C25" s="28">
        <v>8592</v>
      </c>
      <c r="D25" s="28">
        <v>5696</v>
      </c>
      <c r="E25" s="22">
        <v>16631</v>
      </c>
      <c r="F25" s="28">
        <v>10549</v>
      </c>
      <c r="G25" s="28">
        <v>7807</v>
      </c>
      <c r="H25" s="28">
        <v>705</v>
      </c>
      <c r="I25" s="22">
        <v>9043</v>
      </c>
      <c r="J25" s="28">
        <v>3589</v>
      </c>
      <c r="K25" s="28">
        <v>6433</v>
      </c>
      <c r="L25" s="28">
        <v>703</v>
      </c>
      <c r="M25" s="22">
        <v>19823</v>
      </c>
      <c r="N25" s="28">
        <v>18225</v>
      </c>
      <c r="O25" s="28">
        <v>2422</v>
      </c>
      <c r="P25" s="28">
        <v>1209</v>
      </c>
      <c r="Q25" s="22">
        <v>33409</v>
      </c>
      <c r="R25" s="28">
        <v>22023</v>
      </c>
      <c r="S25" s="28">
        <v>14033</v>
      </c>
      <c r="T25" s="28">
        <v>8451</v>
      </c>
      <c r="U25" s="22">
        <v>9906</v>
      </c>
      <c r="V25" s="28">
        <v>24331</v>
      </c>
      <c r="W25" s="28">
        <v>5885</v>
      </c>
      <c r="X25" s="28">
        <v>2405</v>
      </c>
      <c r="Y25" s="22">
        <v>14006</v>
      </c>
    </row>
    <row r="26" spans="1:25" ht="13.5">
      <c r="A26" s="6" t="s">
        <v>215</v>
      </c>
      <c r="B26" s="28">
        <v>55412</v>
      </c>
      <c r="C26" s="28">
        <v>34983</v>
      </c>
      <c r="D26" s="28">
        <v>12860</v>
      </c>
      <c r="E26" s="22">
        <v>58585</v>
      </c>
      <c r="F26" s="28">
        <v>42919</v>
      </c>
      <c r="G26" s="28">
        <v>69232</v>
      </c>
      <c r="H26" s="28">
        <v>36950</v>
      </c>
      <c r="I26" s="22">
        <v>45695</v>
      </c>
      <c r="J26" s="28">
        <v>72414</v>
      </c>
      <c r="K26" s="28">
        <v>79609</v>
      </c>
      <c r="L26" s="28">
        <v>17856</v>
      </c>
      <c r="M26" s="22">
        <v>181243</v>
      </c>
      <c r="N26" s="28">
        <v>152478</v>
      </c>
      <c r="O26" s="28">
        <v>108198</v>
      </c>
      <c r="P26" s="28">
        <v>59990</v>
      </c>
      <c r="Q26" s="22">
        <v>157027</v>
      </c>
      <c r="R26" s="28">
        <v>123897</v>
      </c>
      <c r="S26" s="28">
        <v>128151</v>
      </c>
      <c r="T26" s="28">
        <v>33651</v>
      </c>
      <c r="U26" s="22">
        <v>103465</v>
      </c>
      <c r="V26" s="28">
        <v>99664</v>
      </c>
      <c r="W26" s="28">
        <v>25915</v>
      </c>
      <c r="X26" s="28">
        <v>8431</v>
      </c>
      <c r="Y26" s="22">
        <v>352482</v>
      </c>
    </row>
    <row r="27" spans="1:25" ht="14.25" thickBot="1">
      <c r="A27" s="25" t="s">
        <v>216</v>
      </c>
      <c r="B27" s="29">
        <v>4492911</v>
      </c>
      <c r="C27" s="29">
        <v>3063147</v>
      </c>
      <c r="D27" s="29">
        <v>1270276</v>
      </c>
      <c r="E27" s="23">
        <v>4812276</v>
      </c>
      <c r="F27" s="29">
        <v>3713130</v>
      </c>
      <c r="G27" s="29">
        <v>2417409</v>
      </c>
      <c r="H27" s="29">
        <v>1051350</v>
      </c>
      <c r="I27" s="23">
        <v>3139787</v>
      </c>
      <c r="J27" s="29">
        <v>2280589</v>
      </c>
      <c r="K27" s="29">
        <v>1515315</v>
      </c>
      <c r="L27" s="29">
        <v>580873</v>
      </c>
      <c r="M27" s="23">
        <v>2415504</v>
      </c>
      <c r="N27" s="29">
        <v>1883292</v>
      </c>
      <c r="O27" s="29">
        <v>1114834</v>
      </c>
      <c r="P27" s="29">
        <v>402609</v>
      </c>
      <c r="Q27" s="23">
        <v>1600348</v>
      </c>
      <c r="R27" s="29">
        <v>1095344</v>
      </c>
      <c r="S27" s="29">
        <v>673946</v>
      </c>
      <c r="T27" s="29">
        <v>286931</v>
      </c>
      <c r="U27" s="23">
        <v>1258856</v>
      </c>
      <c r="V27" s="29">
        <v>951791</v>
      </c>
      <c r="W27" s="29">
        <v>741698</v>
      </c>
      <c r="X27" s="29">
        <v>486627</v>
      </c>
      <c r="Y27" s="23">
        <v>1312199</v>
      </c>
    </row>
    <row r="28" spans="1:25" ht="14.25" thickTop="1">
      <c r="A28" s="6" t="s">
        <v>53</v>
      </c>
      <c r="B28" s="28">
        <v>418732</v>
      </c>
      <c r="C28" s="28">
        <v>418732</v>
      </c>
      <c r="D28" s="28">
        <v>412827</v>
      </c>
      <c r="E28" s="22"/>
      <c r="F28" s="28"/>
      <c r="G28" s="28"/>
      <c r="H28" s="28"/>
      <c r="I28" s="22"/>
      <c r="J28" s="28"/>
      <c r="K28" s="28"/>
      <c r="L28" s="28"/>
      <c r="M28" s="22"/>
      <c r="N28" s="28"/>
      <c r="O28" s="28"/>
      <c r="P28" s="28"/>
      <c r="Q28" s="22"/>
      <c r="R28" s="28"/>
      <c r="S28" s="28"/>
      <c r="T28" s="28"/>
      <c r="U28" s="22"/>
      <c r="V28" s="28"/>
      <c r="W28" s="28"/>
      <c r="X28" s="28"/>
      <c r="Y28" s="22"/>
    </row>
    <row r="29" spans="1:25" ht="13.5">
      <c r="A29" s="6" t="s">
        <v>54</v>
      </c>
      <c r="B29" s="28">
        <v>418732</v>
      </c>
      <c r="C29" s="28">
        <v>418732</v>
      </c>
      <c r="D29" s="28"/>
      <c r="E29" s="22"/>
      <c r="F29" s="28"/>
      <c r="G29" s="28"/>
      <c r="H29" s="28"/>
      <c r="I29" s="22">
        <v>11912</v>
      </c>
      <c r="J29" s="28"/>
      <c r="K29" s="28"/>
      <c r="L29" s="28"/>
      <c r="M29" s="22"/>
      <c r="N29" s="28">
        <v>14543</v>
      </c>
      <c r="O29" s="28">
        <v>11663</v>
      </c>
      <c r="P29" s="28">
        <v>25011</v>
      </c>
      <c r="Q29" s="22">
        <v>32188</v>
      </c>
      <c r="R29" s="28">
        <v>42505</v>
      </c>
      <c r="S29" s="28">
        <v>27945</v>
      </c>
      <c r="T29" s="28">
        <v>18443</v>
      </c>
      <c r="U29" s="22"/>
      <c r="V29" s="28"/>
      <c r="W29" s="28"/>
      <c r="X29" s="28">
        <v>6989</v>
      </c>
      <c r="Y29" s="22">
        <v>27124</v>
      </c>
    </row>
    <row r="30" spans="1:25" ht="13.5">
      <c r="A30" s="6" t="s">
        <v>217</v>
      </c>
      <c r="B30" s="28"/>
      <c r="C30" s="28"/>
      <c r="D30" s="28"/>
      <c r="E30" s="22">
        <v>15000</v>
      </c>
      <c r="F30" s="28">
        <v>15000</v>
      </c>
      <c r="G30" s="28"/>
      <c r="H30" s="28"/>
      <c r="I30" s="22">
        <v>48901</v>
      </c>
      <c r="J30" s="28">
        <v>49204</v>
      </c>
      <c r="K30" s="28">
        <v>48757</v>
      </c>
      <c r="L30" s="28">
        <v>46274</v>
      </c>
      <c r="M30" s="22">
        <v>18296</v>
      </c>
      <c r="N30" s="28">
        <v>11764</v>
      </c>
      <c r="O30" s="28">
        <v>8261</v>
      </c>
      <c r="P30" s="28">
        <v>10825</v>
      </c>
      <c r="Q30" s="22">
        <v>120901</v>
      </c>
      <c r="R30" s="28">
        <v>68415</v>
      </c>
      <c r="S30" s="28">
        <v>37805</v>
      </c>
      <c r="T30" s="28"/>
      <c r="U30" s="22">
        <v>393835</v>
      </c>
      <c r="V30" s="28">
        <v>362926</v>
      </c>
      <c r="W30" s="28">
        <v>397524</v>
      </c>
      <c r="X30" s="28">
        <v>9912</v>
      </c>
      <c r="Y30" s="22">
        <v>109674</v>
      </c>
    </row>
    <row r="31" spans="1:25" ht="13.5">
      <c r="A31" s="6" t="s">
        <v>219</v>
      </c>
      <c r="B31" s="28"/>
      <c r="C31" s="28"/>
      <c r="D31" s="28"/>
      <c r="E31" s="22">
        <v>15000</v>
      </c>
      <c r="F31" s="28">
        <v>15000</v>
      </c>
      <c r="G31" s="28"/>
      <c r="H31" s="28"/>
      <c r="I31" s="22">
        <v>62281</v>
      </c>
      <c r="J31" s="28">
        <v>57214</v>
      </c>
      <c r="K31" s="28">
        <v>48757</v>
      </c>
      <c r="L31" s="28">
        <v>46274</v>
      </c>
      <c r="M31" s="22">
        <v>89566</v>
      </c>
      <c r="N31" s="28">
        <v>83034</v>
      </c>
      <c r="O31" s="28">
        <v>79531</v>
      </c>
      <c r="P31" s="28">
        <v>70095</v>
      </c>
      <c r="Q31" s="22">
        <v>135201</v>
      </c>
      <c r="R31" s="28">
        <v>79115</v>
      </c>
      <c r="S31" s="28">
        <v>48655</v>
      </c>
      <c r="T31" s="28">
        <v>15900</v>
      </c>
      <c r="U31" s="22">
        <v>393835</v>
      </c>
      <c r="V31" s="28">
        <v>362926</v>
      </c>
      <c r="W31" s="28">
        <v>397524</v>
      </c>
      <c r="X31" s="28">
        <v>9912</v>
      </c>
      <c r="Y31" s="22">
        <v>194906</v>
      </c>
    </row>
    <row r="32" spans="1:25" ht="13.5">
      <c r="A32" s="7" t="s">
        <v>220</v>
      </c>
      <c r="B32" s="28">
        <v>4911644</v>
      </c>
      <c r="C32" s="28">
        <v>3481880</v>
      </c>
      <c r="D32" s="28">
        <v>1683104</v>
      </c>
      <c r="E32" s="22">
        <v>4797276</v>
      </c>
      <c r="F32" s="28">
        <v>3698130</v>
      </c>
      <c r="G32" s="28">
        <v>2417409</v>
      </c>
      <c r="H32" s="28">
        <v>1051350</v>
      </c>
      <c r="I32" s="22">
        <v>3089417</v>
      </c>
      <c r="J32" s="28">
        <v>2223375</v>
      </c>
      <c r="K32" s="28">
        <v>1466557</v>
      </c>
      <c r="L32" s="28">
        <v>534599</v>
      </c>
      <c r="M32" s="22">
        <v>2325937</v>
      </c>
      <c r="N32" s="28">
        <v>1814801</v>
      </c>
      <c r="O32" s="28">
        <v>1046966</v>
      </c>
      <c r="P32" s="28">
        <v>357525</v>
      </c>
      <c r="Q32" s="22">
        <v>1497335</v>
      </c>
      <c r="R32" s="28">
        <v>1058734</v>
      </c>
      <c r="S32" s="28">
        <v>653235</v>
      </c>
      <c r="T32" s="28">
        <v>289475</v>
      </c>
      <c r="U32" s="22">
        <v>865020</v>
      </c>
      <c r="V32" s="28">
        <v>588864</v>
      </c>
      <c r="W32" s="28">
        <v>344174</v>
      </c>
      <c r="X32" s="28">
        <v>483705</v>
      </c>
      <c r="Y32" s="22">
        <v>1144418</v>
      </c>
    </row>
    <row r="33" spans="1:25" ht="13.5">
      <c r="A33" s="7" t="s">
        <v>221</v>
      </c>
      <c r="B33" s="28">
        <v>1715705</v>
      </c>
      <c r="C33" s="28">
        <v>1267943</v>
      </c>
      <c r="D33" s="28">
        <v>608412</v>
      </c>
      <c r="E33" s="22">
        <v>2035358</v>
      </c>
      <c r="F33" s="28">
        <v>1452186</v>
      </c>
      <c r="G33" s="28">
        <v>1039066</v>
      </c>
      <c r="H33" s="28">
        <v>551630</v>
      </c>
      <c r="I33" s="22">
        <v>1330498</v>
      </c>
      <c r="J33" s="28">
        <v>868641</v>
      </c>
      <c r="K33" s="28">
        <v>688641</v>
      </c>
      <c r="L33" s="28">
        <v>371173</v>
      </c>
      <c r="M33" s="22">
        <v>1185643</v>
      </c>
      <c r="N33" s="28">
        <v>779970</v>
      </c>
      <c r="O33" s="28">
        <v>546999</v>
      </c>
      <c r="P33" s="28">
        <v>275902</v>
      </c>
      <c r="Q33" s="22">
        <v>797808</v>
      </c>
      <c r="R33" s="28">
        <v>470220</v>
      </c>
      <c r="S33" s="28">
        <v>372367</v>
      </c>
      <c r="T33" s="28">
        <v>243709</v>
      </c>
      <c r="U33" s="22">
        <v>443207</v>
      </c>
      <c r="V33" s="28">
        <v>428451</v>
      </c>
      <c r="W33" s="28">
        <v>434021</v>
      </c>
      <c r="X33" s="28">
        <v>326084</v>
      </c>
      <c r="Y33" s="22">
        <v>751125</v>
      </c>
    </row>
    <row r="34" spans="1:25" ht="13.5">
      <c r="A34" s="7" t="s">
        <v>222</v>
      </c>
      <c r="B34" s="28">
        <v>168144</v>
      </c>
      <c r="C34" s="28">
        <v>60251</v>
      </c>
      <c r="D34" s="28">
        <v>41368</v>
      </c>
      <c r="E34" s="22">
        <v>-195765</v>
      </c>
      <c r="F34" s="28">
        <v>3406</v>
      </c>
      <c r="G34" s="28">
        <v>-95780</v>
      </c>
      <c r="H34" s="28">
        <v>-134929</v>
      </c>
      <c r="I34" s="22">
        <v>25536</v>
      </c>
      <c r="J34" s="28">
        <v>153349</v>
      </c>
      <c r="K34" s="28">
        <v>-22313</v>
      </c>
      <c r="L34" s="28">
        <v>-105388</v>
      </c>
      <c r="M34" s="22">
        <v>-64192</v>
      </c>
      <c r="N34" s="28">
        <v>72744</v>
      </c>
      <c r="O34" s="28">
        <v>-40279</v>
      </c>
      <c r="P34" s="28">
        <v>-79107</v>
      </c>
      <c r="Q34" s="22">
        <v>-79519</v>
      </c>
      <c r="R34" s="28">
        <v>38937</v>
      </c>
      <c r="S34" s="28">
        <v>-55823</v>
      </c>
      <c r="T34" s="28">
        <v>-102720</v>
      </c>
      <c r="U34" s="22">
        <v>74099</v>
      </c>
      <c r="V34" s="28">
        <v>-71098</v>
      </c>
      <c r="W34" s="28">
        <v>-220850</v>
      </c>
      <c r="X34" s="28">
        <v>-111042</v>
      </c>
      <c r="Y34" s="22">
        <v>-107177</v>
      </c>
    </row>
    <row r="35" spans="1:25" ht="13.5">
      <c r="A35" s="7" t="s">
        <v>223</v>
      </c>
      <c r="B35" s="28">
        <v>1883850</v>
      </c>
      <c r="C35" s="28">
        <v>1328194</v>
      </c>
      <c r="D35" s="28">
        <v>649781</v>
      </c>
      <c r="E35" s="22">
        <v>1839592</v>
      </c>
      <c r="F35" s="28">
        <v>1455593</v>
      </c>
      <c r="G35" s="28">
        <v>943286</v>
      </c>
      <c r="H35" s="28">
        <v>416700</v>
      </c>
      <c r="I35" s="22">
        <v>1356034</v>
      </c>
      <c r="J35" s="28">
        <v>1021990</v>
      </c>
      <c r="K35" s="28">
        <v>666327</v>
      </c>
      <c r="L35" s="28">
        <v>265785</v>
      </c>
      <c r="M35" s="22">
        <v>1121451</v>
      </c>
      <c r="N35" s="28">
        <v>852715</v>
      </c>
      <c r="O35" s="28">
        <v>506719</v>
      </c>
      <c r="P35" s="28">
        <v>196794</v>
      </c>
      <c r="Q35" s="22">
        <v>718288</v>
      </c>
      <c r="R35" s="28">
        <v>509158</v>
      </c>
      <c r="S35" s="28">
        <v>316544</v>
      </c>
      <c r="T35" s="28">
        <v>140989</v>
      </c>
      <c r="U35" s="22">
        <v>517306</v>
      </c>
      <c r="V35" s="28">
        <v>357352</v>
      </c>
      <c r="W35" s="28">
        <v>213170</v>
      </c>
      <c r="X35" s="28">
        <v>215041</v>
      </c>
      <c r="Y35" s="22">
        <v>643947</v>
      </c>
    </row>
    <row r="36" spans="1:25" ht="13.5">
      <c r="A36" s="7" t="s">
        <v>55</v>
      </c>
      <c r="B36" s="28">
        <v>3027794</v>
      </c>
      <c r="C36" s="28">
        <v>2153686</v>
      </c>
      <c r="D36" s="28">
        <v>1033322</v>
      </c>
      <c r="E36" s="22">
        <v>2957683</v>
      </c>
      <c r="F36" s="28">
        <v>2242537</v>
      </c>
      <c r="G36" s="28">
        <v>1474123</v>
      </c>
      <c r="H36" s="28">
        <v>634649</v>
      </c>
      <c r="I36" s="22">
        <v>1733382</v>
      </c>
      <c r="J36" s="28">
        <v>1201384</v>
      </c>
      <c r="K36" s="28">
        <v>800230</v>
      </c>
      <c r="L36" s="28">
        <v>268814</v>
      </c>
      <c r="M36" s="22">
        <v>1204485</v>
      </c>
      <c r="N36" s="28">
        <v>962085</v>
      </c>
      <c r="O36" s="28">
        <v>540246</v>
      </c>
      <c r="P36" s="28">
        <v>160730</v>
      </c>
      <c r="Q36" s="22"/>
      <c r="R36" s="28"/>
      <c r="S36" s="28"/>
      <c r="T36" s="28"/>
      <c r="U36" s="22"/>
      <c r="V36" s="28"/>
      <c r="W36" s="28"/>
      <c r="X36" s="28"/>
      <c r="Y36" s="22"/>
    </row>
    <row r="37" spans="1:25" ht="13.5">
      <c r="A37" s="7" t="s">
        <v>56</v>
      </c>
      <c r="B37" s="28">
        <v>53848</v>
      </c>
      <c r="C37" s="28">
        <v>46283</v>
      </c>
      <c r="D37" s="28">
        <v>42856</v>
      </c>
      <c r="E37" s="22">
        <v>-1339</v>
      </c>
      <c r="F37" s="28">
        <v>-7908</v>
      </c>
      <c r="G37" s="28">
        <v>-4553</v>
      </c>
      <c r="H37" s="28">
        <v>-3402</v>
      </c>
      <c r="I37" s="22">
        <v>-71</v>
      </c>
      <c r="J37" s="28">
        <v>-7727</v>
      </c>
      <c r="K37" s="28">
        <v>-7599</v>
      </c>
      <c r="L37" s="28">
        <v>-4638</v>
      </c>
      <c r="M37" s="22">
        <v>-30686</v>
      </c>
      <c r="N37" s="28">
        <v>-8242</v>
      </c>
      <c r="O37" s="28">
        <v>-8646</v>
      </c>
      <c r="P37" s="28">
        <v>-4981</v>
      </c>
      <c r="Q37" s="22">
        <v>-7677</v>
      </c>
      <c r="R37" s="28">
        <v>-10215</v>
      </c>
      <c r="S37" s="28">
        <v>-9171</v>
      </c>
      <c r="T37" s="28">
        <v>-3506</v>
      </c>
      <c r="U37" s="22">
        <v>-67820</v>
      </c>
      <c r="V37" s="28">
        <v>-52026</v>
      </c>
      <c r="W37" s="28">
        <v>-50612</v>
      </c>
      <c r="X37" s="28">
        <v>-6701</v>
      </c>
      <c r="Y37" s="22">
        <v>-152530</v>
      </c>
    </row>
    <row r="38" spans="1:25" ht="14.25" thickBot="1">
      <c r="A38" s="7" t="s">
        <v>224</v>
      </c>
      <c r="B38" s="28">
        <v>2973946</v>
      </c>
      <c r="C38" s="28">
        <v>2107402</v>
      </c>
      <c r="D38" s="28">
        <v>990465</v>
      </c>
      <c r="E38" s="22">
        <v>2959023</v>
      </c>
      <c r="F38" s="28">
        <v>2250446</v>
      </c>
      <c r="G38" s="28">
        <v>1478677</v>
      </c>
      <c r="H38" s="28">
        <v>638051</v>
      </c>
      <c r="I38" s="22">
        <v>1733453</v>
      </c>
      <c r="J38" s="28">
        <v>1209111</v>
      </c>
      <c r="K38" s="28">
        <v>807830</v>
      </c>
      <c r="L38" s="28">
        <v>273453</v>
      </c>
      <c r="M38" s="22">
        <v>1235171</v>
      </c>
      <c r="N38" s="28">
        <v>970328</v>
      </c>
      <c r="O38" s="28">
        <v>548892</v>
      </c>
      <c r="P38" s="28">
        <v>165712</v>
      </c>
      <c r="Q38" s="22">
        <v>786724</v>
      </c>
      <c r="R38" s="28">
        <v>559791</v>
      </c>
      <c r="S38" s="28">
        <v>345862</v>
      </c>
      <c r="T38" s="28">
        <v>151992</v>
      </c>
      <c r="U38" s="22">
        <v>415534</v>
      </c>
      <c r="V38" s="28">
        <v>283537</v>
      </c>
      <c r="W38" s="28">
        <v>181616</v>
      </c>
      <c r="X38" s="28">
        <v>275365</v>
      </c>
      <c r="Y38" s="22">
        <v>653001</v>
      </c>
    </row>
    <row r="39" spans="1:25" ht="14.25" thickTop="1">
      <c r="A39" s="8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1" ht="13.5">
      <c r="A41" s="20" t="s">
        <v>165</v>
      </c>
    </row>
    <row r="42" ht="13.5">
      <c r="A42" s="20" t="s">
        <v>166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/>
  <dimension ref="A2:S66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9" width="17.625" style="0" customWidth="1"/>
  </cols>
  <sheetData>
    <row r="1" ht="14.25" thickBot="1"/>
    <row r="2" spans="1:19" ht="14.25" thickTop="1">
      <c r="A2" s="10" t="s">
        <v>161</v>
      </c>
      <c r="B2" s="14">
        <v>6420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ht="14.25" thickBot="1">
      <c r="A3" s="11" t="s">
        <v>162</v>
      </c>
      <c r="B3" s="1" t="s">
        <v>163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4.25" thickTop="1">
      <c r="A4" s="10" t="s">
        <v>58</v>
      </c>
      <c r="B4" s="15" t="str">
        <f>HYPERLINK("http://www.kabupro.jp/mark/20131112/S1000F63.htm","四半期報告書")</f>
        <v>四半期報告書</v>
      </c>
      <c r="C4" s="15" t="str">
        <f>HYPERLINK("http://www.kabupro.jp/mark/20130627/S000DTMS.htm","有価証券報告書")</f>
        <v>有価証券報告書</v>
      </c>
      <c r="D4" s="15" t="str">
        <f>HYPERLINK("http://www.kabupro.jp/mark/20131112/S1000F63.htm","四半期報告書")</f>
        <v>四半期報告書</v>
      </c>
      <c r="E4" s="15" t="str">
        <f>HYPERLINK("http://www.kabupro.jp/mark/20130627/S000DTMS.htm","有価証券報告書")</f>
        <v>有価証券報告書</v>
      </c>
      <c r="F4" s="15" t="str">
        <f>HYPERLINK("http://www.kabupro.jp/mark/20121112/S000C6WO.htm","四半期報告書")</f>
        <v>四半期報告書</v>
      </c>
      <c r="G4" s="15" t="str">
        <f>HYPERLINK("http://www.kabupro.jp/mark/20120628/S000B7A4.htm","有価証券報告書")</f>
        <v>有価証券報告書</v>
      </c>
      <c r="H4" s="15" t="str">
        <f>HYPERLINK("http://www.kabupro.jp/mark/20110210/S0007P82.htm","四半期報告書")</f>
        <v>四半期報告書</v>
      </c>
      <c r="I4" s="15" t="str">
        <f>HYPERLINK("http://www.kabupro.jp/mark/20111111/S0009MYZ.htm","四半期報告書")</f>
        <v>四半期報告書</v>
      </c>
      <c r="J4" s="15" t="str">
        <f>HYPERLINK("http://www.kabupro.jp/mark/20100812/S0006ICA.htm","四半期報告書")</f>
        <v>四半期報告書</v>
      </c>
      <c r="K4" s="15" t="str">
        <f>HYPERLINK("http://www.kabupro.jp/mark/20110629/S0008NQN.htm","有価証券報告書")</f>
        <v>有価証券報告書</v>
      </c>
      <c r="L4" s="15" t="str">
        <f>HYPERLINK("http://www.kabupro.jp/mark/20110210/S0007P82.htm","四半期報告書")</f>
        <v>四半期報告書</v>
      </c>
      <c r="M4" s="15" t="str">
        <f>HYPERLINK("http://www.kabupro.jp/mark/20101112/S00073VL.htm","四半期報告書")</f>
        <v>四半期報告書</v>
      </c>
      <c r="N4" s="15" t="str">
        <f>HYPERLINK("http://www.kabupro.jp/mark/20100812/S0006ICA.htm","四半期報告書")</f>
        <v>四半期報告書</v>
      </c>
      <c r="O4" s="15" t="str">
        <f>HYPERLINK("http://www.kabupro.jp/mark/20100629/S00064SG.htm","有価証券報告書")</f>
        <v>有価証券報告書</v>
      </c>
      <c r="P4" s="15" t="str">
        <f>HYPERLINK("http://www.kabupro.jp/mark/20100212/S000534D.htm","四半期報告書")</f>
        <v>四半期報告書</v>
      </c>
      <c r="Q4" s="15" t="str">
        <f>HYPERLINK("http://www.kabupro.jp/mark/20091113/S0004IOR.htm","四半期報告書")</f>
        <v>四半期報告書</v>
      </c>
      <c r="R4" s="15" t="str">
        <f>HYPERLINK("http://www.kabupro.jp/mark/20090814/S0003WH2.htm","四半期報告書")</f>
        <v>四半期報告書</v>
      </c>
      <c r="S4" s="15" t="str">
        <f>HYPERLINK("http://www.kabupro.jp/mark/20090629/S0003ELW.htm","有価証券報告書")</f>
        <v>有価証券報告書</v>
      </c>
    </row>
    <row r="5" spans="1:19" ht="14.25" thickBot="1">
      <c r="A5" s="11" t="s">
        <v>59</v>
      </c>
      <c r="B5" s="1" t="s">
        <v>229</v>
      </c>
      <c r="C5" s="1" t="s">
        <v>65</v>
      </c>
      <c r="D5" s="1" t="s">
        <v>229</v>
      </c>
      <c r="E5" s="1" t="s">
        <v>65</v>
      </c>
      <c r="F5" s="1" t="s">
        <v>235</v>
      </c>
      <c r="G5" s="1" t="s">
        <v>69</v>
      </c>
      <c r="H5" s="1" t="s">
        <v>245</v>
      </c>
      <c r="I5" s="1" t="s">
        <v>241</v>
      </c>
      <c r="J5" s="1" t="s">
        <v>249</v>
      </c>
      <c r="K5" s="1" t="s">
        <v>71</v>
      </c>
      <c r="L5" s="1" t="s">
        <v>245</v>
      </c>
      <c r="M5" s="1" t="s">
        <v>247</v>
      </c>
      <c r="N5" s="1" t="s">
        <v>249</v>
      </c>
      <c r="O5" s="1" t="s">
        <v>73</v>
      </c>
      <c r="P5" s="1" t="s">
        <v>251</v>
      </c>
      <c r="Q5" s="1" t="s">
        <v>253</v>
      </c>
      <c r="R5" s="1" t="s">
        <v>255</v>
      </c>
      <c r="S5" s="1" t="s">
        <v>75</v>
      </c>
    </row>
    <row r="6" spans="1:19" ht="15" thickBot="1" thickTop="1">
      <c r="A6" s="10" t="s">
        <v>60</v>
      </c>
      <c r="B6" s="18" t="s">
        <v>52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</row>
    <row r="7" spans="1:19" ht="14.25" thickTop="1">
      <c r="A7" s="12" t="s">
        <v>61</v>
      </c>
      <c r="B7" s="14" t="s">
        <v>3</v>
      </c>
      <c r="C7" s="16" t="s">
        <v>66</v>
      </c>
      <c r="D7" s="14" t="s">
        <v>3</v>
      </c>
      <c r="E7" s="16" t="s">
        <v>66</v>
      </c>
      <c r="F7" s="14" t="s">
        <v>3</v>
      </c>
      <c r="G7" s="16" t="s">
        <v>66</v>
      </c>
      <c r="H7" s="14" t="s">
        <v>3</v>
      </c>
      <c r="I7" s="14" t="s">
        <v>3</v>
      </c>
      <c r="J7" s="14" t="s">
        <v>3</v>
      </c>
      <c r="K7" s="16" t="s">
        <v>66</v>
      </c>
      <c r="L7" s="14" t="s">
        <v>3</v>
      </c>
      <c r="M7" s="14" t="s">
        <v>3</v>
      </c>
      <c r="N7" s="14" t="s">
        <v>3</v>
      </c>
      <c r="O7" s="16" t="s">
        <v>66</v>
      </c>
      <c r="P7" s="14" t="s">
        <v>3</v>
      </c>
      <c r="Q7" s="14" t="s">
        <v>3</v>
      </c>
      <c r="R7" s="14" t="s">
        <v>3</v>
      </c>
      <c r="S7" s="16" t="s">
        <v>66</v>
      </c>
    </row>
    <row r="8" spans="1:19" ht="13.5">
      <c r="A8" s="13" t="s">
        <v>62</v>
      </c>
      <c r="B8" s="1" t="s">
        <v>4</v>
      </c>
      <c r="C8" s="17" t="s">
        <v>167</v>
      </c>
      <c r="D8" s="1" t="s">
        <v>167</v>
      </c>
      <c r="E8" s="17" t="s">
        <v>168</v>
      </c>
      <c r="F8" s="1" t="s">
        <v>168</v>
      </c>
      <c r="G8" s="17" t="s">
        <v>169</v>
      </c>
      <c r="H8" s="1" t="s">
        <v>169</v>
      </c>
      <c r="I8" s="1" t="s">
        <v>169</v>
      </c>
      <c r="J8" s="1" t="s">
        <v>169</v>
      </c>
      <c r="K8" s="17" t="s">
        <v>170</v>
      </c>
      <c r="L8" s="1" t="s">
        <v>170</v>
      </c>
      <c r="M8" s="1" t="s">
        <v>170</v>
      </c>
      <c r="N8" s="1" t="s">
        <v>170</v>
      </c>
      <c r="O8" s="17" t="s">
        <v>171</v>
      </c>
      <c r="P8" s="1" t="s">
        <v>171</v>
      </c>
      <c r="Q8" s="1" t="s">
        <v>171</v>
      </c>
      <c r="R8" s="1" t="s">
        <v>171</v>
      </c>
      <c r="S8" s="17" t="s">
        <v>172</v>
      </c>
    </row>
    <row r="9" spans="1:19" ht="13.5">
      <c r="A9" s="13" t="s">
        <v>63</v>
      </c>
      <c r="B9" s="1" t="s">
        <v>230</v>
      </c>
      <c r="C9" s="17" t="s">
        <v>67</v>
      </c>
      <c r="D9" s="1" t="s">
        <v>236</v>
      </c>
      <c r="E9" s="17" t="s">
        <v>68</v>
      </c>
      <c r="F9" s="1" t="s">
        <v>242</v>
      </c>
      <c r="G9" s="17" t="s">
        <v>70</v>
      </c>
      <c r="H9" s="1" t="s">
        <v>246</v>
      </c>
      <c r="I9" s="1" t="s">
        <v>248</v>
      </c>
      <c r="J9" s="1" t="s">
        <v>250</v>
      </c>
      <c r="K9" s="17" t="s">
        <v>72</v>
      </c>
      <c r="L9" s="1" t="s">
        <v>252</v>
      </c>
      <c r="M9" s="1" t="s">
        <v>254</v>
      </c>
      <c r="N9" s="1" t="s">
        <v>256</v>
      </c>
      <c r="O9" s="17" t="s">
        <v>74</v>
      </c>
      <c r="P9" s="1" t="s">
        <v>258</v>
      </c>
      <c r="Q9" s="1" t="s">
        <v>260</v>
      </c>
      <c r="R9" s="1" t="s">
        <v>262</v>
      </c>
      <c r="S9" s="17" t="s">
        <v>76</v>
      </c>
    </row>
    <row r="10" spans="1:19" ht="14.25" thickBot="1">
      <c r="A10" s="13" t="s">
        <v>64</v>
      </c>
      <c r="B10" s="1" t="s">
        <v>78</v>
      </c>
      <c r="C10" s="17" t="s">
        <v>78</v>
      </c>
      <c r="D10" s="1" t="s">
        <v>78</v>
      </c>
      <c r="E10" s="17" t="s">
        <v>78</v>
      </c>
      <c r="F10" s="1" t="s">
        <v>78</v>
      </c>
      <c r="G10" s="17" t="s">
        <v>78</v>
      </c>
      <c r="H10" s="1" t="s">
        <v>78</v>
      </c>
      <c r="I10" s="1" t="s">
        <v>78</v>
      </c>
      <c r="J10" s="1" t="s">
        <v>78</v>
      </c>
      <c r="K10" s="17" t="s">
        <v>78</v>
      </c>
      <c r="L10" s="1" t="s">
        <v>78</v>
      </c>
      <c r="M10" s="1" t="s">
        <v>78</v>
      </c>
      <c r="N10" s="1" t="s">
        <v>78</v>
      </c>
      <c r="O10" s="17" t="s">
        <v>78</v>
      </c>
      <c r="P10" s="1" t="s">
        <v>78</v>
      </c>
      <c r="Q10" s="1" t="s">
        <v>78</v>
      </c>
      <c r="R10" s="1" t="s">
        <v>78</v>
      </c>
      <c r="S10" s="17" t="s">
        <v>78</v>
      </c>
    </row>
    <row r="11" spans="1:19" ht="14.25" thickTop="1">
      <c r="A11" s="26" t="s">
        <v>220</v>
      </c>
      <c r="B11" s="27">
        <v>3481880</v>
      </c>
      <c r="C11" s="21">
        <v>4797276</v>
      </c>
      <c r="D11" s="27">
        <v>2417409</v>
      </c>
      <c r="E11" s="21">
        <v>3089417</v>
      </c>
      <c r="F11" s="27">
        <v>1466557</v>
      </c>
      <c r="G11" s="21">
        <v>2325937</v>
      </c>
      <c r="H11" s="27">
        <v>1814801</v>
      </c>
      <c r="I11" s="27">
        <v>1046966</v>
      </c>
      <c r="J11" s="27">
        <v>357525</v>
      </c>
      <c r="K11" s="21">
        <v>1497335</v>
      </c>
      <c r="L11" s="27">
        <v>1058734</v>
      </c>
      <c r="M11" s="27">
        <v>653235</v>
      </c>
      <c r="N11" s="27">
        <v>289475</v>
      </c>
      <c r="O11" s="21">
        <v>865020</v>
      </c>
      <c r="P11" s="27">
        <v>588864</v>
      </c>
      <c r="Q11" s="27">
        <v>344174</v>
      </c>
      <c r="R11" s="27">
        <v>483705</v>
      </c>
      <c r="S11" s="21">
        <v>1144418</v>
      </c>
    </row>
    <row r="12" spans="1:19" ht="13.5">
      <c r="A12" s="6" t="s">
        <v>197</v>
      </c>
      <c r="B12" s="28">
        <v>249276</v>
      </c>
      <c r="C12" s="22">
        <v>564851</v>
      </c>
      <c r="D12" s="28">
        <v>268790</v>
      </c>
      <c r="E12" s="22">
        <v>737879</v>
      </c>
      <c r="F12" s="28">
        <v>351595</v>
      </c>
      <c r="G12" s="22">
        <v>533490</v>
      </c>
      <c r="H12" s="28">
        <v>384735</v>
      </c>
      <c r="I12" s="28">
        <v>254358</v>
      </c>
      <c r="J12" s="28">
        <v>122883</v>
      </c>
      <c r="K12" s="22">
        <v>628186</v>
      </c>
      <c r="L12" s="28">
        <v>461310</v>
      </c>
      <c r="M12" s="28">
        <v>303315</v>
      </c>
      <c r="N12" s="28">
        <v>150096</v>
      </c>
      <c r="O12" s="22">
        <v>742536</v>
      </c>
      <c r="P12" s="28">
        <v>545699</v>
      </c>
      <c r="Q12" s="28">
        <v>351977</v>
      </c>
      <c r="R12" s="28">
        <v>169087</v>
      </c>
      <c r="S12" s="22">
        <v>749719</v>
      </c>
    </row>
    <row r="13" spans="1:19" ht="13.5">
      <c r="A13" s="6" t="s">
        <v>5</v>
      </c>
      <c r="B13" s="28">
        <v>19984</v>
      </c>
      <c r="C13" s="22">
        <v>28578</v>
      </c>
      <c r="D13" s="28">
        <v>33332</v>
      </c>
      <c r="E13" s="22">
        <v>-47604</v>
      </c>
      <c r="F13" s="28">
        <v>2617</v>
      </c>
      <c r="G13" s="22">
        <v>4175</v>
      </c>
      <c r="H13" s="28">
        <v>-37013</v>
      </c>
      <c r="I13" s="28">
        <v>-15299</v>
      </c>
      <c r="J13" s="28">
        <v>-27022</v>
      </c>
      <c r="K13" s="22">
        <v>-1242</v>
      </c>
      <c r="L13" s="28">
        <v>-19885</v>
      </c>
      <c r="M13" s="28">
        <v>-8993</v>
      </c>
      <c r="N13" s="28">
        <v>-23345</v>
      </c>
      <c r="O13" s="22">
        <v>59954</v>
      </c>
      <c r="P13" s="28">
        <v>77239</v>
      </c>
      <c r="Q13" s="28">
        <v>94460</v>
      </c>
      <c r="R13" s="28">
        <v>-8267</v>
      </c>
      <c r="S13" s="22">
        <v>-41213</v>
      </c>
    </row>
    <row r="14" spans="1:19" ht="13.5">
      <c r="A14" s="6" t="s">
        <v>6</v>
      </c>
      <c r="B14" s="28">
        <v>344246</v>
      </c>
      <c r="C14" s="22">
        <v>260422</v>
      </c>
      <c r="D14" s="28">
        <v>249637</v>
      </c>
      <c r="E14" s="22">
        <v>-21402</v>
      </c>
      <c r="F14" s="28">
        <v>21893</v>
      </c>
      <c r="G14" s="22">
        <v>142702</v>
      </c>
      <c r="H14" s="28">
        <v>-91822</v>
      </c>
      <c r="I14" s="28">
        <v>155194</v>
      </c>
      <c r="J14" s="28">
        <v>300104</v>
      </c>
      <c r="K14" s="22">
        <v>50991</v>
      </c>
      <c r="L14" s="28">
        <v>-157016</v>
      </c>
      <c r="M14" s="28">
        <v>77086</v>
      </c>
      <c r="N14" s="28">
        <v>240740</v>
      </c>
      <c r="O14" s="22">
        <v>-23870</v>
      </c>
      <c r="P14" s="28">
        <v>-196020</v>
      </c>
      <c r="Q14" s="28">
        <v>67901</v>
      </c>
      <c r="R14" s="28">
        <v>283538</v>
      </c>
      <c r="S14" s="22">
        <v>26449</v>
      </c>
    </row>
    <row r="15" spans="1:19" ht="13.5">
      <c r="A15" s="6" t="s">
        <v>7</v>
      </c>
      <c r="B15" s="28">
        <v>-31623</v>
      </c>
      <c r="C15" s="22">
        <v>-9835</v>
      </c>
      <c r="D15" s="28">
        <v>-28389</v>
      </c>
      <c r="E15" s="22">
        <v>16439</v>
      </c>
      <c r="F15" s="28">
        <v>211</v>
      </c>
      <c r="G15" s="22">
        <v>25381</v>
      </c>
      <c r="H15" s="28">
        <v>19537</v>
      </c>
      <c r="I15" s="28">
        <v>12445</v>
      </c>
      <c r="J15" s="28">
        <v>7816</v>
      </c>
      <c r="K15" s="22">
        <v>-12369</v>
      </c>
      <c r="L15" s="28">
        <v>-9988</v>
      </c>
      <c r="M15" s="28">
        <v>-4918</v>
      </c>
      <c r="N15" s="28">
        <v>-5481</v>
      </c>
      <c r="O15" s="22">
        <v>10573</v>
      </c>
      <c r="P15" s="28">
        <v>11505</v>
      </c>
      <c r="Q15" s="28">
        <v>16459</v>
      </c>
      <c r="R15" s="28">
        <v>17167</v>
      </c>
      <c r="S15" s="22">
        <v>24267</v>
      </c>
    </row>
    <row r="16" spans="1:19" ht="13.5">
      <c r="A16" s="6" t="s">
        <v>8</v>
      </c>
      <c r="B16" s="28">
        <v>44797</v>
      </c>
      <c r="C16" s="22">
        <v>-106221</v>
      </c>
      <c r="D16" s="28">
        <v>-49849</v>
      </c>
      <c r="E16" s="22">
        <v>40651</v>
      </c>
      <c r="F16" s="28">
        <v>31688</v>
      </c>
      <c r="G16" s="22">
        <v>-44716</v>
      </c>
      <c r="H16" s="28">
        <v>-32181</v>
      </c>
      <c r="I16" s="28">
        <v>-19084</v>
      </c>
      <c r="J16" s="28">
        <v>-9068</v>
      </c>
      <c r="K16" s="22">
        <v>140586</v>
      </c>
      <c r="L16" s="28">
        <v>105646</v>
      </c>
      <c r="M16" s="28">
        <v>71478</v>
      </c>
      <c r="N16" s="28">
        <v>37159</v>
      </c>
      <c r="O16" s="22">
        <v>67390</v>
      </c>
      <c r="P16" s="28">
        <v>50725</v>
      </c>
      <c r="Q16" s="28">
        <v>36172</v>
      </c>
      <c r="R16" s="28">
        <v>18683</v>
      </c>
      <c r="S16" s="22">
        <v>-15954</v>
      </c>
    </row>
    <row r="17" spans="1:19" ht="13.5">
      <c r="A17" s="6" t="s">
        <v>9</v>
      </c>
      <c r="B17" s="28">
        <v>13945</v>
      </c>
      <c r="C17" s="22">
        <v>106798</v>
      </c>
      <c r="D17" s="28">
        <v>-4284</v>
      </c>
      <c r="E17" s="22">
        <v>18121</v>
      </c>
      <c r="F17" s="28">
        <v>9060</v>
      </c>
      <c r="G17" s="22">
        <v>14855</v>
      </c>
      <c r="H17" s="28">
        <v>10916</v>
      </c>
      <c r="I17" s="28">
        <v>6977</v>
      </c>
      <c r="J17" s="28">
        <v>3938</v>
      </c>
      <c r="K17" s="22">
        <v>24702</v>
      </c>
      <c r="L17" s="28">
        <v>-13706</v>
      </c>
      <c r="M17" s="28">
        <v>-15266</v>
      </c>
      <c r="N17" s="28">
        <v>-16826</v>
      </c>
      <c r="O17" s="22">
        <v>5220</v>
      </c>
      <c r="P17" s="28">
        <v>3735</v>
      </c>
      <c r="Q17" s="28">
        <v>2250</v>
      </c>
      <c r="R17" s="28">
        <v>765</v>
      </c>
      <c r="S17" s="22">
        <v>6528</v>
      </c>
    </row>
    <row r="18" spans="1:19" ht="13.5">
      <c r="A18" s="6" t="s">
        <v>10</v>
      </c>
      <c r="B18" s="28">
        <v>-31131</v>
      </c>
      <c r="C18" s="22">
        <v>-49922</v>
      </c>
      <c r="D18" s="28">
        <v>-27150</v>
      </c>
      <c r="E18" s="22">
        <v>-45059</v>
      </c>
      <c r="F18" s="28">
        <v>-25732</v>
      </c>
      <c r="G18" s="22">
        <v>-42701</v>
      </c>
      <c r="H18" s="28">
        <v>-32981</v>
      </c>
      <c r="I18" s="28">
        <v>-24922</v>
      </c>
      <c r="J18" s="28">
        <v>-15791</v>
      </c>
      <c r="K18" s="22">
        <v>-33956</v>
      </c>
      <c r="L18" s="28">
        <v>-24276</v>
      </c>
      <c r="M18" s="28">
        <v>-18430</v>
      </c>
      <c r="N18" s="28">
        <v>-12945</v>
      </c>
      <c r="O18" s="22">
        <v>-32751</v>
      </c>
      <c r="P18" s="28">
        <v>-25850</v>
      </c>
      <c r="Q18" s="28">
        <v>-20248</v>
      </c>
      <c r="R18" s="28">
        <v>-12417</v>
      </c>
      <c r="S18" s="22">
        <v>-42652</v>
      </c>
    </row>
    <row r="19" spans="1:19" ht="13.5">
      <c r="A19" s="6" t="s">
        <v>211</v>
      </c>
      <c r="B19" s="28">
        <v>11874</v>
      </c>
      <c r="C19" s="22">
        <v>24797</v>
      </c>
      <c r="D19" s="28">
        <v>11259</v>
      </c>
      <c r="E19" s="22">
        <v>18371</v>
      </c>
      <c r="F19" s="28">
        <v>9262</v>
      </c>
      <c r="G19" s="22">
        <v>24606</v>
      </c>
      <c r="H19" s="28">
        <v>19681</v>
      </c>
      <c r="I19" s="28">
        <v>13933</v>
      </c>
      <c r="J19" s="28">
        <v>6964</v>
      </c>
      <c r="K19" s="22">
        <v>24035</v>
      </c>
      <c r="L19" s="28">
        <v>14707</v>
      </c>
      <c r="M19" s="28">
        <v>8524</v>
      </c>
      <c r="N19" s="28">
        <v>4244</v>
      </c>
      <c r="O19" s="22">
        <v>23803</v>
      </c>
      <c r="P19" s="28">
        <v>20727</v>
      </c>
      <c r="Q19" s="28">
        <v>13770</v>
      </c>
      <c r="R19" s="28">
        <v>6025</v>
      </c>
      <c r="S19" s="22">
        <v>13314</v>
      </c>
    </row>
    <row r="20" spans="1:19" ht="13.5">
      <c r="A20" s="6" t="s">
        <v>11</v>
      </c>
      <c r="B20" s="28">
        <v>-66098</v>
      </c>
      <c r="C20" s="22">
        <v>-137735</v>
      </c>
      <c r="D20" s="28">
        <v>39231</v>
      </c>
      <c r="E20" s="22">
        <v>6917</v>
      </c>
      <c r="F20" s="28">
        <v>50000</v>
      </c>
      <c r="G20" s="22">
        <v>70935</v>
      </c>
      <c r="H20" s="28">
        <v>78446</v>
      </c>
      <c r="I20" s="28">
        <v>63666</v>
      </c>
      <c r="J20" s="28">
        <v>42838</v>
      </c>
      <c r="K20" s="22">
        <v>34318</v>
      </c>
      <c r="L20" s="28">
        <v>31778</v>
      </c>
      <c r="M20" s="28">
        <v>23955</v>
      </c>
      <c r="N20" s="28">
        <v>21517</v>
      </c>
      <c r="O20" s="22">
        <v>22235</v>
      </c>
      <c r="P20" s="28">
        <v>18017</v>
      </c>
      <c r="Q20" s="28">
        <v>2342</v>
      </c>
      <c r="R20" s="28">
        <v>-12294</v>
      </c>
      <c r="S20" s="22">
        <v>18727</v>
      </c>
    </row>
    <row r="21" spans="1:19" ht="13.5">
      <c r="A21" s="6" t="s">
        <v>12</v>
      </c>
      <c r="B21" s="28">
        <v>76</v>
      </c>
      <c r="C21" s="22">
        <v>519</v>
      </c>
      <c r="D21" s="28">
        <v>212</v>
      </c>
      <c r="E21" s="22">
        <v>589</v>
      </c>
      <c r="F21" s="28">
        <v>250</v>
      </c>
      <c r="G21" s="22">
        <v>33550</v>
      </c>
      <c r="H21" s="28">
        <v>4846</v>
      </c>
      <c r="I21" s="28">
        <v>4846</v>
      </c>
      <c r="J21" s="28"/>
      <c r="K21" s="22">
        <v>57335</v>
      </c>
      <c r="L21" s="28">
        <v>56340</v>
      </c>
      <c r="M21" s="28">
        <v>56598</v>
      </c>
      <c r="N21" s="28"/>
      <c r="O21" s="22">
        <v>24208</v>
      </c>
      <c r="P21" s="28">
        <v>3079</v>
      </c>
      <c r="Q21" s="28">
        <v>1266</v>
      </c>
      <c r="R21" s="28"/>
      <c r="S21" s="22">
        <v>98817</v>
      </c>
    </row>
    <row r="22" spans="1:19" ht="13.5">
      <c r="A22" s="6" t="s">
        <v>13</v>
      </c>
      <c r="B22" s="28">
        <v>-161</v>
      </c>
      <c r="C22" s="22">
        <v>90</v>
      </c>
      <c r="D22" s="28">
        <v>131</v>
      </c>
      <c r="E22" s="22">
        <v>182</v>
      </c>
      <c r="F22" s="28">
        <v>-42</v>
      </c>
      <c r="G22" s="22"/>
      <c r="H22" s="28"/>
      <c r="I22" s="28"/>
      <c r="J22" s="28"/>
      <c r="K22" s="22">
        <v>-1995</v>
      </c>
      <c r="L22" s="28">
        <v>-1437</v>
      </c>
      <c r="M22" s="28">
        <v>-1528</v>
      </c>
      <c r="N22" s="28"/>
      <c r="O22" s="22">
        <v>-842</v>
      </c>
      <c r="P22" s="28">
        <v>-940</v>
      </c>
      <c r="Q22" s="28">
        <v>-995</v>
      </c>
      <c r="R22" s="28"/>
      <c r="S22" s="22">
        <v>-12038</v>
      </c>
    </row>
    <row r="23" spans="1:19" ht="13.5">
      <c r="A23" s="6" t="s">
        <v>14</v>
      </c>
      <c r="B23" s="28">
        <v>469</v>
      </c>
      <c r="C23" s="22">
        <v>220</v>
      </c>
      <c r="D23" s="28">
        <v>220</v>
      </c>
      <c r="E23" s="22">
        <v>3496</v>
      </c>
      <c r="F23" s="28">
        <v>2059</v>
      </c>
      <c r="G23" s="22"/>
      <c r="H23" s="28"/>
      <c r="I23" s="28"/>
      <c r="J23" s="28"/>
      <c r="K23" s="22">
        <v>3787</v>
      </c>
      <c r="L23" s="28">
        <v>3334</v>
      </c>
      <c r="M23" s="28">
        <v>1248</v>
      </c>
      <c r="N23" s="28">
        <v>149</v>
      </c>
      <c r="O23" s="22">
        <v>1171</v>
      </c>
      <c r="P23" s="28"/>
      <c r="Q23" s="28"/>
      <c r="R23" s="28"/>
      <c r="S23" s="22">
        <v>19240</v>
      </c>
    </row>
    <row r="24" spans="1:19" ht="13.5">
      <c r="A24" s="6" t="s">
        <v>15</v>
      </c>
      <c r="B24" s="28">
        <v>-418732</v>
      </c>
      <c r="C24" s="22"/>
      <c r="D24" s="28"/>
      <c r="E24" s="22"/>
      <c r="F24" s="28"/>
      <c r="G24" s="22"/>
      <c r="H24" s="28"/>
      <c r="I24" s="28"/>
      <c r="J24" s="28"/>
      <c r="K24" s="22"/>
      <c r="L24" s="28"/>
      <c r="M24" s="28"/>
      <c r="N24" s="28"/>
      <c r="O24" s="22"/>
      <c r="P24" s="28"/>
      <c r="Q24" s="28"/>
      <c r="R24" s="28"/>
      <c r="S24" s="22"/>
    </row>
    <row r="25" spans="1:19" ht="13.5">
      <c r="A25" s="6" t="s">
        <v>16</v>
      </c>
      <c r="B25" s="28">
        <v>-3717241</v>
      </c>
      <c r="C25" s="22">
        <v>-1167457</v>
      </c>
      <c r="D25" s="28">
        <v>-1249373</v>
      </c>
      <c r="E25" s="22">
        <v>-1932867</v>
      </c>
      <c r="F25" s="28">
        <v>-1125212</v>
      </c>
      <c r="G25" s="22">
        <v>-443715</v>
      </c>
      <c r="H25" s="28">
        <v>788452</v>
      </c>
      <c r="I25" s="28">
        <v>106815</v>
      </c>
      <c r="J25" s="28">
        <v>747961</v>
      </c>
      <c r="K25" s="22">
        <v>149841</v>
      </c>
      <c r="L25" s="28">
        <v>1039437</v>
      </c>
      <c r="M25" s="28">
        <v>536540</v>
      </c>
      <c r="N25" s="28">
        <v>1035935</v>
      </c>
      <c r="O25" s="22">
        <v>35975</v>
      </c>
      <c r="P25" s="28">
        <v>186876</v>
      </c>
      <c r="Q25" s="28">
        <v>-454598</v>
      </c>
      <c r="R25" s="28">
        <v>-501312</v>
      </c>
      <c r="S25" s="22">
        <v>79276</v>
      </c>
    </row>
    <row r="26" spans="1:19" ht="13.5">
      <c r="A26" s="6" t="s">
        <v>17</v>
      </c>
      <c r="B26" s="28">
        <v>-626440</v>
      </c>
      <c r="C26" s="22">
        <v>-372428</v>
      </c>
      <c r="D26" s="28">
        <v>-162687</v>
      </c>
      <c r="E26" s="22">
        <v>-461997</v>
      </c>
      <c r="F26" s="28">
        <v>-467477</v>
      </c>
      <c r="G26" s="22">
        <v>-471373</v>
      </c>
      <c r="H26" s="28">
        <v>-613325</v>
      </c>
      <c r="I26" s="28">
        <v>-552672</v>
      </c>
      <c r="J26" s="28">
        <v>-206440</v>
      </c>
      <c r="K26" s="22">
        <v>273661</v>
      </c>
      <c r="L26" s="28">
        <v>-261011</v>
      </c>
      <c r="M26" s="28">
        <v>-179834</v>
      </c>
      <c r="N26" s="28">
        <v>-49663</v>
      </c>
      <c r="O26" s="22">
        <v>-50577</v>
      </c>
      <c r="P26" s="28">
        <v>-250415</v>
      </c>
      <c r="Q26" s="28">
        <v>-388786</v>
      </c>
      <c r="R26" s="28">
        <v>-5357</v>
      </c>
      <c r="S26" s="22">
        <v>-37716</v>
      </c>
    </row>
    <row r="27" spans="1:19" ht="13.5">
      <c r="A27" s="6" t="s">
        <v>18</v>
      </c>
      <c r="B27" s="28">
        <v>-31966</v>
      </c>
      <c r="C27" s="22">
        <v>-9354</v>
      </c>
      <c r="D27" s="28">
        <v>-24063</v>
      </c>
      <c r="E27" s="22">
        <v>8949</v>
      </c>
      <c r="F27" s="28">
        <v>11442</v>
      </c>
      <c r="G27" s="22">
        <v>19571</v>
      </c>
      <c r="H27" s="28">
        <v>-19774</v>
      </c>
      <c r="I27" s="28">
        <v>156</v>
      </c>
      <c r="J27" s="28">
        <v>-38478</v>
      </c>
      <c r="K27" s="22">
        <v>-4138</v>
      </c>
      <c r="L27" s="28">
        <v>-84304</v>
      </c>
      <c r="M27" s="28">
        <v>-9577</v>
      </c>
      <c r="N27" s="28">
        <v>-93641</v>
      </c>
      <c r="O27" s="22">
        <v>25735</v>
      </c>
      <c r="P27" s="28">
        <v>-19030</v>
      </c>
      <c r="Q27" s="28">
        <v>33359</v>
      </c>
      <c r="R27" s="28">
        <v>3101</v>
      </c>
      <c r="S27" s="22">
        <v>32984</v>
      </c>
    </row>
    <row r="28" spans="1:19" ht="13.5">
      <c r="A28" s="6" t="s">
        <v>19</v>
      </c>
      <c r="B28" s="28">
        <v>-26758</v>
      </c>
      <c r="C28" s="22">
        <v>-32669</v>
      </c>
      <c r="D28" s="28">
        <v>-9645</v>
      </c>
      <c r="E28" s="22">
        <v>-28620</v>
      </c>
      <c r="F28" s="28">
        <v>-11440</v>
      </c>
      <c r="G28" s="22">
        <v>-15076</v>
      </c>
      <c r="H28" s="28">
        <v>-13282</v>
      </c>
      <c r="I28" s="28">
        <v>-11067</v>
      </c>
      <c r="J28" s="28">
        <v>-9707</v>
      </c>
      <c r="K28" s="22">
        <v>-16136</v>
      </c>
      <c r="L28" s="28">
        <v>-5479</v>
      </c>
      <c r="M28" s="28">
        <v>-2650</v>
      </c>
      <c r="N28" s="28">
        <v>12542</v>
      </c>
      <c r="O28" s="22">
        <v>-14373</v>
      </c>
      <c r="P28" s="28">
        <v>-13176</v>
      </c>
      <c r="Q28" s="28">
        <v>-10445</v>
      </c>
      <c r="R28" s="28">
        <v>-9207</v>
      </c>
      <c r="S28" s="22">
        <v>-13855</v>
      </c>
    </row>
    <row r="29" spans="1:19" ht="13.5">
      <c r="A29" s="6" t="s">
        <v>20</v>
      </c>
      <c r="B29" s="28">
        <v>2459530</v>
      </c>
      <c r="C29" s="22">
        <v>1045460</v>
      </c>
      <c r="D29" s="28">
        <v>870165</v>
      </c>
      <c r="E29" s="22">
        <v>1660989</v>
      </c>
      <c r="F29" s="28">
        <v>1312544</v>
      </c>
      <c r="G29" s="22">
        <v>1547170</v>
      </c>
      <c r="H29" s="28">
        <v>2081191</v>
      </c>
      <c r="I29" s="28">
        <v>921290</v>
      </c>
      <c r="J29" s="28">
        <v>-323628</v>
      </c>
      <c r="K29" s="22">
        <v>-246339</v>
      </c>
      <c r="L29" s="28">
        <v>172127</v>
      </c>
      <c r="M29" s="28">
        <v>-539085</v>
      </c>
      <c r="N29" s="28">
        <v>-892608</v>
      </c>
      <c r="O29" s="22">
        <v>-144207</v>
      </c>
      <c r="P29" s="28">
        <v>84559</v>
      </c>
      <c r="Q29" s="28">
        <v>-30871</v>
      </c>
      <c r="R29" s="28">
        <v>-462343</v>
      </c>
      <c r="S29" s="22">
        <v>72377</v>
      </c>
    </row>
    <row r="30" spans="1:19" ht="13.5">
      <c r="A30" s="6" t="s">
        <v>21</v>
      </c>
      <c r="B30" s="28">
        <v>-220381</v>
      </c>
      <c r="C30" s="22">
        <v>509024</v>
      </c>
      <c r="D30" s="28">
        <v>152412</v>
      </c>
      <c r="E30" s="22">
        <v>163101</v>
      </c>
      <c r="F30" s="28">
        <v>-9189</v>
      </c>
      <c r="G30" s="22">
        <v>207152</v>
      </c>
      <c r="H30" s="28">
        <v>150047</v>
      </c>
      <c r="I30" s="28">
        <v>80683</v>
      </c>
      <c r="J30" s="28">
        <v>-21152</v>
      </c>
      <c r="K30" s="22">
        <v>64972</v>
      </c>
      <c r="L30" s="28">
        <v>175489</v>
      </c>
      <c r="M30" s="28">
        <v>9303</v>
      </c>
      <c r="N30" s="28">
        <v>-49579</v>
      </c>
      <c r="O30" s="22">
        <v>-364368</v>
      </c>
      <c r="P30" s="28">
        <v>-89151</v>
      </c>
      <c r="Q30" s="28">
        <v>-177602</v>
      </c>
      <c r="R30" s="28">
        <v>-169708</v>
      </c>
      <c r="S30" s="22">
        <v>446927</v>
      </c>
    </row>
    <row r="31" spans="1:19" ht="13.5">
      <c r="A31" s="6" t="s">
        <v>86</v>
      </c>
      <c r="B31" s="28">
        <v>804</v>
      </c>
      <c r="C31" s="22">
        <v>-1150</v>
      </c>
      <c r="D31" s="28">
        <v>5190</v>
      </c>
      <c r="E31" s="22">
        <v>1518</v>
      </c>
      <c r="F31" s="28">
        <v>1175</v>
      </c>
      <c r="G31" s="22">
        <v>-5771</v>
      </c>
      <c r="H31" s="28">
        <v>-1483</v>
      </c>
      <c r="I31" s="28">
        <v>762</v>
      </c>
      <c r="J31" s="28">
        <v>381</v>
      </c>
      <c r="K31" s="22">
        <v>-152</v>
      </c>
      <c r="L31" s="28"/>
      <c r="M31" s="28"/>
      <c r="N31" s="28"/>
      <c r="O31" s="22">
        <v>3721</v>
      </c>
      <c r="P31" s="28"/>
      <c r="Q31" s="28"/>
      <c r="R31" s="28"/>
      <c r="S31" s="22">
        <v>3</v>
      </c>
    </row>
    <row r="32" spans="1:19" ht="13.5">
      <c r="A32" s="6" t="s">
        <v>22</v>
      </c>
      <c r="B32" s="28">
        <v>1456350</v>
      </c>
      <c r="C32" s="22">
        <v>5467027</v>
      </c>
      <c r="D32" s="28">
        <v>2492551</v>
      </c>
      <c r="E32" s="22">
        <v>3267841</v>
      </c>
      <c r="F32" s="28">
        <v>1680022</v>
      </c>
      <c r="G32" s="22">
        <v>4061154</v>
      </c>
      <c r="H32" s="28">
        <v>4639241</v>
      </c>
      <c r="I32" s="28">
        <v>2124583</v>
      </c>
      <c r="J32" s="28">
        <v>1009219</v>
      </c>
      <c r="K32" s="22">
        <v>2799351</v>
      </c>
      <c r="L32" s="28">
        <v>2655258</v>
      </c>
      <c r="M32" s="28">
        <v>973137</v>
      </c>
      <c r="N32" s="28">
        <v>648541</v>
      </c>
      <c r="O32" s="22">
        <v>1695333</v>
      </c>
      <c r="P32" s="28">
        <v>1404672</v>
      </c>
      <c r="Q32" s="28">
        <v>276744</v>
      </c>
      <c r="R32" s="28">
        <v>-189105</v>
      </c>
      <c r="S32" s="22">
        <v>2662331</v>
      </c>
    </row>
    <row r="33" spans="1:19" ht="13.5">
      <c r="A33" s="6" t="s">
        <v>23</v>
      </c>
      <c r="B33" s="28">
        <v>31269</v>
      </c>
      <c r="C33" s="22">
        <v>50000</v>
      </c>
      <c r="D33" s="28">
        <v>27406</v>
      </c>
      <c r="E33" s="22">
        <v>44809</v>
      </c>
      <c r="F33" s="28">
        <v>25678</v>
      </c>
      <c r="G33" s="22">
        <v>42700</v>
      </c>
      <c r="H33" s="28">
        <v>32694</v>
      </c>
      <c r="I33" s="28">
        <v>24923</v>
      </c>
      <c r="J33" s="28">
        <v>15510</v>
      </c>
      <c r="K33" s="22">
        <v>33897</v>
      </c>
      <c r="L33" s="28">
        <v>24162</v>
      </c>
      <c r="M33" s="28">
        <v>18433</v>
      </c>
      <c r="N33" s="28">
        <v>12951</v>
      </c>
      <c r="O33" s="22">
        <v>32747</v>
      </c>
      <c r="P33" s="28">
        <v>25855</v>
      </c>
      <c r="Q33" s="28">
        <v>20257</v>
      </c>
      <c r="R33" s="28">
        <v>12424</v>
      </c>
      <c r="S33" s="22">
        <v>42652</v>
      </c>
    </row>
    <row r="34" spans="1:19" ht="13.5">
      <c r="A34" s="6" t="s">
        <v>24</v>
      </c>
      <c r="B34" s="28">
        <v>-11907</v>
      </c>
      <c r="C34" s="22">
        <v>-25072</v>
      </c>
      <c r="D34" s="28">
        <v>-11299</v>
      </c>
      <c r="E34" s="22">
        <v>-18210</v>
      </c>
      <c r="F34" s="28">
        <v>-9225</v>
      </c>
      <c r="G34" s="22">
        <v>-24590</v>
      </c>
      <c r="H34" s="28">
        <v>-19534</v>
      </c>
      <c r="I34" s="28">
        <v>-13941</v>
      </c>
      <c r="J34" s="28">
        <v>-6938</v>
      </c>
      <c r="K34" s="22">
        <v>-24304</v>
      </c>
      <c r="L34" s="28">
        <v>-14975</v>
      </c>
      <c r="M34" s="28">
        <v>-8582</v>
      </c>
      <c r="N34" s="28">
        <v>-4302</v>
      </c>
      <c r="O34" s="22">
        <v>-24005</v>
      </c>
      <c r="P34" s="28">
        <v>-20819</v>
      </c>
      <c r="Q34" s="28">
        <v>-13869</v>
      </c>
      <c r="R34" s="28">
        <v>-5956</v>
      </c>
      <c r="S34" s="22">
        <v>-13515</v>
      </c>
    </row>
    <row r="35" spans="1:19" ht="13.5">
      <c r="A35" s="6" t="s">
        <v>25</v>
      </c>
      <c r="B35" s="28">
        <v>-1374356</v>
      </c>
      <c r="C35" s="22">
        <v>-1378457</v>
      </c>
      <c r="D35" s="28">
        <v>-707174</v>
      </c>
      <c r="E35" s="22">
        <v>-1414999</v>
      </c>
      <c r="F35" s="28">
        <v>-787305</v>
      </c>
      <c r="G35" s="22">
        <v>-885463</v>
      </c>
      <c r="H35" s="28">
        <v>-875003</v>
      </c>
      <c r="I35" s="28">
        <v>-496764</v>
      </c>
      <c r="J35" s="28">
        <v>-490009</v>
      </c>
      <c r="K35" s="22">
        <v>-385911</v>
      </c>
      <c r="L35" s="28">
        <v>-358172</v>
      </c>
      <c r="M35" s="28">
        <v>-83241</v>
      </c>
      <c r="N35" s="28">
        <v>-73523</v>
      </c>
      <c r="O35" s="22">
        <v>-979941</v>
      </c>
      <c r="P35" s="28">
        <v>-960707</v>
      </c>
      <c r="Q35" s="28">
        <v>-591273</v>
      </c>
      <c r="R35" s="28">
        <v>-590635</v>
      </c>
      <c r="S35" s="22">
        <v>-220069</v>
      </c>
    </row>
    <row r="36" spans="1:19" ht="14.25" thickBot="1">
      <c r="A36" s="5" t="s">
        <v>26</v>
      </c>
      <c r="B36" s="29">
        <v>101356</v>
      </c>
      <c r="C36" s="23">
        <v>4113498</v>
      </c>
      <c r="D36" s="29">
        <v>1801484</v>
      </c>
      <c r="E36" s="23">
        <v>1879441</v>
      </c>
      <c r="F36" s="29">
        <v>909169</v>
      </c>
      <c r="G36" s="23">
        <v>3193800</v>
      </c>
      <c r="H36" s="29">
        <v>3777398</v>
      </c>
      <c r="I36" s="29">
        <v>1638801</v>
      </c>
      <c r="J36" s="29">
        <v>527781</v>
      </c>
      <c r="K36" s="23">
        <v>2427341</v>
      </c>
      <c r="L36" s="29">
        <v>2310582</v>
      </c>
      <c r="M36" s="29">
        <v>899746</v>
      </c>
      <c r="N36" s="29">
        <v>583667</v>
      </c>
      <c r="O36" s="23">
        <v>738692</v>
      </c>
      <c r="P36" s="29">
        <v>463532</v>
      </c>
      <c r="Q36" s="29">
        <v>-303608</v>
      </c>
      <c r="R36" s="29">
        <v>-773272</v>
      </c>
      <c r="S36" s="23">
        <v>2559315</v>
      </c>
    </row>
    <row r="37" spans="1:19" ht="14.25" thickTop="1">
      <c r="A37" s="6" t="s">
        <v>27</v>
      </c>
      <c r="B37" s="28">
        <v>-99843</v>
      </c>
      <c r="C37" s="22">
        <v>-977065</v>
      </c>
      <c r="D37" s="28">
        <v>-259064</v>
      </c>
      <c r="E37" s="22">
        <v>-1248101</v>
      </c>
      <c r="F37" s="28">
        <v>-1130042</v>
      </c>
      <c r="G37" s="22">
        <v>-61029</v>
      </c>
      <c r="H37" s="28">
        <v>-39418</v>
      </c>
      <c r="I37" s="28">
        <v>-30380</v>
      </c>
      <c r="J37" s="28">
        <v>-9347</v>
      </c>
      <c r="K37" s="22">
        <v>-345001</v>
      </c>
      <c r="L37" s="28">
        <v>-125425</v>
      </c>
      <c r="M37" s="28">
        <v>-115212</v>
      </c>
      <c r="N37" s="28"/>
      <c r="O37" s="22">
        <v>-100000</v>
      </c>
      <c r="P37" s="28"/>
      <c r="Q37" s="28"/>
      <c r="R37" s="28"/>
      <c r="S37" s="22"/>
    </row>
    <row r="38" spans="1:19" ht="13.5">
      <c r="A38" s="6" t="s">
        <v>28</v>
      </c>
      <c r="B38" s="28">
        <v>780092</v>
      </c>
      <c r="C38" s="22">
        <v>519764</v>
      </c>
      <c r="D38" s="28">
        <v>419764</v>
      </c>
      <c r="E38" s="22">
        <v>237536</v>
      </c>
      <c r="F38" s="28">
        <v>112000</v>
      </c>
      <c r="G38" s="22">
        <v>24709</v>
      </c>
      <c r="H38" s="28">
        <v>12000</v>
      </c>
      <c r="I38" s="28">
        <v>12000</v>
      </c>
      <c r="J38" s="28"/>
      <c r="K38" s="22">
        <v>109000</v>
      </c>
      <c r="L38" s="28">
        <v>100000</v>
      </c>
      <c r="M38" s="28"/>
      <c r="N38" s="28"/>
      <c r="O38" s="22"/>
      <c r="P38" s="28"/>
      <c r="Q38" s="28"/>
      <c r="R38" s="28"/>
      <c r="S38" s="22"/>
    </row>
    <row r="39" spans="1:19" ht="13.5">
      <c r="A39" s="6" t="s">
        <v>29</v>
      </c>
      <c r="B39" s="28">
        <v>-292803</v>
      </c>
      <c r="C39" s="22">
        <v>-1093012</v>
      </c>
      <c r="D39" s="28">
        <v>-289120</v>
      </c>
      <c r="E39" s="22">
        <v>-623441</v>
      </c>
      <c r="F39" s="28">
        <v>-441352</v>
      </c>
      <c r="G39" s="22">
        <v>-143322</v>
      </c>
      <c r="H39" s="28">
        <v>-95933</v>
      </c>
      <c r="I39" s="28">
        <v>-64814</v>
      </c>
      <c r="J39" s="28">
        <v>-39568</v>
      </c>
      <c r="K39" s="22">
        <v>-491249</v>
      </c>
      <c r="L39" s="28">
        <v>-462844</v>
      </c>
      <c r="M39" s="28">
        <v>-373796</v>
      </c>
      <c r="N39" s="28">
        <v>-266624</v>
      </c>
      <c r="O39" s="22">
        <v>-459022</v>
      </c>
      <c r="P39" s="28">
        <v>-313452</v>
      </c>
      <c r="Q39" s="28">
        <v>-278468</v>
      </c>
      <c r="R39" s="28">
        <v>-208381</v>
      </c>
      <c r="S39" s="22">
        <v>-385588</v>
      </c>
    </row>
    <row r="40" spans="1:19" ht="13.5">
      <c r="A40" s="6" t="s">
        <v>30</v>
      </c>
      <c r="B40" s="28">
        <v>184</v>
      </c>
      <c r="C40" s="22">
        <v>76</v>
      </c>
      <c r="D40" s="28">
        <v>18</v>
      </c>
      <c r="E40" s="22">
        <v>8015</v>
      </c>
      <c r="F40" s="28">
        <v>5140</v>
      </c>
      <c r="G40" s="22"/>
      <c r="H40" s="28"/>
      <c r="I40" s="28"/>
      <c r="J40" s="28"/>
      <c r="K40" s="22">
        <v>3439</v>
      </c>
      <c r="L40" s="28">
        <v>2575</v>
      </c>
      <c r="M40" s="28">
        <v>2738</v>
      </c>
      <c r="N40" s="28"/>
      <c r="O40" s="22">
        <v>1600</v>
      </c>
      <c r="P40" s="28">
        <v>1600</v>
      </c>
      <c r="Q40" s="28">
        <v>1600</v>
      </c>
      <c r="R40" s="28"/>
      <c r="S40" s="22">
        <v>25000</v>
      </c>
    </row>
    <row r="41" spans="1:19" ht="13.5">
      <c r="A41" s="6" t="s">
        <v>31</v>
      </c>
      <c r="B41" s="28">
        <v>-11115</v>
      </c>
      <c r="C41" s="22">
        <v>-15928</v>
      </c>
      <c r="D41" s="28">
        <v>-14353</v>
      </c>
      <c r="E41" s="22">
        <v>-19640</v>
      </c>
      <c r="F41" s="28">
        <v>-7181</v>
      </c>
      <c r="G41" s="22">
        <v>-7065</v>
      </c>
      <c r="H41" s="28">
        <v>-7070</v>
      </c>
      <c r="I41" s="28">
        <v>-6770</v>
      </c>
      <c r="J41" s="28">
        <v>-2170</v>
      </c>
      <c r="K41" s="22">
        <v>-700</v>
      </c>
      <c r="L41" s="28">
        <v>-200</v>
      </c>
      <c r="M41" s="28">
        <v>-200</v>
      </c>
      <c r="N41" s="28"/>
      <c r="O41" s="22">
        <v>-16384</v>
      </c>
      <c r="P41" s="28">
        <v>-10286</v>
      </c>
      <c r="Q41" s="28">
        <v>-10286</v>
      </c>
      <c r="R41" s="28">
        <v>-4400</v>
      </c>
      <c r="S41" s="22">
        <v>-27372</v>
      </c>
    </row>
    <row r="42" spans="1:19" ht="13.5">
      <c r="A42" s="6" t="s">
        <v>32</v>
      </c>
      <c r="B42" s="28">
        <v>-171644</v>
      </c>
      <c r="C42" s="22">
        <v>-115775</v>
      </c>
      <c r="D42" s="28">
        <v>-47168</v>
      </c>
      <c r="E42" s="22">
        <v>-152343</v>
      </c>
      <c r="F42" s="28">
        <v>-34011</v>
      </c>
      <c r="G42" s="22">
        <v>-36963</v>
      </c>
      <c r="H42" s="28">
        <v>-29223</v>
      </c>
      <c r="I42" s="28">
        <v>-17943</v>
      </c>
      <c r="J42" s="28">
        <v>-9130</v>
      </c>
      <c r="K42" s="22">
        <v>-70919</v>
      </c>
      <c r="L42" s="28">
        <v>-63514</v>
      </c>
      <c r="M42" s="28">
        <v>-32113</v>
      </c>
      <c r="N42" s="28">
        <v>-8752</v>
      </c>
      <c r="O42" s="22">
        <v>-154478</v>
      </c>
      <c r="P42" s="28">
        <v>-148143</v>
      </c>
      <c r="Q42" s="28">
        <v>-138842</v>
      </c>
      <c r="R42" s="28">
        <v>-118086</v>
      </c>
      <c r="S42" s="22">
        <v>-289118</v>
      </c>
    </row>
    <row r="43" spans="1:19" ht="13.5">
      <c r="A43" s="6" t="s">
        <v>33</v>
      </c>
      <c r="B43" s="28">
        <v>33805</v>
      </c>
      <c r="C43" s="22"/>
      <c r="D43" s="28"/>
      <c r="E43" s="22"/>
      <c r="F43" s="28"/>
      <c r="G43" s="22"/>
      <c r="H43" s="28"/>
      <c r="I43" s="28"/>
      <c r="J43" s="28"/>
      <c r="K43" s="22">
        <v>58582</v>
      </c>
      <c r="L43" s="28">
        <v>58582</v>
      </c>
      <c r="M43" s="28">
        <v>58582</v>
      </c>
      <c r="N43" s="28"/>
      <c r="O43" s="22"/>
      <c r="P43" s="28"/>
      <c r="Q43" s="28"/>
      <c r="R43" s="28"/>
      <c r="S43" s="22"/>
    </row>
    <row r="44" spans="1:19" ht="13.5">
      <c r="A44" s="6" t="s">
        <v>34</v>
      </c>
      <c r="B44" s="28">
        <v>-177680</v>
      </c>
      <c r="C44" s="22"/>
      <c r="D44" s="28"/>
      <c r="E44" s="22"/>
      <c r="F44" s="28"/>
      <c r="G44" s="22"/>
      <c r="H44" s="28"/>
      <c r="I44" s="28"/>
      <c r="J44" s="28"/>
      <c r="K44" s="22"/>
      <c r="L44" s="28"/>
      <c r="M44" s="28"/>
      <c r="N44" s="28"/>
      <c r="O44" s="22"/>
      <c r="P44" s="28"/>
      <c r="Q44" s="28"/>
      <c r="R44" s="28"/>
      <c r="S44" s="22"/>
    </row>
    <row r="45" spans="1:19" ht="13.5">
      <c r="A45" s="6" t="s">
        <v>35</v>
      </c>
      <c r="B45" s="28">
        <v>4232</v>
      </c>
      <c r="C45" s="22"/>
      <c r="D45" s="28"/>
      <c r="E45" s="22"/>
      <c r="F45" s="28"/>
      <c r="G45" s="22"/>
      <c r="H45" s="28"/>
      <c r="I45" s="28"/>
      <c r="J45" s="28"/>
      <c r="K45" s="22"/>
      <c r="L45" s="28"/>
      <c r="M45" s="28"/>
      <c r="N45" s="28"/>
      <c r="O45" s="22"/>
      <c r="P45" s="28"/>
      <c r="Q45" s="28"/>
      <c r="R45" s="28"/>
      <c r="S45" s="22"/>
    </row>
    <row r="46" spans="1:19" ht="13.5">
      <c r="A46" s="6" t="s">
        <v>36</v>
      </c>
      <c r="B46" s="28">
        <v>-4000</v>
      </c>
      <c r="C46" s="22">
        <v>-8000</v>
      </c>
      <c r="D46" s="28"/>
      <c r="E46" s="22"/>
      <c r="F46" s="28"/>
      <c r="G46" s="22"/>
      <c r="H46" s="28"/>
      <c r="I46" s="28"/>
      <c r="J46" s="28"/>
      <c r="K46" s="22"/>
      <c r="L46" s="28"/>
      <c r="M46" s="28"/>
      <c r="N46" s="28"/>
      <c r="O46" s="22"/>
      <c r="P46" s="28"/>
      <c r="Q46" s="28"/>
      <c r="R46" s="28"/>
      <c r="S46" s="22"/>
    </row>
    <row r="47" spans="1:19" ht="13.5">
      <c r="A47" s="6" t="s">
        <v>37</v>
      </c>
      <c r="B47" s="28">
        <v>7625</v>
      </c>
      <c r="C47" s="22">
        <v>1500</v>
      </c>
      <c r="D47" s="28">
        <v>750</v>
      </c>
      <c r="E47" s="22">
        <v>3626</v>
      </c>
      <c r="F47" s="28">
        <v>1050</v>
      </c>
      <c r="G47" s="22">
        <v>3620</v>
      </c>
      <c r="H47" s="28">
        <v>3245</v>
      </c>
      <c r="I47" s="28">
        <v>750</v>
      </c>
      <c r="J47" s="28">
        <v>375</v>
      </c>
      <c r="K47" s="22">
        <v>2700</v>
      </c>
      <c r="L47" s="28">
        <v>2325</v>
      </c>
      <c r="M47" s="28"/>
      <c r="N47" s="28"/>
      <c r="O47" s="22">
        <v>2250</v>
      </c>
      <c r="P47" s="28">
        <v>2250</v>
      </c>
      <c r="Q47" s="28">
        <v>1500</v>
      </c>
      <c r="R47" s="28">
        <v>750</v>
      </c>
      <c r="S47" s="22">
        <v>2750</v>
      </c>
    </row>
    <row r="48" spans="1:19" ht="13.5">
      <c r="A48" s="6" t="s">
        <v>38</v>
      </c>
      <c r="B48" s="28">
        <v>355</v>
      </c>
      <c r="C48" s="22">
        <v>253</v>
      </c>
      <c r="D48" s="28">
        <v>126</v>
      </c>
      <c r="E48" s="22">
        <v>1243</v>
      </c>
      <c r="F48" s="28">
        <v>680</v>
      </c>
      <c r="G48" s="22">
        <v>1360</v>
      </c>
      <c r="H48" s="28">
        <v>1170</v>
      </c>
      <c r="I48" s="28">
        <v>680</v>
      </c>
      <c r="J48" s="28">
        <v>190</v>
      </c>
      <c r="K48" s="22">
        <v>705</v>
      </c>
      <c r="L48" s="28">
        <v>515</v>
      </c>
      <c r="M48" s="28">
        <v>25</v>
      </c>
      <c r="N48" s="28"/>
      <c r="O48" s="22"/>
      <c r="P48" s="28"/>
      <c r="Q48" s="28"/>
      <c r="R48" s="28"/>
      <c r="S48" s="22"/>
    </row>
    <row r="49" spans="1:19" ht="13.5">
      <c r="A49" s="6" t="s">
        <v>39</v>
      </c>
      <c r="B49" s="28">
        <v>1243</v>
      </c>
      <c r="C49" s="22"/>
      <c r="D49" s="28"/>
      <c r="E49" s="22"/>
      <c r="F49" s="28"/>
      <c r="G49" s="22"/>
      <c r="H49" s="28"/>
      <c r="I49" s="28"/>
      <c r="J49" s="28"/>
      <c r="K49" s="22"/>
      <c r="L49" s="28"/>
      <c r="M49" s="28"/>
      <c r="N49" s="28"/>
      <c r="O49" s="22"/>
      <c r="P49" s="28"/>
      <c r="Q49" s="28"/>
      <c r="R49" s="28"/>
      <c r="S49" s="22"/>
    </row>
    <row r="50" spans="1:19" ht="14.25" thickBot="1">
      <c r="A50" s="5" t="s">
        <v>40</v>
      </c>
      <c r="B50" s="29">
        <v>70450</v>
      </c>
      <c r="C50" s="23">
        <v>-1761221</v>
      </c>
      <c r="D50" s="29">
        <v>-189046</v>
      </c>
      <c r="E50" s="23">
        <v>-1695043</v>
      </c>
      <c r="F50" s="29">
        <v>-1493716</v>
      </c>
      <c r="G50" s="23">
        <v>-11711</v>
      </c>
      <c r="H50" s="29">
        <v>32770</v>
      </c>
      <c r="I50" s="29">
        <v>81521</v>
      </c>
      <c r="J50" s="29">
        <v>-59651</v>
      </c>
      <c r="K50" s="23">
        <v>-585837</v>
      </c>
      <c r="L50" s="29">
        <v>-340408</v>
      </c>
      <c r="M50" s="29">
        <v>-379994</v>
      </c>
      <c r="N50" s="29">
        <v>-275376</v>
      </c>
      <c r="O50" s="23">
        <v>-724265</v>
      </c>
      <c r="P50" s="29">
        <v>-468031</v>
      </c>
      <c r="Q50" s="29">
        <v>-424496</v>
      </c>
      <c r="R50" s="29">
        <v>-330117</v>
      </c>
      <c r="S50" s="23">
        <v>-639872</v>
      </c>
    </row>
    <row r="51" spans="1:19" ht="14.25" thickTop="1">
      <c r="A51" s="6" t="s">
        <v>41</v>
      </c>
      <c r="B51" s="28">
        <v>21045</v>
      </c>
      <c r="C51" s="22">
        <v>9877</v>
      </c>
      <c r="D51" s="28">
        <v>8881</v>
      </c>
      <c r="E51" s="22">
        <v>83013</v>
      </c>
      <c r="F51" s="28"/>
      <c r="G51" s="22">
        <v>-123500</v>
      </c>
      <c r="H51" s="28">
        <v>-125400</v>
      </c>
      <c r="I51" s="28"/>
      <c r="J51" s="28"/>
      <c r="K51" s="22">
        <v>10800</v>
      </c>
      <c r="L51" s="28">
        <v>10576</v>
      </c>
      <c r="M51" s="28">
        <v>-20387</v>
      </c>
      <c r="N51" s="28">
        <v>-9347</v>
      </c>
      <c r="O51" s="22">
        <v>55986</v>
      </c>
      <c r="P51" s="28">
        <v>139472</v>
      </c>
      <c r="Q51" s="28">
        <v>142784</v>
      </c>
      <c r="R51" s="28">
        <v>143000</v>
      </c>
      <c r="S51" s="22">
        <v>140580</v>
      </c>
    </row>
    <row r="52" spans="1:19" ht="13.5">
      <c r="A52" s="6" t="s">
        <v>42</v>
      </c>
      <c r="B52" s="28"/>
      <c r="C52" s="22">
        <v>660000</v>
      </c>
      <c r="D52" s="28">
        <v>100000</v>
      </c>
      <c r="E52" s="22"/>
      <c r="F52" s="28"/>
      <c r="G52" s="22"/>
      <c r="H52" s="28"/>
      <c r="I52" s="28"/>
      <c r="J52" s="28"/>
      <c r="K52" s="22">
        <v>600000</v>
      </c>
      <c r="L52" s="28">
        <v>600000</v>
      </c>
      <c r="M52" s="28"/>
      <c r="N52" s="28"/>
      <c r="O52" s="22"/>
      <c r="P52" s="28"/>
      <c r="Q52" s="28"/>
      <c r="R52" s="28"/>
      <c r="S52" s="22"/>
    </row>
    <row r="53" spans="1:19" ht="13.5">
      <c r="A53" s="6" t="s">
        <v>43</v>
      </c>
      <c r="B53" s="28">
        <v>-144674</v>
      </c>
      <c r="C53" s="22">
        <v>-264466</v>
      </c>
      <c r="D53" s="28">
        <v>-186886</v>
      </c>
      <c r="E53" s="22">
        <v>-191294</v>
      </c>
      <c r="F53" s="28">
        <v>-104724</v>
      </c>
      <c r="G53" s="22">
        <v>-304957</v>
      </c>
      <c r="H53" s="28">
        <v>-231678</v>
      </c>
      <c r="I53" s="28">
        <v>-141806</v>
      </c>
      <c r="J53" s="28">
        <v>-70903</v>
      </c>
      <c r="K53" s="22">
        <v>-220526</v>
      </c>
      <c r="L53" s="28">
        <v>-112706</v>
      </c>
      <c r="M53" s="28">
        <v>-26820</v>
      </c>
      <c r="N53" s="28">
        <v>-26820</v>
      </c>
      <c r="O53" s="22">
        <v>-121360</v>
      </c>
      <c r="P53" s="28">
        <v>-91020</v>
      </c>
      <c r="Q53" s="28">
        <v>-60680</v>
      </c>
      <c r="R53" s="28">
        <v>-30340</v>
      </c>
      <c r="S53" s="22">
        <v>-161360</v>
      </c>
    </row>
    <row r="54" spans="1:19" ht="13.5">
      <c r="A54" s="6" t="s">
        <v>44</v>
      </c>
      <c r="B54" s="28"/>
      <c r="C54" s="22">
        <v>-300000</v>
      </c>
      <c r="D54" s="28">
        <v>-300000</v>
      </c>
      <c r="E54" s="22"/>
      <c r="F54" s="28"/>
      <c r="G54" s="22"/>
      <c r="H54" s="28"/>
      <c r="I54" s="28"/>
      <c r="J54" s="28"/>
      <c r="K54" s="22"/>
      <c r="L54" s="28"/>
      <c r="M54" s="28"/>
      <c r="N54" s="28"/>
      <c r="O54" s="22"/>
      <c r="P54" s="28"/>
      <c r="Q54" s="28"/>
      <c r="R54" s="28"/>
      <c r="S54" s="22"/>
    </row>
    <row r="55" spans="1:19" ht="13.5">
      <c r="A55" s="6" t="s">
        <v>45</v>
      </c>
      <c r="B55" s="28">
        <v>-68</v>
      </c>
      <c r="C55" s="22">
        <v>-121</v>
      </c>
      <c r="D55" s="28">
        <v>-61</v>
      </c>
      <c r="E55" s="22">
        <v>-142</v>
      </c>
      <c r="F55" s="28">
        <v>-109</v>
      </c>
      <c r="G55" s="22">
        <v>-328222</v>
      </c>
      <c r="H55" s="28">
        <v>-328169</v>
      </c>
      <c r="I55" s="28">
        <v>-117469</v>
      </c>
      <c r="J55" s="28"/>
      <c r="K55" s="22">
        <v>-118</v>
      </c>
      <c r="L55" s="28">
        <v>-77</v>
      </c>
      <c r="M55" s="28">
        <v>-31</v>
      </c>
      <c r="N55" s="28">
        <v>-25</v>
      </c>
      <c r="O55" s="22">
        <v>-200</v>
      </c>
      <c r="P55" s="28">
        <v>-192</v>
      </c>
      <c r="Q55" s="28">
        <v>-121</v>
      </c>
      <c r="R55" s="28"/>
      <c r="S55" s="22">
        <v>-118</v>
      </c>
    </row>
    <row r="56" spans="1:19" ht="13.5">
      <c r="A56" s="6" t="s">
        <v>46</v>
      </c>
      <c r="B56" s="28">
        <v>-2392</v>
      </c>
      <c r="C56" s="22">
        <v>-2349</v>
      </c>
      <c r="D56" s="28">
        <v>-1291</v>
      </c>
      <c r="E56" s="22">
        <v>-3250</v>
      </c>
      <c r="F56" s="28">
        <v>-1625</v>
      </c>
      <c r="G56" s="22">
        <v>-2908</v>
      </c>
      <c r="H56" s="28">
        <v>-2726</v>
      </c>
      <c r="I56" s="28">
        <v>-1341</v>
      </c>
      <c r="J56" s="28">
        <v>-702</v>
      </c>
      <c r="K56" s="22">
        <v>-899</v>
      </c>
      <c r="L56" s="28">
        <v>-449</v>
      </c>
      <c r="M56" s="28"/>
      <c r="N56" s="28"/>
      <c r="O56" s="22"/>
      <c r="P56" s="28"/>
      <c r="Q56" s="28"/>
      <c r="R56" s="28"/>
      <c r="S56" s="22"/>
    </row>
    <row r="57" spans="1:19" ht="13.5">
      <c r="A57" s="6" t="s">
        <v>47</v>
      </c>
      <c r="B57" s="28">
        <v>-316853</v>
      </c>
      <c r="C57" s="22">
        <v>-286028</v>
      </c>
      <c r="D57" s="28">
        <v>-285566</v>
      </c>
      <c r="E57" s="22">
        <v>-243441</v>
      </c>
      <c r="F57" s="28">
        <v>-243045</v>
      </c>
      <c r="G57" s="22">
        <v>-242054</v>
      </c>
      <c r="H57" s="28">
        <v>-241885</v>
      </c>
      <c r="I57" s="28">
        <v>-241767</v>
      </c>
      <c r="J57" s="28">
        <v>-214817</v>
      </c>
      <c r="K57" s="22">
        <v>-197989</v>
      </c>
      <c r="L57" s="28">
        <v>-197923</v>
      </c>
      <c r="M57" s="28">
        <v>-197497</v>
      </c>
      <c r="N57" s="28">
        <v>-148045</v>
      </c>
      <c r="O57" s="22">
        <v>-242215</v>
      </c>
      <c r="P57" s="28">
        <v>-242195</v>
      </c>
      <c r="Q57" s="28">
        <v>-242147</v>
      </c>
      <c r="R57" s="28">
        <v>-242096</v>
      </c>
      <c r="S57" s="22">
        <v>-203756</v>
      </c>
    </row>
    <row r="58" spans="1:19" ht="14.25" thickBot="1">
      <c r="A58" s="5" t="s">
        <v>48</v>
      </c>
      <c r="B58" s="29">
        <v>-442944</v>
      </c>
      <c r="C58" s="23">
        <v>-123087</v>
      </c>
      <c r="D58" s="29">
        <v>-664923</v>
      </c>
      <c r="E58" s="23">
        <v>-355115</v>
      </c>
      <c r="F58" s="29">
        <v>-349503</v>
      </c>
      <c r="G58" s="23">
        <v>-1001642</v>
      </c>
      <c r="H58" s="29">
        <v>-929859</v>
      </c>
      <c r="I58" s="29">
        <v>-502383</v>
      </c>
      <c r="J58" s="29">
        <v>-286422</v>
      </c>
      <c r="K58" s="23">
        <v>191267</v>
      </c>
      <c r="L58" s="29">
        <v>299419</v>
      </c>
      <c r="M58" s="29">
        <v>-244736</v>
      </c>
      <c r="N58" s="29">
        <v>-184237</v>
      </c>
      <c r="O58" s="23">
        <v>-307789</v>
      </c>
      <c r="P58" s="29">
        <v>-193936</v>
      </c>
      <c r="Q58" s="29">
        <v>-160165</v>
      </c>
      <c r="R58" s="29">
        <v>-129436</v>
      </c>
      <c r="S58" s="23">
        <v>-224654</v>
      </c>
    </row>
    <row r="59" spans="1:19" ht="14.25" thickTop="1">
      <c r="A59" s="7" t="s">
        <v>49</v>
      </c>
      <c r="B59" s="28">
        <v>135087</v>
      </c>
      <c r="C59" s="22">
        <v>186916</v>
      </c>
      <c r="D59" s="28">
        <v>-30487</v>
      </c>
      <c r="E59" s="22">
        <v>-21388</v>
      </c>
      <c r="F59" s="28">
        <v>-46120</v>
      </c>
      <c r="G59" s="22">
        <v>-109100</v>
      </c>
      <c r="H59" s="28">
        <v>-116217</v>
      </c>
      <c r="I59" s="28">
        <v>-86489</v>
      </c>
      <c r="J59" s="28">
        <v>-32021</v>
      </c>
      <c r="K59" s="22">
        <v>-22691</v>
      </c>
      <c r="L59" s="28">
        <v>-30475</v>
      </c>
      <c r="M59" s="28">
        <v>-718</v>
      </c>
      <c r="N59" s="28">
        <v>4451</v>
      </c>
      <c r="O59" s="22">
        <v>-96177</v>
      </c>
      <c r="P59" s="28">
        <v>-38739</v>
      </c>
      <c r="Q59" s="28">
        <v>-13465</v>
      </c>
      <c r="R59" s="28">
        <v>-15335</v>
      </c>
      <c r="S59" s="22">
        <v>-26494</v>
      </c>
    </row>
    <row r="60" spans="1:19" ht="13.5">
      <c r="A60" s="7" t="s">
        <v>50</v>
      </c>
      <c r="B60" s="28">
        <v>-136049</v>
      </c>
      <c r="C60" s="22">
        <v>2416105</v>
      </c>
      <c r="D60" s="28">
        <v>917026</v>
      </c>
      <c r="E60" s="22">
        <v>-192105</v>
      </c>
      <c r="F60" s="28">
        <v>-980171</v>
      </c>
      <c r="G60" s="22">
        <v>2071346</v>
      </c>
      <c r="H60" s="28">
        <v>2764091</v>
      </c>
      <c r="I60" s="28">
        <v>1131449</v>
      </c>
      <c r="J60" s="28">
        <v>149686</v>
      </c>
      <c r="K60" s="22">
        <v>2010080</v>
      </c>
      <c r="L60" s="28">
        <v>2239118</v>
      </c>
      <c r="M60" s="28">
        <v>274296</v>
      </c>
      <c r="N60" s="28">
        <v>128504</v>
      </c>
      <c r="O60" s="22">
        <v>-389539</v>
      </c>
      <c r="P60" s="28">
        <v>-237174</v>
      </c>
      <c r="Q60" s="28">
        <v>-901736</v>
      </c>
      <c r="R60" s="28">
        <v>-1248161</v>
      </c>
      <c r="S60" s="22">
        <v>1668294</v>
      </c>
    </row>
    <row r="61" spans="1:19" ht="13.5">
      <c r="A61" s="7" t="s">
        <v>51</v>
      </c>
      <c r="B61" s="28">
        <v>13640481</v>
      </c>
      <c r="C61" s="22">
        <v>11224376</v>
      </c>
      <c r="D61" s="28">
        <v>11224376</v>
      </c>
      <c r="E61" s="22">
        <v>11416482</v>
      </c>
      <c r="F61" s="28">
        <v>11416482</v>
      </c>
      <c r="G61" s="22">
        <v>9345135</v>
      </c>
      <c r="H61" s="28">
        <v>9345135</v>
      </c>
      <c r="I61" s="28">
        <v>9345135</v>
      </c>
      <c r="J61" s="28">
        <v>9345135</v>
      </c>
      <c r="K61" s="22">
        <v>7335055</v>
      </c>
      <c r="L61" s="28">
        <v>7335055</v>
      </c>
      <c r="M61" s="28">
        <v>7335055</v>
      </c>
      <c r="N61" s="28">
        <v>7335055</v>
      </c>
      <c r="O61" s="22">
        <v>7724594</v>
      </c>
      <c r="P61" s="28">
        <v>7724594</v>
      </c>
      <c r="Q61" s="28">
        <v>7724594</v>
      </c>
      <c r="R61" s="28">
        <v>7724594</v>
      </c>
      <c r="S61" s="22">
        <v>6056300</v>
      </c>
    </row>
    <row r="62" spans="1:19" ht="14.25" thickBot="1">
      <c r="A62" s="7" t="s">
        <v>51</v>
      </c>
      <c r="B62" s="28">
        <v>13504432</v>
      </c>
      <c r="C62" s="22">
        <v>13640481</v>
      </c>
      <c r="D62" s="28">
        <v>12141402</v>
      </c>
      <c r="E62" s="22">
        <v>11224376</v>
      </c>
      <c r="F62" s="28">
        <v>10436311</v>
      </c>
      <c r="G62" s="22">
        <v>11416482</v>
      </c>
      <c r="H62" s="28">
        <v>12109226</v>
      </c>
      <c r="I62" s="28">
        <v>10476584</v>
      </c>
      <c r="J62" s="28">
        <v>9494822</v>
      </c>
      <c r="K62" s="22">
        <v>9345135</v>
      </c>
      <c r="L62" s="28">
        <v>9574173</v>
      </c>
      <c r="M62" s="28">
        <v>7609351</v>
      </c>
      <c r="N62" s="28">
        <v>7463559</v>
      </c>
      <c r="O62" s="22">
        <v>7335055</v>
      </c>
      <c r="P62" s="28">
        <v>7487420</v>
      </c>
      <c r="Q62" s="28">
        <v>6822858</v>
      </c>
      <c r="R62" s="28">
        <v>6476433</v>
      </c>
      <c r="S62" s="22">
        <v>7724594</v>
      </c>
    </row>
    <row r="63" spans="1:19" ht="14.25" thickTop="1">
      <c r="A63" s="8"/>
      <c r="B63" s="24"/>
      <c r="C63" s="24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</row>
    <row r="65" ht="13.5">
      <c r="A65" s="20" t="s">
        <v>165</v>
      </c>
    </row>
    <row r="66" ht="13.5">
      <c r="A66" s="20" t="s">
        <v>166</v>
      </c>
    </row>
  </sheetData>
  <mergeCells count="1">
    <mergeCell ref="B6:S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"/>
  <dimension ref="A2:Y57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5" width="17.625" style="0" customWidth="1"/>
  </cols>
  <sheetData>
    <row r="1" ht="14.25" thickBot="1"/>
    <row r="2" spans="1:25" ht="14.25" thickTop="1">
      <c r="A2" s="10" t="s">
        <v>161</v>
      </c>
      <c r="B2" s="14">
        <v>6420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1:25" ht="14.25" thickBot="1">
      <c r="A3" s="11" t="s">
        <v>162</v>
      </c>
      <c r="B3" s="1" t="s">
        <v>163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thickTop="1">
      <c r="A4" s="10" t="s">
        <v>58</v>
      </c>
      <c r="B4" s="15" t="str">
        <f>HYPERLINK("http://www.kabupro.jp/mark/20140212/S10014AU.htm","四半期報告書")</f>
        <v>四半期報告書</v>
      </c>
      <c r="C4" s="15" t="str">
        <f>HYPERLINK("http://www.kabupro.jp/mark/20131112/S1000F63.htm","四半期報告書")</f>
        <v>四半期報告書</v>
      </c>
      <c r="D4" s="15" t="str">
        <f>HYPERLINK("http://www.kabupro.jp/mark/20130812/S000E9E2.htm","四半期報告書")</f>
        <v>四半期報告書</v>
      </c>
      <c r="E4" s="15" t="str">
        <f>HYPERLINK("http://www.kabupro.jp/mark/20140212/S10014AU.htm","四半期報告書")</f>
        <v>四半期報告書</v>
      </c>
      <c r="F4" s="15" t="str">
        <f>HYPERLINK("http://www.kabupro.jp/mark/20130212/S000CSDO.htm","四半期報告書")</f>
        <v>四半期報告書</v>
      </c>
      <c r="G4" s="15" t="str">
        <f>HYPERLINK("http://www.kabupro.jp/mark/20121112/S000C6WO.htm","四半期報告書")</f>
        <v>四半期報告書</v>
      </c>
      <c r="H4" s="15" t="str">
        <f>HYPERLINK("http://www.kabupro.jp/mark/20120810/S000BNU8.htm","四半期報告書")</f>
        <v>四半期報告書</v>
      </c>
      <c r="I4" s="15" t="str">
        <f>HYPERLINK("http://www.kabupro.jp/mark/20130627/S000DTMS.htm","有価証券報告書")</f>
        <v>有価証券報告書</v>
      </c>
      <c r="J4" s="15" t="str">
        <f>HYPERLINK("http://www.kabupro.jp/mark/20120210/S000A8EO.htm","四半期報告書")</f>
        <v>四半期報告書</v>
      </c>
      <c r="K4" s="15" t="str">
        <f>HYPERLINK("http://www.kabupro.jp/mark/20111111/S0009MYZ.htm","四半期報告書")</f>
        <v>四半期報告書</v>
      </c>
      <c r="L4" s="15" t="str">
        <f>HYPERLINK("http://www.kabupro.jp/mark/20110811/S00093A8.htm","四半期報告書")</f>
        <v>四半期報告書</v>
      </c>
      <c r="M4" s="15" t="str">
        <f>HYPERLINK("http://www.kabupro.jp/mark/20120628/S000B7A4.htm","有価証券報告書")</f>
        <v>有価証券報告書</v>
      </c>
      <c r="N4" s="15" t="str">
        <f>HYPERLINK("http://www.kabupro.jp/mark/20110210/S0007P82.htm","四半期報告書")</f>
        <v>四半期報告書</v>
      </c>
      <c r="O4" s="15" t="str">
        <f>HYPERLINK("http://www.kabupro.jp/mark/20101112/S00073VL.htm","四半期報告書")</f>
        <v>四半期報告書</v>
      </c>
      <c r="P4" s="15" t="str">
        <f>HYPERLINK("http://www.kabupro.jp/mark/20100812/S0006ICA.htm","四半期報告書")</f>
        <v>四半期報告書</v>
      </c>
      <c r="Q4" s="15" t="str">
        <f>HYPERLINK("http://www.kabupro.jp/mark/20110629/S0008NQN.htm","有価証券報告書")</f>
        <v>有価証券報告書</v>
      </c>
      <c r="R4" s="15" t="str">
        <f>HYPERLINK("http://www.kabupro.jp/mark/20100212/S000534D.htm","四半期報告書")</f>
        <v>四半期報告書</v>
      </c>
      <c r="S4" s="15" t="str">
        <f>HYPERLINK("http://www.kabupro.jp/mark/20091113/S0004IOR.htm","四半期報告書")</f>
        <v>四半期報告書</v>
      </c>
      <c r="T4" s="15" t="str">
        <f>HYPERLINK("http://www.kabupro.jp/mark/20090814/S0003WH2.htm","四半期報告書")</f>
        <v>四半期報告書</v>
      </c>
      <c r="U4" s="15" t="str">
        <f>HYPERLINK("http://www.kabupro.jp/mark/20100629/S00064SG.htm","有価証券報告書")</f>
        <v>有価証券報告書</v>
      </c>
      <c r="V4" s="15" t="str">
        <f>HYPERLINK("http://www.kabupro.jp/mark/20090213/S0002GY1.htm","四半期報告書")</f>
        <v>四半期報告書</v>
      </c>
      <c r="W4" s="15" t="str">
        <f>HYPERLINK("http://www.kabupro.jp/mark/20081114/S0001SQE.htm","四半期報告書")</f>
        <v>四半期報告書</v>
      </c>
      <c r="X4" s="15" t="str">
        <f>HYPERLINK("http://www.kabupro.jp/mark/20080814/S00012R6.htm","四半期報告書")</f>
        <v>四半期報告書</v>
      </c>
      <c r="Y4" s="15" t="str">
        <f>HYPERLINK("http://www.kabupro.jp/mark/20090629/S0003ELW.htm","有価証券報告書")</f>
        <v>有価証券報告書</v>
      </c>
    </row>
    <row r="5" spans="1:25" ht="14.25" thickBot="1">
      <c r="A5" s="11" t="s">
        <v>59</v>
      </c>
      <c r="B5" s="1" t="s">
        <v>226</v>
      </c>
      <c r="C5" s="1" t="s">
        <v>229</v>
      </c>
      <c r="D5" s="1" t="s">
        <v>231</v>
      </c>
      <c r="E5" s="1" t="s">
        <v>226</v>
      </c>
      <c r="F5" s="1" t="s">
        <v>233</v>
      </c>
      <c r="G5" s="1" t="s">
        <v>235</v>
      </c>
      <c r="H5" s="1" t="s">
        <v>237</v>
      </c>
      <c r="I5" s="1" t="s">
        <v>65</v>
      </c>
      <c r="J5" s="1" t="s">
        <v>239</v>
      </c>
      <c r="K5" s="1" t="s">
        <v>241</v>
      </c>
      <c r="L5" s="1" t="s">
        <v>243</v>
      </c>
      <c r="M5" s="1" t="s">
        <v>69</v>
      </c>
      <c r="N5" s="1" t="s">
        <v>245</v>
      </c>
      <c r="O5" s="1" t="s">
        <v>247</v>
      </c>
      <c r="P5" s="1" t="s">
        <v>249</v>
      </c>
      <c r="Q5" s="1" t="s">
        <v>71</v>
      </c>
      <c r="R5" s="1" t="s">
        <v>251</v>
      </c>
      <c r="S5" s="1" t="s">
        <v>253</v>
      </c>
      <c r="T5" s="1" t="s">
        <v>255</v>
      </c>
      <c r="U5" s="1" t="s">
        <v>73</v>
      </c>
      <c r="V5" s="1" t="s">
        <v>257</v>
      </c>
      <c r="W5" s="1" t="s">
        <v>259</v>
      </c>
      <c r="X5" s="1" t="s">
        <v>261</v>
      </c>
      <c r="Y5" s="1" t="s">
        <v>75</v>
      </c>
    </row>
    <row r="6" spans="1:25" ht="15" thickBot="1" thickTop="1">
      <c r="A6" s="10" t="s">
        <v>60</v>
      </c>
      <c r="B6" s="18" t="s">
        <v>2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14.25" thickTop="1">
      <c r="A7" s="12" t="s">
        <v>61</v>
      </c>
      <c r="B7" s="14" t="s">
        <v>227</v>
      </c>
      <c r="C7" s="14" t="s">
        <v>227</v>
      </c>
      <c r="D7" s="14" t="s">
        <v>227</v>
      </c>
      <c r="E7" s="16" t="s">
        <v>66</v>
      </c>
      <c r="F7" s="14" t="s">
        <v>227</v>
      </c>
      <c r="G7" s="14" t="s">
        <v>227</v>
      </c>
      <c r="H7" s="14" t="s">
        <v>227</v>
      </c>
      <c r="I7" s="16" t="s">
        <v>66</v>
      </c>
      <c r="J7" s="14" t="s">
        <v>227</v>
      </c>
      <c r="K7" s="14" t="s">
        <v>227</v>
      </c>
      <c r="L7" s="14" t="s">
        <v>227</v>
      </c>
      <c r="M7" s="16" t="s">
        <v>66</v>
      </c>
      <c r="N7" s="14" t="s">
        <v>227</v>
      </c>
      <c r="O7" s="14" t="s">
        <v>227</v>
      </c>
      <c r="P7" s="14" t="s">
        <v>227</v>
      </c>
      <c r="Q7" s="16" t="s">
        <v>66</v>
      </c>
      <c r="R7" s="14" t="s">
        <v>227</v>
      </c>
      <c r="S7" s="14" t="s">
        <v>227</v>
      </c>
      <c r="T7" s="14" t="s">
        <v>227</v>
      </c>
      <c r="U7" s="16" t="s">
        <v>66</v>
      </c>
      <c r="V7" s="14" t="s">
        <v>227</v>
      </c>
      <c r="W7" s="14" t="s">
        <v>227</v>
      </c>
      <c r="X7" s="14" t="s">
        <v>227</v>
      </c>
      <c r="Y7" s="16" t="s">
        <v>66</v>
      </c>
    </row>
    <row r="8" spans="1:25" ht="13.5">
      <c r="A8" s="13" t="s">
        <v>62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  <c r="U8" s="17"/>
      <c r="V8" s="1"/>
      <c r="W8" s="1"/>
      <c r="X8" s="1"/>
      <c r="Y8" s="17"/>
    </row>
    <row r="9" spans="1:25" ht="13.5">
      <c r="A9" s="13" t="s">
        <v>63</v>
      </c>
      <c r="B9" s="1" t="s">
        <v>228</v>
      </c>
      <c r="C9" s="1" t="s">
        <v>230</v>
      </c>
      <c r="D9" s="1" t="s">
        <v>232</v>
      </c>
      <c r="E9" s="17" t="s">
        <v>67</v>
      </c>
      <c r="F9" s="1" t="s">
        <v>234</v>
      </c>
      <c r="G9" s="1" t="s">
        <v>236</v>
      </c>
      <c r="H9" s="1" t="s">
        <v>238</v>
      </c>
      <c r="I9" s="17" t="s">
        <v>68</v>
      </c>
      <c r="J9" s="1" t="s">
        <v>240</v>
      </c>
      <c r="K9" s="1" t="s">
        <v>242</v>
      </c>
      <c r="L9" s="1" t="s">
        <v>244</v>
      </c>
      <c r="M9" s="17" t="s">
        <v>70</v>
      </c>
      <c r="N9" s="1" t="s">
        <v>246</v>
      </c>
      <c r="O9" s="1" t="s">
        <v>248</v>
      </c>
      <c r="P9" s="1" t="s">
        <v>250</v>
      </c>
      <c r="Q9" s="17" t="s">
        <v>72</v>
      </c>
      <c r="R9" s="1" t="s">
        <v>252</v>
      </c>
      <c r="S9" s="1" t="s">
        <v>254</v>
      </c>
      <c r="T9" s="1" t="s">
        <v>256</v>
      </c>
      <c r="U9" s="17" t="s">
        <v>74</v>
      </c>
      <c r="V9" s="1" t="s">
        <v>258</v>
      </c>
      <c r="W9" s="1" t="s">
        <v>260</v>
      </c>
      <c r="X9" s="1" t="s">
        <v>262</v>
      </c>
      <c r="Y9" s="17" t="s">
        <v>76</v>
      </c>
    </row>
    <row r="10" spans="1:25" ht="14.25" thickBot="1">
      <c r="A10" s="13" t="s">
        <v>64</v>
      </c>
      <c r="B10" s="1" t="s">
        <v>78</v>
      </c>
      <c r="C10" s="1" t="s">
        <v>78</v>
      </c>
      <c r="D10" s="1" t="s">
        <v>78</v>
      </c>
      <c r="E10" s="17" t="s">
        <v>78</v>
      </c>
      <c r="F10" s="1" t="s">
        <v>78</v>
      </c>
      <c r="G10" s="1" t="s">
        <v>78</v>
      </c>
      <c r="H10" s="1" t="s">
        <v>78</v>
      </c>
      <c r="I10" s="17" t="s">
        <v>78</v>
      </c>
      <c r="J10" s="1" t="s">
        <v>78</v>
      </c>
      <c r="K10" s="1" t="s">
        <v>78</v>
      </c>
      <c r="L10" s="1" t="s">
        <v>78</v>
      </c>
      <c r="M10" s="17" t="s">
        <v>78</v>
      </c>
      <c r="N10" s="1" t="s">
        <v>78</v>
      </c>
      <c r="O10" s="1" t="s">
        <v>78</v>
      </c>
      <c r="P10" s="1" t="s">
        <v>78</v>
      </c>
      <c r="Q10" s="17" t="s">
        <v>78</v>
      </c>
      <c r="R10" s="1" t="s">
        <v>78</v>
      </c>
      <c r="S10" s="1" t="s">
        <v>78</v>
      </c>
      <c r="T10" s="1" t="s">
        <v>78</v>
      </c>
      <c r="U10" s="17" t="s">
        <v>78</v>
      </c>
      <c r="V10" s="1" t="s">
        <v>78</v>
      </c>
      <c r="W10" s="1" t="s">
        <v>78</v>
      </c>
      <c r="X10" s="1" t="s">
        <v>78</v>
      </c>
      <c r="Y10" s="17" t="s">
        <v>78</v>
      </c>
    </row>
    <row r="11" spans="1:25" ht="14.25" thickTop="1">
      <c r="A11" s="9" t="s">
        <v>77</v>
      </c>
      <c r="B11" s="27">
        <v>16186231</v>
      </c>
      <c r="C11" s="27">
        <v>14663955</v>
      </c>
      <c r="D11" s="27">
        <v>11486177</v>
      </c>
      <c r="E11" s="21">
        <v>13755583</v>
      </c>
      <c r="F11" s="27">
        <v>12969308</v>
      </c>
      <c r="G11" s="27">
        <v>12344503</v>
      </c>
      <c r="H11" s="27">
        <v>11047699</v>
      </c>
      <c r="I11" s="21">
        <v>11500677</v>
      </c>
      <c r="J11" s="27">
        <v>11434750</v>
      </c>
      <c r="K11" s="27">
        <v>10620336</v>
      </c>
      <c r="L11" s="27">
        <v>10942152</v>
      </c>
      <c r="M11" s="21">
        <v>11591186</v>
      </c>
      <c r="N11" s="27">
        <v>12276694</v>
      </c>
      <c r="O11" s="27">
        <v>10637751</v>
      </c>
      <c r="P11" s="27">
        <v>9648905</v>
      </c>
      <c r="Q11" s="21">
        <v>9559939</v>
      </c>
      <c r="R11" s="27">
        <v>9717607</v>
      </c>
      <c r="S11" s="27">
        <v>7745916</v>
      </c>
      <c r="T11" s="27">
        <v>7463559</v>
      </c>
      <c r="U11" s="21">
        <v>7335055</v>
      </c>
      <c r="V11" s="27">
        <v>7487420</v>
      </c>
      <c r="W11" s="27">
        <v>6822858</v>
      </c>
      <c r="X11" s="27">
        <v>6476433</v>
      </c>
      <c r="Y11" s="21">
        <v>7724594</v>
      </c>
    </row>
    <row r="12" spans="1:25" ht="13.5">
      <c r="A12" s="2" t="s">
        <v>263</v>
      </c>
      <c r="B12" s="28">
        <v>16140645</v>
      </c>
      <c r="C12" s="28">
        <v>17436273</v>
      </c>
      <c r="D12" s="28">
        <v>14676566</v>
      </c>
      <c r="E12" s="22">
        <v>12304422</v>
      </c>
      <c r="F12" s="28">
        <v>12130714</v>
      </c>
      <c r="G12" s="28">
        <v>12179139</v>
      </c>
      <c r="H12" s="28">
        <v>12131326</v>
      </c>
      <c r="I12" s="22">
        <v>10986652</v>
      </c>
      <c r="J12" s="28">
        <v>9914126</v>
      </c>
      <c r="K12" s="28">
        <v>10083785</v>
      </c>
      <c r="L12" s="28">
        <v>9037512</v>
      </c>
      <c r="M12" s="22">
        <v>9023317</v>
      </c>
      <c r="N12" s="28">
        <v>8192769</v>
      </c>
      <c r="O12" s="28">
        <v>8764340</v>
      </c>
      <c r="P12" s="28">
        <v>7792794</v>
      </c>
      <c r="Q12" s="22">
        <v>8635493</v>
      </c>
      <c r="R12" s="28">
        <v>7884754</v>
      </c>
      <c r="S12" s="28">
        <v>8298148</v>
      </c>
      <c r="T12" s="28">
        <v>7305806</v>
      </c>
      <c r="U12" s="22">
        <v>8125755</v>
      </c>
      <c r="V12" s="28">
        <v>8209603</v>
      </c>
      <c r="W12" s="28">
        <v>8833284</v>
      </c>
      <c r="X12" s="28">
        <v>8778846</v>
      </c>
      <c r="Y12" s="22">
        <v>8374871</v>
      </c>
    </row>
    <row r="13" spans="1:25" ht="13.5">
      <c r="A13" s="2" t="s">
        <v>81</v>
      </c>
      <c r="B13" s="28">
        <v>1594291</v>
      </c>
      <c r="C13" s="28">
        <v>1682639</v>
      </c>
      <c r="D13" s="28">
        <v>1529100</v>
      </c>
      <c r="E13" s="22">
        <v>1361613</v>
      </c>
      <c r="F13" s="28">
        <v>1134772</v>
      </c>
      <c r="G13" s="28">
        <v>1195323</v>
      </c>
      <c r="H13" s="28">
        <v>1173591</v>
      </c>
      <c r="I13" s="22">
        <v>1014963</v>
      </c>
      <c r="J13" s="28">
        <v>943097</v>
      </c>
      <c r="K13" s="28">
        <v>1035290</v>
      </c>
      <c r="L13" s="28">
        <v>893710</v>
      </c>
      <c r="M13" s="22">
        <v>829441</v>
      </c>
      <c r="N13" s="28">
        <v>675214</v>
      </c>
      <c r="O13" s="28">
        <v>825857</v>
      </c>
      <c r="P13" s="28">
        <v>737745</v>
      </c>
      <c r="Q13" s="22">
        <v>669687</v>
      </c>
      <c r="R13" s="28">
        <v>772445</v>
      </c>
      <c r="S13" s="28">
        <v>974472</v>
      </c>
      <c r="T13" s="28">
        <v>843564</v>
      </c>
      <c r="U13" s="22">
        <v>880236</v>
      </c>
      <c r="V13" s="28"/>
      <c r="W13" s="28"/>
      <c r="X13" s="28"/>
      <c r="Y13" s="22"/>
    </row>
    <row r="14" spans="1:25" ht="13.5">
      <c r="A14" s="2" t="s">
        <v>82</v>
      </c>
      <c r="B14" s="28">
        <v>2057588</v>
      </c>
      <c r="C14" s="28">
        <v>1520782</v>
      </c>
      <c r="D14" s="28">
        <v>1309922</v>
      </c>
      <c r="E14" s="22">
        <v>621676</v>
      </c>
      <c r="F14" s="28">
        <v>494897</v>
      </c>
      <c r="G14" s="28">
        <v>530234</v>
      </c>
      <c r="H14" s="28">
        <v>708675</v>
      </c>
      <c r="I14" s="22">
        <v>599945</v>
      </c>
      <c r="J14" s="28">
        <v>430572</v>
      </c>
      <c r="K14" s="28">
        <v>607912</v>
      </c>
      <c r="L14" s="28">
        <v>583947</v>
      </c>
      <c r="M14" s="22">
        <v>550570</v>
      </c>
      <c r="N14" s="28">
        <v>777833</v>
      </c>
      <c r="O14" s="28">
        <v>638690</v>
      </c>
      <c r="P14" s="28">
        <v>368242</v>
      </c>
      <c r="Q14" s="22">
        <v>278918</v>
      </c>
      <c r="R14" s="28">
        <v>537534</v>
      </c>
      <c r="S14" s="28">
        <v>348486</v>
      </c>
      <c r="T14" s="28">
        <v>184250</v>
      </c>
      <c r="U14" s="22">
        <v>116895</v>
      </c>
      <c r="V14" s="28">
        <v>145625</v>
      </c>
      <c r="W14" s="28">
        <v>26795</v>
      </c>
      <c r="X14" s="28">
        <v>23817</v>
      </c>
      <c r="Y14" s="22"/>
    </row>
    <row r="15" spans="1:25" ht="13.5">
      <c r="A15" s="2" t="s">
        <v>83</v>
      </c>
      <c r="B15" s="28">
        <v>1412427</v>
      </c>
      <c r="C15" s="28">
        <v>1383780</v>
      </c>
      <c r="D15" s="28">
        <v>1349135</v>
      </c>
      <c r="E15" s="22">
        <v>1186764</v>
      </c>
      <c r="F15" s="28">
        <v>1096108</v>
      </c>
      <c r="G15" s="28">
        <v>1150805</v>
      </c>
      <c r="H15" s="28">
        <v>1129162</v>
      </c>
      <c r="I15" s="22">
        <v>1090550</v>
      </c>
      <c r="J15" s="28">
        <v>1170259</v>
      </c>
      <c r="K15" s="28">
        <v>1077023</v>
      </c>
      <c r="L15" s="28">
        <v>999751</v>
      </c>
      <c r="M15" s="22">
        <v>875179</v>
      </c>
      <c r="N15" s="28">
        <v>957748</v>
      </c>
      <c r="O15" s="28">
        <v>904968</v>
      </c>
      <c r="P15" s="28">
        <v>940492</v>
      </c>
      <c r="Q15" s="22">
        <v>889245</v>
      </c>
      <c r="R15" s="28">
        <v>1059918</v>
      </c>
      <c r="S15" s="28">
        <v>985207</v>
      </c>
      <c r="T15" s="28">
        <v>967191</v>
      </c>
      <c r="U15" s="22">
        <v>923974</v>
      </c>
      <c r="V15" s="28"/>
      <c r="W15" s="28"/>
      <c r="X15" s="28"/>
      <c r="Y15" s="22"/>
    </row>
    <row r="16" spans="1:25" ht="13.5">
      <c r="A16" s="2" t="s">
        <v>86</v>
      </c>
      <c r="B16" s="28">
        <v>1020775</v>
      </c>
      <c r="C16" s="28">
        <v>993562</v>
      </c>
      <c r="D16" s="28">
        <v>1093153</v>
      </c>
      <c r="E16" s="22">
        <v>811576</v>
      </c>
      <c r="F16" s="28">
        <v>733037</v>
      </c>
      <c r="G16" s="28">
        <v>744734</v>
      </c>
      <c r="H16" s="28">
        <v>879259</v>
      </c>
      <c r="I16" s="22">
        <v>147258</v>
      </c>
      <c r="J16" s="28">
        <v>542237</v>
      </c>
      <c r="K16" s="28">
        <v>658718</v>
      </c>
      <c r="L16" s="28">
        <v>817369</v>
      </c>
      <c r="M16" s="22">
        <v>195562</v>
      </c>
      <c r="N16" s="28">
        <v>631631</v>
      </c>
      <c r="O16" s="28">
        <v>718770</v>
      </c>
      <c r="P16" s="28">
        <v>816809</v>
      </c>
      <c r="Q16" s="22">
        <v>312910</v>
      </c>
      <c r="R16" s="28">
        <v>690045</v>
      </c>
      <c r="S16" s="28">
        <v>747939</v>
      </c>
      <c r="T16" s="28">
        <v>850904</v>
      </c>
      <c r="U16" s="22">
        <v>272771</v>
      </c>
      <c r="V16" s="28">
        <v>629549</v>
      </c>
      <c r="W16" s="28">
        <v>715966</v>
      </c>
      <c r="X16" s="28">
        <v>1022642</v>
      </c>
      <c r="Y16" s="22">
        <v>322361</v>
      </c>
    </row>
    <row r="17" spans="1:25" ht="13.5">
      <c r="A17" s="2" t="s">
        <v>87</v>
      </c>
      <c r="B17" s="28">
        <v>-455816</v>
      </c>
      <c r="C17" s="28">
        <v>-468335</v>
      </c>
      <c r="D17" s="28">
        <v>-407589</v>
      </c>
      <c r="E17" s="22">
        <v>-377416</v>
      </c>
      <c r="F17" s="28">
        <v>-374266</v>
      </c>
      <c r="G17" s="28">
        <v>-369284</v>
      </c>
      <c r="H17" s="28">
        <v>-354370</v>
      </c>
      <c r="I17" s="22">
        <v>-328792</v>
      </c>
      <c r="J17" s="28">
        <v>-360840</v>
      </c>
      <c r="K17" s="28">
        <v>-370511</v>
      </c>
      <c r="L17" s="28">
        <v>-364885</v>
      </c>
      <c r="M17" s="22">
        <v>-370379</v>
      </c>
      <c r="N17" s="28">
        <v>-326090</v>
      </c>
      <c r="O17" s="28">
        <v>-351127</v>
      </c>
      <c r="P17" s="28">
        <v>-353910</v>
      </c>
      <c r="Q17" s="22">
        <v>-376404</v>
      </c>
      <c r="R17" s="28">
        <v>-346297</v>
      </c>
      <c r="S17" s="28">
        <v>-369194</v>
      </c>
      <c r="T17" s="28">
        <v>-352744</v>
      </c>
      <c r="U17" s="22">
        <v>-361613</v>
      </c>
      <c r="V17" s="28">
        <v>-394449</v>
      </c>
      <c r="W17" s="28">
        <v>-416647</v>
      </c>
      <c r="X17" s="28">
        <v>-317562</v>
      </c>
      <c r="Y17" s="22">
        <v>-336283</v>
      </c>
    </row>
    <row r="18" spans="1:25" ht="13.5">
      <c r="A18" s="2" t="s">
        <v>88</v>
      </c>
      <c r="B18" s="28">
        <v>37956143</v>
      </c>
      <c r="C18" s="28">
        <v>37212658</v>
      </c>
      <c r="D18" s="28">
        <v>31036465</v>
      </c>
      <c r="E18" s="22">
        <v>29664219</v>
      </c>
      <c r="F18" s="28">
        <v>28184572</v>
      </c>
      <c r="G18" s="28">
        <v>27775456</v>
      </c>
      <c r="H18" s="28">
        <v>26715345</v>
      </c>
      <c r="I18" s="22">
        <v>25469410</v>
      </c>
      <c r="J18" s="28">
        <v>24074203</v>
      </c>
      <c r="K18" s="28">
        <v>23712554</v>
      </c>
      <c r="L18" s="28">
        <v>22909558</v>
      </c>
      <c r="M18" s="22">
        <v>23187683</v>
      </c>
      <c r="N18" s="28">
        <v>23185802</v>
      </c>
      <c r="O18" s="28">
        <v>22139251</v>
      </c>
      <c r="P18" s="28">
        <v>19951078</v>
      </c>
      <c r="Q18" s="22">
        <v>20352774</v>
      </c>
      <c r="R18" s="28">
        <v>20316008</v>
      </c>
      <c r="S18" s="28">
        <v>18730976</v>
      </c>
      <c r="T18" s="28">
        <v>17262533</v>
      </c>
      <c r="U18" s="22">
        <v>17639692</v>
      </c>
      <c r="V18" s="28">
        <v>18068848</v>
      </c>
      <c r="W18" s="28">
        <v>18235152</v>
      </c>
      <c r="X18" s="28">
        <v>17843101</v>
      </c>
      <c r="Y18" s="22">
        <v>18381777</v>
      </c>
    </row>
    <row r="19" spans="1:25" ht="13.5">
      <c r="A19" s="3" t="s">
        <v>264</v>
      </c>
      <c r="B19" s="28">
        <v>2768122</v>
      </c>
      <c r="C19" s="28">
        <v>2778130</v>
      </c>
      <c r="D19" s="28">
        <v>2754588</v>
      </c>
      <c r="E19" s="22">
        <v>2546511</v>
      </c>
      <c r="F19" s="28">
        <v>2485845</v>
      </c>
      <c r="G19" s="28">
        <v>2527498</v>
      </c>
      <c r="H19" s="28">
        <v>2549167</v>
      </c>
      <c r="I19" s="22">
        <v>2555479</v>
      </c>
      <c r="J19" s="28"/>
      <c r="K19" s="28"/>
      <c r="L19" s="28">
        <v>2603617</v>
      </c>
      <c r="M19" s="22">
        <v>2634831</v>
      </c>
      <c r="N19" s="28"/>
      <c r="O19" s="28"/>
      <c r="P19" s="28">
        <v>2771265</v>
      </c>
      <c r="Q19" s="22">
        <v>2772497</v>
      </c>
      <c r="R19" s="28"/>
      <c r="S19" s="28"/>
      <c r="T19" s="28">
        <v>2801612</v>
      </c>
      <c r="U19" s="22">
        <v>2714492</v>
      </c>
      <c r="V19" s="28"/>
      <c r="W19" s="28"/>
      <c r="X19" s="28"/>
      <c r="Y19" s="22">
        <v>2721032</v>
      </c>
    </row>
    <row r="20" spans="1:25" ht="13.5">
      <c r="A20" s="3" t="s">
        <v>100</v>
      </c>
      <c r="B20" s="28">
        <v>4508887</v>
      </c>
      <c r="C20" s="28">
        <v>4407958</v>
      </c>
      <c r="D20" s="28">
        <v>4256089</v>
      </c>
      <c r="E20" s="22">
        <v>4256089</v>
      </c>
      <c r="F20" s="28">
        <v>3804727</v>
      </c>
      <c r="G20" s="28">
        <v>3669543</v>
      </c>
      <c r="H20" s="28">
        <v>3669543</v>
      </c>
      <c r="I20" s="22">
        <v>3669543</v>
      </c>
      <c r="J20" s="28">
        <v>3669543</v>
      </c>
      <c r="K20" s="28">
        <v>3669543</v>
      </c>
      <c r="L20" s="28">
        <v>3669543</v>
      </c>
      <c r="M20" s="22">
        <v>3669543</v>
      </c>
      <c r="N20" s="28">
        <v>3669543</v>
      </c>
      <c r="O20" s="28">
        <v>3669543</v>
      </c>
      <c r="P20" s="28">
        <v>3669543</v>
      </c>
      <c r="Q20" s="22">
        <v>3669543</v>
      </c>
      <c r="R20" s="28">
        <v>3669543</v>
      </c>
      <c r="S20" s="28">
        <v>3669543</v>
      </c>
      <c r="T20" s="28">
        <v>3142316</v>
      </c>
      <c r="U20" s="22">
        <v>3142316</v>
      </c>
      <c r="V20" s="28">
        <v>3138546</v>
      </c>
      <c r="W20" s="28">
        <v>3129546</v>
      </c>
      <c r="X20" s="28">
        <v>3093586</v>
      </c>
      <c r="Y20" s="22">
        <v>2928493</v>
      </c>
    </row>
    <row r="21" spans="1:25" ht="13.5">
      <c r="A21" s="3" t="s">
        <v>265</v>
      </c>
      <c r="B21" s="28">
        <v>1066781</v>
      </c>
      <c r="C21" s="28">
        <v>871883</v>
      </c>
      <c r="D21" s="28">
        <v>728206</v>
      </c>
      <c r="E21" s="22">
        <v>902801</v>
      </c>
      <c r="F21" s="28">
        <v>787752</v>
      </c>
      <c r="G21" s="28">
        <v>902460</v>
      </c>
      <c r="H21" s="28">
        <v>962744</v>
      </c>
      <c r="I21" s="22">
        <v>197812</v>
      </c>
      <c r="J21" s="28">
        <v>3426643</v>
      </c>
      <c r="K21" s="28">
        <v>3600071</v>
      </c>
      <c r="L21" s="28">
        <v>1082018</v>
      </c>
      <c r="M21" s="22">
        <v>505256</v>
      </c>
      <c r="N21" s="28">
        <v>3464955</v>
      </c>
      <c r="O21" s="28">
        <v>3571354</v>
      </c>
      <c r="P21" s="28">
        <v>912039</v>
      </c>
      <c r="Q21" s="22">
        <v>208398</v>
      </c>
      <c r="R21" s="28">
        <v>3815456</v>
      </c>
      <c r="S21" s="28">
        <v>3980284</v>
      </c>
      <c r="T21" s="28">
        <v>1175287</v>
      </c>
      <c r="U21" s="22">
        <v>287401</v>
      </c>
      <c r="V21" s="28">
        <v>3923341</v>
      </c>
      <c r="W21" s="28">
        <v>4039143</v>
      </c>
      <c r="X21" s="28">
        <v>4098975</v>
      </c>
      <c r="Y21" s="22">
        <v>346420</v>
      </c>
    </row>
    <row r="22" spans="1:25" ht="13.5">
      <c r="A22" s="3" t="s">
        <v>102</v>
      </c>
      <c r="B22" s="28">
        <v>8343792</v>
      </c>
      <c r="C22" s="28">
        <v>8057973</v>
      </c>
      <c r="D22" s="28">
        <v>7738884</v>
      </c>
      <c r="E22" s="22">
        <v>7705402</v>
      </c>
      <c r="F22" s="28">
        <v>7078325</v>
      </c>
      <c r="G22" s="28">
        <v>7099501</v>
      </c>
      <c r="H22" s="28">
        <v>7181455</v>
      </c>
      <c r="I22" s="22">
        <v>7016959</v>
      </c>
      <c r="J22" s="28">
        <v>7096186</v>
      </c>
      <c r="K22" s="28">
        <v>7269614</v>
      </c>
      <c r="L22" s="28">
        <v>7355178</v>
      </c>
      <c r="M22" s="22">
        <v>7353893</v>
      </c>
      <c r="N22" s="28">
        <v>7134498</v>
      </c>
      <c r="O22" s="28">
        <v>7240897</v>
      </c>
      <c r="P22" s="28">
        <v>7352848</v>
      </c>
      <c r="Q22" s="22">
        <v>7370032</v>
      </c>
      <c r="R22" s="28">
        <v>7484999</v>
      </c>
      <c r="S22" s="28">
        <v>7649827</v>
      </c>
      <c r="T22" s="28">
        <v>7119216</v>
      </c>
      <c r="U22" s="22">
        <v>7143051</v>
      </c>
      <c r="V22" s="28">
        <v>7061888</v>
      </c>
      <c r="W22" s="28">
        <v>7168690</v>
      </c>
      <c r="X22" s="28">
        <v>7192561</v>
      </c>
      <c r="Y22" s="22">
        <v>7165766</v>
      </c>
    </row>
    <row r="23" spans="1:25" ht="13.5">
      <c r="A23" s="2" t="s">
        <v>106</v>
      </c>
      <c r="B23" s="28">
        <v>115363</v>
      </c>
      <c r="C23" s="28">
        <v>113856</v>
      </c>
      <c r="D23" s="28">
        <v>108516</v>
      </c>
      <c r="E23" s="22">
        <v>102806</v>
      </c>
      <c r="F23" s="28">
        <v>100089</v>
      </c>
      <c r="G23" s="28">
        <v>104497</v>
      </c>
      <c r="H23" s="28">
        <v>102675</v>
      </c>
      <c r="I23" s="22">
        <v>97583</v>
      </c>
      <c r="J23" s="28">
        <v>87371</v>
      </c>
      <c r="K23" s="28">
        <v>91649</v>
      </c>
      <c r="L23" s="28">
        <v>89210</v>
      </c>
      <c r="M23" s="22">
        <v>92347</v>
      </c>
      <c r="N23" s="28">
        <v>97942</v>
      </c>
      <c r="O23" s="28">
        <v>149793</v>
      </c>
      <c r="P23" s="28">
        <v>107233</v>
      </c>
      <c r="Q23" s="22">
        <v>110468</v>
      </c>
      <c r="R23" s="28">
        <v>114994</v>
      </c>
      <c r="S23" s="28">
        <v>198546</v>
      </c>
      <c r="T23" s="28">
        <v>129062</v>
      </c>
      <c r="U23" s="22">
        <v>132293</v>
      </c>
      <c r="V23" s="28">
        <v>141999</v>
      </c>
      <c r="W23" s="28">
        <v>150036</v>
      </c>
      <c r="X23" s="28">
        <v>147692</v>
      </c>
      <c r="Y23" s="22">
        <v>156150</v>
      </c>
    </row>
    <row r="24" spans="1:25" ht="13.5">
      <c r="A24" s="3" t="s">
        <v>86</v>
      </c>
      <c r="B24" s="28">
        <v>5823007</v>
      </c>
      <c r="C24" s="28">
        <v>5175789</v>
      </c>
      <c r="D24" s="28">
        <v>6729741</v>
      </c>
      <c r="E24" s="22">
        <v>6016101</v>
      </c>
      <c r="F24" s="28">
        <v>4591827</v>
      </c>
      <c r="G24" s="28">
        <v>4479248</v>
      </c>
      <c r="H24" s="28">
        <v>4550209</v>
      </c>
      <c r="I24" s="22">
        <v>2064591</v>
      </c>
      <c r="J24" s="28">
        <v>4493397</v>
      </c>
      <c r="K24" s="28">
        <v>4254750</v>
      </c>
      <c r="L24" s="28">
        <v>3194354</v>
      </c>
      <c r="M24" s="22">
        <v>1136155</v>
      </c>
      <c r="N24" s="28">
        <v>3232590</v>
      </c>
      <c r="O24" s="28">
        <v>3183163</v>
      </c>
      <c r="P24" s="28">
        <v>3388445</v>
      </c>
      <c r="Q24" s="22">
        <v>1060332</v>
      </c>
      <c r="R24" s="28">
        <v>3212298</v>
      </c>
      <c r="S24" s="28">
        <v>3298882</v>
      </c>
      <c r="T24" s="28">
        <v>2953669</v>
      </c>
      <c r="U24" s="22">
        <v>767506</v>
      </c>
      <c r="V24" s="28">
        <v>3081972</v>
      </c>
      <c r="W24" s="28">
        <v>3058709</v>
      </c>
      <c r="X24" s="28">
        <v>3156145</v>
      </c>
      <c r="Y24" s="22">
        <v>640145</v>
      </c>
    </row>
    <row r="25" spans="1:25" ht="13.5">
      <c r="A25" s="3" t="s">
        <v>87</v>
      </c>
      <c r="B25" s="28">
        <v>-71118</v>
      </c>
      <c r="C25" s="28">
        <v>-71068</v>
      </c>
      <c r="D25" s="28">
        <v>-71069</v>
      </c>
      <c r="E25" s="22">
        <v>-70076</v>
      </c>
      <c r="F25" s="28">
        <v>-57394</v>
      </c>
      <c r="G25" s="28">
        <v>-56281</v>
      </c>
      <c r="H25" s="28">
        <v>-56282</v>
      </c>
      <c r="I25" s="22">
        <v>-60075</v>
      </c>
      <c r="J25" s="28">
        <v>-76172</v>
      </c>
      <c r="K25" s="28">
        <v>-71207</v>
      </c>
      <c r="L25" s="28">
        <v>-64764</v>
      </c>
      <c r="M25" s="22">
        <v>-67344</v>
      </c>
      <c r="N25" s="28">
        <v>-74109</v>
      </c>
      <c r="O25" s="28">
        <v>-79663</v>
      </c>
      <c r="P25" s="28">
        <v>-74260</v>
      </c>
      <c r="Q25" s="22">
        <v>-76446</v>
      </c>
      <c r="R25" s="28">
        <v>-85177</v>
      </c>
      <c r="S25" s="28">
        <v>-81158</v>
      </c>
      <c r="T25" s="28">
        <v>-76626</v>
      </c>
      <c r="U25" s="22">
        <v>-81234</v>
      </c>
      <c r="V25" s="28">
        <v>-79095</v>
      </c>
      <c r="W25" s="28">
        <v>-76760</v>
      </c>
      <c r="X25" s="28">
        <v>-64252</v>
      </c>
      <c r="Y25" s="22">
        <v>-63651</v>
      </c>
    </row>
    <row r="26" spans="1:25" ht="13.5">
      <c r="A26" s="3" t="s">
        <v>120</v>
      </c>
      <c r="B26" s="28">
        <v>5751888</v>
      </c>
      <c r="C26" s="28">
        <v>5104720</v>
      </c>
      <c r="D26" s="28">
        <v>6658672</v>
      </c>
      <c r="E26" s="22">
        <v>5946025</v>
      </c>
      <c r="F26" s="28">
        <v>4534432</v>
      </c>
      <c r="G26" s="28">
        <v>4422966</v>
      </c>
      <c r="H26" s="28">
        <v>4493927</v>
      </c>
      <c r="I26" s="22">
        <v>4518266</v>
      </c>
      <c r="J26" s="28">
        <v>4417224</v>
      </c>
      <c r="K26" s="28">
        <v>4183543</v>
      </c>
      <c r="L26" s="28">
        <v>3129590</v>
      </c>
      <c r="M26" s="22">
        <v>3114413</v>
      </c>
      <c r="N26" s="28">
        <v>3158480</v>
      </c>
      <c r="O26" s="28">
        <v>3103500</v>
      </c>
      <c r="P26" s="28">
        <v>3314185</v>
      </c>
      <c r="Q26" s="22">
        <v>3342762</v>
      </c>
      <c r="R26" s="28">
        <v>3127121</v>
      </c>
      <c r="S26" s="28">
        <v>3217723</v>
      </c>
      <c r="T26" s="28">
        <v>2877042</v>
      </c>
      <c r="U26" s="22">
        <v>2829430</v>
      </c>
      <c r="V26" s="28">
        <v>3002877</v>
      </c>
      <c r="W26" s="28">
        <v>2981949</v>
      </c>
      <c r="X26" s="28">
        <v>3091892</v>
      </c>
      <c r="Y26" s="22">
        <v>2966217</v>
      </c>
    </row>
    <row r="27" spans="1:25" ht="13.5">
      <c r="A27" s="2" t="s">
        <v>121</v>
      </c>
      <c r="B27" s="28">
        <v>14211044</v>
      </c>
      <c r="C27" s="28">
        <v>13276550</v>
      </c>
      <c r="D27" s="28">
        <v>14506073</v>
      </c>
      <c r="E27" s="22">
        <v>13754234</v>
      </c>
      <c r="F27" s="28">
        <v>11712848</v>
      </c>
      <c r="G27" s="28">
        <v>11626965</v>
      </c>
      <c r="H27" s="28">
        <v>11778058</v>
      </c>
      <c r="I27" s="22">
        <v>11632810</v>
      </c>
      <c r="J27" s="28">
        <v>11600782</v>
      </c>
      <c r="K27" s="28">
        <v>11544808</v>
      </c>
      <c r="L27" s="28">
        <v>10573979</v>
      </c>
      <c r="M27" s="22">
        <v>10560654</v>
      </c>
      <c r="N27" s="28">
        <v>10390922</v>
      </c>
      <c r="O27" s="28">
        <v>10494191</v>
      </c>
      <c r="P27" s="28">
        <v>10774267</v>
      </c>
      <c r="Q27" s="22">
        <v>10823263</v>
      </c>
      <c r="R27" s="28">
        <v>10727115</v>
      </c>
      <c r="S27" s="28">
        <v>11066097</v>
      </c>
      <c r="T27" s="28">
        <v>10125321</v>
      </c>
      <c r="U27" s="22">
        <v>10104775</v>
      </c>
      <c r="V27" s="28">
        <v>10206765</v>
      </c>
      <c r="W27" s="28">
        <v>10300676</v>
      </c>
      <c r="X27" s="28">
        <v>10432147</v>
      </c>
      <c r="Y27" s="22">
        <v>10288134</v>
      </c>
    </row>
    <row r="28" spans="1:25" ht="14.25" thickBot="1">
      <c r="A28" s="5" t="s">
        <v>122</v>
      </c>
      <c r="B28" s="29">
        <v>52167187</v>
      </c>
      <c r="C28" s="29">
        <v>50489209</v>
      </c>
      <c r="D28" s="29">
        <v>45542539</v>
      </c>
      <c r="E28" s="23">
        <v>43418453</v>
      </c>
      <c r="F28" s="29">
        <v>39897421</v>
      </c>
      <c r="G28" s="29">
        <v>39402421</v>
      </c>
      <c r="H28" s="29">
        <v>38493403</v>
      </c>
      <c r="I28" s="23">
        <v>37102221</v>
      </c>
      <c r="J28" s="29">
        <v>35674986</v>
      </c>
      <c r="K28" s="29">
        <v>35257362</v>
      </c>
      <c r="L28" s="29">
        <v>33483538</v>
      </c>
      <c r="M28" s="23">
        <v>33748337</v>
      </c>
      <c r="N28" s="29">
        <v>33576724</v>
      </c>
      <c r="O28" s="29">
        <v>32633443</v>
      </c>
      <c r="P28" s="29">
        <v>30725345</v>
      </c>
      <c r="Q28" s="23">
        <v>31176038</v>
      </c>
      <c r="R28" s="29">
        <v>31043123</v>
      </c>
      <c r="S28" s="29">
        <v>29797074</v>
      </c>
      <c r="T28" s="29">
        <v>27387854</v>
      </c>
      <c r="U28" s="23">
        <v>27744467</v>
      </c>
      <c r="V28" s="29">
        <v>28275614</v>
      </c>
      <c r="W28" s="29">
        <v>28535828</v>
      </c>
      <c r="X28" s="29">
        <v>28275248</v>
      </c>
      <c r="Y28" s="23">
        <v>28669911</v>
      </c>
    </row>
    <row r="29" spans="1:25" ht="14.25" thickTop="1">
      <c r="A29" s="2" t="s">
        <v>266</v>
      </c>
      <c r="B29" s="28">
        <v>15237495</v>
      </c>
      <c r="C29" s="28">
        <v>14398857</v>
      </c>
      <c r="D29" s="28">
        <v>12351969</v>
      </c>
      <c r="E29" s="22">
        <v>11352411</v>
      </c>
      <c r="F29" s="28">
        <v>10963590</v>
      </c>
      <c r="G29" s="28">
        <v>11024765</v>
      </c>
      <c r="H29" s="28">
        <v>10509432</v>
      </c>
      <c r="I29" s="22">
        <v>10119973</v>
      </c>
      <c r="J29" s="28">
        <v>10000694</v>
      </c>
      <c r="K29" s="28">
        <v>9825180</v>
      </c>
      <c r="L29" s="28">
        <v>8509271</v>
      </c>
      <c r="M29" s="22">
        <v>8521013</v>
      </c>
      <c r="N29" s="28">
        <v>9010522</v>
      </c>
      <c r="O29" s="28">
        <v>7982478</v>
      </c>
      <c r="P29" s="28">
        <v>6815929</v>
      </c>
      <c r="Q29" s="22">
        <v>7162020</v>
      </c>
      <c r="R29" s="28">
        <v>7564019</v>
      </c>
      <c r="S29" s="28">
        <v>6974478</v>
      </c>
      <c r="T29" s="28">
        <v>5951513</v>
      </c>
      <c r="U29" s="22">
        <v>6710486</v>
      </c>
      <c r="V29" s="28">
        <v>7011362</v>
      </c>
      <c r="W29" s="28">
        <v>6899083</v>
      </c>
      <c r="X29" s="28">
        <v>6441994</v>
      </c>
      <c r="Y29" s="22">
        <v>6968446</v>
      </c>
    </row>
    <row r="30" spans="1:25" ht="13.5">
      <c r="A30" s="2" t="s">
        <v>267</v>
      </c>
      <c r="B30" s="28">
        <v>637466</v>
      </c>
      <c r="C30" s="28">
        <v>646103</v>
      </c>
      <c r="D30" s="28">
        <v>549677</v>
      </c>
      <c r="E30" s="22">
        <v>519217</v>
      </c>
      <c r="F30" s="28">
        <v>384784</v>
      </c>
      <c r="G30" s="28">
        <v>363100</v>
      </c>
      <c r="H30" s="28">
        <v>410399</v>
      </c>
      <c r="I30" s="22">
        <v>355973</v>
      </c>
      <c r="J30" s="28">
        <v>280896</v>
      </c>
      <c r="K30" s="28">
        <v>286350</v>
      </c>
      <c r="L30" s="28">
        <v>296681</v>
      </c>
      <c r="M30" s="22">
        <v>314794</v>
      </c>
      <c r="N30" s="28">
        <v>341397</v>
      </c>
      <c r="O30" s="28">
        <v>518475</v>
      </c>
      <c r="P30" s="28">
        <v>555807</v>
      </c>
      <c r="Q30" s="22">
        <v>564957</v>
      </c>
      <c r="R30" s="28">
        <v>608898</v>
      </c>
      <c r="S30" s="28">
        <v>595077</v>
      </c>
      <c r="T30" s="28">
        <v>276749</v>
      </c>
      <c r="U30" s="22">
        <v>292756</v>
      </c>
      <c r="V30" s="28">
        <v>424032</v>
      </c>
      <c r="W30" s="28">
        <v>463084</v>
      </c>
      <c r="X30" s="28">
        <v>475340</v>
      </c>
      <c r="Y30" s="22">
        <v>355660</v>
      </c>
    </row>
    <row r="31" spans="1:25" ht="13.5">
      <c r="A31" s="2" t="s">
        <v>128</v>
      </c>
      <c r="B31" s="28">
        <v>774017</v>
      </c>
      <c r="C31" s="28">
        <v>1285936</v>
      </c>
      <c r="D31" s="28">
        <v>614569</v>
      </c>
      <c r="E31" s="22">
        <v>1413695</v>
      </c>
      <c r="F31" s="28">
        <v>819371</v>
      </c>
      <c r="G31" s="28">
        <v>1059880</v>
      </c>
      <c r="H31" s="28">
        <v>567188</v>
      </c>
      <c r="I31" s="22">
        <v>743693</v>
      </c>
      <c r="J31" s="28">
        <v>292707</v>
      </c>
      <c r="K31" s="28">
        <v>708028</v>
      </c>
      <c r="L31" s="28">
        <v>382131</v>
      </c>
      <c r="M31" s="22">
        <v>825947</v>
      </c>
      <c r="N31" s="28">
        <v>420766</v>
      </c>
      <c r="O31" s="28">
        <v>574982</v>
      </c>
      <c r="P31" s="28">
        <v>301262</v>
      </c>
      <c r="Q31" s="22">
        <v>542588</v>
      </c>
      <c r="R31" s="28">
        <v>224924</v>
      </c>
      <c r="S31" s="28">
        <v>397995</v>
      </c>
      <c r="T31" s="28">
        <v>265458</v>
      </c>
      <c r="U31" s="22">
        <v>101681</v>
      </c>
      <c r="V31" s="28">
        <v>102643</v>
      </c>
      <c r="W31" s="28">
        <v>478951</v>
      </c>
      <c r="X31" s="28">
        <v>355066</v>
      </c>
      <c r="Y31" s="22">
        <v>632574</v>
      </c>
    </row>
    <row r="32" spans="1:25" ht="13.5">
      <c r="A32" s="2" t="s">
        <v>132</v>
      </c>
      <c r="B32" s="28">
        <v>1040610</v>
      </c>
      <c r="C32" s="28">
        <v>1298558</v>
      </c>
      <c r="D32" s="28">
        <v>1521551</v>
      </c>
      <c r="E32" s="22">
        <v>931401</v>
      </c>
      <c r="F32" s="28">
        <v>688113</v>
      </c>
      <c r="G32" s="28">
        <v>920592</v>
      </c>
      <c r="H32" s="28">
        <v>1108999</v>
      </c>
      <c r="I32" s="22">
        <v>670952</v>
      </c>
      <c r="J32" s="28">
        <v>423785</v>
      </c>
      <c r="K32" s="28">
        <v>714248</v>
      </c>
      <c r="L32" s="28">
        <v>995830</v>
      </c>
      <c r="M32" s="22">
        <v>692355</v>
      </c>
      <c r="N32" s="28">
        <v>457830</v>
      </c>
      <c r="O32" s="28">
        <v>704847</v>
      </c>
      <c r="P32" s="28">
        <v>849757</v>
      </c>
      <c r="Q32" s="22">
        <v>549652</v>
      </c>
      <c r="R32" s="28">
        <v>341644</v>
      </c>
      <c r="S32" s="28">
        <v>575747</v>
      </c>
      <c r="T32" s="28">
        <v>712726</v>
      </c>
      <c r="U32" s="22">
        <v>471986</v>
      </c>
      <c r="V32" s="28">
        <v>299845</v>
      </c>
      <c r="W32" s="28">
        <v>563773</v>
      </c>
      <c r="X32" s="28">
        <v>779404</v>
      </c>
      <c r="Y32" s="22">
        <v>495872</v>
      </c>
    </row>
    <row r="33" spans="1:25" ht="13.5">
      <c r="A33" s="2" t="s">
        <v>133</v>
      </c>
      <c r="B33" s="28">
        <v>173244</v>
      </c>
      <c r="C33" s="28">
        <v>167087</v>
      </c>
      <c r="D33" s="28">
        <v>160533</v>
      </c>
      <c r="E33" s="22">
        <v>198710</v>
      </c>
      <c r="F33" s="28">
        <v>190493</v>
      </c>
      <c r="G33" s="28">
        <v>180156</v>
      </c>
      <c r="H33" s="28">
        <v>176272</v>
      </c>
      <c r="I33" s="22">
        <v>208545</v>
      </c>
      <c r="J33" s="28">
        <v>199862</v>
      </c>
      <c r="K33" s="28">
        <v>192317</v>
      </c>
      <c r="L33" s="28">
        <v>184280</v>
      </c>
      <c r="M33" s="22">
        <v>192106</v>
      </c>
      <c r="N33" s="28">
        <v>186262</v>
      </c>
      <c r="O33" s="28">
        <v>179170</v>
      </c>
      <c r="P33" s="28">
        <v>174541</v>
      </c>
      <c r="Q33" s="22">
        <v>166725</v>
      </c>
      <c r="R33" s="28">
        <v>169106</v>
      </c>
      <c r="S33" s="28">
        <v>174176</v>
      </c>
      <c r="T33" s="28">
        <v>173613</v>
      </c>
      <c r="U33" s="22">
        <v>179094</v>
      </c>
      <c r="V33" s="28">
        <v>180026</v>
      </c>
      <c r="W33" s="28">
        <v>184980</v>
      </c>
      <c r="X33" s="28">
        <v>185688</v>
      </c>
      <c r="Y33" s="22">
        <v>168521</v>
      </c>
    </row>
    <row r="34" spans="1:25" ht="13.5">
      <c r="A34" s="2" t="s">
        <v>86</v>
      </c>
      <c r="B34" s="28">
        <v>3860371</v>
      </c>
      <c r="C34" s="28">
        <v>3398736</v>
      </c>
      <c r="D34" s="28">
        <v>2635327</v>
      </c>
      <c r="E34" s="22">
        <v>2405926</v>
      </c>
      <c r="F34" s="28">
        <v>2095811</v>
      </c>
      <c r="G34" s="28">
        <v>1938422</v>
      </c>
      <c r="H34" s="28">
        <v>2537529</v>
      </c>
      <c r="I34" s="22">
        <v>2106302</v>
      </c>
      <c r="J34" s="28">
        <v>2235831</v>
      </c>
      <c r="K34" s="28">
        <v>1878394</v>
      </c>
      <c r="L34" s="28">
        <v>1676167</v>
      </c>
      <c r="M34" s="22">
        <v>1832329</v>
      </c>
      <c r="N34" s="28">
        <v>1973711</v>
      </c>
      <c r="O34" s="28">
        <v>1654471</v>
      </c>
      <c r="P34" s="28">
        <v>1205303</v>
      </c>
      <c r="Q34" s="22">
        <v>1266914</v>
      </c>
      <c r="R34" s="28">
        <v>1566451</v>
      </c>
      <c r="S34" s="28">
        <v>1257510</v>
      </c>
      <c r="T34" s="28">
        <v>1095421</v>
      </c>
      <c r="U34" s="22">
        <v>1161068</v>
      </c>
      <c r="V34" s="28">
        <v>1439355</v>
      </c>
      <c r="W34" s="28">
        <v>1243728</v>
      </c>
      <c r="X34" s="28">
        <v>1351871</v>
      </c>
      <c r="Y34" s="22">
        <v>1306372</v>
      </c>
    </row>
    <row r="35" spans="1:25" ht="13.5">
      <c r="A35" s="2" t="s">
        <v>134</v>
      </c>
      <c r="B35" s="28">
        <v>21723204</v>
      </c>
      <c r="C35" s="28">
        <v>21195279</v>
      </c>
      <c r="D35" s="28">
        <v>17833628</v>
      </c>
      <c r="E35" s="22">
        <v>16821361</v>
      </c>
      <c r="F35" s="28">
        <v>15142164</v>
      </c>
      <c r="G35" s="28">
        <v>15486917</v>
      </c>
      <c r="H35" s="28">
        <v>15309821</v>
      </c>
      <c r="I35" s="22">
        <v>14205441</v>
      </c>
      <c r="J35" s="28">
        <v>13433778</v>
      </c>
      <c r="K35" s="28">
        <v>13604519</v>
      </c>
      <c r="L35" s="28">
        <v>12044362</v>
      </c>
      <c r="M35" s="22">
        <v>12378546</v>
      </c>
      <c r="N35" s="28">
        <v>12390489</v>
      </c>
      <c r="O35" s="28">
        <v>11614424</v>
      </c>
      <c r="P35" s="28">
        <v>9902600</v>
      </c>
      <c r="Q35" s="22">
        <v>10252857</v>
      </c>
      <c r="R35" s="28">
        <v>10475044</v>
      </c>
      <c r="S35" s="28">
        <v>9974985</v>
      </c>
      <c r="T35" s="28">
        <v>8475481</v>
      </c>
      <c r="U35" s="22">
        <v>8918132</v>
      </c>
      <c r="V35" s="28">
        <v>9457264</v>
      </c>
      <c r="W35" s="28">
        <v>9833600</v>
      </c>
      <c r="X35" s="28">
        <v>9589365</v>
      </c>
      <c r="Y35" s="22">
        <v>9927447</v>
      </c>
    </row>
    <row r="36" spans="1:25" ht="13.5">
      <c r="A36" s="2" t="s">
        <v>135</v>
      </c>
      <c r="B36" s="28">
        <v>489861</v>
      </c>
      <c r="C36" s="28">
        <v>544349</v>
      </c>
      <c r="D36" s="28">
        <v>612311</v>
      </c>
      <c r="E36" s="22">
        <v>680273</v>
      </c>
      <c r="F36" s="28">
        <v>329501</v>
      </c>
      <c r="G36" s="28">
        <v>329541</v>
      </c>
      <c r="H36" s="28">
        <v>374387</v>
      </c>
      <c r="I36" s="22">
        <v>411827</v>
      </c>
      <c r="J36" s="28">
        <v>449267</v>
      </c>
      <c r="K36" s="28">
        <v>486707</v>
      </c>
      <c r="L36" s="28">
        <v>524147</v>
      </c>
      <c r="M36" s="22">
        <v>561587</v>
      </c>
      <c r="N36" s="28">
        <v>610163</v>
      </c>
      <c r="O36" s="28">
        <v>658157</v>
      </c>
      <c r="P36" s="28">
        <v>703928</v>
      </c>
      <c r="Q36" s="22">
        <v>762881</v>
      </c>
      <c r="R36" s="28">
        <v>821160</v>
      </c>
      <c r="S36" s="28">
        <v>306032</v>
      </c>
      <c r="T36" s="28"/>
      <c r="U36" s="22"/>
      <c r="V36" s="28">
        <v>10000</v>
      </c>
      <c r="W36" s="28">
        <v>10000</v>
      </c>
      <c r="X36" s="28">
        <v>10000</v>
      </c>
      <c r="Y36" s="22">
        <v>36820</v>
      </c>
    </row>
    <row r="37" spans="1:25" ht="13.5">
      <c r="A37" s="2" t="s">
        <v>138</v>
      </c>
      <c r="B37" s="28">
        <v>628107</v>
      </c>
      <c r="C37" s="28">
        <v>611561</v>
      </c>
      <c r="D37" s="28">
        <v>585898</v>
      </c>
      <c r="E37" s="22">
        <v>559422</v>
      </c>
      <c r="F37" s="28">
        <v>586890</v>
      </c>
      <c r="G37" s="28">
        <v>615794</v>
      </c>
      <c r="H37" s="28">
        <v>645206</v>
      </c>
      <c r="I37" s="22">
        <v>665644</v>
      </c>
      <c r="J37" s="28">
        <v>660251</v>
      </c>
      <c r="K37" s="28">
        <v>656681</v>
      </c>
      <c r="L37" s="28">
        <v>652469</v>
      </c>
      <c r="M37" s="22">
        <v>624992</v>
      </c>
      <c r="N37" s="28">
        <v>637527</v>
      </c>
      <c r="O37" s="28">
        <v>650625</v>
      </c>
      <c r="P37" s="28">
        <v>660640</v>
      </c>
      <c r="Q37" s="22">
        <v>669709</v>
      </c>
      <c r="R37" s="28">
        <v>634769</v>
      </c>
      <c r="S37" s="28">
        <v>600601</v>
      </c>
      <c r="T37" s="28">
        <v>532416</v>
      </c>
      <c r="U37" s="22">
        <v>495256</v>
      </c>
      <c r="V37" s="28">
        <v>478590</v>
      </c>
      <c r="W37" s="28">
        <v>464037</v>
      </c>
      <c r="X37" s="28">
        <v>446548</v>
      </c>
      <c r="Y37" s="22">
        <v>427865</v>
      </c>
    </row>
    <row r="38" spans="1:25" ht="13.5">
      <c r="A38" s="2" t="s">
        <v>139</v>
      </c>
      <c r="B38" s="28">
        <v>376803</v>
      </c>
      <c r="C38" s="28">
        <v>366398</v>
      </c>
      <c r="D38" s="28">
        <v>348939</v>
      </c>
      <c r="E38" s="22">
        <v>342349</v>
      </c>
      <c r="F38" s="28">
        <v>236005</v>
      </c>
      <c r="G38" s="28">
        <v>231266</v>
      </c>
      <c r="H38" s="28">
        <v>226526</v>
      </c>
      <c r="I38" s="22">
        <v>235550</v>
      </c>
      <c r="J38" s="28">
        <v>231020</v>
      </c>
      <c r="K38" s="28">
        <v>226490</v>
      </c>
      <c r="L38" s="28">
        <v>221959</v>
      </c>
      <c r="M38" s="22">
        <v>217429</v>
      </c>
      <c r="N38" s="28">
        <v>213490</v>
      </c>
      <c r="O38" s="28">
        <v>209551</v>
      </c>
      <c r="P38" s="28">
        <v>206512</v>
      </c>
      <c r="Q38" s="22">
        <v>202574</v>
      </c>
      <c r="R38" s="28">
        <v>164164</v>
      </c>
      <c r="S38" s="28">
        <v>162605</v>
      </c>
      <c r="T38" s="28">
        <v>124045</v>
      </c>
      <c r="U38" s="22">
        <v>140871</v>
      </c>
      <c r="V38" s="28">
        <v>139386</v>
      </c>
      <c r="W38" s="28">
        <v>137901</v>
      </c>
      <c r="X38" s="28">
        <v>136416</v>
      </c>
      <c r="Y38" s="22">
        <v>135651</v>
      </c>
    </row>
    <row r="39" spans="1:25" ht="13.5">
      <c r="A39" s="2" t="s">
        <v>140</v>
      </c>
      <c r="B39" s="28">
        <v>97220</v>
      </c>
      <c r="C39" s="28">
        <v>96978</v>
      </c>
      <c r="D39" s="28">
        <v>96737</v>
      </c>
      <c r="E39" s="22">
        <v>96496</v>
      </c>
      <c r="F39" s="28">
        <v>96259</v>
      </c>
      <c r="G39" s="28">
        <v>96022</v>
      </c>
      <c r="H39" s="28">
        <v>95785</v>
      </c>
      <c r="I39" s="22">
        <v>95549</v>
      </c>
      <c r="J39" s="28">
        <v>95161</v>
      </c>
      <c r="K39" s="28">
        <v>94773</v>
      </c>
      <c r="L39" s="28">
        <v>94386</v>
      </c>
      <c r="M39" s="22">
        <v>93998</v>
      </c>
      <c r="N39" s="28">
        <v>93617</v>
      </c>
      <c r="O39" s="28">
        <v>93236</v>
      </c>
      <c r="P39" s="28">
        <v>92854</v>
      </c>
      <c r="Q39" s="22"/>
      <c r="R39" s="28"/>
      <c r="S39" s="28"/>
      <c r="T39" s="28"/>
      <c r="U39" s="22"/>
      <c r="V39" s="28"/>
      <c r="W39" s="28"/>
      <c r="X39" s="28"/>
      <c r="Y39" s="22"/>
    </row>
    <row r="40" spans="1:25" ht="13.5">
      <c r="A40" s="2" t="s">
        <v>86</v>
      </c>
      <c r="B40" s="28">
        <v>677740</v>
      </c>
      <c r="C40" s="28">
        <v>578991</v>
      </c>
      <c r="D40" s="28">
        <v>527434</v>
      </c>
      <c r="E40" s="22">
        <v>310375</v>
      </c>
      <c r="F40" s="28">
        <v>153478</v>
      </c>
      <c r="G40" s="28">
        <v>116847</v>
      </c>
      <c r="H40" s="28">
        <v>112074</v>
      </c>
      <c r="I40" s="22">
        <v>120737</v>
      </c>
      <c r="J40" s="28">
        <v>89787</v>
      </c>
      <c r="K40" s="28">
        <v>7367</v>
      </c>
      <c r="L40" s="28">
        <v>11430</v>
      </c>
      <c r="M40" s="22">
        <v>11843</v>
      </c>
      <c r="N40" s="28">
        <v>12662</v>
      </c>
      <c r="O40" s="28">
        <v>13257</v>
      </c>
      <c r="P40" s="28">
        <v>11495</v>
      </c>
      <c r="Q40" s="22">
        <v>11911</v>
      </c>
      <c r="R40" s="28">
        <v>9634</v>
      </c>
      <c r="S40" s="28">
        <v>10065</v>
      </c>
      <c r="T40" s="28">
        <v>591</v>
      </c>
      <c r="U40" s="22">
        <v>300</v>
      </c>
      <c r="V40" s="28">
        <v>852</v>
      </c>
      <c r="W40" s="28">
        <v>807</v>
      </c>
      <c r="X40" s="28">
        <v>618</v>
      </c>
      <c r="Y40" s="22">
        <v>300</v>
      </c>
    </row>
    <row r="41" spans="1:25" ht="13.5">
      <c r="A41" s="2" t="s">
        <v>141</v>
      </c>
      <c r="B41" s="28">
        <v>2269733</v>
      </c>
      <c r="C41" s="28">
        <v>2198278</v>
      </c>
      <c r="D41" s="28">
        <v>2171320</v>
      </c>
      <c r="E41" s="22">
        <v>1988915</v>
      </c>
      <c r="F41" s="28">
        <v>1402134</v>
      </c>
      <c r="G41" s="28">
        <v>1389472</v>
      </c>
      <c r="H41" s="28">
        <v>1453980</v>
      </c>
      <c r="I41" s="22">
        <v>1529308</v>
      </c>
      <c r="J41" s="28">
        <v>1525488</v>
      </c>
      <c r="K41" s="28">
        <v>1472020</v>
      </c>
      <c r="L41" s="28">
        <v>1804393</v>
      </c>
      <c r="M41" s="22">
        <v>1809850</v>
      </c>
      <c r="N41" s="28">
        <v>1867461</v>
      </c>
      <c r="O41" s="28">
        <v>1924828</v>
      </c>
      <c r="P41" s="28">
        <v>1975432</v>
      </c>
      <c r="Q41" s="22">
        <v>1947275</v>
      </c>
      <c r="R41" s="28">
        <v>1929729</v>
      </c>
      <c r="S41" s="28">
        <v>1379304</v>
      </c>
      <c r="T41" s="28">
        <v>657052</v>
      </c>
      <c r="U41" s="22">
        <v>636789</v>
      </c>
      <c r="V41" s="28">
        <v>628829</v>
      </c>
      <c r="W41" s="28">
        <v>612746</v>
      </c>
      <c r="X41" s="28">
        <v>593583</v>
      </c>
      <c r="Y41" s="22">
        <v>601045</v>
      </c>
    </row>
    <row r="42" spans="1:25" ht="14.25" thickBot="1">
      <c r="A42" s="5" t="s">
        <v>142</v>
      </c>
      <c r="B42" s="29">
        <v>23992938</v>
      </c>
      <c r="C42" s="29">
        <v>23393558</v>
      </c>
      <c r="D42" s="29">
        <v>20004948</v>
      </c>
      <c r="E42" s="23">
        <v>18810277</v>
      </c>
      <c r="F42" s="29">
        <v>16544299</v>
      </c>
      <c r="G42" s="29">
        <v>16876390</v>
      </c>
      <c r="H42" s="29">
        <v>16763802</v>
      </c>
      <c r="I42" s="23">
        <v>15734749</v>
      </c>
      <c r="J42" s="29">
        <v>14959266</v>
      </c>
      <c r="K42" s="29">
        <v>15076539</v>
      </c>
      <c r="L42" s="29">
        <v>13848755</v>
      </c>
      <c r="M42" s="23">
        <v>14188397</v>
      </c>
      <c r="N42" s="29">
        <v>14257951</v>
      </c>
      <c r="O42" s="29">
        <v>13539252</v>
      </c>
      <c r="P42" s="29">
        <v>11878032</v>
      </c>
      <c r="Q42" s="23">
        <v>12200133</v>
      </c>
      <c r="R42" s="29">
        <v>12404773</v>
      </c>
      <c r="S42" s="29">
        <v>11354290</v>
      </c>
      <c r="T42" s="29">
        <v>9132534</v>
      </c>
      <c r="U42" s="23">
        <v>9554921</v>
      </c>
      <c r="V42" s="29">
        <v>10086094</v>
      </c>
      <c r="W42" s="29">
        <v>10446346</v>
      </c>
      <c r="X42" s="29">
        <v>10182948</v>
      </c>
      <c r="Y42" s="23">
        <v>10528492</v>
      </c>
    </row>
    <row r="43" spans="1:25" ht="14.25" thickTop="1">
      <c r="A43" s="2" t="s">
        <v>143</v>
      </c>
      <c r="B43" s="28">
        <v>2760192</v>
      </c>
      <c r="C43" s="28">
        <v>2760192</v>
      </c>
      <c r="D43" s="28">
        <v>2760192</v>
      </c>
      <c r="E43" s="22">
        <v>2760192</v>
      </c>
      <c r="F43" s="28">
        <v>2760192</v>
      </c>
      <c r="G43" s="28">
        <v>2760192</v>
      </c>
      <c r="H43" s="28">
        <v>2760192</v>
      </c>
      <c r="I43" s="22">
        <v>2760192</v>
      </c>
      <c r="J43" s="28">
        <v>2760192</v>
      </c>
      <c r="K43" s="28">
        <v>2760192</v>
      </c>
      <c r="L43" s="28">
        <v>2760192</v>
      </c>
      <c r="M43" s="22">
        <v>2760192</v>
      </c>
      <c r="N43" s="28">
        <v>2760192</v>
      </c>
      <c r="O43" s="28">
        <v>2760192</v>
      </c>
      <c r="P43" s="28">
        <v>2760192</v>
      </c>
      <c r="Q43" s="22">
        <v>2760192</v>
      </c>
      <c r="R43" s="28">
        <v>2760192</v>
      </c>
      <c r="S43" s="28">
        <v>2760192</v>
      </c>
      <c r="T43" s="28">
        <v>2760192</v>
      </c>
      <c r="U43" s="22">
        <v>2760192</v>
      </c>
      <c r="V43" s="28">
        <v>2760192</v>
      </c>
      <c r="W43" s="28">
        <v>2760192</v>
      </c>
      <c r="X43" s="28">
        <v>2760192</v>
      </c>
      <c r="Y43" s="22">
        <v>2760192</v>
      </c>
    </row>
    <row r="44" spans="1:25" ht="13.5">
      <c r="A44" s="2" t="s">
        <v>146</v>
      </c>
      <c r="B44" s="28">
        <v>3062430</v>
      </c>
      <c r="C44" s="28">
        <v>3062430</v>
      </c>
      <c r="D44" s="28">
        <v>2886073</v>
      </c>
      <c r="E44" s="22">
        <v>2886073</v>
      </c>
      <c r="F44" s="28">
        <v>2886073</v>
      </c>
      <c r="G44" s="28">
        <v>2886073</v>
      </c>
      <c r="H44" s="28">
        <v>2886073</v>
      </c>
      <c r="I44" s="22">
        <v>2886073</v>
      </c>
      <c r="J44" s="28">
        <v>2886073</v>
      </c>
      <c r="K44" s="28">
        <v>2886073</v>
      </c>
      <c r="L44" s="28">
        <v>2886073</v>
      </c>
      <c r="M44" s="22">
        <v>2886073</v>
      </c>
      <c r="N44" s="28">
        <v>2886073</v>
      </c>
      <c r="O44" s="28">
        <v>2886073</v>
      </c>
      <c r="P44" s="28">
        <v>2886073</v>
      </c>
      <c r="Q44" s="22">
        <v>2886073</v>
      </c>
      <c r="R44" s="28">
        <v>2886073</v>
      </c>
      <c r="S44" s="28">
        <v>2886073</v>
      </c>
      <c r="T44" s="28">
        <v>2886073</v>
      </c>
      <c r="U44" s="22">
        <v>2886073</v>
      </c>
      <c r="V44" s="28">
        <v>2886073</v>
      </c>
      <c r="W44" s="28">
        <v>2886073</v>
      </c>
      <c r="X44" s="28">
        <v>2886073</v>
      </c>
      <c r="Y44" s="22">
        <v>2886073</v>
      </c>
    </row>
    <row r="45" spans="1:25" ht="13.5">
      <c r="A45" s="2" t="s">
        <v>154</v>
      </c>
      <c r="B45" s="28">
        <v>21060306</v>
      </c>
      <c r="C45" s="28">
        <v>20193763</v>
      </c>
      <c r="D45" s="28">
        <v>19076826</v>
      </c>
      <c r="E45" s="22">
        <v>18404165</v>
      </c>
      <c r="F45" s="28">
        <v>17695588</v>
      </c>
      <c r="G45" s="28">
        <v>16923819</v>
      </c>
      <c r="H45" s="28">
        <v>16083193</v>
      </c>
      <c r="I45" s="22">
        <v>15731168</v>
      </c>
      <c r="J45" s="28">
        <v>15206826</v>
      </c>
      <c r="K45" s="28">
        <v>14805545</v>
      </c>
      <c r="L45" s="28">
        <v>14271168</v>
      </c>
      <c r="M45" s="22">
        <v>14241371</v>
      </c>
      <c r="N45" s="28">
        <v>13976527</v>
      </c>
      <c r="O45" s="28">
        <v>13555092</v>
      </c>
      <c r="P45" s="28">
        <v>13171912</v>
      </c>
      <c r="Q45" s="22">
        <v>13248146</v>
      </c>
      <c r="R45" s="28">
        <v>13021212</v>
      </c>
      <c r="S45" s="28">
        <v>12807285</v>
      </c>
      <c r="T45" s="28">
        <v>12613414</v>
      </c>
      <c r="U45" s="22">
        <v>12659382</v>
      </c>
      <c r="V45" s="28">
        <v>12527385</v>
      </c>
      <c r="W45" s="28">
        <v>12425463</v>
      </c>
      <c r="X45" s="28">
        <v>12519213</v>
      </c>
      <c r="Y45" s="22">
        <v>12485803</v>
      </c>
    </row>
    <row r="46" spans="1:25" ht="13.5">
      <c r="A46" s="2" t="s">
        <v>155</v>
      </c>
      <c r="B46" s="28">
        <v>-271055</v>
      </c>
      <c r="C46" s="28">
        <v>-270991</v>
      </c>
      <c r="D46" s="28">
        <v>-350910</v>
      </c>
      <c r="E46" s="22">
        <v>-350910</v>
      </c>
      <c r="F46" s="28">
        <v>-350896</v>
      </c>
      <c r="G46" s="28">
        <v>-350851</v>
      </c>
      <c r="H46" s="28">
        <v>-350807</v>
      </c>
      <c r="I46" s="22">
        <v>-350789</v>
      </c>
      <c r="J46" s="28">
        <v>-350789</v>
      </c>
      <c r="K46" s="28">
        <v>-350755</v>
      </c>
      <c r="L46" s="28">
        <v>-350646</v>
      </c>
      <c r="M46" s="22">
        <v>-350646</v>
      </c>
      <c r="N46" s="28">
        <v>-350593</v>
      </c>
      <c r="O46" s="28">
        <v>-139893</v>
      </c>
      <c r="P46" s="28">
        <v>-22424</v>
      </c>
      <c r="Q46" s="22">
        <v>-22424</v>
      </c>
      <c r="R46" s="28">
        <v>-22383</v>
      </c>
      <c r="S46" s="28">
        <v>-22337</v>
      </c>
      <c r="T46" s="28">
        <v>-22331</v>
      </c>
      <c r="U46" s="22">
        <v>-22306</v>
      </c>
      <c r="V46" s="28">
        <v>-22299</v>
      </c>
      <c r="W46" s="28">
        <v>-22227</v>
      </c>
      <c r="X46" s="28">
        <v>-22106</v>
      </c>
      <c r="Y46" s="22">
        <v>-22106</v>
      </c>
    </row>
    <row r="47" spans="1:25" ht="13.5">
      <c r="A47" s="2" t="s">
        <v>156</v>
      </c>
      <c r="B47" s="28">
        <v>26611873</v>
      </c>
      <c r="C47" s="28">
        <v>25745394</v>
      </c>
      <c r="D47" s="28">
        <v>24372180</v>
      </c>
      <c r="E47" s="22">
        <v>23699520</v>
      </c>
      <c r="F47" s="28">
        <v>22990957</v>
      </c>
      <c r="G47" s="28">
        <v>22219233</v>
      </c>
      <c r="H47" s="28">
        <v>21378651</v>
      </c>
      <c r="I47" s="22">
        <v>21026644</v>
      </c>
      <c r="J47" s="28">
        <v>20502302</v>
      </c>
      <c r="K47" s="28">
        <v>20101055</v>
      </c>
      <c r="L47" s="28">
        <v>19566787</v>
      </c>
      <c r="M47" s="22">
        <v>19536989</v>
      </c>
      <c r="N47" s="28">
        <v>19272199</v>
      </c>
      <c r="O47" s="28">
        <v>19061464</v>
      </c>
      <c r="P47" s="28">
        <v>18795753</v>
      </c>
      <c r="Q47" s="22">
        <v>18871988</v>
      </c>
      <c r="R47" s="28">
        <v>18645095</v>
      </c>
      <c r="S47" s="28">
        <v>18431212</v>
      </c>
      <c r="T47" s="28">
        <v>18237348</v>
      </c>
      <c r="U47" s="22">
        <v>18283341</v>
      </c>
      <c r="V47" s="28">
        <v>18151351</v>
      </c>
      <c r="W47" s="28">
        <v>18049502</v>
      </c>
      <c r="X47" s="28">
        <v>18143372</v>
      </c>
      <c r="Y47" s="22">
        <v>18109963</v>
      </c>
    </row>
    <row r="48" spans="1:25" ht="13.5">
      <c r="A48" s="2" t="s">
        <v>157</v>
      </c>
      <c r="B48" s="28">
        <v>1318243</v>
      </c>
      <c r="C48" s="28">
        <v>1118275</v>
      </c>
      <c r="D48" s="28">
        <v>996536</v>
      </c>
      <c r="E48" s="22">
        <v>873034</v>
      </c>
      <c r="F48" s="28">
        <v>506322</v>
      </c>
      <c r="G48" s="28">
        <v>435291</v>
      </c>
      <c r="H48" s="28">
        <v>440242</v>
      </c>
      <c r="I48" s="22">
        <v>480138</v>
      </c>
      <c r="J48" s="28">
        <v>380528</v>
      </c>
      <c r="K48" s="28">
        <v>207577</v>
      </c>
      <c r="L48" s="28">
        <v>175032</v>
      </c>
      <c r="M48" s="22">
        <v>145384</v>
      </c>
      <c r="N48" s="28">
        <v>141558</v>
      </c>
      <c r="O48" s="28">
        <v>94414</v>
      </c>
      <c r="P48" s="28">
        <v>118751</v>
      </c>
      <c r="Q48" s="22">
        <v>174324</v>
      </c>
      <c r="R48" s="28">
        <v>82255</v>
      </c>
      <c r="S48" s="28">
        <v>54013</v>
      </c>
      <c r="T48" s="28">
        <v>38753</v>
      </c>
      <c r="U48" s="22">
        <v>-21343</v>
      </c>
      <c r="V48" s="28">
        <v>-10368</v>
      </c>
      <c r="W48" s="28">
        <v>13815</v>
      </c>
      <c r="X48" s="28">
        <v>-72954</v>
      </c>
      <c r="Y48" s="22">
        <v>-67998</v>
      </c>
    </row>
    <row r="49" spans="1:25" ht="13.5">
      <c r="A49" s="2" t="s">
        <v>0</v>
      </c>
      <c r="B49" s="28">
        <v>-7874</v>
      </c>
      <c r="C49" s="28">
        <v>-6636</v>
      </c>
      <c r="D49" s="28">
        <v>-58976</v>
      </c>
      <c r="E49" s="22">
        <v>-138858</v>
      </c>
      <c r="F49" s="28">
        <v>-238878</v>
      </c>
      <c r="G49" s="28">
        <v>-228144</v>
      </c>
      <c r="H49" s="28">
        <v>-194659</v>
      </c>
      <c r="I49" s="22">
        <v>-242107</v>
      </c>
      <c r="J49" s="28">
        <v>-259134</v>
      </c>
      <c r="K49" s="28">
        <v>-224034</v>
      </c>
      <c r="L49" s="28">
        <v>-207885</v>
      </c>
      <c r="M49" s="22">
        <v>-225094</v>
      </c>
      <c r="N49" s="28">
        <v>-222103</v>
      </c>
      <c r="O49" s="28">
        <v>-191910</v>
      </c>
      <c r="P49" s="28">
        <v>-160056</v>
      </c>
      <c r="Q49" s="22">
        <v>-167245</v>
      </c>
      <c r="R49" s="28">
        <v>-180370</v>
      </c>
      <c r="S49" s="28">
        <v>-142653</v>
      </c>
      <c r="T49" s="28">
        <v>-129572</v>
      </c>
      <c r="U49" s="22">
        <v>-175186</v>
      </c>
      <c r="V49" s="28">
        <v>-82825</v>
      </c>
      <c r="W49" s="28">
        <v>-63921</v>
      </c>
      <c r="X49" s="28">
        <v>-101055</v>
      </c>
      <c r="Y49" s="22">
        <v>-42151</v>
      </c>
    </row>
    <row r="50" spans="1:25" ht="13.5">
      <c r="A50" s="2" t="s">
        <v>158</v>
      </c>
      <c r="B50" s="28">
        <v>1310369</v>
      </c>
      <c r="C50" s="28">
        <v>1111639</v>
      </c>
      <c r="D50" s="28">
        <v>937560</v>
      </c>
      <c r="E50" s="22">
        <v>734176</v>
      </c>
      <c r="F50" s="28">
        <v>267444</v>
      </c>
      <c r="G50" s="28">
        <v>207146</v>
      </c>
      <c r="H50" s="28">
        <v>245583</v>
      </c>
      <c r="I50" s="22">
        <v>238031</v>
      </c>
      <c r="J50" s="28">
        <v>121393</v>
      </c>
      <c r="K50" s="28">
        <v>-16456</v>
      </c>
      <c r="L50" s="28">
        <v>-32853</v>
      </c>
      <c r="M50" s="22">
        <v>-79710</v>
      </c>
      <c r="N50" s="28">
        <v>-80545</v>
      </c>
      <c r="O50" s="28">
        <v>-97495</v>
      </c>
      <c r="P50" s="28">
        <v>-41304</v>
      </c>
      <c r="Q50" s="22">
        <v>7078</v>
      </c>
      <c r="R50" s="28">
        <v>-98114</v>
      </c>
      <c r="S50" s="28">
        <v>-88640</v>
      </c>
      <c r="T50" s="28">
        <v>-90819</v>
      </c>
      <c r="U50" s="22">
        <v>-196529</v>
      </c>
      <c r="V50" s="28">
        <v>-93193</v>
      </c>
      <c r="W50" s="28">
        <v>-50106</v>
      </c>
      <c r="X50" s="28">
        <v>-174009</v>
      </c>
      <c r="Y50" s="22">
        <v>-110149</v>
      </c>
    </row>
    <row r="51" spans="1:25" ht="13.5">
      <c r="A51" s="6" t="s">
        <v>1</v>
      </c>
      <c r="B51" s="28">
        <v>252006</v>
      </c>
      <c r="C51" s="28">
        <v>238617</v>
      </c>
      <c r="D51" s="28">
        <v>227849</v>
      </c>
      <c r="E51" s="22">
        <v>174479</v>
      </c>
      <c r="F51" s="28">
        <v>94720</v>
      </c>
      <c r="G51" s="28">
        <v>99651</v>
      </c>
      <c r="H51" s="28">
        <v>105365</v>
      </c>
      <c r="I51" s="22">
        <v>102795</v>
      </c>
      <c r="J51" s="28">
        <v>92024</v>
      </c>
      <c r="K51" s="28">
        <v>96224</v>
      </c>
      <c r="L51" s="28">
        <v>100847</v>
      </c>
      <c r="M51" s="22">
        <v>102660</v>
      </c>
      <c r="N51" s="28">
        <v>127119</v>
      </c>
      <c r="O51" s="28">
        <v>130222</v>
      </c>
      <c r="P51" s="28">
        <v>92864</v>
      </c>
      <c r="Q51" s="22">
        <v>96838</v>
      </c>
      <c r="R51" s="28">
        <v>91369</v>
      </c>
      <c r="S51" s="28">
        <v>100212</v>
      </c>
      <c r="T51" s="28">
        <v>108791</v>
      </c>
      <c r="U51" s="22">
        <v>102733</v>
      </c>
      <c r="V51" s="28">
        <v>131360</v>
      </c>
      <c r="W51" s="28">
        <v>90086</v>
      </c>
      <c r="X51" s="28">
        <v>122937</v>
      </c>
      <c r="Y51" s="22">
        <v>141605</v>
      </c>
    </row>
    <row r="52" spans="1:25" ht="13.5">
      <c r="A52" s="6" t="s">
        <v>159</v>
      </c>
      <c r="B52" s="28">
        <v>28174249</v>
      </c>
      <c r="C52" s="28">
        <v>27095651</v>
      </c>
      <c r="D52" s="28">
        <v>25537590</v>
      </c>
      <c r="E52" s="22">
        <v>24608176</v>
      </c>
      <c r="F52" s="28">
        <v>23353122</v>
      </c>
      <c r="G52" s="28">
        <v>22526031</v>
      </c>
      <c r="H52" s="28">
        <v>21729600</v>
      </c>
      <c r="I52" s="22">
        <v>21367471</v>
      </c>
      <c r="J52" s="28">
        <v>20715720</v>
      </c>
      <c r="K52" s="28">
        <v>20180822</v>
      </c>
      <c r="L52" s="28">
        <v>19634782</v>
      </c>
      <c r="M52" s="22">
        <v>19559940</v>
      </c>
      <c r="N52" s="28">
        <v>19318773</v>
      </c>
      <c r="O52" s="28">
        <v>19094190</v>
      </c>
      <c r="P52" s="28">
        <v>18847313</v>
      </c>
      <c r="Q52" s="22">
        <v>18975905</v>
      </c>
      <c r="R52" s="28">
        <v>18638350</v>
      </c>
      <c r="S52" s="28">
        <v>18442784</v>
      </c>
      <c r="T52" s="28">
        <v>18255320</v>
      </c>
      <c r="U52" s="22">
        <v>18189545</v>
      </c>
      <c r="V52" s="28">
        <v>18189519</v>
      </c>
      <c r="W52" s="28">
        <v>18089482</v>
      </c>
      <c r="X52" s="28">
        <v>18092300</v>
      </c>
      <c r="Y52" s="22">
        <v>18141419</v>
      </c>
    </row>
    <row r="53" spans="1:25" ht="14.25" thickBot="1">
      <c r="A53" s="7" t="s">
        <v>160</v>
      </c>
      <c r="B53" s="28">
        <v>52167187</v>
      </c>
      <c r="C53" s="28">
        <v>50489209</v>
      </c>
      <c r="D53" s="28">
        <v>45542539</v>
      </c>
      <c r="E53" s="22">
        <v>43418453</v>
      </c>
      <c r="F53" s="28">
        <v>39897421</v>
      </c>
      <c r="G53" s="28">
        <v>39402421</v>
      </c>
      <c r="H53" s="28">
        <v>38493403</v>
      </c>
      <c r="I53" s="22">
        <v>37102221</v>
      </c>
      <c r="J53" s="28">
        <v>35674986</v>
      </c>
      <c r="K53" s="28">
        <v>35257362</v>
      </c>
      <c r="L53" s="28">
        <v>33483538</v>
      </c>
      <c r="M53" s="22">
        <v>33748337</v>
      </c>
      <c r="N53" s="28">
        <v>33576724</v>
      </c>
      <c r="O53" s="28">
        <v>32633443</v>
      </c>
      <c r="P53" s="28">
        <v>30725345</v>
      </c>
      <c r="Q53" s="22">
        <v>31176038</v>
      </c>
      <c r="R53" s="28">
        <v>31043123</v>
      </c>
      <c r="S53" s="28">
        <v>29797074</v>
      </c>
      <c r="T53" s="28">
        <v>27387854</v>
      </c>
      <c r="U53" s="22">
        <v>27744467</v>
      </c>
      <c r="V53" s="28">
        <v>28275614</v>
      </c>
      <c r="W53" s="28">
        <v>28535828</v>
      </c>
      <c r="X53" s="28">
        <v>28275248</v>
      </c>
      <c r="Y53" s="22">
        <v>28669911</v>
      </c>
    </row>
    <row r="54" spans="1:25" ht="14.25" thickTop="1">
      <c r="A54" s="8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</row>
    <row r="56" ht="13.5">
      <c r="A56" s="20" t="s">
        <v>165</v>
      </c>
    </row>
    <row r="57" ht="13.5">
      <c r="A57" s="20" t="s">
        <v>166</v>
      </c>
    </row>
  </sheetData>
  <mergeCells count="1">
    <mergeCell ref="B6:Y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2:G69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161</v>
      </c>
      <c r="B2" s="14">
        <v>6420</v>
      </c>
      <c r="C2" s="14"/>
      <c r="D2" s="14"/>
      <c r="E2" s="14"/>
      <c r="F2" s="14"/>
      <c r="G2" s="14"/>
    </row>
    <row r="3" spans="1:7" ht="14.25" thickBot="1">
      <c r="A3" s="11" t="s">
        <v>162</v>
      </c>
      <c r="B3" s="1" t="s">
        <v>163</v>
      </c>
      <c r="C3" s="1"/>
      <c r="D3" s="1"/>
      <c r="E3" s="1"/>
      <c r="F3" s="1"/>
      <c r="G3" s="1"/>
    </row>
    <row r="4" spans="1:7" ht="14.25" thickTop="1">
      <c r="A4" s="10" t="s">
        <v>58</v>
      </c>
      <c r="B4" s="15" t="str">
        <f>HYPERLINK("http://www.kabupro.jp/mark/20130627/S000DTMS.htm","有価証券報告書")</f>
        <v>有価証券報告書</v>
      </c>
      <c r="C4" s="15" t="str">
        <f>HYPERLINK("http://www.kabupro.jp/mark/20130627/S000DTMS.htm","有価証券報告書")</f>
        <v>有価証券報告書</v>
      </c>
      <c r="D4" s="15" t="str">
        <f>HYPERLINK("http://www.kabupro.jp/mark/20120628/S000B7A4.htm","有価証券報告書")</f>
        <v>有価証券報告書</v>
      </c>
      <c r="E4" s="15" t="str">
        <f>HYPERLINK("http://www.kabupro.jp/mark/20110629/S0008NQN.htm","有価証券報告書")</f>
        <v>有価証券報告書</v>
      </c>
      <c r="F4" s="15" t="str">
        <f>HYPERLINK("http://www.kabupro.jp/mark/20100629/S00064SG.htm","有価証券報告書")</f>
        <v>有価証券報告書</v>
      </c>
      <c r="G4" s="15" t="str">
        <f>HYPERLINK("http://www.kabupro.jp/mark/20090629/S0003ELW.htm","有価証券報告書")</f>
        <v>有価証券報告書</v>
      </c>
    </row>
    <row r="5" spans="1:7" ht="14.25" thickBot="1">
      <c r="A5" s="11" t="s">
        <v>59</v>
      </c>
      <c r="B5" s="1" t="s">
        <v>65</v>
      </c>
      <c r="C5" s="1" t="s">
        <v>65</v>
      </c>
      <c r="D5" s="1" t="s">
        <v>69</v>
      </c>
      <c r="E5" s="1" t="s">
        <v>71</v>
      </c>
      <c r="F5" s="1" t="s">
        <v>73</v>
      </c>
      <c r="G5" s="1" t="s">
        <v>75</v>
      </c>
    </row>
    <row r="6" spans="1:7" ht="15" thickBot="1" thickTop="1">
      <c r="A6" s="10" t="s">
        <v>60</v>
      </c>
      <c r="B6" s="18" t="s">
        <v>225</v>
      </c>
      <c r="C6" s="19"/>
      <c r="D6" s="19"/>
      <c r="E6" s="19"/>
      <c r="F6" s="19"/>
      <c r="G6" s="19"/>
    </row>
    <row r="7" spans="1:7" ht="14.25" thickTop="1">
      <c r="A7" s="12" t="s">
        <v>61</v>
      </c>
      <c r="B7" s="16" t="s">
        <v>66</v>
      </c>
      <c r="C7" s="16" t="s">
        <v>66</v>
      </c>
      <c r="D7" s="16" t="s">
        <v>66</v>
      </c>
      <c r="E7" s="16" t="s">
        <v>66</v>
      </c>
      <c r="F7" s="16" t="s">
        <v>66</v>
      </c>
      <c r="G7" s="16" t="s">
        <v>66</v>
      </c>
    </row>
    <row r="8" spans="1:7" ht="13.5">
      <c r="A8" s="13" t="s">
        <v>62</v>
      </c>
      <c r="B8" s="17" t="s">
        <v>167</v>
      </c>
      <c r="C8" s="17" t="s">
        <v>168</v>
      </c>
      <c r="D8" s="17" t="s">
        <v>169</v>
      </c>
      <c r="E8" s="17" t="s">
        <v>170</v>
      </c>
      <c r="F8" s="17" t="s">
        <v>171</v>
      </c>
      <c r="G8" s="17" t="s">
        <v>172</v>
      </c>
    </row>
    <row r="9" spans="1:7" ht="13.5">
      <c r="A9" s="13" t="s">
        <v>63</v>
      </c>
      <c r="B9" s="17" t="s">
        <v>67</v>
      </c>
      <c r="C9" s="17" t="s">
        <v>68</v>
      </c>
      <c r="D9" s="17" t="s">
        <v>70</v>
      </c>
      <c r="E9" s="17" t="s">
        <v>72</v>
      </c>
      <c r="F9" s="17" t="s">
        <v>74</v>
      </c>
      <c r="G9" s="17" t="s">
        <v>76</v>
      </c>
    </row>
    <row r="10" spans="1:7" ht="14.25" thickBot="1">
      <c r="A10" s="13" t="s">
        <v>64</v>
      </c>
      <c r="B10" s="17" t="s">
        <v>78</v>
      </c>
      <c r="C10" s="17" t="s">
        <v>78</v>
      </c>
      <c r="D10" s="17" t="s">
        <v>78</v>
      </c>
      <c r="E10" s="17" t="s">
        <v>78</v>
      </c>
      <c r="F10" s="17" t="s">
        <v>78</v>
      </c>
      <c r="G10" s="17" t="s">
        <v>78</v>
      </c>
    </row>
    <row r="11" spans="1:7" ht="14.25" thickTop="1">
      <c r="A11" s="26" t="s">
        <v>173</v>
      </c>
      <c r="B11" s="21">
        <v>23275892</v>
      </c>
      <c r="C11" s="21">
        <v>19822509</v>
      </c>
      <c r="D11" s="21">
        <v>17226508</v>
      </c>
      <c r="E11" s="21">
        <v>15636171</v>
      </c>
      <c r="F11" s="21">
        <v>17333209</v>
      </c>
      <c r="G11" s="21">
        <v>17643958</v>
      </c>
    </row>
    <row r="12" spans="1:7" ht="13.5">
      <c r="A12" s="6" t="s">
        <v>174</v>
      </c>
      <c r="B12" s="22">
        <v>17245925</v>
      </c>
      <c r="C12" s="22">
        <v>14370631</v>
      </c>
      <c r="D12" s="22">
        <v>12315283</v>
      </c>
      <c r="E12" s="22">
        <v>10989979</v>
      </c>
      <c r="F12" s="22">
        <v>11516777</v>
      </c>
      <c r="G12" s="22">
        <v>11831289</v>
      </c>
    </row>
    <row r="13" spans="1:7" ht="13.5">
      <c r="A13" s="6" t="s">
        <v>175</v>
      </c>
      <c r="B13" s="22">
        <v>40521817</v>
      </c>
      <c r="C13" s="22">
        <v>34193140</v>
      </c>
      <c r="D13" s="22">
        <v>29541792</v>
      </c>
      <c r="E13" s="22">
        <v>26626151</v>
      </c>
      <c r="F13" s="22">
        <v>28849986</v>
      </c>
      <c r="G13" s="22">
        <v>29475248</v>
      </c>
    </row>
    <row r="14" spans="1:7" ht="13.5">
      <c r="A14" s="2" t="s">
        <v>176</v>
      </c>
      <c r="B14" s="22">
        <v>764145</v>
      </c>
      <c r="C14" s="22">
        <v>688748</v>
      </c>
      <c r="D14" s="22">
        <v>506345</v>
      </c>
      <c r="E14" s="22">
        <v>619438</v>
      </c>
      <c r="F14" s="22">
        <v>783675</v>
      </c>
      <c r="G14" s="22">
        <v>626944</v>
      </c>
    </row>
    <row r="15" spans="1:7" ht="13.5">
      <c r="A15" s="2" t="s">
        <v>177</v>
      </c>
      <c r="B15" s="22">
        <v>15622473</v>
      </c>
      <c r="C15" s="22">
        <v>13674362</v>
      </c>
      <c r="D15" s="22">
        <v>11467137</v>
      </c>
      <c r="E15" s="22">
        <v>10489254</v>
      </c>
      <c r="F15" s="22">
        <v>11764852</v>
      </c>
      <c r="G15" s="22">
        <v>11973220</v>
      </c>
    </row>
    <row r="16" spans="1:7" ht="13.5">
      <c r="A16" s="2" t="s">
        <v>178</v>
      </c>
      <c r="B16" s="22">
        <v>114171</v>
      </c>
      <c r="C16" s="22">
        <v>90381</v>
      </c>
      <c r="D16" s="22">
        <v>129748</v>
      </c>
      <c r="E16" s="22">
        <v>103871</v>
      </c>
      <c r="F16" s="22">
        <v>111056</v>
      </c>
      <c r="G16" s="22">
        <v>213719</v>
      </c>
    </row>
    <row r="17" spans="1:7" ht="13.5">
      <c r="A17" s="2" t="s">
        <v>179</v>
      </c>
      <c r="B17" s="22">
        <v>16500790</v>
      </c>
      <c r="C17" s="22">
        <v>14453492</v>
      </c>
      <c r="D17" s="22">
        <v>12103232</v>
      </c>
      <c r="E17" s="22">
        <v>11212564</v>
      </c>
      <c r="F17" s="22">
        <v>12659583</v>
      </c>
      <c r="G17" s="22">
        <v>12813884</v>
      </c>
    </row>
    <row r="18" spans="1:7" ht="13.5">
      <c r="A18" s="2" t="s">
        <v>180</v>
      </c>
      <c r="B18" s="22">
        <v>6321</v>
      </c>
      <c r="C18" s="22">
        <v>26616</v>
      </c>
      <c r="D18" s="22">
        <v>16061</v>
      </c>
      <c r="E18" s="22">
        <v>8405</v>
      </c>
      <c r="F18" s="22">
        <v>5673</v>
      </c>
      <c r="G18" s="22">
        <v>74326</v>
      </c>
    </row>
    <row r="19" spans="1:7" ht="13.5">
      <c r="A19" s="2" t="s">
        <v>181</v>
      </c>
      <c r="B19" s="22">
        <v>1110011</v>
      </c>
      <c r="C19" s="22">
        <v>764145</v>
      </c>
      <c r="D19" s="22">
        <v>688748</v>
      </c>
      <c r="E19" s="22">
        <v>506345</v>
      </c>
      <c r="F19" s="22">
        <v>619438</v>
      </c>
      <c r="G19" s="22">
        <v>783675</v>
      </c>
    </row>
    <row r="20" spans="1:7" ht="13.5">
      <c r="A20" s="2" t="s">
        <v>182</v>
      </c>
      <c r="B20" s="22">
        <v>15384457</v>
      </c>
      <c r="C20" s="22">
        <v>13662730</v>
      </c>
      <c r="D20" s="22">
        <v>11398422</v>
      </c>
      <c r="E20" s="22">
        <v>10697813</v>
      </c>
      <c r="F20" s="22">
        <v>12034471</v>
      </c>
      <c r="G20" s="22">
        <v>11955883</v>
      </c>
    </row>
    <row r="21" spans="1:7" ht="13.5">
      <c r="A21" s="6" t="s">
        <v>183</v>
      </c>
      <c r="B21" s="22">
        <v>15090546</v>
      </c>
      <c r="C21" s="22">
        <v>12934820</v>
      </c>
      <c r="D21" s="22">
        <v>10848610</v>
      </c>
      <c r="E21" s="22">
        <v>9348717</v>
      </c>
      <c r="F21" s="22">
        <v>10004865</v>
      </c>
      <c r="G21" s="22">
        <v>10352183</v>
      </c>
    </row>
    <row r="22" spans="1:7" ht="13.5">
      <c r="A22" s="6" t="s">
        <v>184</v>
      </c>
      <c r="B22" s="22">
        <v>30475003</v>
      </c>
      <c r="C22" s="22">
        <v>26597550</v>
      </c>
      <c r="D22" s="22">
        <v>22247032</v>
      </c>
      <c r="E22" s="22">
        <v>20046530</v>
      </c>
      <c r="F22" s="22">
        <v>22039337</v>
      </c>
      <c r="G22" s="22">
        <v>22308066</v>
      </c>
    </row>
    <row r="23" spans="1:7" ht="13.5">
      <c r="A23" s="7" t="s">
        <v>185</v>
      </c>
      <c r="B23" s="22">
        <v>10046813</v>
      </c>
      <c r="C23" s="22">
        <v>7595589</v>
      </c>
      <c r="D23" s="22">
        <v>7294760</v>
      </c>
      <c r="E23" s="22">
        <v>6579620</v>
      </c>
      <c r="F23" s="22">
        <v>6810649</v>
      </c>
      <c r="G23" s="22">
        <v>7167181</v>
      </c>
    </row>
    <row r="24" spans="1:7" ht="13.5">
      <c r="A24" s="6" t="s">
        <v>186</v>
      </c>
      <c r="B24" s="22">
        <v>1375696</v>
      </c>
      <c r="C24" s="22">
        <v>1153261</v>
      </c>
      <c r="D24" s="22">
        <v>1077898</v>
      </c>
      <c r="E24" s="22">
        <v>999465</v>
      </c>
      <c r="F24" s="22">
        <v>1045357</v>
      </c>
      <c r="G24" s="22">
        <v>1107837</v>
      </c>
    </row>
    <row r="25" spans="1:7" ht="13.5">
      <c r="A25" s="6" t="s">
        <v>187</v>
      </c>
      <c r="B25" s="22">
        <v>148457</v>
      </c>
      <c r="C25" s="22">
        <v>161448</v>
      </c>
      <c r="D25" s="22">
        <v>128469</v>
      </c>
      <c r="E25" s="22">
        <v>110829</v>
      </c>
      <c r="F25" s="22">
        <v>130242</v>
      </c>
      <c r="G25" s="22">
        <v>116092</v>
      </c>
    </row>
    <row r="26" spans="1:7" ht="13.5">
      <c r="A26" s="6" t="s">
        <v>188</v>
      </c>
      <c r="B26" s="22">
        <v>190033</v>
      </c>
      <c r="C26" s="22">
        <v>167865</v>
      </c>
      <c r="D26" s="22">
        <v>192331</v>
      </c>
      <c r="E26" s="22">
        <v>465590</v>
      </c>
      <c r="F26" s="22">
        <v>554695</v>
      </c>
      <c r="G26" s="22">
        <v>519220</v>
      </c>
    </row>
    <row r="27" spans="1:7" ht="13.5">
      <c r="A27" s="6" t="s">
        <v>189</v>
      </c>
      <c r="B27" s="22">
        <v>2049620</v>
      </c>
      <c r="C27" s="22">
        <v>1787005</v>
      </c>
      <c r="D27" s="22">
        <v>1747948</v>
      </c>
      <c r="E27" s="22">
        <v>1692881</v>
      </c>
      <c r="F27" s="22">
        <v>1722650</v>
      </c>
      <c r="G27" s="22">
        <v>1703603</v>
      </c>
    </row>
    <row r="28" spans="1:7" ht="13.5">
      <c r="A28" s="6" t="s">
        <v>190</v>
      </c>
      <c r="B28" s="22">
        <v>409497</v>
      </c>
      <c r="C28" s="22">
        <v>364991</v>
      </c>
      <c r="D28" s="22">
        <v>334489</v>
      </c>
      <c r="E28" s="22">
        <v>304137</v>
      </c>
      <c r="F28" s="22">
        <v>296985</v>
      </c>
      <c r="G28" s="22">
        <v>293382</v>
      </c>
    </row>
    <row r="29" spans="1:7" ht="13.5">
      <c r="A29" s="6" t="s">
        <v>191</v>
      </c>
      <c r="B29" s="22">
        <v>413827</v>
      </c>
      <c r="C29" s="22">
        <v>287881</v>
      </c>
      <c r="D29" s="22">
        <v>297555</v>
      </c>
      <c r="E29" s="22">
        <v>230092</v>
      </c>
      <c r="F29" s="22">
        <v>211464</v>
      </c>
      <c r="G29" s="22">
        <v>229363</v>
      </c>
    </row>
    <row r="30" spans="1:7" ht="13.5">
      <c r="A30" s="6" t="s">
        <v>192</v>
      </c>
      <c r="B30" s="22">
        <v>106716</v>
      </c>
      <c r="C30" s="22">
        <v>147804</v>
      </c>
      <c r="D30" s="22">
        <v>42255</v>
      </c>
      <c r="E30" s="22">
        <v>122494</v>
      </c>
      <c r="F30" s="22">
        <v>89841</v>
      </c>
      <c r="G30" s="22">
        <v>48604</v>
      </c>
    </row>
    <row r="31" spans="1:7" ht="13.5">
      <c r="A31" s="6" t="s">
        <v>193</v>
      </c>
      <c r="B31" s="22">
        <v>113071</v>
      </c>
      <c r="C31" s="22">
        <v>10941</v>
      </c>
      <c r="D31" s="22">
        <v>10055</v>
      </c>
      <c r="E31" s="22">
        <v>35762</v>
      </c>
      <c r="F31" s="22">
        <v>5940</v>
      </c>
      <c r="G31" s="22">
        <v>6528</v>
      </c>
    </row>
    <row r="32" spans="1:7" ht="13.5">
      <c r="A32" s="6" t="s">
        <v>194</v>
      </c>
      <c r="B32" s="22">
        <v>303816</v>
      </c>
      <c r="C32" s="22">
        <v>289832</v>
      </c>
      <c r="D32" s="22">
        <v>279952</v>
      </c>
      <c r="E32" s="22">
        <v>278916</v>
      </c>
      <c r="F32" s="22">
        <v>287930</v>
      </c>
      <c r="G32" s="22">
        <v>277050</v>
      </c>
    </row>
    <row r="33" spans="1:7" ht="13.5">
      <c r="A33" s="6" t="s">
        <v>195</v>
      </c>
      <c r="B33" s="22">
        <v>28137</v>
      </c>
      <c r="C33" s="22"/>
      <c r="D33" s="22">
        <v>10765</v>
      </c>
      <c r="E33" s="22"/>
      <c r="F33" s="22"/>
      <c r="G33" s="22">
        <v>49419</v>
      </c>
    </row>
    <row r="34" spans="1:7" ht="13.5">
      <c r="A34" s="6" t="s">
        <v>196</v>
      </c>
      <c r="B34" s="22">
        <v>107311</v>
      </c>
      <c r="C34" s="22">
        <v>144681</v>
      </c>
      <c r="D34" s="22">
        <v>169859</v>
      </c>
      <c r="E34" s="22">
        <v>148717</v>
      </c>
      <c r="F34" s="22">
        <v>161415</v>
      </c>
      <c r="G34" s="22">
        <v>168521</v>
      </c>
    </row>
    <row r="35" spans="1:7" ht="13.5">
      <c r="A35" s="6" t="s">
        <v>197</v>
      </c>
      <c r="B35" s="22">
        <v>87852</v>
      </c>
      <c r="C35" s="22">
        <v>96307</v>
      </c>
      <c r="D35" s="22">
        <v>101418</v>
      </c>
      <c r="E35" s="22">
        <v>104068</v>
      </c>
      <c r="F35" s="22">
        <v>113602</v>
      </c>
      <c r="G35" s="22">
        <v>117030</v>
      </c>
    </row>
    <row r="36" spans="1:7" ht="13.5">
      <c r="A36" s="6" t="s">
        <v>86</v>
      </c>
      <c r="B36" s="22">
        <v>949375</v>
      </c>
      <c r="C36" s="22">
        <v>898411</v>
      </c>
      <c r="D36" s="22">
        <v>841890</v>
      </c>
      <c r="E36" s="22">
        <v>739531</v>
      </c>
      <c r="F36" s="22">
        <v>855446</v>
      </c>
      <c r="G36" s="22">
        <v>871256</v>
      </c>
    </row>
    <row r="37" spans="1:7" ht="13.5">
      <c r="A37" s="6" t="s">
        <v>198</v>
      </c>
      <c r="B37" s="22">
        <v>6283414</v>
      </c>
      <c r="C37" s="22">
        <v>5510433</v>
      </c>
      <c r="D37" s="22">
        <v>5234889</v>
      </c>
      <c r="E37" s="22">
        <v>5232489</v>
      </c>
      <c r="F37" s="22">
        <v>5475572</v>
      </c>
      <c r="G37" s="22">
        <v>5507911</v>
      </c>
    </row>
    <row r="38" spans="1:7" ht="14.25" thickBot="1">
      <c r="A38" s="25" t="s">
        <v>199</v>
      </c>
      <c r="B38" s="23">
        <v>3763399</v>
      </c>
      <c r="C38" s="23">
        <v>2085155</v>
      </c>
      <c r="D38" s="23">
        <v>2059870</v>
      </c>
      <c r="E38" s="23">
        <v>1347131</v>
      </c>
      <c r="F38" s="23">
        <v>1335077</v>
      </c>
      <c r="G38" s="23">
        <v>1659270</v>
      </c>
    </row>
    <row r="39" spans="1:7" ht="14.25" thickTop="1">
      <c r="A39" s="6" t="s">
        <v>200</v>
      </c>
      <c r="B39" s="22">
        <v>3798</v>
      </c>
      <c r="C39" s="22">
        <v>3598</v>
      </c>
      <c r="D39" s="22">
        <v>2568</v>
      </c>
      <c r="E39" s="22">
        <v>3536</v>
      </c>
      <c r="F39" s="22">
        <v>5527</v>
      </c>
      <c r="G39" s="22">
        <v>7329</v>
      </c>
    </row>
    <row r="40" spans="1:7" ht="13.5">
      <c r="A40" s="6" t="s">
        <v>201</v>
      </c>
      <c r="B40" s="22">
        <v>3577</v>
      </c>
      <c r="C40" s="22">
        <v>4228</v>
      </c>
      <c r="D40" s="22">
        <v>5679</v>
      </c>
      <c r="E40" s="22">
        <v>3967</v>
      </c>
      <c r="F40" s="22">
        <v>2977</v>
      </c>
      <c r="G40" s="22">
        <v>3312</v>
      </c>
    </row>
    <row r="41" spans="1:7" ht="13.5">
      <c r="A41" s="6" t="s">
        <v>202</v>
      </c>
      <c r="B41" s="22">
        <v>133064</v>
      </c>
      <c r="C41" s="22">
        <v>90889</v>
      </c>
      <c r="D41" s="22">
        <v>29870</v>
      </c>
      <c r="E41" s="22">
        <v>24677</v>
      </c>
      <c r="F41" s="22">
        <v>24121</v>
      </c>
      <c r="G41" s="22">
        <v>31980</v>
      </c>
    </row>
    <row r="42" spans="1:7" ht="13.5">
      <c r="A42" s="6" t="s">
        <v>203</v>
      </c>
      <c r="B42" s="22">
        <v>79586</v>
      </c>
      <c r="C42" s="22">
        <v>74044</v>
      </c>
      <c r="D42" s="22">
        <v>55405</v>
      </c>
      <c r="E42" s="22">
        <v>49034</v>
      </c>
      <c r="F42" s="22">
        <v>49108</v>
      </c>
      <c r="G42" s="22">
        <v>49612</v>
      </c>
    </row>
    <row r="43" spans="1:7" ht="13.5">
      <c r="A43" s="6" t="s">
        <v>204</v>
      </c>
      <c r="B43" s="22">
        <v>22140</v>
      </c>
      <c r="C43" s="22">
        <v>12148</v>
      </c>
      <c r="D43" s="22">
        <v>10164</v>
      </c>
      <c r="E43" s="22">
        <v>7132</v>
      </c>
      <c r="F43" s="22">
        <v>6868</v>
      </c>
      <c r="G43" s="22"/>
    </row>
    <row r="44" spans="1:7" ht="13.5">
      <c r="A44" s="6" t="s">
        <v>205</v>
      </c>
      <c r="B44" s="22">
        <v>151200</v>
      </c>
      <c r="C44" s="22"/>
      <c r="D44" s="22"/>
      <c r="E44" s="22"/>
      <c r="F44" s="22"/>
      <c r="G44" s="22"/>
    </row>
    <row r="45" spans="1:7" ht="13.5">
      <c r="A45" s="6" t="s">
        <v>206</v>
      </c>
      <c r="B45" s="22">
        <v>28272</v>
      </c>
      <c r="C45" s="22">
        <v>24749</v>
      </c>
      <c r="D45" s="22">
        <v>20064</v>
      </c>
      <c r="E45" s="22">
        <v>19521</v>
      </c>
      <c r="F45" s="22">
        <v>25895</v>
      </c>
      <c r="G45" s="22">
        <v>25922</v>
      </c>
    </row>
    <row r="46" spans="1:7" ht="13.5">
      <c r="A46" s="6" t="s">
        <v>207</v>
      </c>
      <c r="B46" s="22"/>
      <c r="C46" s="22">
        <v>3199</v>
      </c>
      <c r="D46" s="22">
        <v>376</v>
      </c>
      <c r="E46" s="22">
        <v>2175</v>
      </c>
      <c r="F46" s="22">
        <v>7447</v>
      </c>
      <c r="G46" s="22">
        <v>6845</v>
      </c>
    </row>
    <row r="47" spans="1:7" ht="13.5">
      <c r="A47" s="6" t="s">
        <v>208</v>
      </c>
      <c r="B47" s="22">
        <v>1960</v>
      </c>
      <c r="C47" s="22">
        <v>604</v>
      </c>
      <c r="D47" s="22">
        <v>3096</v>
      </c>
      <c r="E47" s="22">
        <v>626</v>
      </c>
      <c r="F47" s="22">
        <v>25261</v>
      </c>
      <c r="G47" s="22"/>
    </row>
    <row r="48" spans="1:7" ht="13.5">
      <c r="A48" s="6" t="s">
        <v>209</v>
      </c>
      <c r="B48" s="22"/>
      <c r="C48" s="22">
        <v>58556</v>
      </c>
      <c r="D48" s="22"/>
      <c r="E48" s="22"/>
      <c r="F48" s="22"/>
      <c r="G48" s="22"/>
    </row>
    <row r="49" spans="1:7" ht="13.5">
      <c r="A49" s="6" t="s">
        <v>86</v>
      </c>
      <c r="B49" s="22">
        <v>97037</v>
      </c>
      <c r="C49" s="22">
        <v>78188</v>
      </c>
      <c r="D49" s="22">
        <v>45042</v>
      </c>
      <c r="E49" s="22">
        <v>48469</v>
      </c>
      <c r="F49" s="22">
        <v>46347</v>
      </c>
      <c r="G49" s="22">
        <v>67902</v>
      </c>
    </row>
    <row r="50" spans="1:7" ht="13.5">
      <c r="A50" s="6" t="s">
        <v>210</v>
      </c>
      <c r="B50" s="22">
        <v>520639</v>
      </c>
      <c r="C50" s="22">
        <v>350207</v>
      </c>
      <c r="D50" s="22">
        <v>172268</v>
      </c>
      <c r="E50" s="22">
        <v>159141</v>
      </c>
      <c r="F50" s="22">
        <v>193555</v>
      </c>
      <c r="G50" s="22">
        <v>205433</v>
      </c>
    </row>
    <row r="51" spans="1:7" ht="13.5">
      <c r="A51" s="6" t="s">
        <v>211</v>
      </c>
      <c r="B51" s="22">
        <v>2564</v>
      </c>
      <c r="C51" s="22">
        <v>2980</v>
      </c>
      <c r="D51" s="22">
        <v>3616</v>
      </c>
      <c r="E51" s="22">
        <v>1732</v>
      </c>
      <c r="F51" s="22">
        <v>1445</v>
      </c>
      <c r="G51" s="22">
        <v>3700</v>
      </c>
    </row>
    <row r="52" spans="1:7" ht="13.5">
      <c r="A52" s="6" t="s">
        <v>212</v>
      </c>
      <c r="B52" s="22"/>
      <c r="C52" s="22">
        <v>223</v>
      </c>
      <c r="D52" s="22">
        <v>70162</v>
      </c>
      <c r="E52" s="22">
        <v>59393</v>
      </c>
      <c r="F52" s="22">
        <v>22461</v>
      </c>
      <c r="G52" s="22">
        <v>37186</v>
      </c>
    </row>
    <row r="53" spans="1:7" ht="13.5">
      <c r="A53" s="6" t="s">
        <v>213</v>
      </c>
      <c r="B53" s="22">
        <v>519</v>
      </c>
      <c r="C53" s="22">
        <v>589</v>
      </c>
      <c r="D53" s="22">
        <v>33550</v>
      </c>
      <c r="E53" s="22">
        <v>57335</v>
      </c>
      <c r="F53" s="22">
        <v>24208</v>
      </c>
      <c r="G53" s="22">
        <v>98817</v>
      </c>
    </row>
    <row r="54" spans="1:7" ht="13.5">
      <c r="A54" s="6" t="s">
        <v>214</v>
      </c>
      <c r="B54" s="22">
        <v>16636</v>
      </c>
      <c r="C54" s="22">
        <v>17690</v>
      </c>
      <c r="D54" s="22">
        <v>12484</v>
      </c>
      <c r="E54" s="22">
        <v>9549</v>
      </c>
      <c r="F54" s="22">
        <v>16306</v>
      </c>
      <c r="G54" s="22">
        <v>18414</v>
      </c>
    </row>
    <row r="55" spans="1:7" ht="13.5">
      <c r="A55" s="6" t="s">
        <v>86</v>
      </c>
      <c r="B55" s="22">
        <v>14564</v>
      </c>
      <c r="C55" s="22">
        <v>5916</v>
      </c>
      <c r="D55" s="22">
        <v>8294</v>
      </c>
      <c r="E55" s="22">
        <v>27612</v>
      </c>
      <c r="F55" s="22">
        <v>7866</v>
      </c>
      <c r="G55" s="22">
        <v>9098</v>
      </c>
    </row>
    <row r="56" spans="1:7" ht="13.5">
      <c r="A56" s="6" t="s">
        <v>215</v>
      </c>
      <c r="B56" s="22">
        <v>34284</v>
      </c>
      <c r="C56" s="22">
        <v>27401</v>
      </c>
      <c r="D56" s="22">
        <v>153608</v>
      </c>
      <c r="E56" s="22">
        <v>155623</v>
      </c>
      <c r="F56" s="22">
        <v>72287</v>
      </c>
      <c r="G56" s="22">
        <v>241441</v>
      </c>
    </row>
    <row r="57" spans="1:7" ht="14.25" thickBot="1">
      <c r="A57" s="25" t="s">
        <v>216</v>
      </c>
      <c r="B57" s="23">
        <v>4249754</v>
      </c>
      <c r="C57" s="23">
        <v>2407961</v>
      </c>
      <c r="D57" s="23">
        <v>2078529</v>
      </c>
      <c r="E57" s="23">
        <v>1350649</v>
      </c>
      <c r="F57" s="23">
        <v>1456345</v>
      </c>
      <c r="G57" s="23">
        <v>1623261</v>
      </c>
    </row>
    <row r="58" spans="1:7" ht="14.25" thickTop="1">
      <c r="A58" s="6" t="s">
        <v>217</v>
      </c>
      <c r="B58" s="22">
        <v>15000</v>
      </c>
      <c r="C58" s="22">
        <v>48901</v>
      </c>
      <c r="D58" s="22">
        <v>8209</v>
      </c>
      <c r="E58" s="22">
        <v>118647</v>
      </c>
      <c r="F58" s="22">
        <v>391068</v>
      </c>
      <c r="G58" s="22">
        <v>109674</v>
      </c>
    </row>
    <row r="59" spans="1:7" ht="13.5">
      <c r="A59" s="6" t="s">
        <v>218</v>
      </c>
      <c r="B59" s="22"/>
      <c r="C59" s="22">
        <v>6800</v>
      </c>
      <c r="D59" s="22"/>
      <c r="E59" s="22"/>
      <c r="F59" s="22"/>
      <c r="G59" s="22"/>
    </row>
    <row r="60" spans="1:7" ht="13.5">
      <c r="A60" s="6" t="s">
        <v>219</v>
      </c>
      <c r="B60" s="22">
        <v>15000</v>
      </c>
      <c r="C60" s="22">
        <v>55701</v>
      </c>
      <c r="D60" s="22">
        <v>247312</v>
      </c>
      <c r="E60" s="22">
        <v>146776</v>
      </c>
      <c r="F60" s="22">
        <v>637818</v>
      </c>
      <c r="G60" s="22">
        <v>468636</v>
      </c>
    </row>
    <row r="61" spans="1:7" ht="13.5">
      <c r="A61" s="7" t="s">
        <v>220</v>
      </c>
      <c r="B61" s="22">
        <v>4234754</v>
      </c>
      <c r="C61" s="22">
        <v>2352259</v>
      </c>
      <c r="D61" s="22">
        <v>1831217</v>
      </c>
      <c r="E61" s="22">
        <v>1275181</v>
      </c>
      <c r="F61" s="22">
        <v>829644</v>
      </c>
      <c r="G61" s="22">
        <v>1249785</v>
      </c>
    </row>
    <row r="62" spans="1:7" ht="13.5">
      <c r="A62" s="7" t="s">
        <v>221</v>
      </c>
      <c r="B62" s="22">
        <v>1783040</v>
      </c>
      <c r="C62" s="22">
        <v>997740</v>
      </c>
      <c r="D62" s="22">
        <v>973270</v>
      </c>
      <c r="E62" s="22">
        <v>673623</v>
      </c>
      <c r="F62" s="22">
        <v>425650</v>
      </c>
      <c r="G62" s="22">
        <v>740517</v>
      </c>
    </row>
    <row r="63" spans="1:7" ht="13.5">
      <c r="A63" s="7" t="s">
        <v>222</v>
      </c>
      <c r="B63" s="22">
        <v>-203667</v>
      </c>
      <c r="C63" s="22">
        <v>33206</v>
      </c>
      <c r="D63" s="22">
        <v>-74658</v>
      </c>
      <c r="E63" s="22">
        <v>-68888</v>
      </c>
      <c r="F63" s="22">
        <v>203082</v>
      </c>
      <c r="G63" s="22">
        <v>-191651</v>
      </c>
    </row>
    <row r="64" spans="1:7" ht="13.5">
      <c r="A64" s="7" t="s">
        <v>223</v>
      </c>
      <c r="B64" s="22">
        <v>1579373</v>
      </c>
      <c r="C64" s="22">
        <v>1030946</v>
      </c>
      <c r="D64" s="22">
        <v>898611</v>
      </c>
      <c r="E64" s="22">
        <v>604734</v>
      </c>
      <c r="F64" s="22">
        <v>628732</v>
      </c>
      <c r="G64" s="22">
        <v>548866</v>
      </c>
    </row>
    <row r="65" spans="1:7" ht="14.25" thickBot="1">
      <c r="A65" s="7" t="s">
        <v>224</v>
      </c>
      <c r="B65" s="22">
        <v>2655381</v>
      </c>
      <c r="C65" s="22">
        <v>1321312</v>
      </c>
      <c r="D65" s="22">
        <v>932605</v>
      </c>
      <c r="E65" s="22">
        <v>670446</v>
      </c>
      <c r="F65" s="22">
        <v>200911</v>
      </c>
      <c r="G65" s="22">
        <v>700919</v>
      </c>
    </row>
    <row r="66" spans="1:7" ht="14.25" thickTop="1">
      <c r="A66" s="8"/>
      <c r="B66" s="24"/>
      <c r="C66" s="24"/>
      <c r="D66" s="24"/>
      <c r="E66" s="24"/>
      <c r="F66" s="24"/>
      <c r="G66" s="24"/>
    </row>
    <row r="68" ht="13.5">
      <c r="A68" s="20" t="s">
        <v>165</v>
      </c>
    </row>
    <row r="69" ht="13.5">
      <c r="A69" s="20" t="s">
        <v>166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2:G10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7" width="17.625" style="0" customWidth="1"/>
  </cols>
  <sheetData>
    <row r="1" ht="14.25" thickBot="1"/>
    <row r="2" spans="1:7" ht="14.25" thickTop="1">
      <c r="A2" s="10" t="s">
        <v>161</v>
      </c>
      <c r="B2" s="14">
        <v>6420</v>
      </c>
      <c r="C2" s="14"/>
      <c r="D2" s="14"/>
      <c r="E2" s="14"/>
      <c r="F2" s="14"/>
      <c r="G2" s="14"/>
    </row>
    <row r="3" spans="1:7" ht="14.25" thickBot="1">
      <c r="A3" s="11" t="s">
        <v>162</v>
      </c>
      <c r="B3" s="1" t="s">
        <v>163</v>
      </c>
      <c r="C3" s="1"/>
      <c r="D3" s="1"/>
      <c r="E3" s="1"/>
      <c r="F3" s="1"/>
      <c r="G3" s="1"/>
    </row>
    <row r="4" spans="1:7" ht="14.25" thickTop="1">
      <c r="A4" s="10" t="s">
        <v>58</v>
      </c>
      <c r="B4" s="15" t="str">
        <f>HYPERLINK("http://www.kabupro.jp/mark/20130627/S000DTMS.htm","有価証券報告書")</f>
        <v>有価証券報告書</v>
      </c>
      <c r="C4" s="15" t="str">
        <f>HYPERLINK("http://www.kabupro.jp/mark/20130627/S000DTMS.htm","有価証券報告書")</f>
        <v>有価証券報告書</v>
      </c>
      <c r="D4" s="15" t="str">
        <f>HYPERLINK("http://www.kabupro.jp/mark/20120628/S000B7A4.htm","有価証券報告書")</f>
        <v>有価証券報告書</v>
      </c>
      <c r="E4" s="15" t="str">
        <f>HYPERLINK("http://www.kabupro.jp/mark/20110629/S0008NQN.htm","有価証券報告書")</f>
        <v>有価証券報告書</v>
      </c>
      <c r="F4" s="15" t="str">
        <f>HYPERLINK("http://www.kabupro.jp/mark/20100629/S00064SG.htm","有価証券報告書")</f>
        <v>有価証券報告書</v>
      </c>
      <c r="G4" s="15" t="str">
        <f>HYPERLINK("http://www.kabupro.jp/mark/20090629/S0003ELW.htm","有価証券報告書")</f>
        <v>有価証券報告書</v>
      </c>
    </row>
    <row r="5" spans="1:7" ht="14.25" thickBot="1">
      <c r="A5" s="11" t="s">
        <v>59</v>
      </c>
      <c r="B5" s="1" t="s">
        <v>65</v>
      </c>
      <c r="C5" s="1" t="s">
        <v>65</v>
      </c>
      <c r="D5" s="1" t="s">
        <v>69</v>
      </c>
      <c r="E5" s="1" t="s">
        <v>71</v>
      </c>
      <c r="F5" s="1" t="s">
        <v>73</v>
      </c>
      <c r="G5" s="1" t="s">
        <v>75</v>
      </c>
    </row>
    <row r="6" spans="1:7" ht="15" thickBot="1" thickTop="1">
      <c r="A6" s="10" t="s">
        <v>60</v>
      </c>
      <c r="B6" s="18" t="s">
        <v>164</v>
      </c>
      <c r="C6" s="19"/>
      <c r="D6" s="19"/>
      <c r="E6" s="19"/>
      <c r="F6" s="19"/>
      <c r="G6" s="19"/>
    </row>
    <row r="7" spans="1:7" ht="14.25" thickTop="1">
      <c r="A7" s="12" t="s">
        <v>61</v>
      </c>
      <c r="B7" s="16" t="s">
        <v>66</v>
      </c>
      <c r="C7" s="16" t="s">
        <v>66</v>
      </c>
      <c r="D7" s="16" t="s">
        <v>66</v>
      </c>
      <c r="E7" s="16" t="s">
        <v>66</v>
      </c>
      <c r="F7" s="16" t="s">
        <v>66</v>
      </c>
      <c r="G7" s="16" t="s">
        <v>66</v>
      </c>
    </row>
    <row r="8" spans="1:7" ht="13.5">
      <c r="A8" s="13" t="s">
        <v>62</v>
      </c>
      <c r="B8" s="17"/>
      <c r="C8" s="17"/>
      <c r="D8" s="17"/>
      <c r="E8" s="17"/>
      <c r="F8" s="17"/>
      <c r="G8" s="17"/>
    </row>
    <row r="9" spans="1:7" ht="13.5">
      <c r="A9" s="13" t="s">
        <v>63</v>
      </c>
      <c r="B9" s="17" t="s">
        <v>67</v>
      </c>
      <c r="C9" s="17" t="s">
        <v>68</v>
      </c>
      <c r="D9" s="17" t="s">
        <v>70</v>
      </c>
      <c r="E9" s="17" t="s">
        <v>72</v>
      </c>
      <c r="F9" s="17" t="s">
        <v>74</v>
      </c>
      <c r="G9" s="17" t="s">
        <v>76</v>
      </c>
    </row>
    <row r="10" spans="1:7" ht="14.25" thickBot="1">
      <c r="A10" s="13" t="s">
        <v>64</v>
      </c>
      <c r="B10" s="17" t="s">
        <v>78</v>
      </c>
      <c r="C10" s="17" t="s">
        <v>78</v>
      </c>
      <c r="D10" s="17" t="s">
        <v>78</v>
      </c>
      <c r="E10" s="17" t="s">
        <v>78</v>
      </c>
      <c r="F10" s="17" t="s">
        <v>78</v>
      </c>
      <c r="G10" s="17" t="s">
        <v>78</v>
      </c>
    </row>
    <row r="11" spans="1:7" ht="14.25" thickTop="1">
      <c r="A11" s="9" t="s">
        <v>77</v>
      </c>
      <c r="B11" s="21">
        <v>11061090</v>
      </c>
      <c r="C11" s="21">
        <v>9378893</v>
      </c>
      <c r="D11" s="21">
        <v>9482484</v>
      </c>
      <c r="E11" s="21">
        <v>8088829</v>
      </c>
      <c r="F11" s="21">
        <v>6819135</v>
      </c>
      <c r="G11" s="21">
        <v>7435940</v>
      </c>
    </row>
    <row r="12" spans="1:7" ht="13.5">
      <c r="A12" s="2" t="s">
        <v>79</v>
      </c>
      <c r="B12" s="22">
        <v>4253565</v>
      </c>
      <c r="C12" s="22">
        <v>3365942</v>
      </c>
      <c r="D12" s="22">
        <v>2721622</v>
      </c>
      <c r="E12" s="22">
        <v>2546220</v>
      </c>
      <c r="F12" s="22">
        <v>2369715</v>
      </c>
      <c r="G12" s="22">
        <v>2555924</v>
      </c>
    </row>
    <row r="13" spans="1:7" ht="13.5">
      <c r="A13" s="2" t="s">
        <v>80</v>
      </c>
      <c r="B13" s="22">
        <v>6326291</v>
      </c>
      <c r="C13" s="22">
        <v>5724258</v>
      </c>
      <c r="D13" s="22">
        <v>4915623</v>
      </c>
      <c r="E13" s="22">
        <v>4448350</v>
      </c>
      <c r="F13" s="22">
        <v>5106248</v>
      </c>
      <c r="G13" s="22">
        <v>4984462</v>
      </c>
    </row>
    <row r="14" spans="1:7" ht="13.5">
      <c r="A14" s="2" t="s">
        <v>81</v>
      </c>
      <c r="B14" s="22">
        <v>1110011</v>
      </c>
      <c r="C14" s="22">
        <v>764145</v>
      </c>
      <c r="D14" s="22">
        <v>699390</v>
      </c>
      <c r="E14" s="22">
        <v>506345</v>
      </c>
      <c r="F14" s="22">
        <v>619438</v>
      </c>
      <c r="G14" s="22"/>
    </row>
    <row r="15" spans="1:7" ht="13.5">
      <c r="A15" s="2" t="s">
        <v>82</v>
      </c>
      <c r="B15" s="22">
        <v>31858</v>
      </c>
      <c r="C15" s="22">
        <v>39954</v>
      </c>
      <c r="D15" s="22">
        <v>18245</v>
      </c>
      <c r="E15" s="22">
        <v>19842</v>
      </c>
      <c r="F15" s="22">
        <v>20444</v>
      </c>
      <c r="G15" s="22">
        <v>19663</v>
      </c>
    </row>
    <row r="16" spans="1:7" ht="13.5">
      <c r="A16" s="2" t="s">
        <v>83</v>
      </c>
      <c r="B16" s="22">
        <v>968499</v>
      </c>
      <c r="C16" s="22">
        <v>899833</v>
      </c>
      <c r="D16" s="22">
        <v>768312</v>
      </c>
      <c r="E16" s="22">
        <v>744062</v>
      </c>
      <c r="F16" s="22">
        <v>773995</v>
      </c>
      <c r="G16" s="22"/>
    </row>
    <row r="17" spans="1:7" ht="13.5">
      <c r="A17" s="2" t="s">
        <v>84</v>
      </c>
      <c r="B17" s="22">
        <v>54672</v>
      </c>
      <c r="C17" s="22">
        <v>51902</v>
      </c>
      <c r="D17" s="22">
        <v>48623</v>
      </c>
      <c r="E17" s="22">
        <v>48896</v>
      </c>
      <c r="F17" s="22">
        <v>54994</v>
      </c>
      <c r="G17" s="22">
        <v>48388</v>
      </c>
    </row>
    <row r="18" spans="1:7" ht="13.5">
      <c r="A18" s="2" t="s">
        <v>85</v>
      </c>
      <c r="B18" s="22">
        <v>609653</v>
      </c>
      <c r="C18" s="22">
        <v>411887</v>
      </c>
      <c r="D18" s="22">
        <v>459029</v>
      </c>
      <c r="E18" s="22">
        <v>360229</v>
      </c>
      <c r="F18" s="22">
        <v>325301</v>
      </c>
      <c r="G18" s="22">
        <v>386705</v>
      </c>
    </row>
    <row r="19" spans="1:7" ht="13.5">
      <c r="A19" s="2" t="s">
        <v>86</v>
      </c>
      <c r="B19" s="22">
        <v>66650</v>
      </c>
      <c r="C19" s="22">
        <v>137862</v>
      </c>
      <c r="D19" s="22">
        <v>90371</v>
      </c>
      <c r="E19" s="22">
        <v>117082</v>
      </c>
      <c r="F19" s="22">
        <v>140189</v>
      </c>
      <c r="G19" s="22">
        <v>151194</v>
      </c>
    </row>
    <row r="20" spans="1:7" ht="13.5">
      <c r="A20" s="2" t="s">
        <v>87</v>
      </c>
      <c r="B20" s="22">
        <v>-100177</v>
      </c>
      <c r="C20" s="22">
        <v>-95903</v>
      </c>
      <c r="D20" s="22">
        <v>-154614</v>
      </c>
      <c r="E20" s="22">
        <v>-154517</v>
      </c>
      <c r="F20" s="22">
        <v>-178756</v>
      </c>
      <c r="G20" s="22">
        <v>-223677</v>
      </c>
    </row>
    <row r="21" spans="1:7" ht="13.5">
      <c r="A21" s="2" t="s">
        <v>88</v>
      </c>
      <c r="B21" s="22">
        <v>24382115</v>
      </c>
      <c r="C21" s="22">
        <v>20678777</v>
      </c>
      <c r="D21" s="22">
        <v>19049090</v>
      </c>
      <c r="E21" s="22">
        <v>16725341</v>
      </c>
      <c r="F21" s="22">
        <v>16050706</v>
      </c>
      <c r="G21" s="22">
        <v>16983855</v>
      </c>
    </row>
    <row r="22" spans="1:7" ht="13.5">
      <c r="A22" s="3" t="s">
        <v>89</v>
      </c>
      <c r="B22" s="22">
        <v>4996205</v>
      </c>
      <c r="C22" s="22">
        <v>4925945</v>
      </c>
      <c r="D22" s="22">
        <v>4855585</v>
      </c>
      <c r="E22" s="22">
        <v>4840801</v>
      </c>
      <c r="F22" s="22">
        <v>4757877</v>
      </c>
      <c r="G22" s="22">
        <v>4552409</v>
      </c>
    </row>
    <row r="23" spans="1:7" ht="13.5">
      <c r="A23" s="4" t="s">
        <v>90</v>
      </c>
      <c r="B23" s="22">
        <v>-2908013</v>
      </c>
      <c r="C23" s="22">
        <v>-2780758</v>
      </c>
      <c r="D23" s="22">
        <v>-2652231</v>
      </c>
      <c r="E23" s="22">
        <v>-2514324</v>
      </c>
      <c r="F23" s="22">
        <v>-2378830</v>
      </c>
      <c r="G23" s="22">
        <v>-2233638</v>
      </c>
    </row>
    <row r="24" spans="1:7" ht="13.5">
      <c r="A24" s="4" t="s">
        <v>91</v>
      </c>
      <c r="B24" s="22">
        <v>2088191</v>
      </c>
      <c r="C24" s="22">
        <v>2145186</v>
      </c>
      <c r="D24" s="22">
        <v>2203353</v>
      </c>
      <c r="E24" s="22">
        <v>2326477</v>
      </c>
      <c r="F24" s="22">
        <v>2379047</v>
      </c>
      <c r="G24" s="22">
        <v>2318770</v>
      </c>
    </row>
    <row r="25" spans="1:7" ht="13.5">
      <c r="A25" s="3" t="s">
        <v>92</v>
      </c>
      <c r="B25" s="22">
        <v>238129</v>
      </c>
      <c r="C25" s="22">
        <v>235134</v>
      </c>
      <c r="D25" s="22">
        <v>229961</v>
      </c>
      <c r="E25" s="22">
        <v>228261</v>
      </c>
      <c r="F25" s="22">
        <v>211066</v>
      </c>
      <c r="G25" s="22">
        <v>210395</v>
      </c>
    </row>
    <row r="26" spans="1:7" ht="13.5">
      <c r="A26" s="4" t="s">
        <v>90</v>
      </c>
      <c r="B26" s="22">
        <v>-190472</v>
      </c>
      <c r="C26" s="22">
        <v>-183870</v>
      </c>
      <c r="D26" s="22">
        <v>-175893</v>
      </c>
      <c r="E26" s="22">
        <v>-166849</v>
      </c>
      <c r="F26" s="22">
        <v>-157058</v>
      </c>
      <c r="G26" s="22">
        <v>-148986</v>
      </c>
    </row>
    <row r="27" spans="1:7" ht="13.5">
      <c r="A27" s="4" t="s">
        <v>93</v>
      </c>
      <c r="B27" s="22">
        <v>47657</v>
      </c>
      <c r="C27" s="22">
        <v>51264</v>
      </c>
      <c r="D27" s="22">
        <v>54067</v>
      </c>
      <c r="E27" s="22">
        <v>61411</v>
      </c>
      <c r="F27" s="22">
        <v>54008</v>
      </c>
      <c r="G27" s="22">
        <v>61409</v>
      </c>
    </row>
    <row r="28" spans="1:7" ht="13.5">
      <c r="A28" s="3" t="s">
        <v>94</v>
      </c>
      <c r="B28" s="22">
        <v>3241604</v>
      </c>
      <c r="C28" s="22">
        <v>3163686</v>
      </c>
      <c r="D28" s="22">
        <v>2912081</v>
      </c>
      <c r="E28" s="22">
        <v>2889682</v>
      </c>
      <c r="F28" s="22">
        <v>2947729</v>
      </c>
      <c r="G28" s="22">
        <v>2736718</v>
      </c>
    </row>
    <row r="29" spans="1:7" ht="13.5">
      <c r="A29" s="4" t="s">
        <v>90</v>
      </c>
      <c r="B29" s="22">
        <v>-2822143</v>
      </c>
      <c r="C29" s="22">
        <v>-2652715</v>
      </c>
      <c r="D29" s="22">
        <v>-2449578</v>
      </c>
      <c r="E29" s="22">
        <v>-2250284</v>
      </c>
      <c r="F29" s="22">
        <v>-2050896</v>
      </c>
      <c r="G29" s="22">
        <v>-1730038</v>
      </c>
    </row>
    <row r="30" spans="1:7" ht="13.5">
      <c r="A30" s="4" t="s">
        <v>95</v>
      </c>
      <c r="B30" s="22">
        <v>419460</v>
      </c>
      <c r="C30" s="22">
        <v>510971</v>
      </c>
      <c r="D30" s="22">
        <v>462502</v>
      </c>
      <c r="E30" s="22">
        <v>639398</v>
      </c>
      <c r="F30" s="22">
        <v>896833</v>
      </c>
      <c r="G30" s="22">
        <v>1006680</v>
      </c>
    </row>
    <row r="31" spans="1:7" ht="13.5">
      <c r="A31" s="3" t="s">
        <v>96</v>
      </c>
      <c r="B31" s="22">
        <v>17780</v>
      </c>
      <c r="C31" s="22">
        <v>17780</v>
      </c>
      <c r="D31" s="22">
        <v>17780</v>
      </c>
      <c r="E31" s="22">
        <v>17780</v>
      </c>
      <c r="F31" s="22">
        <v>17780</v>
      </c>
      <c r="G31" s="22">
        <v>17388</v>
      </c>
    </row>
    <row r="32" spans="1:7" ht="13.5">
      <c r="A32" s="4" t="s">
        <v>90</v>
      </c>
      <c r="B32" s="22">
        <v>-17246</v>
      </c>
      <c r="C32" s="22">
        <v>-16864</v>
      </c>
      <c r="D32" s="22">
        <v>-16106</v>
      </c>
      <c r="E32" s="22">
        <v>-14881</v>
      </c>
      <c r="F32" s="22">
        <v>-12857</v>
      </c>
      <c r="G32" s="22">
        <v>-16563</v>
      </c>
    </row>
    <row r="33" spans="1:7" ht="13.5">
      <c r="A33" s="4" t="s">
        <v>97</v>
      </c>
      <c r="B33" s="22">
        <v>534</v>
      </c>
      <c r="C33" s="22">
        <v>916</v>
      </c>
      <c r="D33" s="22">
        <v>1674</v>
      </c>
      <c r="E33" s="22">
        <v>2898</v>
      </c>
      <c r="F33" s="22">
        <v>4922</v>
      </c>
      <c r="G33" s="22">
        <v>825</v>
      </c>
    </row>
    <row r="34" spans="1:7" ht="13.5">
      <c r="A34" s="3" t="s">
        <v>98</v>
      </c>
      <c r="B34" s="22">
        <v>2809738</v>
      </c>
      <c r="C34" s="22">
        <v>2641928</v>
      </c>
      <c r="D34" s="22">
        <v>2407367</v>
      </c>
      <c r="E34" s="22">
        <v>2289790</v>
      </c>
      <c r="F34" s="22">
        <v>2282635</v>
      </c>
      <c r="G34" s="22">
        <v>2180692</v>
      </c>
    </row>
    <row r="35" spans="1:7" ht="13.5">
      <c r="A35" s="4" t="s">
        <v>90</v>
      </c>
      <c r="B35" s="22">
        <v>-2635158</v>
      </c>
      <c r="C35" s="22">
        <v>-2468931</v>
      </c>
      <c r="D35" s="22">
        <v>-2180498</v>
      </c>
      <c r="E35" s="22">
        <v>-2096631</v>
      </c>
      <c r="F35" s="22">
        <v>-2001789</v>
      </c>
      <c r="G35" s="22">
        <v>-1840954</v>
      </c>
    </row>
    <row r="36" spans="1:7" ht="13.5">
      <c r="A36" s="4" t="s">
        <v>99</v>
      </c>
      <c r="B36" s="22">
        <v>174580</v>
      </c>
      <c r="C36" s="22">
        <v>172997</v>
      </c>
      <c r="D36" s="22">
        <v>226868</v>
      </c>
      <c r="E36" s="22">
        <v>193158</v>
      </c>
      <c r="F36" s="22">
        <v>280845</v>
      </c>
      <c r="G36" s="22">
        <v>339737</v>
      </c>
    </row>
    <row r="37" spans="1:7" ht="13.5">
      <c r="A37" s="3" t="s">
        <v>100</v>
      </c>
      <c r="B37" s="22">
        <v>3728863</v>
      </c>
      <c r="C37" s="22">
        <v>3142316</v>
      </c>
      <c r="D37" s="22">
        <v>3142316</v>
      </c>
      <c r="E37" s="22">
        <v>3142316</v>
      </c>
      <c r="F37" s="22">
        <v>3142316</v>
      </c>
      <c r="G37" s="22">
        <v>2928493</v>
      </c>
    </row>
    <row r="38" spans="1:7" ht="13.5">
      <c r="A38" s="3" t="s">
        <v>101</v>
      </c>
      <c r="B38" s="22">
        <v>205054</v>
      </c>
      <c r="C38" s="22"/>
      <c r="D38" s="22">
        <v>262255</v>
      </c>
      <c r="E38" s="22"/>
      <c r="F38" s="22">
        <v>28040</v>
      </c>
      <c r="G38" s="22">
        <v>75759</v>
      </c>
    </row>
    <row r="39" spans="1:7" ht="13.5">
      <c r="A39" s="3" t="s">
        <v>102</v>
      </c>
      <c r="B39" s="22">
        <v>6664341</v>
      </c>
      <c r="C39" s="22">
        <v>6023652</v>
      </c>
      <c r="D39" s="22">
        <v>6353039</v>
      </c>
      <c r="E39" s="22">
        <v>6365660</v>
      </c>
      <c r="F39" s="22">
        <v>6786014</v>
      </c>
      <c r="G39" s="22">
        <v>6731675</v>
      </c>
    </row>
    <row r="40" spans="1:7" ht="13.5">
      <c r="A40" s="3" t="s">
        <v>103</v>
      </c>
      <c r="B40" s="22">
        <v>9247</v>
      </c>
      <c r="C40" s="22">
        <v>9247</v>
      </c>
      <c r="D40" s="22">
        <v>9247</v>
      </c>
      <c r="E40" s="22">
        <v>9247</v>
      </c>
      <c r="F40" s="22">
        <v>9247</v>
      </c>
      <c r="G40" s="22">
        <v>9247</v>
      </c>
    </row>
    <row r="41" spans="1:7" ht="13.5">
      <c r="A41" s="3" t="s">
        <v>104</v>
      </c>
      <c r="B41" s="22">
        <v>24458</v>
      </c>
      <c r="C41" s="22">
        <v>26314</v>
      </c>
      <c r="D41" s="22">
        <v>22840</v>
      </c>
      <c r="E41" s="22">
        <v>36297</v>
      </c>
      <c r="F41" s="22">
        <v>58531</v>
      </c>
      <c r="G41" s="22">
        <v>76705</v>
      </c>
    </row>
    <row r="42" spans="1:7" ht="13.5">
      <c r="A42" s="3" t="s">
        <v>105</v>
      </c>
      <c r="B42" s="22">
        <v>22468</v>
      </c>
      <c r="C42" s="22">
        <v>22468</v>
      </c>
      <c r="D42" s="22">
        <v>22468</v>
      </c>
      <c r="E42" s="22">
        <v>22468</v>
      </c>
      <c r="F42" s="22">
        <v>22468</v>
      </c>
      <c r="G42" s="22">
        <v>22468</v>
      </c>
    </row>
    <row r="43" spans="1:7" ht="13.5">
      <c r="A43" s="3" t="s">
        <v>106</v>
      </c>
      <c r="B43" s="22">
        <v>56174</v>
      </c>
      <c r="C43" s="22">
        <v>58030</v>
      </c>
      <c r="D43" s="22">
        <v>54556</v>
      </c>
      <c r="E43" s="22">
        <v>68013</v>
      </c>
      <c r="F43" s="22">
        <v>90246</v>
      </c>
      <c r="G43" s="22">
        <v>108431</v>
      </c>
    </row>
    <row r="44" spans="1:7" ht="13.5">
      <c r="A44" s="3" t="s">
        <v>107</v>
      </c>
      <c r="B44" s="22">
        <v>3050843</v>
      </c>
      <c r="C44" s="22">
        <v>2382686</v>
      </c>
      <c r="D44" s="22">
        <v>1781126</v>
      </c>
      <c r="E44" s="22">
        <v>2057843</v>
      </c>
      <c r="F44" s="22">
        <v>1984406</v>
      </c>
      <c r="G44" s="22">
        <v>2167168</v>
      </c>
    </row>
    <row r="45" spans="1:7" ht="13.5">
      <c r="A45" s="3" t="s">
        <v>108</v>
      </c>
      <c r="B45" s="22">
        <v>991293</v>
      </c>
      <c r="C45" s="22">
        <v>751293</v>
      </c>
      <c r="D45" s="22">
        <v>751293</v>
      </c>
      <c r="E45" s="22">
        <v>751293</v>
      </c>
      <c r="F45" s="22">
        <v>69008</v>
      </c>
      <c r="G45" s="22">
        <v>69008</v>
      </c>
    </row>
    <row r="46" spans="1:7" ht="13.5">
      <c r="A46" s="3" t="s">
        <v>109</v>
      </c>
      <c r="B46" s="22">
        <v>75110</v>
      </c>
      <c r="C46" s="22">
        <v>110</v>
      </c>
      <c r="D46" s="22">
        <v>3620</v>
      </c>
      <c r="E46" s="22">
        <v>3630</v>
      </c>
      <c r="F46" s="22">
        <v>3640</v>
      </c>
      <c r="G46" s="22">
        <v>3640</v>
      </c>
    </row>
    <row r="47" spans="1:7" ht="13.5">
      <c r="A47" s="3" t="s">
        <v>110</v>
      </c>
      <c r="B47" s="22">
        <v>418873</v>
      </c>
      <c r="C47" s="22">
        <v>1040921</v>
      </c>
      <c r="D47" s="22">
        <v>1040921</v>
      </c>
      <c r="E47" s="22">
        <v>723513</v>
      </c>
      <c r="F47" s="22">
        <v>723513</v>
      </c>
      <c r="G47" s="22">
        <v>506361</v>
      </c>
    </row>
    <row r="48" spans="1:7" ht="13.5">
      <c r="A48" s="3" t="s">
        <v>111</v>
      </c>
      <c r="B48" s="22">
        <v>35801</v>
      </c>
      <c r="C48" s="22">
        <v>23000</v>
      </c>
      <c r="D48" s="22">
        <v>23000</v>
      </c>
      <c r="E48" s="22">
        <v>25000</v>
      </c>
      <c r="F48" s="22">
        <v>25000</v>
      </c>
      <c r="G48" s="22">
        <v>27250</v>
      </c>
    </row>
    <row r="49" spans="1:7" ht="13.5">
      <c r="A49" s="3" t="s">
        <v>112</v>
      </c>
      <c r="B49" s="22">
        <v>355</v>
      </c>
      <c r="C49" s="22">
        <v>608</v>
      </c>
      <c r="D49" s="22">
        <v>862</v>
      </c>
      <c r="E49" s="22">
        <v>1116</v>
      </c>
      <c r="F49" s="22"/>
      <c r="G49" s="22"/>
    </row>
    <row r="50" spans="1:7" ht="13.5">
      <c r="A50" s="3" t="s">
        <v>113</v>
      </c>
      <c r="B50" s="22">
        <v>14643</v>
      </c>
      <c r="C50" s="22">
        <v>17483</v>
      </c>
      <c r="D50" s="22">
        <v>19694</v>
      </c>
      <c r="E50" s="22">
        <v>26168</v>
      </c>
      <c r="F50" s="22">
        <v>48588</v>
      </c>
      <c r="G50" s="22">
        <v>27407</v>
      </c>
    </row>
    <row r="51" spans="1:7" ht="13.5">
      <c r="A51" s="3" t="s">
        <v>114</v>
      </c>
      <c r="B51" s="22">
        <v>10816</v>
      </c>
      <c r="C51" s="22">
        <v>13364</v>
      </c>
      <c r="D51" s="22">
        <v>11767</v>
      </c>
      <c r="E51" s="22">
        <v>15008</v>
      </c>
      <c r="F51" s="22">
        <v>19240</v>
      </c>
      <c r="G51" s="22">
        <v>21830</v>
      </c>
    </row>
    <row r="52" spans="1:7" ht="13.5">
      <c r="A52" s="3" t="s">
        <v>115</v>
      </c>
      <c r="B52" s="22">
        <v>95516</v>
      </c>
      <c r="C52" s="22">
        <v>93272</v>
      </c>
      <c r="D52" s="22">
        <v>92832</v>
      </c>
      <c r="E52" s="22">
        <v>90443</v>
      </c>
      <c r="F52" s="22">
        <v>95863</v>
      </c>
      <c r="G52" s="22">
        <v>100161</v>
      </c>
    </row>
    <row r="53" spans="1:7" ht="13.5">
      <c r="A53" s="3" t="s">
        <v>116</v>
      </c>
      <c r="B53" s="22">
        <v>1900000</v>
      </c>
      <c r="C53" s="22">
        <v>1200000</v>
      </c>
      <c r="D53" s="22">
        <v>300000</v>
      </c>
      <c r="E53" s="22">
        <v>300000</v>
      </c>
      <c r="F53" s="22"/>
      <c r="G53" s="22"/>
    </row>
    <row r="54" spans="1:7" ht="13.5">
      <c r="A54" s="3" t="s">
        <v>117</v>
      </c>
      <c r="B54" s="22">
        <v>451499</v>
      </c>
      <c r="C54" s="22">
        <v>431353</v>
      </c>
      <c r="D54" s="22">
        <v>417403</v>
      </c>
      <c r="E54" s="22">
        <v>403453</v>
      </c>
      <c r="F54" s="22">
        <v>387254</v>
      </c>
      <c r="G54" s="22">
        <v>372945</v>
      </c>
    </row>
    <row r="55" spans="1:7" ht="13.5">
      <c r="A55" s="3" t="s">
        <v>118</v>
      </c>
      <c r="B55" s="22">
        <v>91404</v>
      </c>
      <c r="C55" s="22">
        <v>83404</v>
      </c>
      <c r="D55" s="22">
        <v>90204</v>
      </c>
      <c r="E55" s="22">
        <v>90304</v>
      </c>
      <c r="F55" s="22">
        <v>90304</v>
      </c>
      <c r="G55" s="22">
        <v>90304</v>
      </c>
    </row>
    <row r="56" spans="1:7" ht="13.5">
      <c r="A56" s="3" t="s">
        <v>86</v>
      </c>
      <c r="B56" s="22">
        <v>22836</v>
      </c>
      <c r="C56" s="22">
        <v>25164</v>
      </c>
      <c r="D56" s="22">
        <v>16467</v>
      </c>
      <c r="E56" s="22">
        <v>18661</v>
      </c>
      <c r="F56" s="22">
        <v>119016</v>
      </c>
      <c r="G56" s="22">
        <v>21344</v>
      </c>
    </row>
    <row r="57" spans="1:7" ht="13.5">
      <c r="A57" s="3" t="s">
        <v>87</v>
      </c>
      <c r="B57" s="22">
        <v>-66771</v>
      </c>
      <c r="C57" s="22">
        <v>-56770</v>
      </c>
      <c r="D57" s="22">
        <v>-64040</v>
      </c>
      <c r="E57" s="22">
        <v>-73125</v>
      </c>
      <c r="F57" s="22">
        <v>-106070</v>
      </c>
      <c r="G57" s="22">
        <v>-72320</v>
      </c>
    </row>
    <row r="58" spans="1:7" ht="13.5">
      <c r="A58" s="3" t="s">
        <v>119</v>
      </c>
      <c r="B58" s="22"/>
      <c r="C58" s="22">
        <v>-671653</v>
      </c>
      <c r="D58" s="22">
        <v>-703346</v>
      </c>
      <c r="E58" s="22">
        <v>-515975</v>
      </c>
      <c r="F58" s="22">
        <v>-502146</v>
      </c>
      <c r="G58" s="22">
        <v>-273730</v>
      </c>
    </row>
    <row r="59" spans="1:7" ht="13.5">
      <c r="A59" s="3" t="s">
        <v>120</v>
      </c>
      <c r="B59" s="22">
        <v>7092224</v>
      </c>
      <c r="C59" s="22">
        <v>5334239</v>
      </c>
      <c r="D59" s="22">
        <v>3827370</v>
      </c>
      <c r="E59" s="22">
        <v>3971061</v>
      </c>
      <c r="F59" s="22">
        <v>3104159</v>
      </c>
      <c r="G59" s="22">
        <v>3382050</v>
      </c>
    </row>
    <row r="60" spans="1:7" ht="13.5">
      <c r="A60" s="2" t="s">
        <v>121</v>
      </c>
      <c r="B60" s="22">
        <v>13812740</v>
      </c>
      <c r="C60" s="22">
        <v>11415921</v>
      </c>
      <c r="D60" s="22">
        <v>10234967</v>
      </c>
      <c r="E60" s="22">
        <v>10404735</v>
      </c>
      <c r="F60" s="22">
        <v>9980421</v>
      </c>
      <c r="G60" s="22">
        <v>10222157</v>
      </c>
    </row>
    <row r="61" spans="1:7" ht="14.25" thickBot="1">
      <c r="A61" s="5" t="s">
        <v>122</v>
      </c>
      <c r="B61" s="23">
        <v>38194855</v>
      </c>
      <c r="C61" s="23">
        <v>32094698</v>
      </c>
      <c r="D61" s="23">
        <v>29284057</v>
      </c>
      <c r="E61" s="23">
        <v>27130076</v>
      </c>
      <c r="F61" s="23">
        <v>26031128</v>
      </c>
      <c r="G61" s="23">
        <v>27206013</v>
      </c>
    </row>
    <row r="62" spans="1:7" ht="14.25" thickTop="1">
      <c r="A62" s="2" t="s">
        <v>123</v>
      </c>
      <c r="B62" s="22">
        <v>904336</v>
      </c>
      <c r="C62" s="22">
        <v>831404</v>
      </c>
      <c r="D62" s="22">
        <v>756602</v>
      </c>
      <c r="E62" s="22">
        <v>665274</v>
      </c>
      <c r="F62" s="22">
        <v>862331</v>
      </c>
      <c r="G62" s="22">
        <v>1085877</v>
      </c>
    </row>
    <row r="63" spans="1:7" ht="13.5">
      <c r="A63" s="2" t="s">
        <v>124</v>
      </c>
      <c r="B63" s="22">
        <v>8531209</v>
      </c>
      <c r="C63" s="22">
        <v>7084312</v>
      </c>
      <c r="D63" s="22">
        <v>5531269</v>
      </c>
      <c r="E63" s="22">
        <v>4652492</v>
      </c>
      <c r="F63" s="22">
        <v>4926789</v>
      </c>
      <c r="G63" s="22">
        <v>5318743</v>
      </c>
    </row>
    <row r="64" spans="1:7" ht="13.5">
      <c r="A64" s="2" t="s">
        <v>125</v>
      </c>
      <c r="B64" s="22">
        <v>145160</v>
      </c>
      <c r="C64" s="22">
        <v>120156</v>
      </c>
      <c r="D64" s="22">
        <v>115156</v>
      </c>
      <c r="E64" s="22">
        <v>50065</v>
      </c>
      <c r="F64" s="22">
        <v>26820</v>
      </c>
      <c r="G64" s="22">
        <v>121360</v>
      </c>
    </row>
    <row r="65" spans="1:7" ht="13.5">
      <c r="A65" s="2" t="s">
        <v>126</v>
      </c>
      <c r="B65" s="22">
        <v>1005580</v>
      </c>
      <c r="C65" s="22">
        <v>645413</v>
      </c>
      <c r="D65" s="22">
        <v>838893</v>
      </c>
      <c r="E65" s="22">
        <v>415181</v>
      </c>
      <c r="F65" s="22">
        <v>726614</v>
      </c>
      <c r="G65" s="22">
        <v>541170</v>
      </c>
    </row>
    <row r="66" spans="1:7" ht="13.5">
      <c r="A66" s="2" t="s">
        <v>127</v>
      </c>
      <c r="B66" s="22">
        <v>203278</v>
      </c>
      <c r="C66" s="22">
        <v>67740</v>
      </c>
      <c r="D66" s="22">
        <v>110789</v>
      </c>
      <c r="E66" s="22">
        <v>64562</v>
      </c>
      <c r="F66" s="22">
        <v>32776</v>
      </c>
      <c r="G66" s="22">
        <v>185766</v>
      </c>
    </row>
    <row r="67" spans="1:7" ht="13.5">
      <c r="A67" s="2" t="s">
        <v>128</v>
      </c>
      <c r="B67" s="22">
        <v>1328640</v>
      </c>
      <c r="C67" s="22">
        <v>514432</v>
      </c>
      <c r="D67" s="22">
        <v>677831</v>
      </c>
      <c r="E67" s="22">
        <v>482544</v>
      </c>
      <c r="F67" s="22">
        <v>88914</v>
      </c>
      <c r="G67" s="22">
        <v>604582</v>
      </c>
    </row>
    <row r="68" spans="1:7" ht="13.5">
      <c r="A68" s="2" t="s">
        <v>129</v>
      </c>
      <c r="B68" s="22">
        <v>466424</v>
      </c>
      <c r="C68" s="22">
        <v>343398</v>
      </c>
      <c r="D68" s="22">
        <v>241096</v>
      </c>
      <c r="E68" s="22">
        <v>188672</v>
      </c>
      <c r="F68" s="22">
        <v>182506</v>
      </c>
      <c r="G68" s="22">
        <v>182000</v>
      </c>
    </row>
    <row r="69" spans="1:7" ht="13.5">
      <c r="A69" s="2" t="s">
        <v>130</v>
      </c>
      <c r="B69" s="22">
        <v>66334</v>
      </c>
      <c r="C69" s="22">
        <v>74918</v>
      </c>
      <c r="D69" s="22">
        <v>52700</v>
      </c>
      <c r="E69" s="22">
        <v>40620</v>
      </c>
      <c r="F69" s="22">
        <v>20948</v>
      </c>
      <c r="G69" s="22">
        <v>44173</v>
      </c>
    </row>
    <row r="70" spans="1:7" ht="13.5">
      <c r="A70" s="2" t="s">
        <v>131</v>
      </c>
      <c r="B70" s="22">
        <v>74586</v>
      </c>
      <c r="C70" s="22">
        <v>68167</v>
      </c>
      <c r="D70" s="22">
        <v>60731</v>
      </c>
      <c r="E70" s="22">
        <v>55760</v>
      </c>
      <c r="F70" s="22">
        <v>57105</v>
      </c>
      <c r="G70" s="22">
        <v>54169</v>
      </c>
    </row>
    <row r="71" spans="1:7" ht="13.5">
      <c r="A71" s="2" t="s">
        <v>132</v>
      </c>
      <c r="B71" s="22">
        <v>899013</v>
      </c>
      <c r="C71" s="22">
        <v>641745</v>
      </c>
      <c r="D71" s="22">
        <v>664072</v>
      </c>
      <c r="E71" s="22">
        <v>522061</v>
      </c>
      <c r="F71" s="22">
        <v>471986</v>
      </c>
      <c r="G71" s="22">
        <v>495793</v>
      </c>
    </row>
    <row r="72" spans="1:7" ht="13.5">
      <c r="A72" s="2" t="s">
        <v>133</v>
      </c>
      <c r="B72" s="22">
        <v>198710</v>
      </c>
      <c r="C72" s="22">
        <v>208545</v>
      </c>
      <c r="D72" s="22">
        <v>192106</v>
      </c>
      <c r="E72" s="22">
        <v>166725</v>
      </c>
      <c r="F72" s="22">
        <v>179094</v>
      </c>
      <c r="G72" s="22">
        <v>168521</v>
      </c>
    </row>
    <row r="73" spans="1:7" ht="13.5">
      <c r="A73" s="2" t="s">
        <v>86</v>
      </c>
      <c r="B73" s="22">
        <v>7562</v>
      </c>
      <c r="C73" s="22">
        <v>7315</v>
      </c>
      <c r="D73" s="22">
        <v>7023</v>
      </c>
      <c r="E73" s="22">
        <v>6891</v>
      </c>
      <c r="F73" s="22">
        <v>7099</v>
      </c>
      <c r="G73" s="22">
        <v>6915</v>
      </c>
    </row>
    <row r="74" spans="1:7" ht="13.5">
      <c r="A74" s="2" t="s">
        <v>134</v>
      </c>
      <c r="B74" s="22">
        <v>13830836</v>
      </c>
      <c r="C74" s="22">
        <v>10607549</v>
      </c>
      <c r="D74" s="22">
        <v>9248272</v>
      </c>
      <c r="E74" s="22">
        <v>7310850</v>
      </c>
      <c r="F74" s="22">
        <v>7582986</v>
      </c>
      <c r="G74" s="22">
        <v>8809073</v>
      </c>
    </row>
    <row r="75" spans="1:7" ht="13.5">
      <c r="A75" s="2" t="s">
        <v>135</v>
      </c>
      <c r="B75" s="22">
        <v>259461</v>
      </c>
      <c r="C75" s="22">
        <v>314623</v>
      </c>
      <c r="D75" s="22">
        <v>434779</v>
      </c>
      <c r="E75" s="22">
        <v>549935</v>
      </c>
      <c r="F75" s="22"/>
      <c r="G75" s="22">
        <v>26820</v>
      </c>
    </row>
    <row r="76" spans="1:7" ht="13.5">
      <c r="A76" s="2" t="s">
        <v>136</v>
      </c>
      <c r="B76" s="22">
        <v>2887</v>
      </c>
      <c r="C76" s="22">
        <v>1835</v>
      </c>
      <c r="D76" s="22">
        <v>300</v>
      </c>
      <c r="E76" s="22">
        <v>300</v>
      </c>
      <c r="F76" s="22">
        <v>300</v>
      </c>
      <c r="G76" s="22">
        <v>300</v>
      </c>
    </row>
    <row r="77" spans="1:7" ht="13.5">
      <c r="A77" s="2" t="s">
        <v>137</v>
      </c>
      <c r="B77" s="22">
        <v>302676</v>
      </c>
      <c r="C77" s="22">
        <v>110609</v>
      </c>
      <c r="D77" s="22"/>
      <c r="E77" s="22"/>
      <c r="F77" s="22"/>
      <c r="G77" s="22"/>
    </row>
    <row r="78" spans="1:7" ht="13.5">
      <c r="A78" s="2" t="s">
        <v>138</v>
      </c>
      <c r="B78" s="22">
        <v>511959</v>
      </c>
      <c r="C78" s="22">
        <v>620549</v>
      </c>
      <c r="D78" s="22">
        <v>584885</v>
      </c>
      <c r="E78" s="22">
        <v>634244</v>
      </c>
      <c r="F78" s="22">
        <v>495256</v>
      </c>
      <c r="G78" s="22">
        <v>427865</v>
      </c>
    </row>
    <row r="79" spans="1:7" ht="13.5">
      <c r="A79" s="2" t="s">
        <v>139</v>
      </c>
      <c r="B79" s="22">
        <v>277653</v>
      </c>
      <c r="C79" s="22">
        <v>178345</v>
      </c>
      <c r="D79" s="22">
        <v>167403</v>
      </c>
      <c r="E79" s="22">
        <v>158248</v>
      </c>
      <c r="F79" s="22">
        <v>140871</v>
      </c>
      <c r="G79" s="22">
        <v>135651</v>
      </c>
    </row>
    <row r="80" spans="1:7" ht="13.5">
      <c r="A80" s="2" t="s">
        <v>140</v>
      </c>
      <c r="B80" s="22">
        <v>41012</v>
      </c>
      <c r="C80" s="22">
        <v>40864</v>
      </c>
      <c r="D80" s="22">
        <v>40274</v>
      </c>
      <c r="E80" s="22"/>
      <c r="F80" s="22"/>
      <c r="G80" s="22"/>
    </row>
    <row r="81" spans="1:7" ht="13.5">
      <c r="A81" s="2" t="s">
        <v>141</v>
      </c>
      <c r="B81" s="22">
        <v>1395650</v>
      </c>
      <c r="C81" s="22">
        <v>1266826</v>
      </c>
      <c r="D81" s="22">
        <v>1227643</v>
      </c>
      <c r="E81" s="22">
        <v>1342728</v>
      </c>
      <c r="F81" s="22">
        <v>636427</v>
      </c>
      <c r="G81" s="22">
        <v>590636</v>
      </c>
    </row>
    <row r="82" spans="1:7" ht="14.25" thickBot="1">
      <c r="A82" s="5" t="s">
        <v>142</v>
      </c>
      <c r="B82" s="23">
        <v>15226486</v>
      </c>
      <c r="C82" s="23">
        <v>11874375</v>
      </c>
      <c r="D82" s="23">
        <v>10475915</v>
      </c>
      <c r="E82" s="23">
        <v>8653578</v>
      </c>
      <c r="F82" s="23">
        <v>8219414</v>
      </c>
      <c r="G82" s="23">
        <v>9399709</v>
      </c>
    </row>
    <row r="83" spans="1:7" ht="14.25" thickTop="1">
      <c r="A83" s="2" t="s">
        <v>143</v>
      </c>
      <c r="B83" s="22">
        <v>2760192</v>
      </c>
      <c r="C83" s="22">
        <v>2760192</v>
      </c>
      <c r="D83" s="22">
        <v>2760192</v>
      </c>
      <c r="E83" s="22">
        <v>2760192</v>
      </c>
      <c r="F83" s="22">
        <v>2760192</v>
      </c>
      <c r="G83" s="22">
        <v>2760192</v>
      </c>
    </row>
    <row r="84" spans="1:7" ht="13.5">
      <c r="A84" s="3" t="s">
        <v>144</v>
      </c>
      <c r="B84" s="22">
        <v>2875004</v>
      </c>
      <c r="C84" s="22">
        <v>2875004</v>
      </c>
      <c r="D84" s="22">
        <v>2875004</v>
      </c>
      <c r="E84" s="22">
        <v>2875004</v>
      </c>
      <c r="F84" s="22">
        <v>2875004</v>
      </c>
      <c r="G84" s="22">
        <v>2875004</v>
      </c>
    </row>
    <row r="85" spans="1:7" ht="13.5">
      <c r="A85" s="3" t="s">
        <v>145</v>
      </c>
      <c r="B85" s="22">
        <v>11068</v>
      </c>
      <c r="C85" s="22">
        <v>11068</v>
      </c>
      <c r="D85" s="22">
        <v>11068</v>
      </c>
      <c r="E85" s="22">
        <v>11068</v>
      </c>
      <c r="F85" s="22">
        <v>11068</v>
      </c>
      <c r="G85" s="22">
        <v>11068</v>
      </c>
    </row>
    <row r="86" spans="1:7" ht="13.5">
      <c r="A86" s="3" t="s">
        <v>146</v>
      </c>
      <c r="B86" s="22">
        <v>2886073</v>
      </c>
      <c r="C86" s="22">
        <v>2886073</v>
      </c>
      <c r="D86" s="22">
        <v>2886073</v>
      </c>
      <c r="E86" s="22">
        <v>2886073</v>
      </c>
      <c r="F86" s="22">
        <v>2886073</v>
      </c>
      <c r="G86" s="22">
        <v>2886073</v>
      </c>
    </row>
    <row r="87" spans="1:7" ht="13.5">
      <c r="A87" s="3" t="s">
        <v>147</v>
      </c>
      <c r="B87" s="22">
        <v>138501</v>
      </c>
      <c r="C87" s="22">
        <v>138501</v>
      </c>
      <c r="D87" s="22">
        <v>138501</v>
      </c>
      <c r="E87" s="22">
        <v>138501</v>
      </c>
      <c r="F87" s="22">
        <v>138501</v>
      </c>
      <c r="G87" s="22">
        <v>138501</v>
      </c>
    </row>
    <row r="88" spans="1:7" ht="13.5">
      <c r="A88" s="4" t="s">
        <v>148</v>
      </c>
      <c r="B88" s="22">
        <v>45000</v>
      </c>
      <c r="C88" s="22">
        <v>45000</v>
      </c>
      <c r="D88" s="22">
        <v>45000</v>
      </c>
      <c r="E88" s="22">
        <v>45000</v>
      </c>
      <c r="F88" s="22">
        <v>45000</v>
      </c>
      <c r="G88" s="22">
        <v>45000</v>
      </c>
    </row>
    <row r="89" spans="1:7" ht="13.5">
      <c r="A89" s="4" t="s">
        <v>149</v>
      </c>
      <c r="B89" s="22">
        <v>45000</v>
      </c>
      <c r="C89" s="22">
        <v>45000</v>
      </c>
      <c r="D89" s="22">
        <v>45000</v>
      </c>
      <c r="E89" s="22">
        <v>45000</v>
      </c>
      <c r="F89" s="22">
        <v>45000</v>
      </c>
      <c r="G89" s="22"/>
    </row>
    <row r="90" spans="1:7" ht="13.5">
      <c r="A90" s="4" t="s">
        <v>150</v>
      </c>
      <c r="B90" s="22">
        <v>7615</v>
      </c>
      <c r="C90" s="22">
        <v>13541</v>
      </c>
      <c r="D90" s="22">
        <v>18490</v>
      </c>
      <c r="E90" s="22">
        <v>24129</v>
      </c>
      <c r="F90" s="22">
        <v>25568</v>
      </c>
      <c r="G90" s="22">
        <v>31630</v>
      </c>
    </row>
    <row r="91" spans="1:7" ht="13.5">
      <c r="A91" s="4" t="s">
        <v>151</v>
      </c>
      <c r="B91" s="22">
        <v>308841</v>
      </c>
      <c r="C91" s="22">
        <v>313483</v>
      </c>
      <c r="D91" s="22">
        <v>294928</v>
      </c>
      <c r="E91" s="22">
        <v>302925</v>
      </c>
      <c r="F91" s="22">
        <v>313339</v>
      </c>
      <c r="G91" s="22">
        <v>324345</v>
      </c>
    </row>
    <row r="92" spans="1:7" ht="13.5">
      <c r="A92" s="4" t="s">
        <v>152</v>
      </c>
      <c r="B92" s="22">
        <v>10670000</v>
      </c>
      <c r="C92" s="22">
        <v>10670000</v>
      </c>
      <c r="D92" s="22">
        <v>10670000</v>
      </c>
      <c r="E92" s="22">
        <v>10670000</v>
      </c>
      <c r="F92" s="22">
        <v>10670000</v>
      </c>
      <c r="G92" s="22">
        <v>10670000</v>
      </c>
    </row>
    <row r="93" spans="1:7" ht="13.5">
      <c r="A93" s="4" t="s">
        <v>153</v>
      </c>
      <c r="B93" s="22">
        <v>5604295</v>
      </c>
      <c r="C93" s="22">
        <v>3224372</v>
      </c>
      <c r="D93" s="22">
        <v>2160321</v>
      </c>
      <c r="E93" s="22">
        <v>1456027</v>
      </c>
      <c r="F93" s="22">
        <v>971687</v>
      </c>
      <c r="G93" s="22">
        <v>995664</v>
      </c>
    </row>
    <row r="94" spans="1:7" ht="13.5">
      <c r="A94" s="3" t="s">
        <v>154</v>
      </c>
      <c r="B94" s="22">
        <v>16819254</v>
      </c>
      <c r="C94" s="22">
        <v>14449899</v>
      </c>
      <c r="D94" s="22">
        <v>13372242</v>
      </c>
      <c r="E94" s="22">
        <v>12681584</v>
      </c>
      <c r="F94" s="22">
        <v>12209097</v>
      </c>
      <c r="G94" s="22">
        <v>12250142</v>
      </c>
    </row>
    <row r="95" spans="1:7" ht="13.5">
      <c r="A95" s="2" t="s">
        <v>155</v>
      </c>
      <c r="B95" s="22">
        <v>-350910</v>
      </c>
      <c r="C95" s="22">
        <v>-350789</v>
      </c>
      <c r="D95" s="22">
        <v>-350646</v>
      </c>
      <c r="E95" s="22">
        <v>-22424</v>
      </c>
      <c r="F95" s="22">
        <v>-22306</v>
      </c>
      <c r="G95" s="22">
        <v>-22106</v>
      </c>
    </row>
    <row r="96" spans="1:7" ht="13.5">
      <c r="A96" s="2" t="s">
        <v>156</v>
      </c>
      <c r="B96" s="22">
        <v>22114609</v>
      </c>
      <c r="C96" s="22">
        <v>19745375</v>
      </c>
      <c r="D96" s="22">
        <v>18667861</v>
      </c>
      <c r="E96" s="22">
        <v>18305425</v>
      </c>
      <c r="F96" s="22">
        <v>17833056</v>
      </c>
      <c r="G96" s="22">
        <v>17874301</v>
      </c>
    </row>
    <row r="97" spans="1:7" ht="13.5">
      <c r="A97" s="2" t="s">
        <v>157</v>
      </c>
      <c r="B97" s="22">
        <v>853759</v>
      </c>
      <c r="C97" s="22">
        <v>474947</v>
      </c>
      <c r="D97" s="22">
        <v>140280</v>
      </c>
      <c r="E97" s="22">
        <v>171072</v>
      </c>
      <c r="F97" s="22">
        <v>-21343</v>
      </c>
      <c r="G97" s="22">
        <v>-67998</v>
      </c>
    </row>
    <row r="98" spans="1:7" ht="13.5">
      <c r="A98" s="2" t="s">
        <v>158</v>
      </c>
      <c r="B98" s="22">
        <v>853759</v>
      </c>
      <c r="C98" s="22">
        <v>474947</v>
      </c>
      <c r="D98" s="22">
        <v>140280</v>
      </c>
      <c r="E98" s="22">
        <v>171072</v>
      </c>
      <c r="F98" s="22">
        <v>-21343</v>
      </c>
      <c r="G98" s="22">
        <v>-67998</v>
      </c>
    </row>
    <row r="99" spans="1:7" ht="13.5">
      <c r="A99" s="6" t="s">
        <v>159</v>
      </c>
      <c r="B99" s="22">
        <v>22968368</v>
      </c>
      <c r="C99" s="22">
        <v>20220323</v>
      </c>
      <c r="D99" s="22">
        <v>18808141</v>
      </c>
      <c r="E99" s="22">
        <v>18476498</v>
      </c>
      <c r="F99" s="22">
        <v>17811713</v>
      </c>
      <c r="G99" s="22">
        <v>17806303</v>
      </c>
    </row>
    <row r="100" spans="1:7" ht="14.25" thickBot="1">
      <c r="A100" s="7" t="s">
        <v>160</v>
      </c>
      <c r="B100" s="22">
        <v>38194855</v>
      </c>
      <c r="C100" s="22">
        <v>32094698</v>
      </c>
      <c r="D100" s="22">
        <v>29284057</v>
      </c>
      <c r="E100" s="22">
        <v>27130076</v>
      </c>
      <c r="F100" s="22">
        <v>26031128</v>
      </c>
      <c r="G100" s="22">
        <v>27206013</v>
      </c>
    </row>
    <row r="101" spans="1:7" ht="14.25" thickTop="1">
      <c r="A101" s="8"/>
      <c r="B101" s="24"/>
      <c r="C101" s="24"/>
      <c r="D101" s="24"/>
      <c r="E101" s="24"/>
      <c r="F101" s="24"/>
      <c r="G101" s="24"/>
    </row>
    <row r="103" ht="13.5">
      <c r="A103" s="20" t="s">
        <v>165</v>
      </c>
    </row>
    <row r="104" ht="13.5">
      <c r="A104" s="20" t="s">
        <v>166</v>
      </c>
    </row>
  </sheetData>
  <mergeCells count="1">
    <mergeCell ref="B6:G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2014-02-12T17:04:26Z</dcterms:created>
  <dcterms:modified xsi:type="dcterms:W3CDTF">2014-02-12T17:04:34Z</dcterms:modified>
  <cp:category/>
  <cp:version/>
  <cp:contentType/>
  <cp:contentStatus/>
</cp:coreProperties>
</file>