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<sst xmlns="http://schemas.openxmlformats.org/spreadsheetml/2006/main" count="708" uniqueCount="280">
  <si>
    <t>支払手形及び買掛金</t>
  </si>
  <si>
    <t>為替換算調整勘定</t>
  </si>
  <si>
    <t>少数株主持分</t>
  </si>
  <si>
    <t>連結・貸借対照表</t>
  </si>
  <si>
    <t>累積四半期</t>
  </si>
  <si>
    <t>2013/10/01</t>
  </si>
  <si>
    <t>減価償却費</t>
  </si>
  <si>
    <t>退職給付引当金の増減額（△は減少）</t>
  </si>
  <si>
    <t>役員退職慰労引当金の増減額（△は減少）</t>
  </si>
  <si>
    <t>賞与引当金の増減額（△は減少）</t>
  </si>
  <si>
    <t>役員賞与引当金の増減額（△は減少）</t>
  </si>
  <si>
    <t>製品保証引当金の増減額（△は減少）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</si>
  <si>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</si>
  <si>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</si>
  <si>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</si>
  <si>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</si>
  <si>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</si>
  <si>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</si>
  <si>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</si>
  <si>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</si>
  <si>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</si>
  <si>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</si>
  <si>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</si>
  <si>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</si>
  <si>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その他の支出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</si>
  <si>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</si>
  <si>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</si>
  <si>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</si>
  <si>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</si>
  <si>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</si>
  <si>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投資有価証券の取得による支出</t>
  </si>
  <si>
    <t>投資有価証券の払戻による収入</t>
  </si>
  <si>
    <t>その他の収入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</si>
  <si>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</si>
  <si>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</si>
  <si>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</si>
  <si>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</si>
  <si>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</si>
  <si>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担保定期預金の預入による支出</t>
  </si>
  <si>
    <t>社債の償還による支出</t>
  </si>
  <si>
    <t>設備関係割賦債務の返済による支出</t>
  </si>
  <si>
    <t>自己株式の取得による支出</t>
  </si>
  <si>
    <t>少数株主からの払込みによる収入</t>
  </si>
  <si>
    <t>配当金の支払額</t>
  </si>
  <si>
    <t>少数株主への配当金の支払額</t>
  </si>
  <si>
    <t>ストックオプションの行使による収入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</si>
  <si>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</si>
  <si>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</si>
  <si>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</si>
  <si>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</si>
  <si>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</si>
  <si>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</si>
  <si>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支払保証料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</si>
  <si>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</si>
  <si>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</si>
  <si>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</si>
  <si>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</si>
  <si>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</si>
  <si>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</si>
  <si>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</si>
  <si>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</si>
  <si>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</si>
  <si>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</si>
  <si>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2013/12/24</t>
  </si>
  <si>
    <t>通期</t>
  </si>
  <si>
    <t>2013/09/30</t>
  </si>
  <si>
    <t>2012/09/30</t>
  </si>
  <si>
    <t>2012/12/25</t>
  </si>
  <si>
    <t>2011/09/30</t>
  </si>
  <si>
    <t>2011/12/22</t>
  </si>
  <si>
    <t>2010/09/30</t>
  </si>
  <si>
    <t>2010/12/24</t>
  </si>
  <si>
    <t>2009/09/30</t>
  </si>
  <si>
    <t>2009/12/21</t>
  </si>
  <si>
    <t>2008/09/30</t>
  </si>
  <si>
    <t>現金及び預金</t>
  </si>
  <si>
    <t>百万円</t>
  </si>
  <si>
    <t>受取手形</t>
  </si>
  <si>
    <t>売掛金</t>
  </si>
  <si>
    <t>製品</t>
  </si>
  <si>
    <t>半製品</t>
  </si>
  <si>
    <t>仕掛品</t>
  </si>
  <si>
    <t>仕掛品</t>
  </si>
  <si>
    <t>原材料</t>
  </si>
  <si>
    <t>貯蔵品</t>
  </si>
  <si>
    <t>原材料及び貯蔵品</t>
  </si>
  <si>
    <t>前渡金</t>
  </si>
  <si>
    <t>前払費用</t>
  </si>
  <si>
    <t>繰延税金資産</t>
  </si>
  <si>
    <t>未収消費税等</t>
  </si>
  <si>
    <t>その他</t>
  </si>
  <si>
    <t>その他</t>
  </si>
  <si>
    <t>貸倒引当金</t>
  </si>
  <si>
    <t>流動資産</t>
  </si>
  <si>
    <t>建物</t>
  </si>
  <si>
    <t>減価償却累計額</t>
  </si>
  <si>
    <t>減価償却累計額及び減損損失累計額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</si>
  <si>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</si>
  <si>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</si>
  <si>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</si>
  <si>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</si>
  <si>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</si>
  <si>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</si>
  <si>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</si>
  <si>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</si>
  <si>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</si>
  <si>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</si>
  <si>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</si>
  <si>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</si>
  <si>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</si>
  <si>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</si>
  <si>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特許権</t>
  </si>
  <si>
    <t>借地権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</si>
  <si>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</si>
  <si>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</si>
  <si>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</si>
  <si>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</si>
  <si>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</si>
  <si>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</si>
  <si>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</si>
  <si>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</si>
  <si>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長期前払費用</t>
  </si>
  <si>
    <t>破産更生債権等</t>
  </si>
  <si>
    <t>敷金及び保証金</t>
  </si>
  <si>
    <t>保険積立金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</si>
  <si>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</si>
  <si>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</si>
  <si>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</si>
  <si>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</si>
  <si>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</si>
  <si>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</si>
  <si>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</si>
  <si>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</si>
  <si>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</si>
  <si>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</si>
  <si>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未払金</t>
  </si>
  <si>
    <t>未払費用</t>
  </si>
  <si>
    <t>未払法人税等</t>
  </si>
  <si>
    <t>繰延税金負債</t>
  </si>
  <si>
    <t>前受金</t>
  </si>
  <si>
    <t>預り金</t>
  </si>
  <si>
    <t>賞与引当金</t>
  </si>
  <si>
    <t>未払役員賞与</t>
  </si>
  <si>
    <t>製品保証引当金</t>
  </si>
  <si>
    <t>設備関係支払手形</t>
  </si>
  <si>
    <t>資産除去債務</t>
  </si>
  <si>
    <t>流動負債</t>
  </si>
  <si>
    <t>社債</t>
  </si>
  <si>
    <t>長期借入金</t>
  </si>
  <si>
    <t>退職給付引当金</t>
  </si>
  <si>
    <t>役員退職慰労引当金</t>
  </si>
  <si>
    <t>長期未払金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</si>
  <si>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</si>
  <si>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</si>
  <si>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</si>
  <si>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</si>
  <si>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</si>
  <si>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</si>
  <si>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</si>
  <si>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</si>
  <si>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</si>
  <si>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</si>
  <si>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</si>
  <si>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</si>
  <si>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</si>
  <si>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</si>
  <si>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</si>
  <si>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</si>
  <si>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</si>
  <si>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</si>
  <si>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</si>
  <si>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</si>
  <si>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</si>
  <si>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</si>
  <si>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</si>
  <si>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株式会社日本マイクロニクス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</si>
  <si>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</si>
  <si>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</si>
  <si>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</si>
  <si>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</si>
  <si>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</si>
  <si>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</si>
  <si>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</si>
  <si>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</si>
  <si>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</si>
  <si>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売上高</t>
  </si>
  <si>
    <t>製品期首たな卸高</t>
  </si>
  <si>
    <t>当期製品製造原価</t>
  </si>
  <si>
    <t>合計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</si>
  <si>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</si>
  <si>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</si>
  <si>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</si>
  <si>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</si>
  <si>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</si>
  <si>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</si>
  <si>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</si>
  <si>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</si>
  <si>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受取賃貸料</t>
  </si>
  <si>
    <t>受取賃貸料</t>
  </si>
  <si>
    <t>作業くず売却益</t>
  </si>
  <si>
    <t>ロイヤリティ収入</t>
  </si>
  <si>
    <t>為替差益</t>
  </si>
  <si>
    <t>為替差益</t>
  </si>
  <si>
    <t>営業外収益</t>
  </si>
  <si>
    <t>支払利息</t>
  </si>
  <si>
    <t>訴訟関連費用</t>
  </si>
  <si>
    <t>支払手数料</t>
  </si>
  <si>
    <t>投資事業組合出資金運用損</t>
  </si>
  <si>
    <t>休止固定資産減価償却費</t>
  </si>
  <si>
    <t>為替差損</t>
  </si>
  <si>
    <t>営業外費用</t>
  </si>
  <si>
    <t>経常利益</t>
  </si>
  <si>
    <t>固定資産売却益</t>
  </si>
  <si>
    <t>貸倒引当金戻入額</t>
  </si>
  <si>
    <t>製品保証引当金戻入額</t>
  </si>
  <si>
    <t>新株予約権戻入益</t>
  </si>
  <si>
    <t>補助金収入</t>
  </si>
  <si>
    <t>補助金収入</t>
  </si>
  <si>
    <t>特別利益</t>
  </si>
  <si>
    <t>特別利益</t>
  </si>
  <si>
    <t>固定資産売却損</t>
  </si>
  <si>
    <t>固定資産除却損</t>
  </si>
  <si>
    <t>投資有価証券売却損</t>
  </si>
  <si>
    <t>投資有価証券評価損</t>
  </si>
  <si>
    <t>貸倒引当金繰入額</t>
  </si>
  <si>
    <t>減損損失</t>
  </si>
  <si>
    <t>関係会社出資金評価損</t>
  </si>
  <si>
    <t>事業構造改革費用</t>
  </si>
  <si>
    <t>工場閉鎖関連費用</t>
  </si>
  <si>
    <t>寄付金</t>
  </si>
  <si>
    <t>その他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</si>
  <si>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</si>
  <si>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</si>
  <si>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</si>
  <si>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</si>
  <si>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</si>
  <si>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</si>
  <si>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</si>
  <si>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</si>
  <si>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2014/08/11</t>
  </si>
  <si>
    <t>四半期</t>
  </si>
  <si>
    <t>2014/06/30</t>
  </si>
  <si>
    <t>2014/05/12</t>
  </si>
  <si>
    <t>2014/03/31</t>
  </si>
  <si>
    <t>2014/02/10</t>
  </si>
  <si>
    <t>2013/12/31</t>
  </si>
  <si>
    <t>2013/08/12</t>
  </si>
  <si>
    <t>2013/06/30</t>
  </si>
  <si>
    <t>2013/05/13</t>
  </si>
  <si>
    <t>2013/03/31</t>
  </si>
  <si>
    <t>2013/02/12</t>
  </si>
  <si>
    <t>2012/12/31</t>
  </si>
  <si>
    <t>2012/08/10</t>
  </si>
  <si>
    <t>2012/06/30</t>
  </si>
  <si>
    <t>2012/05/11</t>
  </si>
  <si>
    <t>2012/03/31</t>
  </si>
  <si>
    <t>2012/02/09</t>
  </si>
  <si>
    <t>2011/12/31</t>
  </si>
  <si>
    <t>2011/08/12</t>
  </si>
  <si>
    <t>2011/06/30</t>
  </si>
  <si>
    <t>2011/05/13</t>
  </si>
  <si>
    <t>2011/03/31</t>
  </si>
  <si>
    <t>2011/02/10</t>
  </si>
  <si>
    <t>2010/12/31</t>
  </si>
  <si>
    <t>2010/08/11</t>
  </si>
  <si>
    <t>2010/06/30</t>
  </si>
  <si>
    <t>2010/05/14</t>
  </si>
  <si>
    <t>2010/03/31</t>
  </si>
  <si>
    <t>2010/02/12</t>
  </si>
  <si>
    <t>2009/12/31</t>
  </si>
  <si>
    <t>2009/08/12</t>
  </si>
  <si>
    <t>2009/06/30</t>
  </si>
  <si>
    <t>2009/05/15</t>
  </si>
  <si>
    <t>2009/03/31</t>
  </si>
  <si>
    <t>2009/02/13</t>
  </si>
  <si>
    <t>2008/12/31</t>
  </si>
  <si>
    <t>現金及び預金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</si>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</sst>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173</v>
      </c>
      <c r="B2" s="14">
        <v>6871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HYPERLINK("http://www.kabupro.jp/mark/20140811/S1002R8V.htm","四半期報告書")</f>
        <v>四半期報告書</v>
      </c>
      <c r="C4" s="15" t="str">
        <f>HYPERLINK("http://www.kabupro.jp/mark/20140512/S1001R4G.htm","四半期報告書")</f>
        <v>四半期報告書</v>
      </c>
      <c r="D4" s="15" t="str">
        <f>HYPERLINK("http://www.kabupro.jp/mark/20140210/S1001390.htm","四半期報告書")</f>
        <v>四半期報告書</v>
      </c>
      <c r="E4" s="15" t="str">
        <f>HYPERLINK("http://www.kabupro.jp/mark/20131224/S1000SSF.htm","有価証券報告書")</f>
        <v>有価証券報告書</v>
      </c>
      <c r="F4" s="15" t="str">
        <f>HYPERLINK("http://www.kabupro.jp/mark/20140811/S1002R8V.htm","四半期報告書")</f>
        <v>四半期報告書</v>
      </c>
      <c r="G4" s="15" t="str">
        <f>HYPERLINK("http://www.kabupro.jp/mark/20140512/S1001R4G.htm","四半期報告書")</f>
        <v>四半期報告書</v>
      </c>
      <c r="H4" s="15" t="str">
        <f>HYPERLINK("http://www.kabupro.jp/mark/20140210/S1001390.htm","四半期報告書")</f>
        <v>四半期報告書</v>
      </c>
      <c r="I4" s="15" t="str">
        <f>HYPERLINK("http://www.kabupro.jp/mark/20131224/S1000SSF.htm","有価証券報告書")</f>
        <v>有価証券報告書</v>
      </c>
      <c r="J4" s="15" t="str">
        <f>HYPERLINK("http://www.kabupro.jp/mark/20130812/S000E9TL.htm","四半期報告書")</f>
        <v>四半期報告書</v>
      </c>
      <c r="K4" s="15" t="str">
        <f>HYPERLINK("http://www.kabupro.jp/mark/20130513/S000DCYA.htm","四半期報告書")</f>
        <v>四半期報告書</v>
      </c>
      <c r="L4" s="15" t="str">
        <f>HYPERLINK("http://www.kabupro.jp/mark/20130212/S000CS1E.htm","四半期報告書")</f>
        <v>四半期報告書</v>
      </c>
      <c r="M4" s="15" t="str">
        <f>HYPERLINK("http://www.kabupro.jp/mark/20121225/S000CJBH.htm","有価証券報告書")</f>
        <v>有価証券報告書</v>
      </c>
      <c r="N4" s="15" t="str">
        <f>HYPERLINK("http://www.kabupro.jp/mark/20120810/S000BOJ9.htm","四半期報告書")</f>
        <v>四半期報告書</v>
      </c>
      <c r="O4" s="15" t="str">
        <f>HYPERLINK("http://www.kabupro.jp/mark/20120511/S000ATKF.htm","四半期報告書")</f>
        <v>四半期報告書</v>
      </c>
      <c r="P4" s="15" t="str">
        <f>HYPERLINK("http://www.kabupro.jp/mark/20120209/S000A8ED.htm","四半期報告書")</f>
        <v>四半期報告書</v>
      </c>
      <c r="Q4" s="15" t="str">
        <f>HYPERLINK("http://www.kabupro.jp/mark/20111222/S0009Z8C.htm","有価証券報告書")</f>
        <v>有価証券報告書</v>
      </c>
      <c r="R4" s="15" t="str">
        <f>HYPERLINK("http://www.kabupro.jp/mark/20110812/S00095XX.htm","四半期報告書")</f>
        <v>四半期報告書</v>
      </c>
      <c r="S4" s="15" t="str">
        <f>HYPERLINK("http://www.kabupro.jp/mark/20110513/S00089ZZ.htm","四半期報告書")</f>
        <v>四半期報告書</v>
      </c>
      <c r="T4" s="15" t="str">
        <f>HYPERLINK("http://www.kabupro.jp/mark/20110210/S0007QRF.htm","四半期報告書")</f>
        <v>四半期報告書</v>
      </c>
      <c r="U4" s="15" t="str">
        <f>HYPERLINK("http://www.kabupro.jp/mark/20101224/S0007GCX.htm","有価証券報告書")</f>
        <v>有価証券報告書</v>
      </c>
      <c r="V4" s="15" t="str">
        <f>HYPERLINK("http://www.kabupro.jp/mark/20100811/S0006JTB.htm","四半期報告書")</f>
        <v>四半期報告書</v>
      </c>
      <c r="W4" s="15" t="str">
        <f>HYPERLINK("http://www.kabupro.jp/mark/20100514/S0005P0G.htm","四半期報告書")</f>
        <v>四半期報告書</v>
      </c>
      <c r="X4" s="15" t="str">
        <f>HYPERLINK("http://www.kabupro.jp/mark/20100212/S00054WT.htm","四半期報告書")</f>
        <v>四半期報告書</v>
      </c>
      <c r="Y4" s="15" t="str">
        <f>HYPERLINK("http://www.kabupro.jp/mark/20091221/S0004UC2.htm","有価証券報告書")</f>
        <v>有価証券報告書</v>
      </c>
    </row>
    <row r="5" spans="1:25" ht="14.25" thickBot="1">
      <c r="A5" s="11" t="s">
        <v>57</v>
      </c>
      <c r="B5" s="1" t="s">
        <v>239</v>
      </c>
      <c r="C5" s="1" t="s">
        <v>242</v>
      </c>
      <c r="D5" s="1" t="s">
        <v>244</v>
      </c>
      <c r="E5" s="1" t="s">
        <v>63</v>
      </c>
      <c r="F5" s="1" t="s">
        <v>239</v>
      </c>
      <c r="G5" s="1" t="s">
        <v>242</v>
      </c>
      <c r="H5" s="1" t="s">
        <v>244</v>
      </c>
      <c r="I5" s="1" t="s">
        <v>63</v>
      </c>
      <c r="J5" s="1" t="s">
        <v>246</v>
      </c>
      <c r="K5" s="1" t="s">
        <v>248</v>
      </c>
      <c r="L5" s="1" t="s">
        <v>250</v>
      </c>
      <c r="M5" s="1" t="s">
        <v>67</v>
      </c>
      <c r="N5" s="1" t="s">
        <v>252</v>
      </c>
      <c r="O5" s="1" t="s">
        <v>254</v>
      </c>
      <c r="P5" s="1" t="s">
        <v>256</v>
      </c>
      <c r="Q5" s="1" t="s">
        <v>69</v>
      </c>
      <c r="R5" s="1" t="s">
        <v>258</v>
      </c>
      <c r="S5" s="1" t="s">
        <v>260</v>
      </c>
      <c r="T5" s="1" t="s">
        <v>262</v>
      </c>
      <c r="U5" s="1" t="s">
        <v>71</v>
      </c>
      <c r="V5" s="1" t="s">
        <v>264</v>
      </c>
      <c r="W5" s="1" t="s">
        <v>266</v>
      </c>
      <c r="X5" s="1" t="s">
        <v>268</v>
      </c>
      <c r="Y5" s="1" t="s">
        <v>73</v>
      </c>
    </row>
    <row r="6" spans="1:25" ht="15" thickBot="1" thickTop="1">
      <c r="A6" s="10" t="s">
        <v>58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4</v>
      </c>
      <c r="C7" s="14" t="s">
        <v>4</v>
      </c>
      <c r="D7" s="14" t="s">
        <v>4</v>
      </c>
      <c r="E7" s="16" t="s">
        <v>64</v>
      </c>
      <c r="F7" s="14" t="s">
        <v>4</v>
      </c>
      <c r="G7" s="14" t="s">
        <v>4</v>
      </c>
      <c r="H7" s="14" t="s">
        <v>4</v>
      </c>
      <c r="I7" s="16" t="s">
        <v>64</v>
      </c>
      <c r="J7" s="14" t="s">
        <v>4</v>
      </c>
      <c r="K7" s="14" t="s">
        <v>4</v>
      </c>
      <c r="L7" s="14" t="s">
        <v>4</v>
      </c>
      <c r="M7" s="16" t="s">
        <v>64</v>
      </c>
      <c r="N7" s="14" t="s">
        <v>4</v>
      </c>
      <c r="O7" s="14" t="s">
        <v>4</v>
      </c>
      <c r="P7" s="14" t="s">
        <v>4</v>
      </c>
      <c r="Q7" s="16" t="s">
        <v>64</v>
      </c>
      <c r="R7" s="14" t="s">
        <v>4</v>
      </c>
      <c r="S7" s="14" t="s">
        <v>4</v>
      </c>
      <c r="T7" s="14" t="s">
        <v>4</v>
      </c>
      <c r="U7" s="16" t="s">
        <v>64</v>
      </c>
      <c r="V7" s="14" t="s">
        <v>4</v>
      </c>
      <c r="W7" s="14" t="s">
        <v>4</v>
      </c>
      <c r="X7" s="14" t="s">
        <v>4</v>
      </c>
      <c r="Y7" s="16" t="s">
        <v>64</v>
      </c>
    </row>
    <row r="8" spans="1:25" ht="13.5">
      <c r="A8" s="13" t="s">
        <v>60</v>
      </c>
      <c r="B8" s="1" t="s">
        <v>5</v>
      </c>
      <c r="C8" s="1" t="s">
        <v>5</v>
      </c>
      <c r="D8" s="1" t="s">
        <v>5</v>
      </c>
      <c r="E8" s="17" t="s">
        <v>179</v>
      </c>
      <c r="F8" s="1" t="s">
        <v>179</v>
      </c>
      <c r="G8" s="1" t="s">
        <v>179</v>
      </c>
      <c r="H8" s="1" t="s">
        <v>179</v>
      </c>
      <c r="I8" s="17" t="s">
        <v>180</v>
      </c>
      <c r="J8" s="1" t="s">
        <v>180</v>
      </c>
      <c r="K8" s="1" t="s">
        <v>180</v>
      </c>
      <c r="L8" s="1" t="s">
        <v>180</v>
      </c>
      <c r="M8" s="17" t="s">
        <v>181</v>
      </c>
      <c r="N8" s="1" t="s">
        <v>181</v>
      </c>
      <c r="O8" s="1" t="s">
        <v>181</v>
      </c>
      <c r="P8" s="1" t="s">
        <v>181</v>
      </c>
      <c r="Q8" s="17" t="s">
        <v>182</v>
      </c>
      <c r="R8" s="1" t="s">
        <v>182</v>
      </c>
      <c r="S8" s="1" t="s">
        <v>182</v>
      </c>
      <c r="T8" s="1" t="s">
        <v>182</v>
      </c>
      <c r="U8" s="17" t="s">
        <v>183</v>
      </c>
      <c r="V8" s="1" t="s">
        <v>183</v>
      </c>
      <c r="W8" s="1" t="s">
        <v>183</v>
      </c>
      <c r="X8" s="1" t="s">
        <v>183</v>
      </c>
      <c r="Y8" s="17" t="s">
        <v>184</v>
      </c>
    </row>
    <row r="9" spans="1:25" ht="13.5">
      <c r="A9" s="13" t="s">
        <v>61</v>
      </c>
      <c r="B9" s="1" t="s">
        <v>241</v>
      </c>
      <c r="C9" s="1" t="s">
        <v>243</v>
      </c>
      <c r="D9" s="1" t="s">
        <v>245</v>
      </c>
      <c r="E9" s="17" t="s">
        <v>65</v>
      </c>
      <c r="F9" s="1" t="s">
        <v>247</v>
      </c>
      <c r="G9" s="1" t="s">
        <v>249</v>
      </c>
      <c r="H9" s="1" t="s">
        <v>251</v>
      </c>
      <c r="I9" s="17" t="s">
        <v>66</v>
      </c>
      <c r="J9" s="1" t="s">
        <v>253</v>
      </c>
      <c r="K9" s="1" t="s">
        <v>255</v>
      </c>
      <c r="L9" s="1" t="s">
        <v>257</v>
      </c>
      <c r="M9" s="17" t="s">
        <v>68</v>
      </c>
      <c r="N9" s="1" t="s">
        <v>259</v>
      </c>
      <c r="O9" s="1" t="s">
        <v>261</v>
      </c>
      <c r="P9" s="1" t="s">
        <v>263</v>
      </c>
      <c r="Q9" s="17" t="s">
        <v>70</v>
      </c>
      <c r="R9" s="1" t="s">
        <v>265</v>
      </c>
      <c r="S9" s="1" t="s">
        <v>267</v>
      </c>
      <c r="T9" s="1" t="s">
        <v>269</v>
      </c>
      <c r="U9" s="17" t="s">
        <v>72</v>
      </c>
      <c r="V9" s="1" t="s">
        <v>271</v>
      </c>
      <c r="W9" s="1" t="s">
        <v>273</v>
      </c>
      <c r="X9" s="1" t="s">
        <v>275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26" t="s">
        <v>185</v>
      </c>
      <c r="B11" s="27">
        <v>21170</v>
      </c>
      <c r="C11" s="27">
        <v>14978</v>
      </c>
      <c r="D11" s="27">
        <v>8035</v>
      </c>
      <c r="E11" s="21">
        <v>20387</v>
      </c>
      <c r="F11" s="27">
        <v>14094</v>
      </c>
      <c r="G11" s="27">
        <v>8539</v>
      </c>
      <c r="H11" s="27">
        <v>3995</v>
      </c>
      <c r="I11" s="21">
        <v>23623</v>
      </c>
      <c r="J11" s="27">
        <v>18138</v>
      </c>
      <c r="K11" s="27">
        <v>12909</v>
      </c>
      <c r="L11" s="27">
        <v>6744</v>
      </c>
      <c r="M11" s="21">
        <v>29049</v>
      </c>
      <c r="N11" s="27">
        <v>20400</v>
      </c>
      <c r="O11" s="27">
        <v>13843</v>
      </c>
      <c r="P11" s="27">
        <v>6793</v>
      </c>
      <c r="Q11" s="21">
        <v>24715</v>
      </c>
      <c r="R11" s="27">
        <v>17031</v>
      </c>
      <c r="S11" s="27">
        <v>9720</v>
      </c>
      <c r="T11" s="27">
        <v>3753</v>
      </c>
      <c r="U11" s="21">
        <v>19301</v>
      </c>
      <c r="V11" s="27">
        <v>13741</v>
      </c>
      <c r="W11" s="27">
        <v>10134</v>
      </c>
      <c r="X11" s="27">
        <v>6148</v>
      </c>
      <c r="Y11" s="21">
        <v>41236</v>
      </c>
    </row>
    <row r="12" spans="1:25" ht="13.5">
      <c r="A12" s="7" t="s">
        <v>51</v>
      </c>
      <c r="B12" s="28">
        <v>13415</v>
      </c>
      <c r="C12" s="28">
        <v>9708</v>
      </c>
      <c r="D12" s="28">
        <v>5031</v>
      </c>
      <c r="E12" s="22">
        <v>12982</v>
      </c>
      <c r="F12" s="28">
        <v>9360</v>
      </c>
      <c r="G12" s="28">
        <v>5833</v>
      </c>
      <c r="H12" s="28">
        <v>3017</v>
      </c>
      <c r="I12" s="22">
        <v>18195</v>
      </c>
      <c r="J12" s="28">
        <v>13801</v>
      </c>
      <c r="K12" s="28">
        <v>9913</v>
      </c>
      <c r="L12" s="28">
        <v>4920</v>
      </c>
      <c r="M12" s="22">
        <v>20938</v>
      </c>
      <c r="N12" s="28">
        <v>14681</v>
      </c>
      <c r="O12" s="28">
        <v>9699</v>
      </c>
      <c r="P12" s="28">
        <v>4558</v>
      </c>
      <c r="Q12" s="22">
        <v>17405</v>
      </c>
      <c r="R12" s="28">
        <v>12652</v>
      </c>
      <c r="S12" s="28">
        <v>7643</v>
      </c>
      <c r="T12" s="28">
        <v>3150</v>
      </c>
      <c r="U12" s="22">
        <v>15356</v>
      </c>
      <c r="V12" s="28">
        <v>10980</v>
      </c>
      <c r="W12" s="28">
        <v>7582</v>
      </c>
      <c r="X12" s="28">
        <v>4333</v>
      </c>
      <c r="Y12" s="22">
        <v>24731</v>
      </c>
    </row>
    <row r="13" spans="1:25" ht="13.5">
      <c r="A13" s="7" t="s">
        <v>191</v>
      </c>
      <c r="B13" s="28">
        <v>7755</v>
      </c>
      <c r="C13" s="28">
        <v>5269</v>
      </c>
      <c r="D13" s="28">
        <v>3004</v>
      </c>
      <c r="E13" s="22">
        <v>7405</v>
      </c>
      <c r="F13" s="28">
        <v>4733</v>
      </c>
      <c r="G13" s="28">
        <v>2705</v>
      </c>
      <c r="H13" s="28">
        <v>978</v>
      </c>
      <c r="I13" s="22">
        <v>5428</v>
      </c>
      <c r="J13" s="28">
        <v>4336</v>
      </c>
      <c r="K13" s="28">
        <v>2996</v>
      </c>
      <c r="L13" s="28">
        <v>1823</v>
      </c>
      <c r="M13" s="22">
        <v>8111</v>
      </c>
      <c r="N13" s="28">
        <v>5719</v>
      </c>
      <c r="O13" s="28">
        <v>4144</v>
      </c>
      <c r="P13" s="28">
        <v>2235</v>
      </c>
      <c r="Q13" s="22">
        <v>7310</v>
      </c>
      <c r="R13" s="28">
        <v>4378</v>
      </c>
      <c r="S13" s="28">
        <v>2076</v>
      </c>
      <c r="T13" s="28">
        <v>602</v>
      </c>
      <c r="U13" s="22">
        <v>3945</v>
      </c>
      <c r="V13" s="28">
        <v>2761</v>
      </c>
      <c r="W13" s="28">
        <v>2551</v>
      </c>
      <c r="X13" s="28">
        <v>1815</v>
      </c>
      <c r="Y13" s="22">
        <v>16505</v>
      </c>
    </row>
    <row r="14" spans="1:25" ht="13.5">
      <c r="A14" s="7" t="s">
        <v>192</v>
      </c>
      <c r="B14" s="28">
        <v>5376</v>
      </c>
      <c r="C14" s="28">
        <v>3575</v>
      </c>
      <c r="D14" s="28">
        <v>1873</v>
      </c>
      <c r="E14" s="22">
        <v>6006</v>
      </c>
      <c r="F14" s="28">
        <v>4201</v>
      </c>
      <c r="G14" s="28">
        <v>2732</v>
      </c>
      <c r="H14" s="28">
        <v>1427</v>
      </c>
      <c r="I14" s="22">
        <v>7791</v>
      </c>
      <c r="J14" s="28">
        <v>5750</v>
      </c>
      <c r="K14" s="28">
        <v>3956</v>
      </c>
      <c r="L14" s="28">
        <v>2033</v>
      </c>
      <c r="M14" s="22">
        <v>7183</v>
      </c>
      <c r="N14" s="28">
        <v>5303</v>
      </c>
      <c r="O14" s="28">
        <v>3563</v>
      </c>
      <c r="P14" s="28">
        <v>1812</v>
      </c>
      <c r="Q14" s="22">
        <v>6890</v>
      </c>
      <c r="R14" s="28">
        <v>5087</v>
      </c>
      <c r="S14" s="28">
        <v>3421</v>
      </c>
      <c r="T14" s="28">
        <v>1809</v>
      </c>
      <c r="U14" s="22">
        <v>7772</v>
      </c>
      <c r="V14" s="28">
        <v>6048</v>
      </c>
      <c r="W14" s="28">
        <v>4281</v>
      </c>
      <c r="X14" s="28">
        <v>2122</v>
      </c>
      <c r="Y14" s="22">
        <v>9383</v>
      </c>
    </row>
    <row r="15" spans="1:25" ht="14.25" thickBot="1">
      <c r="A15" s="25" t="s">
        <v>193</v>
      </c>
      <c r="B15" s="29">
        <v>2378</v>
      </c>
      <c r="C15" s="29">
        <v>1693</v>
      </c>
      <c r="D15" s="29">
        <v>1130</v>
      </c>
      <c r="E15" s="23">
        <v>1398</v>
      </c>
      <c r="F15" s="29">
        <v>531</v>
      </c>
      <c r="G15" s="29">
        <v>-26</v>
      </c>
      <c r="H15" s="29">
        <v>-448</v>
      </c>
      <c r="I15" s="23">
        <v>-2362</v>
      </c>
      <c r="J15" s="29">
        <v>-1413</v>
      </c>
      <c r="K15" s="29">
        <v>-960</v>
      </c>
      <c r="L15" s="29">
        <v>-210</v>
      </c>
      <c r="M15" s="23">
        <v>928</v>
      </c>
      <c r="N15" s="29">
        <v>416</v>
      </c>
      <c r="O15" s="29">
        <v>580</v>
      </c>
      <c r="P15" s="29">
        <v>422</v>
      </c>
      <c r="Q15" s="23">
        <v>419</v>
      </c>
      <c r="R15" s="29">
        <v>-708</v>
      </c>
      <c r="S15" s="29">
        <v>-1345</v>
      </c>
      <c r="T15" s="29">
        <v>-1206</v>
      </c>
      <c r="U15" s="23">
        <v>-3826</v>
      </c>
      <c r="V15" s="29">
        <v>-3286</v>
      </c>
      <c r="W15" s="29">
        <v>-1729</v>
      </c>
      <c r="X15" s="29">
        <v>-307</v>
      </c>
      <c r="Y15" s="23">
        <v>7121</v>
      </c>
    </row>
    <row r="16" spans="1:25" ht="14.25" thickTop="1">
      <c r="A16" s="6" t="s">
        <v>194</v>
      </c>
      <c r="B16" s="28">
        <v>13</v>
      </c>
      <c r="C16" s="28">
        <v>8</v>
      </c>
      <c r="D16" s="28">
        <v>1</v>
      </c>
      <c r="E16" s="22">
        <v>4</v>
      </c>
      <c r="F16" s="28">
        <v>3</v>
      </c>
      <c r="G16" s="28">
        <v>2</v>
      </c>
      <c r="H16" s="28">
        <v>1</v>
      </c>
      <c r="I16" s="22">
        <v>21</v>
      </c>
      <c r="J16" s="28">
        <v>20</v>
      </c>
      <c r="K16" s="28">
        <v>12</v>
      </c>
      <c r="L16" s="28">
        <v>4</v>
      </c>
      <c r="M16" s="22">
        <v>25</v>
      </c>
      <c r="N16" s="28">
        <v>15</v>
      </c>
      <c r="O16" s="28">
        <v>8</v>
      </c>
      <c r="P16" s="28">
        <v>1</v>
      </c>
      <c r="Q16" s="22">
        <v>10</v>
      </c>
      <c r="R16" s="28">
        <v>8</v>
      </c>
      <c r="S16" s="28">
        <v>8</v>
      </c>
      <c r="T16" s="28">
        <v>2</v>
      </c>
      <c r="U16" s="22">
        <v>36</v>
      </c>
      <c r="V16" s="28">
        <v>18</v>
      </c>
      <c r="W16" s="28">
        <v>14</v>
      </c>
      <c r="X16" s="28">
        <v>7</v>
      </c>
      <c r="Y16" s="22">
        <v>53</v>
      </c>
    </row>
    <row r="17" spans="1:25" ht="13.5">
      <c r="A17" s="6" t="s">
        <v>195</v>
      </c>
      <c r="B17" s="28">
        <v>7</v>
      </c>
      <c r="C17" s="28">
        <v>2</v>
      </c>
      <c r="D17" s="28">
        <v>2</v>
      </c>
      <c r="E17" s="22">
        <v>59</v>
      </c>
      <c r="F17" s="28">
        <v>5</v>
      </c>
      <c r="G17" s="28">
        <v>1</v>
      </c>
      <c r="H17" s="28">
        <v>1</v>
      </c>
      <c r="I17" s="22">
        <v>87</v>
      </c>
      <c r="J17" s="28">
        <v>8</v>
      </c>
      <c r="K17" s="28">
        <v>3</v>
      </c>
      <c r="L17" s="28">
        <v>3</v>
      </c>
      <c r="M17" s="22">
        <v>112</v>
      </c>
      <c r="N17" s="28">
        <v>12</v>
      </c>
      <c r="O17" s="28">
        <v>3</v>
      </c>
      <c r="P17" s="28">
        <v>2</v>
      </c>
      <c r="Q17" s="22">
        <v>7</v>
      </c>
      <c r="R17" s="28">
        <v>7</v>
      </c>
      <c r="S17" s="28">
        <v>2</v>
      </c>
      <c r="T17" s="28">
        <v>1</v>
      </c>
      <c r="U17" s="22">
        <v>11</v>
      </c>
      <c r="V17" s="28">
        <v>3</v>
      </c>
      <c r="W17" s="28">
        <v>1</v>
      </c>
      <c r="X17" s="28">
        <v>1</v>
      </c>
      <c r="Y17" s="22">
        <v>52</v>
      </c>
    </row>
    <row r="18" spans="1:25" ht="13.5">
      <c r="A18" s="6" t="s">
        <v>197</v>
      </c>
      <c r="B18" s="28">
        <v>37</v>
      </c>
      <c r="C18" s="28">
        <v>24</v>
      </c>
      <c r="D18" s="28">
        <v>12</v>
      </c>
      <c r="E18" s="22">
        <v>49</v>
      </c>
      <c r="F18" s="28">
        <v>37</v>
      </c>
      <c r="G18" s="28">
        <v>25</v>
      </c>
      <c r="H18" s="28">
        <v>13</v>
      </c>
      <c r="I18" s="22">
        <v>37</v>
      </c>
      <c r="J18" s="28">
        <v>26</v>
      </c>
      <c r="K18" s="28">
        <v>17</v>
      </c>
      <c r="L18" s="28">
        <v>8</v>
      </c>
      <c r="M18" s="22">
        <v>32</v>
      </c>
      <c r="N18" s="28">
        <v>24</v>
      </c>
      <c r="O18" s="28">
        <v>16</v>
      </c>
      <c r="P18" s="28">
        <v>8</v>
      </c>
      <c r="Q18" s="22">
        <v>36</v>
      </c>
      <c r="R18" s="28">
        <v>28</v>
      </c>
      <c r="S18" s="28">
        <v>19</v>
      </c>
      <c r="T18" s="28">
        <v>9</v>
      </c>
      <c r="U18" s="22">
        <v>29</v>
      </c>
      <c r="V18" s="28">
        <v>21</v>
      </c>
      <c r="W18" s="28">
        <v>14</v>
      </c>
      <c r="X18" s="28"/>
      <c r="Y18" s="22"/>
    </row>
    <row r="19" spans="1:25" ht="13.5">
      <c r="A19" s="6" t="s">
        <v>201</v>
      </c>
      <c r="B19" s="28">
        <v>200</v>
      </c>
      <c r="C19" s="28">
        <v>132</v>
      </c>
      <c r="D19" s="28">
        <v>165</v>
      </c>
      <c r="E19" s="22">
        <v>114</v>
      </c>
      <c r="F19" s="28">
        <v>63</v>
      </c>
      <c r="G19" s="28">
        <v>39</v>
      </c>
      <c r="H19" s="28">
        <v>20</v>
      </c>
      <c r="I19" s="22"/>
      <c r="J19" s="28"/>
      <c r="K19" s="28">
        <v>19</v>
      </c>
      <c r="L19" s="28">
        <v>12</v>
      </c>
      <c r="M19" s="22"/>
      <c r="N19" s="28"/>
      <c r="O19" s="28"/>
      <c r="P19" s="28"/>
      <c r="Q19" s="22"/>
      <c r="R19" s="28"/>
      <c r="S19" s="28">
        <v>6</v>
      </c>
      <c r="T19" s="28"/>
      <c r="U19" s="22"/>
      <c r="V19" s="28"/>
      <c r="W19" s="28"/>
      <c r="X19" s="28"/>
      <c r="Y19" s="22"/>
    </row>
    <row r="20" spans="1:25" ht="13.5">
      <c r="A20" s="6" t="s">
        <v>90</v>
      </c>
      <c r="B20" s="28">
        <v>13</v>
      </c>
      <c r="C20" s="28">
        <v>3</v>
      </c>
      <c r="D20" s="28">
        <v>4</v>
      </c>
      <c r="E20" s="22">
        <v>33</v>
      </c>
      <c r="F20" s="28">
        <v>16</v>
      </c>
      <c r="G20" s="28">
        <v>14</v>
      </c>
      <c r="H20" s="28">
        <v>7</v>
      </c>
      <c r="I20" s="22">
        <v>66</v>
      </c>
      <c r="J20" s="28">
        <v>26</v>
      </c>
      <c r="K20" s="28">
        <v>16</v>
      </c>
      <c r="L20" s="28">
        <v>6</v>
      </c>
      <c r="M20" s="22">
        <v>69</v>
      </c>
      <c r="N20" s="28">
        <v>40</v>
      </c>
      <c r="O20" s="28">
        <v>28</v>
      </c>
      <c r="P20" s="28">
        <v>6</v>
      </c>
      <c r="Q20" s="22">
        <v>34</v>
      </c>
      <c r="R20" s="28">
        <v>35</v>
      </c>
      <c r="S20" s="28">
        <v>25</v>
      </c>
      <c r="T20" s="28">
        <v>14</v>
      </c>
      <c r="U20" s="22">
        <v>57</v>
      </c>
      <c r="V20" s="28">
        <v>51</v>
      </c>
      <c r="W20" s="28">
        <v>34</v>
      </c>
      <c r="X20" s="28">
        <v>26</v>
      </c>
      <c r="Y20" s="22">
        <v>208</v>
      </c>
    </row>
    <row r="21" spans="1:25" ht="13.5">
      <c r="A21" s="6" t="s">
        <v>203</v>
      </c>
      <c r="B21" s="28">
        <v>272</v>
      </c>
      <c r="C21" s="28">
        <v>170</v>
      </c>
      <c r="D21" s="28">
        <v>187</v>
      </c>
      <c r="E21" s="22">
        <v>262</v>
      </c>
      <c r="F21" s="28">
        <v>126</v>
      </c>
      <c r="G21" s="28">
        <v>82</v>
      </c>
      <c r="H21" s="28">
        <v>44</v>
      </c>
      <c r="I21" s="22">
        <v>212</v>
      </c>
      <c r="J21" s="28">
        <v>81</v>
      </c>
      <c r="K21" s="28">
        <v>69</v>
      </c>
      <c r="L21" s="28">
        <v>35</v>
      </c>
      <c r="M21" s="22">
        <v>240</v>
      </c>
      <c r="N21" s="28">
        <v>92</v>
      </c>
      <c r="O21" s="28">
        <v>56</v>
      </c>
      <c r="P21" s="28">
        <v>18</v>
      </c>
      <c r="Q21" s="22">
        <v>103</v>
      </c>
      <c r="R21" s="28">
        <v>79</v>
      </c>
      <c r="S21" s="28">
        <v>61</v>
      </c>
      <c r="T21" s="28">
        <v>28</v>
      </c>
      <c r="U21" s="22">
        <v>134</v>
      </c>
      <c r="V21" s="28">
        <v>96</v>
      </c>
      <c r="W21" s="28">
        <v>65</v>
      </c>
      <c r="X21" s="28">
        <v>35</v>
      </c>
      <c r="Y21" s="22">
        <v>437</v>
      </c>
    </row>
    <row r="22" spans="1:25" ht="13.5">
      <c r="A22" s="6" t="s">
        <v>204</v>
      </c>
      <c r="B22" s="28">
        <v>62</v>
      </c>
      <c r="C22" s="28">
        <v>43</v>
      </c>
      <c r="D22" s="28">
        <v>21</v>
      </c>
      <c r="E22" s="22">
        <v>90</v>
      </c>
      <c r="F22" s="28">
        <v>69</v>
      </c>
      <c r="G22" s="28">
        <v>46</v>
      </c>
      <c r="H22" s="28">
        <v>21</v>
      </c>
      <c r="I22" s="22">
        <v>96</v>
      </c>
      <c r="J22" s="28">
        <v>73</v>
      </c>
      <c r="K22" s="28">
        <v>49</v>
      </c>
      <c r="L22" s="28">
        <v>24</v>
      </c>
      <c r="M22" s="22">
        <v>111</v>
      </c>
      <c r="N22" s="28">
        <v>82</v>
      </c>
      <c r="O22" s="28">
        <v>54</v>
      </c>
      <c r="P22" s="28">
        <v>26</v>
      </c>
      <c r="Q22" s="22">
        <v>110</v>
      </c>
      <c r="R22" s="28">
        <v>84</v>
      </c>
      <c r="S22" s="28">
        <v>56</v>
      </c>
      <c r="T22" s="28">
        <v>24</v>
      </c>
      <c r="U22" s="22">
        <v>83</v>
      </c>
      <c r="V22" s="28">
        <v>55</v>
      </c>
      <c r="W22" s="28">
        <v>34</v>
      </c>
      <c r="X22" s="28">
        <v>16</v>
      </c>
      <c r="Y22" s="22">
        <v>66</v>
      </c>
    </row>
    <row r="23" spans="1:25" ht="13.5">
      <c r="A23" s="6" t="s">
        <v>205</v>
      </c>
      <c r="B23" s="28"/>
      <c r="C23" s="28"/>
      <c r="D23" s="28"/>
      <c r="E23" s="22"/>
      <c r="F23" s="28"/>
      <c r="G23" s="28"/>
      <c r="H23" s="28"/>
      <c r="I23" s="22">
        <v>16</v>
      </c>
      <c r="J23" s="28"/>
      <c r="K23" s="28"/>
      <c r="L23" s="28">
        <v>7</v>
      </c>
      <c r="M23" s="22">
        <v>27</v>
      </c>
      <c r="N23" s="28">
        <v>16</v>
      </c>
      <c r="O23" s="28">
        <v>8</v>
      </c>
      <c r="P23" s="28">
        <v>6</v>
      </c>
      <c r="Q23" s="22">
        <v>272</v>
      </c>
      <c r="R23" s="28">
        <v>247</v>
      </c>
      <c r="S23" s="28">
        <v>15</v>
      </c>
      <c r="T23" s="28">
        <v>6</v>
      </c>
      <c r="U23" s="22">
        <v>650</v>
      </c>
      <c r="V23" s="28">
        <v>609</v>
      </c>
      <c r="W23" s="28">
        <v>549</v>
      </c>
      <c r="X23" s="28">
        <v>152</v>
      </c>
      <c r="Y23" s="22">
        <v>819</v>
      </c>
    </row>
    <row r="24" spans="1:25" ht="13.5">
      <c r="A24" s="6" t="s">
        <v>52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>
        <v>13</v>
      </c>
      <c r="M24" s="22"/>
      <c r="N24" s="28"/>
      <c r="O24" s="28">
        <v>1</v>
      </c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209</v>
      </c>
      <c r="B25" s="28"/>
      <c r="C25" s="28"/>
      <c r="D25" s="28"/>
      <c r="E25" s="22"/>
      <c r="F25" s="28"/>
      <c r="G25" s="28"/>
      <c r="H25" s="28"/>
      <c r="I25" s="22">
        <v>37</v>
      </c>
      <c r="J25" s="28"/>
      <c r="K25" s="28"/>
      <c r="L25" s="28"/>
      <c r="M25" s="22">
        <v>87</v>
      </c>
      <c r="N25" s="28">
        <v>55</v>
      </c>
      <c r="O25" s="28">
        <v>40</v>
      </c>
      <c r="P25" s="28">
        <v>29</v>
      </c>
      <c r="Q25" s="22">
        <v>15</v>
      </c>
      <c r="R25" s="28">
        <v>20</v>
      </c>
      <c r="S25" s="28"/>
      <c r="T25" s="28">
        <v>2</v>
      </c>
      <c r="U25" s="22">
        <v>202</v>
      </c>
      <c r="V25" s="28">
        <v>173</v>
      </c>
      <c r="W25" s="28">
        <v>172</v>
      </c>
      <c r="X25" s="28">
        <v>114</v>
      </c>
      <c r="Y25" s="22">
        <v>207</v>
      </c>
    </row>
    <row r="26" spans="1:25" ht="13.5">
      <c r="A26" s="6" t="s">
        <v>90</v>
      </c>
      <c r="B26" s="28">
        <v>23</v>
      </c>
      <c r="C26" s="28">
        <v>17</v>
      </c>
      <c r="D26" s="28">
        <v>4</v>
      </c>
      <c r="E26" s="22">
        <v>17</v>
      </c>
      <c r="F26" s="28">
        <v>29</v>
      </c>
      <c r="G26" s="28">
        <v>23</v>
      </c>
      <c r="H26" s="28">
        <v>5</v>
      </c>
      <c r="I26" s="22">
        <v>3</v>
      </c>
      <c r="J26" s="28">
        <v>55</v>
      </c>
      <c r="K26" s="28">
        <v>33</v>
      </c>
      <c r="L26" s="28">
        <v>0</v>
      </c>
      <c r="M26" s="22">
        <v>7</v>
      </c>
      <c r="N26" s="28">
        <v>10</v>
      </c>
      <c r="O26" s="28">
        <v>9</v>
      </c>
      <c r="P26" s="28">
        <v>0</v>
      </c>
      <c r="Q26" s="22">
        <v>23</v>
      </c>
      <c r="R26" s="28">
        <v>27</v>
      </c>
      <c r="S26" s="28">
        <v>26</v>
      </c>
      <c r="T26" s="28">
        <v>0</v>
      </c>
      <c r="U26" s="22">
        <v>90</v>
      </c>
      <c r="V26" s="28">
        <v>137</v>
      </c>
      <c r="W26" s="28">
        <v>121</v>
      </c>
      <c r="X26" s="28">
        <v>19</v>
      </c>
      <c r="Y26" s="22">
        <v>37</v>
      </c>
    </row>
    <row r="27" spans="1:25" ht="13.5">
      <c r="A27" s="6" t="s">
        <v>210</v>
      </c>
      <c r="B27" s="28">
        <v>86</v>
      </c>
      <c r="C27" s="28">
        <v>60</v>
      </c>
      <c r="D27" s="28">
        <v>26</v>
      </c>
      <c r="E27" s="22">
        <v>137</v>
      </c>
      <c r="F27" s="28">
        <v>99</v>
      </c>
      <c r="G27" s="28">
        <v>69</v>
      </c>
      <c r="H27" s="28">
        <v>27</v>
      </c>
      <c r="I27" s="22">
        <v>214</v>
      </c>
      <c r="J27" s="28">
        <v>128</v>
      </c>
      <c r="K27" s="28">
        <v>82</v>
      </c>
      <c r="L27" s="28">
        <v>44</v>
      </c>
      <c r="M27" s="22">
        <v>247</v>
      </c>
      <c r="N27" s="28">
        <v>165</v>
      </c>
      <c r="O27" s="28">
        <v>114</v>
      </c>
      <c r="P27" s="28">
        <v>61</v>
      </c>
      <c r="Q27" s="22">
        <v>433</v>
      </c>
      <c r="R27" s="28">
        <v>379</v>
      </c>
      <c r="S27" s="28">
        <v>98</v>
      </c>
      <c r="T27" s="28">
        <v>34</v>
      </c>
      <c r="U27" s="22">
        <v>1079</v>
      </c>
      <c r="V27" s="28">
        <v>1000</v>
      </c>
      <c r="W27" s="28">
        <v>902</v>
      </c>
      <c r="X27" s="28">
        <v>309</v>
      </c>
      <c r="Y27" s="22">
        <v>1144</v>
      </c>
    </row>
    <row r="28" spans="1:25" ht="14.25" thickBot="1">
      <c r="A28" s="25" t="s">
        <v>211</v>
      </c>
      <c r="B28" s="29">
        <v>2564</v>
      </c>
      <c r="C28" s="29">
        <v>1804</v>
      </c>
      <c r="D28" s="29">
        <v>1291</v>
      </c>
      <c r="E28" s="23">
        <v>1523</v>
      </c>
      <c r="F28" s="29">
        <v>559</v>
      </c>
      <c r="G28" s="29">
        <v>-13</v>
      </c>
      <c r="H28" s="29">
        <v>-431</v>
      </c>
      <c r="I28" s="23">
        <v>-2364</v>
      </c>
      <c r="J28" s="29">
        <v>-1460</v>
      </c>
      <c r="K28" s="29">
        <v>-973</v>
      </c>
      <c r="L28" s="29">
        <v>-219</v>
      </c>
      <c r="M28" s="23">
        <v>921</v>
      </c>
      <c r="N28" s="29">
        <v>344</v>
      </c>
      <c r="O28" s="29">
        <v>522</v>
      </c>
      <c r="P28" s="29">
        <v>379</v>
      </c>
      <c r="Q28" s="23">
        <v>89</v>
      </c>
      <c r="R28" s="29">
        <v>-1008</v>
      </c>
      <c r="S28" s="29">
        <v>-1381</v>
      </c>
      <c r="T28" s="29">
        <v>-1213</v>
      </c>
      <c r="U28" s="23">
        <v>-4771</v>
      </c>
      <c r="V28" s="29">
        <v>-4190</v>
      </c>
      <c r="W28" s="29">
        <v>-2565</v>
      </c>
      <c r="X28" s="29">
        <v>-581</v>
      </c>
      <c r="Y28" s="23">
        <v>6414</v>
      </c>
    </row>
    <row r="29" spans="1:25" ht="14.25" thickTop="1">
      <c r="A29" s="6" t="s">
        <v>212</v>
      </c>
      <c r="B29" s="28"/>
      <c r="C29" s="28"/>
      <c r="D29" s="28"/>
      <c r="E29" s="22">
        <v>20</v>
      </c>
      <c r="F29" s="28"/>
      <c r="G29" s="28"/>
      <c r="H29" s="28"/>
      <c r="I29" s="22">
        <v>0</v>
      </c>
      <c r="J29" s="28">
        <v>0</v>
      </c>
      <c r="K29" s="28">
        <v>0</v>
      </c>
      <c r="L29" s="28">
        <v>0</v>
      </c>
      <c r="M29" s="22">
        <v>1</v>
      </c>
      <c r="N29" s="28">
        <v>1</v>
      </c>
      <c r="O29" s="28">
        <v>1</v>
      </c>
      <c r="P29" s="28">
        <v>0</v>
      </c>
      <c r="Q29" s="22">
        <v>2</v>
      </c>
      <c r="R29" s="28">
        <v>0</v>
      </c>
      <c r="S29" s="28">
        <v>0</v>
      </c>
      <c r="T29" s="28">
        <v>0</v>
      </c>
      <c r="U29" s="22">
        <v>2</v>
      </c>
      <c r="V29" s="28">
        <v>2</v>
      </c>
      <c r="W29" s="28">
        <v>2</v>
      </c>
      <c r="X29" s="28">
        <v>1</v>
      </c>
      <c r="Y29" s="22">
        <v>1</v>
      </c>
    </row>
    <row r="30" spans="1:25" ht="13.5">
      <c r="A30" s="6" t="s">
        <v>213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190</v>
      </c>
      <c r="N30" s="28">
        <v>177</v>
      </c>
      <c r="O30" s="28">
        <v>198</v>
      </c>
      <c r="P30" s="28">
        <v>185</v>
      </c>
      <c r="Q30" s="22">
        <v>224</v>
      </c>
      <c r="R30" s="28">
        <v>227</v>
      </c>
      <c r="S30" s="28">
        <v>72</v>
      </c>
      <c r="T30" s="28">
        <v>17</v>
      </c>
      <c r="U30" s="22">
        <v>12</v>
      </c>
      <c r="V30" s="28"/>
      <c r="W30" s="28"/>
      <c r="X30" s="28"/>
      <c r="Y30" s="22"/>
    </row>
    <row r="31" spans="1:25" ht="13.5">
      <c r="A31" s="6" t="s">
        <v>214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>
        <v>33</v>
      </c>
      <c r="T31" s="28">
        <v>13</v>
      </c>
      <c r="U31" s="22">
        <v>101</v>
      </c>
      <c r="V31" s="28">
        <v>102</v>
      </c>
      <c r="W31" s="28">
        <v>66</v>
      </c>
      <c r="X31" s="28">
        <v>27</v>
      </c>
      <c r="Y31" s="22"/>
    </row>
    <row r="32" spans="1:25" ht="13.5">
      <c r="A32" s="6" t="s">
        <v>215</v>
      </c>
      <c r="B32" s="28">
        <v>7</v>
      </c>
      <c r="C32" s="28">
        <v>7</v>
      </c>
      <c r="D32" s="28">
        <v>3</v>
      </c>
      <c r="E32" s="22">
        <v>32</v>
      </c>
      <c r="F32" s="28">
        <v>31</v>
      </c>
      <c r="G32" s="28">
        <v>30</v>
      </c>
      <c r="H32" s="28">
        <v>30</v>
      </c>
      <c r="I32" s="22">
        <v>2</v>
      </c>
      <c r="J32" s="28">
        <v>2</v>
      </c>
      <c r="K32" s="28"/>
      <c r="L32" s="28"/>
      <c r="M32" s="22"/>
      <c r="N32" s="28"/>
      <c r="O32" s="28"/>
      <c r="P32" s="28"/>
      <c r="Q32" s="22">
        <v>185</v>
      </c>
      <c r="R32" s="28">
        <v>185</v>
      </c>
      <c r="S32" s="28">
        <v>185</v>
      </c>
      <c r="T32" s="28"/>
      <c r="U32" s="22"/>
      <c r="V32" s="28"/>
      <c r="W32" s="28"/>
      <c r="X32" s="28"/>
      <c r="Y32" s="22"/>
    </row>
    <row r="33" spans="1:25" ht="13.5">
      <c r="A33" s="6" t="s">
        <v>216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46</v>
      </c>
      <c r="V33" s="28">
        <v>32</v>
      </c>
      <c r="W33" s="28"/>
      <c r="X33" s="28"/>
      <c r="Y33" s="22">
        <v>176</v>
      </c>
    </row>
    <row r="34" spans="1:25" ht="13.5">
      <c r="A34" s="6" t="s">
        <v>90</v>
      </c>
      <c r="B34" s="28">
        <v>0</v>
      </c>
      <c r="C34" s="28">
        <v>0</v>
      </c>
      <c r="D34" s="28">
        <v>0</v>
      </c>
      <c r="E34" s="22"/>
      <c r="F34" s="28">
        <v>3</v>
      </c>
      <c r="G34" s="28">
        <v>2</v>
      </c>
      <c r="H34" s="28">
        <v>0</v>
      </c>
      <c r="I34" s="22"/>
      <c r="J34" s="28">
        <v>0</v>
      </c>
      <c r="K34" s="28">
        <v>0</v>
      </c>
      <c r="L34" s="28"/>
      <c r="M34" s="22">
        <v>2</v>
      </c>
      <c r="N34" s="28">
        <v>2</v>
      </c>
      <c r="O34" s="28">
        <v>2</v>
      </c>
      <c r="P34" s="28">
        <v>2</v>
      </c>
      <c r="Q34" s="22">
        <v>3</v>
      </c>
      <c r="R34" s="28">
        <v>3</v>
      </c>
      <c r="S34" s="28">
        <v>3</v>
      </c>
      <c r="T34" s="28">
        <v>3</v>
      </c>
      <c r="U34" s="22">
        <v>11</v>
      </c>
      <c r="V34" s="28">
        <v>19</v>
      </c>
      <c r="W34" s="28">
        <v>21</v>
      </c>
      <c r="X34" s="28">
        <v>2</v>
      </c>
      <c r="Y34" s="22">
        <v>0</v>
      </c>
    </row>
    <row r="35" spans="1:25" ht="13.5">
      <c r="A35" s="6" t="s">
        <v>218</v>
      </c>
      <c r="B35" s="28">
        <v>8</v>
      </c>
      <c r="C35" s="28">
        <v>8</v>
      </c>
      <c r="D35" s="28">
        <v>4</v>
      </c>
      <c r="E35" s="22">
        <v>52</v>
      </c>
      <c r="F35" s="28">
        <v>34</v>
      </c>
      <c r="G35" s="28">
        <v>33</v>
      </c>
      <c r="H35" s="28">
        <v>30</v>
      </c>
      <c r="I35" s="22">
        <v>3</v>
      </c>
      <c r="J35" s="28">
        <v>2</v>
      </c>
      <c r="K35" s="28">
        <v>0</v>
      </c>
      <c r="L35" s="28">
        <v>0</v>
      </c>
      <c r="M35" s="22">
        <v>194</v>
      </c>
      <c r="N35" s="28">
        <v>181</v>
      </c>
      <c r="O35" s="28">
        <v>203</v>
      </c>
      <c r="P35" s="28">
        <v>187</v>
      </c>
      <c r="Q35" s="22">
        <v>415</v>
      </c>
      <c r="R35" s="28">
        <v>416</v>
      </c>
      <c r="S35" s="28">
        <v>295</v>
      </c>
      <c r="T35" s="28">
        <v>35</v>
      </c>
      <c r="U35" s="22">
        <v>174</v>
      </c>
      <c r="V35" s="28">
        <v>156</v>
      </c>
      <c r="W35" s="28">
        <v>90</v>
      </c>
      <c r="X35" s="28">
        <v>31</v>
      </c>
      <c r="Y35" s="22">
        <v>178</v>
      </c>
    </row>
    <row r="36" spans="1:25" ht="13.5">
      <c r="A36" s="6" t="s">
        <v>220</v>
      </c>
      <c r="B36" s="28">
        <v>0</v>
      </c>
      <c r="C36" s="28">
        <v>0</v>
      </c>
      <c r="D36" s="28"/>
      <c r="E36" s="22">
        <v>4</v>
      </c>
      <c r="F36" s="28">
        <v>4</v>
      </c>
      <c r="G36" s="28">
        <v>4</v>
      </c>
      <c r="H36" s="28">
        <v>0</v>
      </c>
      <c r="I36" s="22">
        <v>0</v>
      </c>
      <c r="J36" s="28"/>
      <c r="K36" s="28"/>
      <c r="L36" s="28"/>
      <c r="M36" s="22">
        <v>0</v>
      </c>
      <c r="N36" s="28"/>
      <c r="O36" s="28"/>
      <c r="P36" s="28"/>
      <c r="Q36" s="22">
        <v>19</v>
      </c>
      <c r="R36" s="28"/>
      <c r="S36" s="28"/>
      <c r="T36" s="28"/>
      <c r="U36" s="22">
        <v>0</v>
      </c>
      <c r="V36" s="28"/>
      <c r="W36" s="28"/>
      <c r="X36" s="28"/>
      <c r="Y36" s="22">
        <v>0</v>
      </c>
    </row>
    <row r="37" spans="1:25" ht="13.5">
      <c r="A37" s="6" t="s">
        <v>221</v>
      </c>
      <c r="B37" s="28">
        <v>6</v>
      </c>
      <c r="C37" s="28">
        <v>6</v>
      </c>
      <c r="D37" s="28">
        <v>0</v>
      </c>
      <c r="E37" s="22">
        <v>2</v>
      </c>
      <c r="F37" s="28">
        <v>0</v>
      </c>
      <c r="G37" s="28">
        <v>0</v>
      </c>
      <c r="H37" s="28">
        <v>0</v>
      </c>
      <c r="I37" s="22">
        <v>12</v>
      </c>
      <c r="J37" s="28">
        <v>4</v>
      </c>
      <c r="K37" s="28">
        <v>4</v>
      </c>
      <c r="L37" s="28">
        <v>4</v>
      </c>
      <c r="M37" s="22">
        <v>18</v>
      </c>
      <c r="N37" s="28">
        <v>7</v>
      </c>
      <c r="O37" s="28">
        <v>7</v>
      </c>
      <c r="P37" s="28">
        <v>6</v>
      </c>
      <c r="Q37" s="22">
        <v>13</v>
      </c>
      <c r="R37" s="28">
        <v>11</v>
      </c>
      <c r="S37" s="28">
        <v>4</v>
      </c>
      <c r="T37" s="28">
        <v>1</v>
      </c>
      <c r="U37" s="22">
        <v>11</v>
      </c>
      <c r="V37" s="28">
        <v>4</v>
      </c>
      <c r="W37" s="28">
        <v>4</v>
      </c>
      <c r="X37" s="28">
        <v>0</v>
      </c>
      <c r="Y37" s="22">
        <v>36</v>
      </c>
    </row>
    <row r="38" spans="1:25" ht="13.5">
      <c r="A38" s="6" t="s">
        <v>223</v>
      </c>
      <c r="B38" s="28"/>
      <c r="C38" s="28"/>
      <c r="D38" s="28"/>
      <c r="E38" s="22">
        <v>17</v>
      </c>
      <c r="F38" s="28"/>
      <c r="G38" s="28"/>
      <c r="H38" s="28"/>
      <c r="I38" s="22">
        <v>237</v>
      </c>
      <c r="J38" s="28"/>
      <c r="K38" s="28"/>
      <c r="L38" s="28">
        <v>20</v>
      </c>
      <c r="M38" s="22">
        <v>4</v>
      </c>
      <c r="N38" s="28"/>
      <c r="O38" s="28"/>
      <c r="P38" s="28"/>
      <c r="Q38" s="22"/>
      <c r="R38" s="28"/>
      <c r="S38" s="28"/>
      <c r="T38" s="28"/>
      <c r="U38" s="22">
        <v>68</v>
      </c>
      <c r="V38" s="28">
        <v>24</v>
      </c>
      <c r="W38" s="28">
        <v>85</v>
      </c>
      <c r="X38" s="28">
        <v>1</v>
      </c>
      <c r="Y38" s="22"/>
    </row>
    <row r="39" spans="1:25" ht="13.5">
      <c r="A39" s="6" t="s">
        <v>90</v>
      </c>
      <c r="B39" s="28"/>
      <c r="C39" s="28"/>
      <c r="D39" s="28"/>
      <c r="E39" s="22"/>
      <c r="F39" s="28"/>
      <c r="G39" s="28"/>
      <c r="H39" s="28"/>
      <c r="I39" s="22">
        <v>52</v>
      </c>
      <c r="J39" s="28">
        <v>1068</v>
      </c>
      <c r="K39" s="28">
        <v>12</v>
      </c>
      <c r="L39" s="28"/>
      <c r="M39" s="22">
        <v>2</v>
      </c>
      <c r="N39" s="28">
        <v>1</v>
      </c>
      <c r="O39" s="28">
        <v>1</v>
      </c>
      <c r="P39" s="28">
        <v>1</v>
      </c>
      <c r="Q39" s="22"/>
      <c r="R39" s="28">
        <v>0</v>
      </c>
      <c r="S39" s="28">
        <v>0</v>
      </c>
      <c r="T39" s="28"/>
      <c r="U39" s="22"/>
      <c r="V39" s="28">
        <v>0</v>
      </c>
      <c r="W39" s="28">
        <v>0</v>
      </c>
      <c r="X39" s="28">
        <v>0</v>
      </c>
      <c r="Y39" s="22">
        <v>2</v>
      </c>
    </row>
    <row r="40" spans="1:25" ht="13.5">
      <c r="A40" s="6" t="s">
        <v>231</v>
      </c>
      <c r="B40" s="28">
        <v>7</v>
      </c>
      <c r="C40" s="28">
        <v>6</v>
      </c>
      <c r="D40" s="28">
        <v>0</v>
      </c>
      <c r="E40" s="22">
        <v>241</v>
      </c>
      <c r="F40" s="28">
        <v>5</v>
      </c>
      <c r="G40" s="28">
        <v>4</v>
      </c>
      <c r="H40" s="28">
        <v>0</v>
      </c>
      <c r="I40" s="22">
        <v>2458</v>
      </c>
      <c r="J40" s="28">
        <v>1073</v>
      </c>
      <c r="K40" s="28">
        <v>17</v>
      </c>
      <c r="L40" s="28">
        <v>24</v>
      </c>
      <c r="M40" s="22">
        <v>404</v>
      </c>
      <c r="N40" s="28">
        <v>29</v>
      </c>
      <c r="O40" s="28">
        <v>18</v>
      </c>
      <c r="P40" s="28">
        <v>17</v>
      </c>
      <c r="Q40" s="22">
        <v>32</v>
      </c>
      <c r="R40" s="28">
        <v>11</v>
      </c>
      <c r="S40" s="28">
        <v>4</v>
      </c>
      <c r="T40" s="28">
        <v>1</v>
      </c>
      <c r="U40" s="22">
        <v>117</v>
      </c>
      <c r="V40" s="28">
        <v>65</v>
      </c>
      <c r="W40" s="28">
        <v>93</v>
      </c>
      <c r="X40" s="28">
        <v>6</v>
      </c>
      <c r="Y40" s="22">
        <v>38</v>
      </c>
    </row>
    <row r="41" spans="1:25" ht="13.5">
      <c r="A41" s="7" t="s">
        <v>232</v>
      </c>
      <c r="B41" s="28">
        <v>2566</v>
      </c>
      <c r="C41" s="28">
        <v>1806</v>
      </c>
      <c r="D41" s="28">
        <v>1295</v>
      </c>
      <c r="E41" s="22">
        <v>1334</v>
      </c>
      <c r="F41" s="28">
        <v>588</v>
      </c>
      <c r="G41" s="28">
        <v>14</v>
      </c>
      <c r="H41" s="28">
        <v>-401</v>
      </c>
      <c r="I41" s="22">
        <v>-4819</v>
      </c>
      <c r="J41" s="28">
        <v>-2531</v>
      </c>
      <c r="K41" s="28">
        <v>-990</v>
      </c>
      <c r="L41" s="28">
        <v>-243</v>
      </c>
      <c r="M41" s="22">
        <v>711</v>
      </c>
      <c r="N41" s="28">
        <v>496</v>
      </c>
      <c r="O41" s="28">
        <v>706</v>
      </c>
      <c r="P41" s="28">
        <v>549</v>
      </c>
      <c r="Q41" s="22">
        <v>472</v>
      </c>
      <c r="R41" s="28">
        <v>-604</v>
      </c>
      <c r="S41" s="28">
        <v>-1091</v>
      </c>
      <c r="T41" s="28">
        <v>-1179</v>
      </c>
      <c r="U41" s="22">
        <v>-4713</v>
      </c>
      <c r="V41" s="28">
        <v>-4099</v>
      </c>
      <c r="W41" s="28">
        <v>-2568</v>
      </c>
      <c r="X41" s="28">
        <v>-555</v>
      </c>
      <c r="Y41" s="22">
        <v>6554</v>
      </c>
    </row>
    <row r="42" spans="1:25" ht="13.5">
      <c r="A42" s="7" t="s">
        <v>233</v>
      </c>
      <c r="B42" s="28">
        <v>227</v>
      </c>
      <c r="C42" s="28">
        <v>194</v>
      </c>
      <c r="D42" s="28">
        <v>190</v>
      </c>
      <c r="E42" s="22">
        <v>186</v>
      </c>
      <c r="F42" s="28">
        <v>72</v>
      </c>
      <c r="G42" s="28">
        <v>31</v>
      </c>
      <c r="H42" s="28">
        <v>19</v>
      </c>
      <c r="I42" s="22">
        <v>53</v>
      </c>
      <c r="J42" s="28">
        <v>54</v>
      </c>
      <c r="K42" s="28">
        <v>45</v>
      </c>
      <c r="L42" s="28">
        <v>27</v>
      </c>
      <c r="M42" s="22">
        <v>291</v>
      </c>
      <c r="N42" s="28">
        <v>124</v>
      </c>
      <c r="O42" s="28">
        <v>68</v>
      </c>
      <c r="P42" s="28">
        <v>18</v>
      </c>
      <c r="Q42" s="22">
        <v>101</v>
      </c>
      <c r="R42" s="28">
        <v>65</v>
      </c>
      <c r="S42" s="28">
        <v>55</v>
      </c>
      <c r="T42" s="28">
        <v>25</v>
      </c>
      <c r="U42" s="22">
        <v>272</v>
      </c>
      <c r="V42" s="28">
        <v>185</v>
      </c>
      <c r="W42" s="28">
        <v>194</v>
      </c>
      <c r="X42" s="28">
        <v>185</v>
      </c>
      <c r="Y42" s="22">
        <v>2645</v>
      </c>
    </row>
    <row r="43" spans="1:25" ht="13.5">
      <c r="A43" s="7" t="s">
        <v>235</v>
      </c>
      <c r="B43" s="28">
        <v>19</v>
      </c>
      <c r="C43" s="28">
        <v>-19</v>
      </c>
      <c r="D43" s="28">
        <v>-9</v>
      </c>
      <c r="E43" s="22">
        <v>-50</v>
      </c>
      <c r="F43" s="28">
        <v>14</v>
      </c>
      <c r="G43" s="28">
        <v>8</v>
      </c>
      <c r="H43" s="28">
        <v>0</v>
      </c>
      <c r="I43" s="22">
        <v>176</v>
      </c>
      <c r="J43" s="28">
        <v>23</v>
      </c>
      <c r="K43" s="28">
        <v>11</v>
      </c>
      <c r="L43" s="28">
        <v>5</v>
      </c>
      <c r="M43" s="22">
        <v>3090</v>
      </c>
      <c r="N43" s="28">
        <v>58</v>
      </c>
      <c r="O43" s="28">
        <v>218</v>
      </c>
      <c r="P43" s="28">
        <v>205</v>
      </c>
      <c r="Q43" s="22">
        <v>188</v>
      </c>
      <c r="R43" s="28">
        <v>-191</v>
      </c>
      <c r="S43" s="28">
        <v>-436</v>
      </c>
      <c r="T43" s="28">
        <v>-452</v>
      </c>
      <c r="U43" s="22">
        <v>-1887</v>
      </c>
      <c r="V43" s="28">
        <v>-1568</v>
      </c>
      <c r="W43" s="28">
        <v>-1116</v>
      </c>
      <c r="X43" s="28">
        <v>-388</v>
      </c>
      <c r="Y43" s="22">
        <v>-290</v>
      </c>
    </row>
    <row r="44" spans="1:25" ht="13.5">
      <c r="A44" s="7" t="s">
        <v>236</v>
      </c>
      <c r="B44" s="28">
        <v>246</v>
      </c>
      <c r="C44" s="28">
        <v>174</v>
      </c>
      <c r="D44" s="28">
        <v>180</v>
      </c>
      <c r="E44" s="22">
        <v>135</v>
      </c>
      <c r="F44" s="28">
        <v>87</v>
      </c>
      <c r="G44" s="28">
        <v>39</v>
      </c>
      <c r="H44" s="28">
        <v>19</v>
      </c>
      <c r="I44" s="22">
        <v>230</v>
      </c>
      <c r="J44" s="28">
        <v>78</v>
      </c>
      <c r="K44" s="28">
        <v>56</v>
      </c>
      <c r="L44" s="28">
        <v>33</v>
      </c>
      <c r="M44" s="22">
        <v>3381</v>
      </c>
      <c r="N44" s="28">
        <v>183</v>
      </c>
      <c r="O44" s="28">
        <v>286</v>
      </c>
      <c r="P44" s="28">
        <v>223</v>
      </c>
      <c r="Q44" s="22">
        <v>290</v>
      </c>
      <c r="R44" s="28">
        <v>-125</v>
      </c>
      <c r="S44" s="28">
        <v>-380</v>
      </c>
      <c r="T44" s="28">
        <v>-427</v>
      </c>
      <c r="U44" s="22">
        <v>-1615</v>
      </c>
      <c r="V44" s="28">
        <v>-1382</v>
      </c>
      <c r="W44" s="28">
        <v>-921</v>
      </c>
      <c r="X44" s="28">
        <v>-202</v>
      </c>
      <c r="Y44" s="22">
        <v>2355</v>
      </c>
    </row>
    <row r="45" spans="1:25" ht="13.5">
      <c r="A45" s="7" t="s">
        <v>53</v>
      </c>
      <c r="B45" s="28">
        <v>2319</v>
      </c>
      <c r="C45" s="28">
        <v>1631</v>
      </c>
      <c r="D45" s="28">
        <v>1114</v>
      </c>
      <c r="E45" s="22">
        <v>1198</v>
      </c>
      <c r="F45" s="28">
        <v>501</v>
      </c>
      <c r="G45" s="28">
        <v>-24</v>
      </c>
      <c r="H45" s="28">
        <v>-420</v>
      </c>
      <c r="I45" s="22">
        <v>-5050</v>
      </c>
      <c r="J45" s="28">
        <v>-2609</v>
      </c>
      <c r="K45" s="28">
        <v>-1047</v>
      </c>
      <c r="L45" s="28">
        <v>-277</v>
      </c>
      <c r="M45" s="22">
        <v>-2669</v>
      </c>
      <c r="N45" s="28">
        <v>313</v>
      </c>
      <c r="O45" s="28">
        <v>420</v>
      </c>
      <c r="P45" s="28">
        <v>325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54</v>
      </c>
      <c r="B46" s="28">
        <v>254</v>
      </c>
      <c r="C46" s="28">
        <v>210</v>
      </c>
      <c r="D46" s="28">
        <v>98</v>
      </c>
      <c r="E46" s="22">
        <v>97</v>
      </c>
      <c r="F46" s="28">
        <v>67</v>
      </c>
      <c r="G46" s="28">
        <v>6</v>
      </c>
      <c r="H46" s="28">
        <v>8</v>
      </c>
      <c r="I46" s="22">
        <v>-6</v>
      </c>
      <c r="J46" s="28">
        <v>54</v>
      </c>
      <c r="K46" s="28">
        <v>74</v>
      </c>
      <c r="L46" s="28">
        <v>82</v>
      </c>
      <c r="M46" s="22">
        <v>167</v>
      </c>
      <c r="N46" s="28">
        <v>96</v>
      </c>
      <c r="O46" s="28">
        <v>44</v>
      </c>
      <c r="P46" s="28">
        <v>5</v>
      </c>
      <c r="Q46" s="22">
        <v>6</v>
      </c>
      <c r="R46" s="28">
        <v>-21</v>
      </c>
      <c r="S46" s="28">
        <v>-14</v>
      </c>
      <c r="T46" s="28">
        <v>-18</v>
      </c>
      <c r="U46" s="22">
        <v>58</v>
      </c>
      <c r="V46" s="28">
        <v>101</v>
      </c>
      <c r="W46" s="28">
        <v>136</v>
      </c>
      <c r="X46" s="28">
        <v>154</v>
      </c>
      <c r="Y46" s="22">
        <v>394</v>
      </c>
    </row>
    <row r="47" spans="1:25" ht="14.25" thickBot="1">
      <c r="A47" s="7" t="s">
        <v>237</v>
      </c>
      <c r="B47" s="28">
        <v>2065</v>
      </c>
      <c r="C47" s="28">
        <v>1421</v>
      </c>
      <c r="D47" s="28">
        <v>1016</v>
      </c>
      <c r="E47" s="22">
        <v>1100</v>
      </c>
      <c r="F47" s="28">
        <v>433</v>
      </c>
      <c r="G47" s="28">
        <v>-30</v>
      </c>
      <c r="H47" s="28">
        <v>-429</v>
      </c>
      <c r="I47" s="22">
        <v>-5043</v>
      </c>
      <c r="J47" s="28">
        <v>-2664</v>
      </c>
      <c r="K47" s="28">
        <v>-1121</v>
      </c>
      <c r="L47" s="28">
        <v>-359</v>
      </c>
      <c r="M47" s="22">
        <v>-2837</v>
      </c>
      <c r="N47" s="28">
        <v>217</v>
      </c>
      <c r="O47" s="28">
        <v>375</v>
      </c>
      <c r="P47" s="28">
        <v>320</v>
      </c>
      <c r="Q47" s="22">
        <v>175</v>
      </c>
      <c r="R47" s="28">
        <v>-457</v>
      </c>
      <c r="S47" s="28">
        <v>-695</v>
      </c>
      <c r="T47" s="28">
        <v>-733</v>
      </c>
      <c r="U47" s="22">
        <v>-3156</v>
      </c>
      <c r="V47" s="28">
        <v>-2818</v>
      </c>
      <c r="W47" s="28">
        <v>-1783</v>
      </c>
      <c r="X47" s="28">
        <v>-507</v>
      </c>
      <c r="Y47" s="22">
        <v>3805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177</v>
      </c>
    </row>
    <row r="51" ht="13.5">
      <c r="A51" s="20" t="s">
        <v>178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173</v>
      </c>
      <c r="B2" s="14">
        <v>6871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56</v>
      </c>
      <c r="B4" s="15" t="str">
        <f>HYPERLINK("http://www.kabupro.jp/mark/20140512/S1001R4G.htm","四半期報告書")</f>
        <v>四半期報告書</v>
      </c>
      <c r="C4" s="15" t="str">
        <f>HYPERLINK("http://www.kabupro.jp/mark/20131224/S1000SSF.htm","有価証券報告書")</f>
        <v>有価証券報告書</v>
      </c>
      <c r="D4" s="15" t="str">
        <f>HYPERLINK("http://www.kabupro.jp/mark/20140512/S1001R4G.htm","四半期報告書")</f>
        <v>四半期報告書</v>
      </c>
      <c r="E4" s="15" t="str">
        <f>HYPERLINK("http://www.kabupro.jp/mark/20131224/S1000SSF.htm","有価証券報告書")</f>
        <v>有価証券報告書</v>
      </c>
      <c r="F4" s="15" t="str">
        <f>HYPERLINK("http://www.kabupro.jp/mark/20130513/S000DCYA.htm","四半期報告書")</f>
        <v>四半期報告書</v>
      </c>
      <c r="G4" s="15" t="str">
        <f>HYPERLINK("http://www.kabupro.jp/mark/20121225/S000CJBH.htm","有価証券報告書")</f>
        <v>有価証券報告書</v>
      </c>
      <c r="H4" s="15" t="str">
        <f>HYPERLINK("http://www.kabupro.jp/mark/20110812/S00095XX.htm","四半期報告書")</f>
        <v>四半期報告書</v>
      </c>
      <c r="I4" s="15" t="str">
        <f>HYPERLINK("http://www.kabupro.jp/mark/20120511/S000ATKF.htm","四半期報告書")</f>
        <v>四半期報告書</v>
      </c>
      <c r="J4" s="15" t="str">
        <f>HYPERLINK("http://www.kabupro.jp/mark/20110210/S0007QRF.htm","四半期報告書")</f>
        <v>四半期報告書</v>
      </c>
      <c r="K4" s="15" t="str">
        <f>HYPERLINK("http://www.kabupro.jp/mark/20111222/S0009Z8C.htm","有価証券報告書")</f>
        <v>有価証券報告書</v>
      </c>
      <c r="L4" s="15" t="str">
        <f>HYPERLINK("http://www.kabupro.jp/mark/20110812/S00095XX.htm","四半期報告書")</f>
        <v>四半期報告書</v>
      </c>
      <c r="M4" s="15" t="str">
        <f>HYPERLINK("http://www.kabupro.jp/mark/20110513/S00089ZZ.htm","四半期報告書")</f>
        <v>四半期報告書</v>
      </c>
      <c r="N4" s="15" t="str">
        <f>HYPERLINK("http://www.kabupro.jp/mark/20110210/S0007QRF.htm","四半期報告書")</f>
        <v>四半期報告書</v>
      </c>
      <c r="O4" s="15" t="str">
        <f>HYPERLINK("http://www.kabupro.jp/mark/20101224/S0007GCX.htm","有価証券報告書")</f>
        <v>有価証券報告書</v>
      </c>
      <c r="P4" s="15" t="str">
        <f>HYPERLINK("http://www.kabupro.jp/mark/20100811/S0006JTB.htm","四半期報告書")</f>
        <v>四半期報告書</v>
      </c>
      <c r="Q4" s="15" t="str">
        <f>HYPERLINK("http://www.kabupro.jp/mark/20100514/S0005P0G.htm","四半期報告書")</f>
        <v>四半期報告書</v>
      </c>
      <c r="R4" s="15" t="str">
        <f>HYPERLINK("http://www.kabupro.jp/mark/20100212/S00054WT.htm","四半期報告書")</f>
        <v>四半期報告書</v>
      </c>
      <c r="S4" s="15" t="str">
        <f>HYPERLINK("http://www.kabupro.jp/mark/20091221/S0004UC2.htm","有価証券報告書")</f>
        <v>有価証券報告書</v>
      </c>
    </row>
    <row r="5" spans="1:19" ht="14.25" thickBot="1">
      <c r="A5" s="11" t="s">
        <v>57</v>
      </c>
      <c r="B5" s="1" t="s">
        <v>242</v>
      </c>
      <c r="C5" s="1" t="s">
        <v>63</v>
      </c>
      <c r="D5" s="1" t="s">
        <v>242</v>
      </c>
      <c r="E5" s="1" t="s">
        <v>63</v>
      </c>
      <c r="F5" s="1" t="s">
        <v>248</v>
      </c>
      <c r="G5" s="1" t="s">
        <v>67</v>
      </c>
      <c r="H5" s="1" t="s">
        <v>258</v>
      </c>
      <c r="I5" s="1" t="s">
        <v>254</v>
      </c>
      <c r="J5" s="1" t="s">
        <v>262</v>
      </c>
      <c r="K5" s="1" t="s">
        <v>69</v>
      </c>
      <c r="L5" s="1" t="s">
        <v>258</v>
      </c>
      <c r="M5" s="1" t="s">
        <v>260</v>
      </c>
      <c r="N5" s="1" t="s">
        <v>262</v>
      </c>
      <c r="O5" s="1" t="s">
        <v>71</v>
      </c>
      <c r="P5" s="1" t="s">
        <v>264</v>
      </c>
      <c r="Q5" s="1" t="s">
        <v>266</v>
      </c>
      <c r="R5" s="1" t="s">
        <v>268</v>
      </c>
      <c r="S5" s="1" t="s">
        <v>73</v>
      </c>
    </row>
    <row r="6" spans="1:19" ht="15" thickBot="1" thickTop="1">
      <c r="A6" s="10" t="s">
        <v>58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59</v>
      </c>
      <c r="B7" s="14" t="s">
        <v>4</v>
      </c>
      <c r="C7" s="16" t="s">
        <v>64</v>
      </c>
      <c r="D7" s="14" t="s">
        <v>4</v>
      </c>
      <c r="E7" s="16" t="s">
        <v>64</v>
      </c>
      <c r="F7" s="14" t="s">
        <v>4</v>
      </c>
      <c r="G7" s="16" t="s">
        <v>64</v>
      </c>
      <c r="H7" s="14" t="s">
        <v>4</v>
      </c>
      <c r="I7" s="14" t="s">
        <v>4</v>
      </c>
      <c r="J7" s="14" t="s">
        <v>4</v>
      </c>
      <c r="K7" s="16" t="s">
        <v>64</v>
      </c>
      <c r="L7" s="14" t="s">
        <v>4</v>
      </c>
      <c r="M7" s="14" t="s">
        <v>4</v>
      </c>
      <c r="N7" s="14" t="s">
        <v>4</v>
      </c>
      <c r="O7" s="16" t="s">
        <v>64</v>
      </c>
      <c r="P7" s="14" t="s">
        <v>4</v>
      </c>
      <c r="Q7" s="14" t="s">
        <v>4</v>
      </c>
      <c r="R7" s="14" t="s">
        <v>4</v>
      </c>
      <c r="S7" s="16" t="s">
        <v>64</v>
      </c>
    </row>
    <row r="8" spans="1:19" ht="13.5">
      <c r="A8" s="13" t="s">
        <v>60</v>
      </c>
      <c r="B8" s="1" t="s">
        <v>5</v>
      </c>
      <c r="C8" s="17" t="s">
        <v>179</v>
      </c>
      <c r="D8" s="1" t="s">
        <v>179</v>
      </c>
      <c r="E8" s="17" t="s">
        <v>180</v>
      </c>
      <c r="F8" s="1" t="s">
        <v>180</v>
      </c>
      <c r="G8" s="17" t="s">
        <v>181</v>
      </c>
      <c r="H8" s="1" t="s">
        <v>181</v>
      </c>
      <c r="I8" s="1" t="s">
        <v>181</v>
      </c>
      <c r="J8" s="1" t="s">
        <v>181</v>
      </c>
      <c r="K8" s="17" t="s">
        <v>182</v>
      </c>
      <c r="L8" s="1" t="s">
        <v>182</v>
      </c>
      <c r="M8" s="1" t="s">
        <v>182</v>
      </c>
      <c r="N8" s="1" t="s">
        <v>182</v>
      </c>
      <c r="O8" s="17" t="s">
        <v>183</v>
      </c>
      <c r="P8" s="1" t="s">
        <v>183</v>
      </c>
      <c r="Q8" s="1" t="s">
        <v>183</v>
      </c>
      <c r="R8" s="1" t="s">
        <v>183</v>
      </c>
      <c r="S8" s="17" t="s">
        <v>184</v>
      </c>
    </row>
    <row r="9" spans="1:19" ht="13.5">
      <c r="A9" s="13" t="s">
        <v>61</v>
      </c>
      <c r="B9" s="1" t="s">
        <v>243</v>
      </c>
      <c r="C9" s="17" t="s">
        <v>65</v>
      </c>
      <c r="D9" s="1" t="s">
        <v>249</v>
      </c>
      <c r="E9" s="17" t="s">
        <v>66</v>
      </c>
      <c r="F9" s="1" t="s">
        <v>255</v>
      </c>
      <c r="G9" s="17" t="s">
        <v>68</v>
      </c>
      <c r="H9" s="1" t="s">
        <v>259</v>
      </c>
      <c r="I9" s="1" t="s">
        <v>261</v>
      </c>
      <c r="J9" s="1" t="s">
        <v>263</v>
      </c>
      <c r="K9" s="17" t="s">
        <v>70</v>
      </c>
      <c r="L9" s="1" t="s">
        <v>265</v>
      </c>
      <c r="M9" s="1" t="s">
        <v>267</v>
      </c>
      <c r="N9" s="1" t="s">
        <v>269</v>
      </c>
      <c r="O9" s="17" t="s">
        <v>72</v>
      </c>
      <c r="P9" s="1" t="s">
        <v>271</v>
      </c>
      <c r="Q9" s="1" t="s">
        <v>273</v>
      </c>
      <c r="R9" s="1" t="s">
        <v>275</v>
      </c>
      <c r="S9" s="17" t="s">
        <v>74</v>
      </c>
    </row>
    <row r="10" spans="1:19" ht="14.25" thickBot="1">
      <c r="A10" s="13" t="s">
        <v>62</v>
      </c>
      <c r="B10" s="1" t="s">
        <v>76</v>
      </c>
      <c r="C10" s="17" t="s">
        <v>76</v>
      </c>
      <c r="D10" s="1" t="s">
        <v>76</v>
      </c>
      <c r="E10" s="17" t="s">
        <v>76</v>
      </c>
      <c r="F10" s="1" t="s">
        <v>76</v>
      </c>
      <c r="G10" s="17" t="s">
        <v>76</v>
      </c>
      <c r="H10" s="1" t="s">
        <v>76</v>
      </c>
      <c r="I10" s="1" t="s">
        <v>76</v>
      </c>
      <c r="J10" s="1" t="s">
        <v>76</v>
      </c>
      <c r="K10" s="17" t="s">
        <v>76</v>
      </c>
      <c r="L10" s="1" t="s">
        <v>76</v>
      </c>
      <c r="M10" s="1" t="s">
        <v>76</v>
      </c>
      <c r="N10" s="1" t="s">
        <v>76</v>
      </c>
      <c r="O10" s="17" t="s">
        <v>76</v>
      </c>
      <c r="P10" s="1" t="s">
        <v>76</v>
      </c>
      <c r="Q10" s="1" t="s">
        <v>76</v>
      </c>
      <c r="R10" s="1" t="s">
        <v>76</v>
      </c>
      <c r="S10" s="17" t="s">
        <v>76</v>
      </c>
    </row>
    <row r="11" spans="1:19" ht="14.25" thickTop="1">
      <c r="A11" s="30" t="s">
        <v>232</v>
      </c>
      <c r="B11" s="27">
        <v>1806</v>
      </c>
      <c r="C11" s="21">
        <v>1334</v>
      </c>
      <c r="D11" s="27">
        <v>14</v>
      </c>
      <c r="E11" s="21">
        <v>-4819</v>
      </c>
      <c r="F11" s="27">
        <v>-990</v>
      </c>
      <c r="G11" s="21">
        <v>711</v>
      </c>
      <c r="H11" s="27">
        <v>496</v>
      </c>
      <c r="I11" s="27">
        <v>706</v>
      </c>
      <c r="J11" s="27">
        <v>549</v>
      </c>
      <c r="K11" s="21">
        <v>472</v>
      </c>
      <c r="L11" s="27">
        <v>-604</v>
      </c>
      <c r="M11" s="27">
        <v>-1091</v>
      </c>
      <c r="N11" s="27">
        <v>-1179</v>
      </c>
      <c r="O11" s="21">
        <v>-4713</v>
      </c>
      <c r="P11" s="27">
        <v>-4099</v>
      </c>
      <c r="Q11" s="27">
        <v>-2568</v>
      </c>
      <c r="R11" s="27">
        <v>-555</v>
      </c>
      <c r="S11" s="21">
        <v>6554</v>
      </c>
    </row>
    <row r="12" spans="1:19" ht="13.5">
      <c r="A12" s="6" t="s">
        <v>6</v>
      </c>
      <c r="B12" s="28">
        <v>620</v>
      </c>
      <c r="C12" s="22">
        <v>1515</v>
      </c>
      <c r="D12" s="28">
        <v>721</v>
      </c>
      <c r="E12" s="22">
        <v>1831</v>
      </c>
      <c r="F12" s="28">
        <v>900</v>
      </c>
      <c r="G12" s="22">
        <v>1979</v>
      </c>
      <c r="H12" s="28">
        <v>1425</v>
      </c>
      <c r="I12" s="28">
        <v>911</v>
      </c>
      <c r="J12" s="28">
        <v>437</v>
      </c>
      <c r="K12" s="22">
        <v>2049</v>
      </c>
      <c r="L12" s="28">
        <v>1500</v>
      </c>
      <c r="M12" s="28">
        <v>967</v>
      </c>
      <c r="N12" s="28">
        <v>480</v>
      </c>
      <c r="O12" s="22">
        <v>2512</v>
      </c>
      <c r="P12" s="28">
        <v>1834</v>
      </c>
      <c r="Q12" s="28">
        <v>1189</v>
      </c>
      <c r="R12" s="28">
        <v>570</v>
      </c>
      <c r="S12" s="22">
        <v>2249</v>
      </c>
    </row>
    <row r="13" spans="1:19" ht="13.5">
      <c r="A13" s="6" t="s">
        <v>7</v>
      </c>
      <c r="B13" s="28">
        <v>81</v>
      </c>
      <c r="C13" s="22">
        <v>216</v>
      </c>
      <c r="D13" s="28">
        <v>112</v>
      </c>
      <c r="E13" s="22">
        <v>-102</v>
      </c>
      <c r="F13" s="28">
        <v>134</v>
      </c>
      <c r="G13" s="22">
        <v>228</v>
      </c>
      <c r="H13" s="28">
        <v>227</v>
      </c>
      <c r="I13" s="28">
        <v>149</v>
      </c>
      <c r="J13" s="28">
        <v>78</v>
      </c>
      <c r="K13" s="22">
        <v>14</v>
      </c>
      <c r="L13" s="28">
        <v>21</v>
      </c>
      <c r="M13" s="28">
        <v>8</v>
      </c>
      <c r="N13" s="28">
        <v>10</v>
      </c>
      <c r="O13" s="22">
        <v>38</v>
      </c>
      <c r="P13" s="28">
        <v>16</v>
      </c>
      <c r="Q13" s="28">
        <v>4</v>
      </c>
      <c r="R13" s="28">
        <v>-11</v>
      </c>
      <c r="S13" s="22">
        <v>32</v>
      </c>
    </row>
    <row r="14" spans="1:19" ht="13.5">
      <c r="A14" s="6" t="s">
        <v>8</v>
      </c>
      <c r="B14" s="28"/>
      <c r="C14" s="22"/>
      <c r="D14" s="28"/>
      <c r="E14" s="22"/>
      <c r="F14" s="28"/>
      <c r="G14" s="22"/>
      <c r="H14" s="28"/>
      <c r="I14" s="28"/>
      <c r="J14" s="28"/>
      <c r="K14" s="22">
        <v>8</v>
      </c>
      <c r="L14" s="28">
        <v>8</v>
      </c>
      <c r="M14" s="28">
        <v>8</v>
      </c>
      <c r="N14" s="28">
        <v>8</v>
      </c>
      <c r="O14" s="22">
        <v>35</v>
      </c>
      <c r="P14" s="28">
        <v>26</v>
      </c>
      <c r="Q14" s="28">
        <v>17</v>
      </c>
      <c r="R14" s="28">
        <v>8</v>
      </c>
      <c r="S14" s="22">
        <v>32</v>
      </c>
    </row>
    <row r="15" spans="1:19" ht="13.5">
      <c r="A15" s="6" t="s">
        <v>9</v>
      </c>
      <c r="B15" s="28">
        <v>236</v>
      </c>
      <c r="C15" s="22">
        <v>195</v>
      </c>
      <c r="D15" s="28">
        <v>-18</v>
      </c>
      <c r="E15" s="22">
        <v>-188</v>
      </c>
      <c r="F15" s="28">
        <v>-51</v>
      </c>
      <c r="G15" s="22">
        <v>20</v>
      </c>
      <c r="H15" s="28">
        <v>-115</v>
      </c>
      <c r="I15" s="28">
        <v>194</v>
      </c>
      <c r="J15" s="28">
        <v>-97</v>
      </c>
      <c r="K15" s="22">
        <v>-9</v>
      </c>
      <c r="L15" s="28">
        <v>-136</v>
      </c>
      <c r="M15" s="28">
        <v>11</v>
      </c>
      <c r="N15" s="28">
        <v>-199</v>
      </c>
      <c r="O15" s="22">
        <v>-401</v>
      </c>
      <c r="P15" s="28">
        <v>-508</v>
      </c>
      <c r="Q15" s="28">
        <v>-292</v>
      </c>
      <c r="R15" s="28">
        <v>-457</v>
      </c>
      <c r="S15" s="22">
        <v>-7</v>
      </c>
    </row>
    <row r="16" spans="1:19" ht="13.5">
      <c r="A16" s="6" t="s">
        <v>10</v>
      </c>
      <c r="B16" s="28"/>
      <c r="C16" s="22"/>
      <c r="D16" s="28"/>
      <c r="E16" s="22"/>
      <c r="F16" s="28"/>
      <c r="G16" s="22"/>
      <c r="H16" s="28"/>
      <c r="I16" s="28"/>
      <c r="J16" s="28"/>
      <c r="K16" s="22"/>
      <c r="L16" s="28"/>
      <c r="M16" s="28"/>
      <c r="N16" s="28"/>
      <c r="O16" s="22">
        <v>-110</v>
      </c>
      <c r="P16" s="28">
        <v>-110</v>
      </c>
      <c r="Q16" s="28">
        <v>-110</v>
      </c>
      <c r="R16" s="28">
        <v>-110</v>
      </c>
      <c r="S16" s="22">
        <v>25</v>
      </c>
    </row>
    <row r="17" spans="1:19" ht="13.5">
      <c r="A17" s="6" t="s">
        <v>11</v>
      </c>
      <c r="B17" s="28">
        <v>2</v>
      </c>
      <c r="C17" s="22">
        <v>22</v>
      </c>
      <c r="D17" s="28">
        <v>-128</v>
      </c>
      <c r="E17" s="22">
        <v>76</v>
      </c>
      <c r="F17" s="28">
        <v>-135</v>
      </c>
      <c r="G17" s="22">
        <v>69</v>
      </c>
      <c r="H17" s="28">
        <v>-23</v>
      </c>
      <c r="I17" s="28">
        <v>-22</v>
      </c>
      <c r="J17" s="28">
        <v>-21</v>
      </c>
      <c r="K17" s="22">
        <v>27</v>
      </c>
      <c r="L17" s="28">
        <v>-73</v>
      </c>
      <c r="M17" s="28">
        <v>-69</v>
      </c>
      <c r="N17" s="28">
        <v>-38</v>
      </c>
      <c r="O17" s="22">
        <v>-126</v>
      </c>
      <c r="P17" s="28">
        <v>-150</v>
      </c>
      <c r="Q17" s="28">
        <v>-112</v>
      </c>
      <c r="R17" s="28">
        <v>-51</v>
      </c>
      <c r="S17" s="22">
        <v>400</v>
      </c>
    </row>
    <row r="18" spans="1:19" ht="13.5">
      <c r="A18" s="6" t="s">
        <v>12</v>
      </c>
      <c r="B18" s="28">
        <v>15</v>
      </c>
      <c r="C18" s="22">
        <v>16</v>
      </c>
      <c r="D18" s="28">
        <v>28</v>
      </c>
      <c r="E18" s="22">
        <v>-33</v>
      </c>
      <c r="F18" s="28">
        <v>-8</v>
      </c>
      <c r="G18" s="22">
        <v>-240</v>
      </c>
      <c r="H18" s="28">
        <v>-209</v>
      </c>
      <c r="I18" s="28">
        <v>-222</v>
      </c>
      <c r="J18" s="28">
        <v>-213</v>
      </c>
      <c r="K18" s="22">
        <v>-241</v>
      </c>
      <c r="L18" s="28">
        <v>-234</v>
      </c>
      <c r="M18" s="28">
        <v>-76</v>
      </c>
      <c r="N18" s="28">
        <v>-21</v>
      </c>
      <c r="O18" s="22">
        <v>377</v>
      </c>
      <c r="P18" s="28">
        <v>563</v>
      </c>
      <c r="Q18" s="28">
        <v>501</v>
      </c>
      <c r="R18" s="28">
        <v>194</v>
      </c>
      <c r="S18" s="22">
        <v>244</v>
      </c>
    </row>
    <row r="19" spans="1:19" ht="13.5">
      <c r="A19" s="6" t="s">
        <v>13</v>
      </c>
      <c r="B19" s="28">
        <v>-11</v>
      </c>
      <c r="C19" s="22">
        <v>-64</v>
      </c>
      <c r="D19" s="28">
        <v>-4</v>
      </c>
      <c r="E19" s="22">
        <v>-108</v>
      </c>
      <c r="F19" s="28">
        <v>-15</v>
      </c>
      <c r="G19" s="22">
        <v>-138</v>
      </c>
      <c r="H19" s="28">
        <v>-27</v>
      </c>
      <c r="I19" s="28">
        <v>-11</v>
      </c>
      <c r="J19" s="28">
        <v>-3</v>
      </c>
      <c r="K19" s="22">
        <v>-18</v>
      </c>
      <c r="L19" s="28">
        <v>-15</v>
      </c>
      <c r="M19" s="28">
        <v>-10</v>
      </c>
      <c r="N19" s="28">
        <v>-4</v>
      </c>
      <c r="O19" s="22">
        <v>-47</v>
      </c>
      <c r="P19" s="28">
        <v>-22</v>
      </c>
      <c r="Q19" s="28">
        <v>-16</v>
      </c>
      <c r="R19" s="28">
        <v>-9</v>
      </c>
      <c r="S19" s="22">
        <v>-105</v>
      </c>
    </row>
    <row r="20" spans="1:19" ht="13.5">
      <c r="A20" s="6" t="s">
        <v>204</v>
      </c>
      <c r="B20" s="28">
        <v>43</v>
      </c>
      <c r="C20" s="22">
        <v>90</v>
      </c>
      <c r="D20" s="28">
        <v>46</v>
      </c>
      <c r="E20" s="22">
        <v>96</v>
      </c>
      <c r="F20" s="28">
        <v>49</v>
      </c>
      <c r="G20" s="22">
        <v>111</v>
      </c>
      <c r="H20" s="28">
        <v>82</v>
      </c>
      <c r="I20" s="28">
        <v>54</v>
      </c>
      <c r="J20" s="28">
        <v>26</v>
      </c>
      <c r="K20" s="22">
        <v>110</v>
      </c>
      <c r="L20" s="28">
        <v>84</v>
      </c>
      <c r="M20" s="28">
        <v>56</v>
      </c>
      <c r="N20" s="28">
        <v>24</v>
      </c>
      <c r="O20" s="22">
        <v>83</v>
      </c>
      <c r="P20" s="28">
        <v>55</v>
      </c>
      <c r="Q20" s="28">
        <v>34</v>
      </c>
      <c r="R20" s="28">
        <v>16</v>
      </c>
      <c r="S20" s="22">
        <v>66</v>
      </c>
    </row>
    <row r="21" spans="1:19" ht="13.5">
      <c r="A21" s="6" t="s">
        <v>215</v>
      </c>
      <c r="B21" s="28">
        <v>-7</v>
      </c>
      <c r="C21" s="22"/>
      <c r="D21" s="28">
        <v>-30</v>
      </c>
      <c r="E21" s="22"/>
      <c r="F21" s="28"/>
      <c r="G21" s="22"/>
      <c r="H21" s="28"/>
      <c r="I21" s="28"/>
      <c r="J21" s="28"/>
      <c r="K21" s="22">
        <v>-185</v>
      </c>
      <c r="L21" s="28">
        <v>-185</v>
      </c>
      <c r="M21" s="28">
        <v>-185</v>
      </c>
      <c r="N21" s="28"/>
      <c r="O21" s="22"/>
      <c r="P21" s="28"/>
      <c r="Q21" s="28"/>
      <c r="R21" s="28"/>
      <c r="S21" s="22"/>
    </row>
    <row r="22" spans="1:19" ht="13.5">
      <c r="A22" s="6" t="s">
        <v>227</v>
      </c>
      <c r="B22" s="28"/>
      <c r="C22" s="22"/>
      <c r="D22" s="28"/>
      <c r="E22" s="22">
        <v>962</v>
      </c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14</v>
      </c>
      <c r="B23" s="28">
        <v>-147</v>
      </c>
      <c r="C23" s="22">
        <v>-100</v>
      </c>
      <c r="D23" s="28">
        <v>1524</v>
      </c>
      <c r="E23" s="22">
        <v>3841</v>
      </c>
      <c r="F23" s="28">
        <v>1520</v>
      </c>
      <c r="G23" s="22">
        <v>-1447</v>
      </c>
      <c r="H23" s="28">
        <v>-56</v>
      </c>
      <c r="I23" s="28">
        <v>290</v>
      </c>
      <c r="J23" s="28">
        <v>-1044</v>
      </c>
      <c r="K23" s="22">
        <v>-1265</v>
      </c>
      <c r="L23" s="28">
        <v>-633</v>
      </c>
      <c r="M23" s="28">
        <v>-537</v>
      </c>
      <c r="N23" s="28">
        <v>1085</v>
      </c>
      <c r="O23" s="22">
        <v>4373</v>
      </c>
      <c r="P23" s="28">
        <v>4477</v>
      </c>
      <c r="Q23" s="28">
        <v>3829</v>
      </c>
      <c r="R23" s="28">
        <v>1690</v>
      </c>
      <c r="S23" s="22">
        <v>883</v>
      </c>
    </row>
    <row r="24" spans="1:19" ht="13.5">
      <c r="A24" s="6" t="s">
        <v>15</v>
      </c>
      <c r="B24" s="28">
        <v>-11</v>
      </c>
      <c r="C24" s="22">
        <v>-399</v>
      </c>
      <c r="D24" s="28">
        <v>360</v>
      </c>
      <c r="E24" s="22">
        <v>614</v>
      </c>
      <c r="F24" s="28">
        <v>252</v>
      </c>
      <c r="G24" s="22">
        <v>-136</v>
      </c>
      <c r="H24" s="28">
        <v>-791</v>
      </c>
      <c r="I24" s="28">
        <v>-525</v>
      </c>
      <c r="J24" s="28">
        <v>-427</v>
      </c>
      <c r="K24" s="22">
        <v>619</v>
      </c>
      <c r="L24" s="28">
        <v>-504</v>
      </c>
      <c r="M24" s="28">
        <v>-226</v>
      </c>
      <c r="N24" s="28">
        <v>-220</v>
      </c>
      <c r="O24" s="22">
        <v>640</v>
      </c>
      <c r="P24" s="28">
        <v>-78</v>
      </c>
      <c r="Q24" s="28">
        <v>-370</v>
      </c>
      <c r="R24" s="28">
        <v>-742</v>
      </c>
      <c r="S24" s="22">
        <v>-427</v>
      </c>
    </row>
    <row r="25" spans="1:19" ht="13.5">
      <c r="A25" s="6" t="s">
        <v>16</v>
      </c>
      <c r="B25" s="28">
        <v>-1556</v>
      </c>
      <c r="C25" s="22">
        <v>372</v>
      </c>
      <c r="D25" s="28">
        <v>-1429</v>
      </c>
      <c r="E25" s="22">
        <v>-2724</v>
      </c>
      <c r="F25" s="28">
        <v>-1745</v>
      </c>
      <c r="G25" s="22">
        <v>1235</v>
      </c>
      <c r="H25" s="28">
        <v>441</v>
      </c>
      <c r="I25" s="28">
        <v>250</v>
      </c>
      <c r="J25" s="28">
        <v>185</v>
      </c>
      <c r="K25" s="22">
        <v>2818</v>
      </c>
      <c r="L25" s="28">
        <v>2398</v>
      </c>
      <c r="M25" s="28">
        <v>1100</v>
      </c>
      <c r="N25" s="28">
        <v>334</v>
      </c>
      <c r="O25" s="22">
        <v>-3604</v>
      </c>
      <c r="P25" s="28">
        <v>-3936</v>
      </c>
      <c r="Q25" s="28">
        <v>-3188</v>
      </c>
      <c r="R25" s="28">
        <v>-1740</v>
      </c>
      <c r="S25" s="22">
        <v>1222</v>
      </c>
    </row>
    <row r="26" spans="1:19" ht="13.5">
      <c r="A26" s="6" t="s">
        <v>17</v>
      </c>
      <c r="B26" s="28">
        <v>-63</v>
      </c>
      <c r="C26" s="22"/>
      <c r="D26" s="28">
        <v>-1452</v>
      </c>
      <c r="E26" s="22"/>
      <c r="F26" s="28">
        <v>43</v>
      </c>
      <c r="G26" s="22"/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18</v>
      </c>
      <c r="B27" s="28"/>
      <c r="C27" s="22">
        <v>107</v>
      </c>
      <c r="D27" s="28"/>
      <c r="E27" s="22">
        <v>42</v>
      </c>
      <c r="F27" s="28"/>
      <c r="G27" s="22">
        <v>-120</v>
      </c>
      <c r="H27" s="28">
        <v>-103</v>
      </c>
      <c r="I27" s="28">
        <v>180</v>
      </c>
      <c r="J27" s="28">
        <v>283</v>
      </c>
      <c r="K27" s="22">
        <v>-82</v>
      </c>
      <c r="L27" s="28">
        <v>224</v>
      </c>
      <c r="M27" s="28">
        <v>67</v>
      </c>
      <c r="N27" s="28">
        <v>36</v>
      </c>
      <c r="O27" s="22">
        <v>70</v>
      </c>
      <c r="P27" s="28">
        <v>622</v>
      </c>
      <c r="Q27" s="28">
        <v>258</v>
      </c>
      <c r="R27" s="28">
        <v>213</v>
      </c>
      <c r="S27" s="22">
        <v>-818</v>
      </c>
    </row>
    <row r="28" spans="1:19" ht="13.5">
      <c r="A28" s="6" t="s">
        <v>90</v>
      </c>
      <c r="B28" s="28">
        <v>1638</v>
      </c>
      <c r="C28" s="22"/>
      <c r="D28" s="28">
        <v>-1304</v>
      </c>
      <c r="E28" s="22"/>
      <c r="F28" s="28">
        <v>1175</v>
      </c>
      <c r="G28" s="22"/>
      <c r="H28" s="28">
        <v>664</v>
      </c>
      <c r="I28" s="28">
        <v>804</v>
      </c>
      <c r="J28" s="28">
        <v>520</v>
      </c>
      <c r="K28" s="22"/>
      <c r="L28" s="28">
        <v>790</v>
      </c>
      <c r="M28" s="28">
        <v>124</v>
      </c>
      <c r="N28" s="28">
        <v>122</v>
      </c>
      <c r="O28" s="22"/>
      <c r="P28" s="28">
        <v>119</v>
      </c>
      <c r="Q28" s="28">
        <v>334</v>
      </c>
      <c r="R28" s="28">
        <v>512</v>
      </c>
      <c r="S28" s="22"/>
    </row>
    <row r="29" spans="1:19" ht="13.5">
      <c r="A29" s="6" t="s">
        <v>19</v>
      </c>
      <c r="B29" s="28">
        <v>2646</v>
      </c>
      <c r="C29" s="22">
        <v>1611</v>
      </c>
      <c r="D29" s="28">
        <v>-1560</v>
      </c>
      <c r="E29" s="22">
        <v>2258</v>
      </c>
      <c r="F29" s="28">
        <v>1126</v>
      </c>
      <c r="G29" s="22">
        <v>3305</v>
      </c>
      <c r="H29" s="28">
        <v>2010</v>
      </c>
      <c r="I29" s="28">
        <v>2761</v>
      </c>
      <c r="J29" s="28">
        <v>273</v>
      </c>
      <c r="K29" s="22">
        <v>3883</v>
      </c>
      <c r="L29" s="28">
        <v>2639</v>
      </c>
      <c r="M29" s="28">
        <v>148</v>
      </c>
      <c r="N29" s="28">
        <v>439</v>
      </c>
      <c r="O29" s="22">
        <v>-703</v>
      </c>
      <c r="P29" s="28">
        <v>-1156</v>
      </c>
      <c r="Q29" s="28">
        <v>-489</v>
      </c>
      <c r="R29" s="28">
        <v>-471</v>
      </c>
      <c r="S29" s="22">
        <v>10894</v>
      </c>
    </row>
    <row r="30" spans="1:19" ht="13.5">
      <c r="A30" s="6" t="s">
        <v>20</v>
      </c>
      <c r="B30" s="28">
        <v>11</v>
      </c>
      <c r="C30" s="22">
        <v>64</v>
      </c>
      <c r="D30" s="28">
        <v>4</v>
      </c>
      <c r="E30" s="22">
        <v>110</v>
      </c>
      <c r="F30" s="28">
        <v>17</v>
      </c>
      <c r="G30" s="22">
        <v>137</v>
      </c>
      <c r="H30" s="28">
        <v>28</v>
      </c>
      <c r="I30" s="28">
        <v>11</v>
      </c>
      <c r="J30" s="28">
        <v>4</v>
      </c>
      <c r="K30" s="22">
        <v>24</v>
      </c>
      <c r="L30" s="28">
        <v>21</v>
      </c>
      <c r="M30" s="28">
        <v>12</v>
      </c>
      <c r="N30" s="28">
        <v>10</v>
      </c>
      <c r="O30" s="22">
        <v>49</v>
      </c>
      <c r="P30" s="28">
        <v>30</v>
      </c>
      <c r="Q30" s="28">
        <v>25</v>
      </c>
      <c r="R30" s="28">
        <v>14</v>
      </c>
      <c r="S30" s="22">
        <v>101</v>
      </c>
    </row>
    <row r="31" spans="1:19" ht="13.5">
      <c r="A31" s="6" t="s">
        <v>21</v>
      </c>
      <c r="B31" s="28">
        <v>-43</v>
      </c>
      <c r="C31" s="22">
        <v>-93</v>
      </c>
      <c r="D31" s="28">
        <v>-46</v>
      </c>
      <c r="E31" s="22">
        <v>-98</v>
      </c>
      <c r="F31" s="28">
        <v>-48</v>
      </c>
      <c r="G31" s="22">
        <v>-109</v>
      </c>
      <c r="H31" s="28">
        <v>-81</v>
      </c>
      <c r="I31" s="28">
        <v>-53</v>
      </c>
      <c r="J31" s="28">
        <v>-24</v>
      </c>
      <c r="K31" s="22">
        <v>-116</v>
      </c>
      <c r="L31" s="28">
        <v>-88</v>
      </c>
      <c r="M31" s="28">
        <v>-58</v>
      </c>
      <c r="N31" s="28">
        <v>-25</v>
      </c>
      <c r="O31" s="22">
        <v>-71</v>
      </c>
      <c r="P31" s="28">
        <v>-51</v>
      </c>
      <c r="Q31" s="28">
        <v>-33</v>
      </c>
      <c r="R31" s="28">
        <v>-14</v>
      </c>
      <c r="S31" s="22">
        <v>-67</v>
      </c>
    </row>
    <row r="32" spans="1:19" ht="13.5">
      <c r="A32" s="6" t="s">
        <v>22</v>
      </c>
      <c r="B32" s="28">
        <v>-125</v>
      </c>
      <c r="C32" s="22">
        <v>-139</v>
      </c>
      <c r="D32" s="28">
        <v>-53</v>
      </c>
      <c r="E32" s="22">
        <v>-310</v>
      </c>
      <c r="F32" s="28">
        <v>-267</v>
      </c>
      <c r="G32" s="22">
        <v>-112</v>
      </c>
      <c r="H32" s="28">
        <v>-81</v>
      </c>
      <c r="I32" s="28">
        <v>-52</v>
      </c>
      <c r="J32" s="28">
        <v>-41</v>
      </c>
      <c r="K32" s="22">
        <v>-377</v>
      </c>
      <c r="L32" s="28">
        <v>-354</v>
      </c>
      <c r="M32" s="28">
        <v>-253</v>
      </c>
      <c r="N32" s="28">
        <v>-26</v>
      </c>
      <c r="O32" s="22">
        <v>-1861</v>
      </c>
      <c r="P32" s="28">
        <v>-1850</v>
      </c>
      <c r="Q32" s="28">
        <v>-1593</v>
      </c>
      <c r="R32" s="28">
        <v>-1536</v>
      </c>
      <c r="S32" s="22">
        <v>-1928</v>
      </c>
    </row>
    <row r="33" spans="1:19" ht="13.5">
      <c r="A33" s="6" t="s">
        <v>23</v>
      </c>
      <c r="B33" s="28"/>
      <c r="C33" s="22">
        <v>77</v>
      </c>
      <c r="D33" s="28">
        <v>68</v>
      </c>
      <c r="E33" s="22">
        <v>2</v>
      </c>
      <c r="F33" s="28">
        <v>2</v>
      </c>
      <c r="G33" s="22">
        <v>17</v>
      </c>
      <c r="H33" s="28">
        <v>16</v>
      </c>
      <c r="I33" s="28">
        <v>16</v>
      </c>
      <c r="J33" s="28"/>
      <c r="K33" s="22">
        <v>270</v>
      </c>
      <c r="L33" s="28">
        <v>270</v>
      </c>
      <c r="M33" s="28">
        <v>261</v>
      </c>
      <c r="N33" s="28"/>
      <c r="O33" s="22"/>
      <c r="P33" s="28"/>
      <c r="Q33" s="28"/>
      <c r="R33" s="28"/>
      <c r="S33" s="22"/>
    </row>
    <row r="34" spans="1:19" ht="13.5">
      <c r="A34" s="6" t="s">
        <v>24</v>
      </c>
      <c r="B34" s="28"/>
      <c r="C34" s="22"/>
      <c r="D34" s="28"/>
      <c r="E34" s="22">
        <v>-95</v>
      </c>
      <c r="F34" s="28">
        <v>-122</v>
      </c>
      <c r="G34" s="22">
        <v>-60</v>
      </c>
      <c r="H34" s="28">
        <v>-114</v>
      </c>
      <c r="I34" s="28">
        <v>-24</v>
      </c>
      <c r="J34" s="28">
        <v>-2</v>
      </c>
      <c r="K34" s="22">
        <v>-219</v>
      </c>
      <c r="L34" s="28">
        <v>-122</v>
      </c>
      <c r="M34" s="28">
        <v>-17</v>
      </c>
      <c r="N34" s="28">
        <v>-14</v>
      </c>
      <c r="O34" s="22">
        <v>-870</v>
      </c>
      <c r="P34" s="28">
        <v>-822</v>
      </c>
      <c r="Q34" s="28">
        <v>-535</v>
      </c>
      <c r="R34" s="28">
        <v>-224</v>
      </c>
      <c r="S34" s="22">
        <v>-792</v>
      </c>
    </row>
    <row r="35" spans="1:19" ht="14.25" thickBot="1">
      <c r="A35" s="5" t="s">
        <v>25</v>
      </c>
      <c r="B35" s="29">
        <v>2488</v>
      </c>
      <c r="C35" s="23">
        <v>561</v>
      </c>
      <c r="D35" s="29">
        <v>-1588</v>
      </c>
      <c r="E35" s="23">
        <v>1867</v>
      </c>
      <c r="F35" s="29">
        <v>707</v>
      </c>
      <c r="G35" s="23">
        <v>3176</v>
      </c>
      <c r="H35" s="29">
        <v>1780</v>
      </c>
      <c r="I35" s="29">
        <v>2659</v>
      </c>
      <c r="J35" s="29">
        <v>211</v>
      </c>
      <c r="K35" s="23">
        <v>3464</v>
      </c>
      <c r="L35" s="29">
        <v>2366</v>
      </c>
      <c r="M35" s="29">
        <v>92</v>
      </c>
      <c r="N35" s="29">
        <v>383</v>
      </c>
      <c r="O35" s="23">
        <v>-3417</v>
      </c>
      <c r="P35" s="29">
        <v>-3849</v>
      </c>
      <c r="Q35" s="29">
        <v>-2627</v>
      </c>
      <c r="R35" s="29">
        <v>-2232</v>
      </c>
      <c r="S35" s="23">
        <v>8451</v>
      </c>
    </row>
    <row r="36" spans="1:19" ht="14.25" thickTop="1">
      <c r="A36" s="6" t="s">
        <v>26</v>
      </c>
      <c r="B36" s="28">
        <v>-242</v>
      </c>
      <c r="C36" s="22"/>
      <c r="D36" s="28"/>
      <c r="E36" s="22">
        <v>-961</v>
      </c>
      <c r="F36" s="28">
        <v>-559</v>
      </c>
      <c r="G36" s="22">
        <v>-561</v>
      </c>
      <c r="H36" s="28">
        <v>-445</v>
      </c>
      <c r="I36" s="28">
        <v>-78</v>
      </c>
      <c r="J36" s="28">
        <v>-64</v>
      </c>
      <c r="K36" s="22">
        <v>-235</v>
      </c>
      <c r="L36" s="28">
        <v>-75</v>
      </c>
      <c r="M36" s="28">
        <v>-69</v>
      </c>
      <c r="N36" s="28">
        <v>-69</v>
      </c>
      <c r="O36" s="22">
        <v>-1104</v>
      </c>
      <c r="P36" s="28">
        <v>-922</v>
      </c>
      <c r="Q36" s="28">
        <v>-742</v>
      </c>
      <c r="R36" s="28">
        <v>-260</v>
      </c>
      <c r="S36" s="22">
        <v>-398</v>
      </c>
    </row>
    <row r="37" spans="1:19" ht="13.5">
      <c r="A37" s="6" t="s">
        <v>27</v>
      </c>
      <c r="B37" s="28"/>
      <c r="C37" s="22">
        <v>62</v>
      </c>
      <c r="D37" s="28">
        <v>54</v>
      </c>
      <c r="E37" s="22">
        <v>1127</v>
      </c>
      <c r="F37" s="28">
        <v>472</v>
      </c>
      <c r="G37" s="22">
        <v>491</v>
      </c>
      <c r="H37" s="28">
        <v>58</v>
      </c>
      <c r="I37" s="28">
        <v>21</v>
      </c>
      <c r="J37" s="28">
        <v>21</v>
      </c>
      <c r="K37" s="22">
        <v>738</v>
      </c>
      <c r="L37" s="28">
        <v>661</v>
      </c>
      <c r="M37" s="28">
        <v>575</v>
      </c>
      <c r="N37" s="28">
        <v>333</v>
      </c>
      <c r="O37" s="22">
        <v>612</v>
      </c>
      <c r="P37" s="28">
        <v>423</v>
      </c>
      <c r="Q37" s="28">
        <v>294</v>
      </c>
      <c r="R37" s="28">
        <v>206</v>
      </c>
      <c r="S37" s="22">
        <v>284</v>
      </c>
    </row>
    <row r="38" spans="1:19" ht="13.5">
      <c r="A38" s="6" t="s">
        <v>28</v>
      </c>
      <c r="B38" s="28">
        <v>-674</v>
      </c>
      <c r="C38" s="22">
        <v>-476</v>
      </c>
      <c r="D38" s="28">
        <v>-164</v>
      </c>
      <c r="E38" s="22">
        <v>-1644</v>
      </c>
      <c r="F38" s="28">
        <v>-875</v>
      </c>
      <c r="G38" s="22">
        <v>-606</v>
      </c>
      <c r="H38" s="28">
        <v>-381</v>
      </c>
      <c r="I38" s="28">
        <v>-247</v>
      </c>
      <c r="J38" s="28">
        <v>-104</v>
      </c>
      <c r="K38" s="22">
        <v>-762</v>
      </c>
      <c r="L38" s="28">
        <v>-593</v>
      </c>
      <c r="M38" s="28">
        <v>-385</v>
      </c>
      <c r="N38" s="28">
        <v>-207</v>
      </c>
      <c r="O38" s="22">
        <v>-1360</v>
      </c>
      <c r="P38" s="28">
        <v>-1163</v>
      </c>
      <c r="Q38" s="28">
        <v>-1026</v>
      </c>
      <c r="R38" s="28">
        <v>-262</v>
      </c>
      <c r="S38" s="22">
        <v>-4278</v>
      </c>
    </row>
    <row r="39" spans="1:19" ht="13.5">
      <c r="A39" s="6" t="s">
        <v>29</v>
      </c>
      <c r="B39" s="28">
        <v>2</v>
      </c>
      <c r="C39" s="22">
        <v>38</v>
      </c>
      <c r="D39" s="28">
        <v>8</v>
      </c>
      <c r="E39" s="22">
        <v>10</v>
      </c>
      <c r="F39" s="28">
        <v>10</v>
      </c>
      <c r="G39" s="22">
        <v>4</v>
      </c>
      <c r="H39" s="28">
        <v>35</v>
      </c>
      <c r="I39" s="28">
        <v>36</v>
      </c>
      <c r="J39" s="28">
        <v>36</v>
      </c>
      <c r="K39" s="22">
        <v>4</v>
      </c>
      <c r="L39" s="28">
        <v>1</v>
      </c>
      <c r="M39" s="28">
        <v>1</v>
      </c>
      <c r="N39" s="28">
        <v>1</v>
      </c>
      <c r="O39" s="22">
        <v>5</v>
      </c>
      <c r="P39" s="28">
        <v>5</v>
      </c>
      <c r="Q39" s="28">
        <v>5</v>
      </c>
      <c r="R39" s="28">
        <v>3</v>
      </c>
      <c r="S39" s="22">
        <v>2</v>
      </c>
    </row>
    <row r="40" spans="1:19" ht="13.5">
      <c r="A40" s="6" t="s">
        <v>30</v>
      </c>
      <c r="B40" s="28"/>
      <c r="C40" s="22">
        <v>-30</v>
      </c>
      <c r="D40" s="28">
        <v>-30</v>
      </c>
      <c r="E40" s="22">
        <v>-9</v>
      </c>
      <c r="F40" s="28">
        <v>-9</v>
      </c>
      <c r="G40" s="22"/>
      <c r="H40" s="28"/>
      <c r="I40" s="28"/>
      <c r="J40" s="28"/>
      <c r="K40" s="22">
        <v>-37</v>
      </c>
      <c r="L40" s="28">
        <v>-37</v>
      </c>
      <c r="M40" s="28">
        <v>-31</v>
      </c>
      <c r="N40" s="28"/>
      <c r="O40" s="22">
        <v>-238</v>
      </c>
      <c r="P40" s="28">
        <v>-238</v>
      </c>
      <c r="Q40" s="28">
        <v>-238</v>
      </c>
      <c r="R40" s="28">
        <v>-238</v>
      </c>
      <c r="S40" s="22">
        <v>-259</v>
      </c>
    </row>
    <row r="41" spans="1:19" ht="13.5">
      <c r="A41" s="6" t="s">
        <v>31</v>
      </c>
      <c r="B41" s="28"/>
      <c r="C41" s="22"/>
      <c r="D41" s="28"/>
      <c r="E41" s="22">
        <v>2</v>
      </c>
      <c r="F41" s="28"/>
      <c r="G41" s="22"/>
      <c r="H41" s="28"/>
      <c r="I41" s="28"/>
      <c r="J41" s="28"/>
      <c r="K41" s="22">
        <v>9</v>
      </c>
      <c r="L41" s="28">
        <v>9</v>
      </c>
      <c r="M41" s="28">
        <v>9</v>
      </c>
      <c r="N41" s="28"/>
      <c r="O41" s="22"/>
      <c r="P41" s="28"/>
      <c r="Q41" s="28"/>
      <c r="R41" s="28"/>
      <c r="S41" s="22"/>
    </row>
    <row r="42" spans="1:19" ht="13.5">
      <c r="A42" s="6" t="s">
        <v>24</v>
      </c>
      <c r="B42" s="28">
        <v>-4</v>
      </c>
      <c r="C42" s="22"/>
      <c r="D42" s="28">
        <v>-67</v>
      </c>
      <c r="E42" s="22"/>
      <c r="F42" s="28">
        <v>-62</v>
      </c>
      <c r="G42" s="22"/>
      <c r="H42" s="28">
        <v>-96</v>
      </c>
      <c r="I42" s="28">
        <v>-76</v>
      </c>
      <c r="J42" s="28">
        <v>-50</v>
      </c>
      <c r="K42" s="22"/>
      <c r="L42" s="28">
        <v>-188</v>
      </c>
      <c r="M42" s="28">
        <v>-59</v>
      </c>
      <c r="N42" s="28">
        <v>-30</v>
      </c>
      <c r="O42" s="22"/>
      <c r="P42" s="28">
        <v>-257</v>
      </c>
      <c r="Q42" s="28">
        <v>-241</v>
      </c>
      <c r="R42" s="28">
        <v>-143</v>
      </c>
      <c r="S42" s="22"/>
    </row>
    <row r="43" spans="1:19" ht="13.5">
      <c r="A43" s="6" t="s">
        <v>32</v>
      </c>
      <c r="B43" s="28">
        <v>21</v>
      </c>
      <c r="C43" s="22"/>
      <c r="D43" s="28">
        <v>58</v>
      </c>
      <c r="E43" s="22"/>
      <c r="F43" s="28">
        <v>22</v>
      </c>
      <c r="G43" s="22"/>
      <c r="H43" s="28">
        <v>188</v>
      </c>
      <c r="I43" s="28">
        <v>173</v>
      </c>
      <c r="J43" s="28">
        <v>14</v>
      </c>
      <c r="K43" s="22"/>
      <c r="L43" s="28">
        <v>29</v>
      </c>
      <c r="M43" s="28">
        <v>22</v>
      </c>
      <c r="N43" s="28">
        <v>5</v>
      </c>
      <c r="O43" s="22"/>
      <c r="P43" s="28">
        <v>38</v>
      </c>
      <c r="Q43" s="28">
        <v>35</v>
      </c>
      <c r="R43" s="28">
        <v>9</v>
      </c>
      <c r="S43" s="22"/>
    </row>
    <row r="44" spans="1:19" ht="14.25" thickBot="1">
      <c r="A44" s="5" t="s">
        <v>33</v>
      </c>
      <c r="B44" s="29">
        <v>-897</v>
      </c>
      <c r="C44" s="23">
        <v>-502</v>
      </c>
      <c r="D44" s="29">
        <v>-140</v>
      </c>
      <c r="E44" s="23">
        <v>-1622</v>
      </c>
      <c r="F44" s="29">
        <v>-1000</v>
      </c>
      <c r="G44" s="23">
        <v>-590</v>
      </c>
      <c r="H44" s="29">
        <v>-640</v>
      </c>
      <c r="I44" s="29">
        <v>-170</v>
      </c>
      <c r="J44" s="29">
        <v>-146</v>
      </c>
      <c r="K44" s="23">
        <v>-829</v>
      </c>
      <c r="L44" s="29">
        <v>-580</v>
      </c>
      <c r="M44" s="29">
        <v>63</v>
      </c>
      <c r="N44" s="29">
        <v>33</v>
      </c>
      <c r="O44" s="23">
        <v>-2286</v>
      </c>
      <c r="P44" s="29">
        <v>-2110</v>
      </c>
      <c r="Q44" s="29">
        <v>-1913</v>
      </c>
      <c r="R44" s="29">
        <v>-684</v>
      </c>
      <c r="S44" s="23">
        <v>-4844</v>
      </c>
    </row>
    <row r="45" spans="1:19" ht="14.25" thickTop="1">
      <c r="A45" s="6" t="s">
        <v>34</v>
      </c>
      <c r="B45" s="28">
        <v>868</v>
      </c>
      <c r="C45" s="22">
        <v>1678</v>
      </c>
      <c r="D45" s="28">
        <v>1481</v>
      </c>
      <c r="E45" s="22">
        <v>2556</v>
      </c>
      <c r="F45" s="28">
        <v>1850</v>
      </c>
      <c r="G45" s="22">
        <v>3201</v>
      </c>
      <c r="H45" s="28">
        <v>2601</v>
      </c>
      <c r="I45" s="28">
        <v>2150</v>
      </c>
      <c r="J45" s="28">
        <v>2050</v>
      </c>
      <c r="K45" s="22">
        <v>4242</v>
      </c>
      <c r="L45" s="28">
        <v>4043</v>
      </c>
      <c r="M45" s="28">
        <v>3200</v>
      </c>
      <c r="N45" s="28">
        <v>2400</v>
      </c>
      <c r="O45" s="22">
        <v>4881</v>
      </c>
      <c r="P45" s="28">
        <v>4152</v>
      </c>
      <c r="Q45" s="28">
        <v>3022</v>
      </c>
      <c r="R45" s="28">
        <v>2443</v>
      </c>
      <c r="S45" s="22">
        <v>2586</v>
      </c>
    </row>
    <row r="46" spans="1:19" ht="13.5">
      <c r="A46" s="6" t="s">
        <v>35</v>
      </c>
      <c r="B46" s="28">
        <v>-1064</v>
      </c>
      <c r="C46" s="22">
        <v>-2169</v>
      </c>
      <c r="D46" s="28">
        <v>-1762</v>
      </c>
      <c r="E46" s="22">
        <v>-2338</v>
      </c>
      <c r="F46" s="28">
        <v>-1248</v>
      </c>
      <c r="G46" s="22">
        <v>-2890</v>
      </c>
      <c r="H46" s="28">
        <v>-2290</v>
      </c>
      <c r="I46" s="28">
        <v>-1605</v>
      </c>
      <c r="J46" s="28">
        <v>-285</v>
      </c>
      <c r="K46" s="22">
        <v>-5704</v>
      </c>
      <c r="L46" s="28">
        <v>-4037</v>
      </c>
      <c r="M46" s="28">
        <v>-2548</v>
      </c>
      <c r="N46" s="28">
        <v>-1755</v>
      </c>
      <c r="O46" s="22">
        <v>-3324</v>
      </c>
      <c r="P46" s="28">
        <v>-2215</v>
      </c>
      <c r="Q46" s="28">
        <v>-857</v>
      </c>
      <c r="R46" s="28">
        <v>-406</v>
      </c>
      <c r="S46" s="22">
        <v>-2331</v>
      </c>
    </row>
    <row r="47" spans="1:19" ht="13.5">
      <c r="A47" s="6" t="s">
        <v>36</v>
      </c>
      <c r="B47" s="28">
        <v>1300</v>
      </c>
      <c r="C47" s="22">
        <v>2940</v>
      </c>
      <c r="D47" s="28">
        <v>2040</v>
      </c>
      <c r="E47" s="22">
        <v>2100</v>
      </c>
      <c r="F47" s="28">
        <v>2100</v>
      </c>
      <c r="G47" s="22">
        <v>2650</v>
      </c>
      <c r="H47" s="28">
        <v>2650</v>
      </c>
      <c r="I47" s="28">
        <v>2650</v>
      </c>
      <c r="J47" s="28"/>
      <c r="K47" s="22">
        <v>2691</v>
      </c>
      <c r="L47" s="28">
        <v>2391</v>
      </c>
      <c r="M47" s="28">
        <v>2600</v>
      </c>
      <c r="N47" s="28"/>
      <c r="O47" s="22">
        <v>3277</v>
      </c>
      <c r="P47" s="28">
        <v>1370</v>
      </c>
      <c r="Q47" s="28">
        <v>1078</v>
      </c>
      <c r="R47" s="28"/>
      <c r="S47" s="22"/>
    </row>
    <row r="48" spans="1:19" ht="13.5">
      <c r="A48" s="6" t="s">
        <v>37</v>
      </c>
      <c r="B48" s="28">
        <v>-1232</v>
      </c>
      <c r="C48" s="22">
        <v>-2993</v>
      </c>
      <c r="D48" s="28">
        <v>-1562</v>
      </c>
      <c r="E48" s="22">
        <v>-2518</v>
      </c>
      <c r="F48" s="28">
        <v>-1154</v>
      </c>
      <c r="G48" s="22">
        <v>-2086</v>
      </c>
      <c r="H48" s="28">
        <v>-1490</v>
      </c>
      <c r="I48" s="28">
        <v>-925</v>
      </c>
      <c r="J48" s="28">
        <v>-468</v>
      </c>
      <c r="K48" s="22">
        <v>-2179</v>
      </c>
      <c r="L48" s="28">
        <v>-1593</v>
      </c>
      <c r="M48" s="28">
        <v>-879</v>
      </c>
      <c r="N48" s="28">
        <v>-413</v>
      </c>
      <c r="O48" s="22">
        <v>-1269</v>
      </c>
      <c r="P48" s="28">
        <v>-894</v>
      </c>
      <c r="Q48" s="28">
        <v>-568</v>
      </c>
      <c r="R48" s="28">
        <v>-284</v>
      </c>
      <c r="S48" s="22">
        <v>-1183</v>
      </c>
    </row>
    <row r="49" spans="1:19" ht="13.5">
      <c r="A49" s="6" t="s">
        <v>38</v>
      </c>
      <c r="B49" s="28"/>
      <c r="C49" s="22"/>
      <c r="D49" s="28"/>
      <c r="E49" s="22">
        <v>-300</v>
      </c>
      <c r="F49" s="28"/>
      <c r="G49" s="22"/>
      <c r="H49" s="28"/>
      <c r="I49" s="28"/>
      <c r="J49" s="28"/>
      <c r="K49" s="22">
        <v>-1000</v>
      </c>
      <c r="L49" s="28">
        <v>-900</v>
      </c>
      <c r="M49" s="28">
        <v>-200</v>
      </c>
      <c r="N49" s="28">
        <v>-200</v>
      </c>
      <c r="O49" s="22"/>
      <c r="P49" s="28"/>
      <c r="Q49" s="28"/>
      <c r="R49" s="28"/>
      <c r="S49" s="22"/>
    </row>
    <row r="50" spans="1:19" ht="13.5">
      <c r="A50" s="6" t="s">
        <v>39</v>
      </c>
      <c r="B50" s="28">
        <v>-30</v>
      </c>
      <c r="C50" s="22">
        <v>-60</v>
      </c>
      <c r="D50" s="28">
        <v>-30</v>
      </c>
      <c r="E50" s="22">
        <v>-60</v>
      </c>
      <c r="F50" s="28">
        <v>-30</v>
      </c>
      <c r="G50" s="22">
        <v>-60</v>
      </c>
      <c r="H50" s="28">
        <v>-30</v>
      </c>
      <c r="I50" s="28">
        <v>-30</v>
      </c>
      <c r="J50" s="28"/>
      <c r="K50" s="22">
        <v>-60</v>
      </c>
      <c r="L50" s="28">
        <v>-30</v>
      </c>
      <c r="M50" s="28">
        <v>-30</v>
      </c>
      <c r="N50" s="28"/>
      <c r="O50" s="22">
        <v>-60</v>
      </c>
      <c r="P50" s="28">
        <v>-30</v>
      </c>
      <c r="Q50" s="28">
        <v>-30</v>
      </c>
      <c r="R50" s="28"/>
      <c r="S50" s="22">
        <v>-60</v>
      </c>
    </row>
    <row r="51" spans="1:19" ht="13.5">
      <c r="A51" s="6" t="s">
        <v>40</v>
      </c>
      <c r="B51" s="28">
        <v>-61</v>
      </c>
      <c r="C51" s="22">
        <v>-129</v>
      </c>
      <c r="D51" s="28">
        <v>-62</v>
      </c>
      <c r="E51" s="22">
        <v>-117</v>
      </c>
      <c r="F51" s="28">
        <v>-58</v>
      </c>
      <c r="G51" s="22">
        <v>-93</v>
      </c>
      <c r="H51" s="28">
        <v>-64</v>
      </c>
      <c r="I51" s="28">
        <v>-34</v>
      </c>
      <c r="J51" s="28">
        <v>-16</v>
      </c>
      <c r="K51" s="22">
        <v>-14</v>
      </c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41</v>
      </c>
      <c r="B52" s="28">
        <v>-6</v>
      </c>
      <c r="C52" s="22">
        <v>0</v>
      </c>
      <c r="D52" s="28">
        <v>0</v>
      </c>
      <c r="E52" s="22"/>
      <c r="F52" s="28"/>
      <c r="G52" s="22">
        <v>-281</v>
      </c>
      <c r="H52" s="28">
        <v>0</v>
      </c>
      <c r="I52" s="28">
        <v>0</v>
      </c>
      <c r="J52" s="28">
        <v>0</v>
      </c>
      <c r="K52" s="22">
        <v>0</v>
      </c>
      <c r="L52" s="28">
        <v>0</v>
      </c>
      <c r="M52" s="28"/>
      <c r="N52" s="28"/>
      <c r="O52" s="22">
        <v>-215</v>
      </c>
      <c r="P52" s="28">
        <v>-215</v>
      </c>
      <c r="Q52" s="28">
        <v>-215</v>
      </c>
      <c r="R52" s="28">
        <v>-215</v>
      </c>
      <c r="S52" s="22">
        <v>-438</v>
      </c>
    </row>
    <row r="53" spans="1:19" ht="13.5">
      <c r="A53" s="6" t="s">
        <v>42</v>
      </c>
      <c r="B53" s="28">
        <v>42</v>
      </c>
      <c r="C53" s="22">
        <v>91</v>
      </c>
      <c r="D53" s="28">
        <v>91</v>
      </c>
      <c r="E53" s="22">
        <v>9</v>
      </c>
      <c r="F53" s="28"/>
      <c r="G53" s="22">
        <v>22</v>
      </c>
      <c r="H53" s="28"/>
      <c r="I53" s="28"/>
      <c r="J53" s="28"/>
      <c r="K53" s="22"/>
      <c r="L53" s="28"/>
      <c r="M53" s="28"/>
      <c r="N53" s="28"/>
      <c r="O53" s="22">
        <v>124</v>
      </c>
      <c r="P53" s="28">
        <v>124</v>
      </c>
      <c r="Q53" s="28">
        <v>124</v>
      </c>
      <c r="R53" s="28">
        <v>124</v>
      </c>
      <c r="S53" s="22"/>
    </row>
    <row r="54" spans="1:19" ht="13.5">
      <c r="A54" s="6" t="s">
        <v>43</v>
      </c>
      <c r="B54" s="28">
        <v>-189</v>
      </c>
      <c r="C54" s="22"/>
      <c r="D54" s="28"/>
      <c r="E54" s="22">
        <v>-189</v>
      </c>
      <c r="F54" s="28">
        <v>-189</v>
      </c>
      <c r="G54" s="22">
        <v>-292</v>
      </c>
      <c r="H54" s="28">
        <v>-292</v>
      </c>
      <c r="I54" s="28">
        <v>-292</v>
      </c>
      <c r="J54" s="28">
        <v>-292</v>
      </c>
      <c r="K54" s="22">
        <v>-194</v>
      </c>
      <c r="L54" s="28">
        <v>-194</v>
      </c>
      <c r="M54" s="28">
        <v>-194</v>
      </c>
      <c r="N54" s="28">
        <v>-194</v>
      </c>
      <c r="O54" s="22">
        <v>-890</v>
      </c>
      <c r="P54" s="28">
        <v>-890</v>
      </c>
      <c r="Q54" s="28">
        <v>-890</v>
      </c>
      <c r="R54" s="28">
        <v>-890</v>
      </c>
      <c r="S54" s="22">
        <v>-799</v>
      </c>
    </row>
    <row r="55" spans="1:19" ht="13.5">
      <c r="A55" s="6" t="s">
        <v>44</v>
      </c>
      <c r="B55" s="28"/>
      <c r="C55" s="22">
        <v>-98</v>
      </c>
      <c r="D55" s="28">
        <v>-20</v>
      </c>
      <c r="E55" s="22">
        <v>-45</v>
      </c>
      <c r="F55" s="28">
        <v>-30</v>
      </c>
      <c r="G55" s="22">
        <v>-51</v>
      </c>
      <c r="H55" s="28">
        <v>-2</v>
      </c>
      <c r="I55" s="28">
        <v>-2</v>
      </c>
      <c r="J55" s="28">
        <v>-2</v>
      </c>
      <c r="K55" s="22">
        <v>-25</v>
      </c>
      <c r="L55" s="28">
        <v>-14</v>
      </c>
      <c r="M55" s="28">
        <v>-14</v>
      </c>
      <c r="N55" s="28">
        <v>-14</v>
      </c>
      <c r="O55" s="22">
        <v>-202</v>
      </c>
      <c r="P55" s="28">
        <v>-180</v>
      </c>
      <c r="Q55" s="28">
        <v>-180</v>
      </c>
      <c r="R55" s="28">
        <v>-180</v>
      </c>
      <c r="S55" s="22">
        <v>-70</v>
      </c>
    </row>
    <row r="56" spans="1:19" ht="13.5">
      <c r="A56" s="6" t="s">
        <v>45</v>
      </c>
      <c r="B56" s="28">
        <v>656</v>
      </c>
      <c r="C56" s="22"/>
      <c r="D56" s="28"/>
      <c r="E56" s="22"/>
      <c r="F56" s="28"/>
      <c r="G56" s="22"/>
      <c r="H56" s="28"/>
      <c r="I56" s="28"/>
      <c r="J56" s="28"/>
      <c r="K56" s="22"/>
      <c r="L56" s="28"/>
      <c r="M56" s="28"/>
      <c r="N56" s="28"/>
      <c r="O56" s="22"/>
      <c r="P56" s="28"/>
      <c r="Q56" s="28"/>
      <c r="R56" s="28"/>
      <c r="S56" s="22"/>
    </row>
    <row r="57" spans="1:19" ht="14.25" thickBot="1">
      <c r="A57" s="5" t="s">
        <v>46</v>
      </c>
      <c r="B57" s="29">
        <v>282</v>
      </c>
      <c r="C57" s="23">
        <v>-741</v>
      </c>
      <c r="D57" s="29">
        <v>175</v>
      </c>
      <c r="E57" s="23">
        <v>-904</v>
      </c>
      <c r="F57" s="29">
        <v>1237</v>
      </c>
      <c r="G57" s="23">
        <v>118</v>
      </c>
      <c r="H57" s="29">
        <v>1080</v>
      </c>
      <c r="I57" s="29">
        <v>1910</v>
      </c>
      <c r="J57" s="29">
        <v>985</v>
      </c>
      <c r="K57" s="23">
        <v>-2044</v>
      </c>
      <c r="L57" s="29">
        <v>-336</v>
      </c>
      <c r="M57" s="29">
        <v>1932</v>
      </c>
      <c r="N57" s="29">
        <v>-178</v>
      </c>
      <c r="O57" s="23">
        <v>2320</v>
      </c>
      <c r="P57" s="29">
        <v>1221</v>
      </c>
      <c r="Q57" s="29">
        <v>1483</v>
      </c>
      <c r="R57" s="29">
        <v>590</v>
      </c>
      <c r="S57" s="23">
        <v>-2297</v>
      </c>
    </row>
    <row r="58" spans="1:19" ht="14.25" thickTop="1">
      <c r="A58" s="7" t="s">
        <v>47</v>
      </c>
      <c r="B58" s="28">
        <v>251</v>
      </c>
      <c r="C58" s="22">
        <v>437</v>
      </c>
      <c r="D58" s="28">
        <v>184</v>
      </c>
      <c r="E58" s="22">
        <v>-118</v>
      </c>
      <c r="F58" s="28">
        <v>-144</v>
      </c>
      <c r="G58" s="22">
        <v>11</v>
      </c>
      <c r="H58" s="28">
        <v>10</v>
      </c>
      <c r="I58" s="28">
        <v>-28</v>
      </c>
      <c r="J58" s="28">
        <v>-7</v>
      </c>
      <c r="K58" s="22">
        <v>-63</v>
      </c>
      <c r="L58" s="28">
        <v>-9</v>
      </c>
      <c r="M58" s="28">
        <v>-15</v>
      </c>
      <c r="N58" s="28">
        <v>-40</v>
      </c>
      <c r="O58" s="22">
        <v>-108</v>
      </c>
      <c r="P58" s="28">
        <v>-111</v>
      </c>
      <c r="Q58" s="28">
        <v>-146</v>
      </c>
      <c r="R58" s="28">
        <v>-65</v>
      </c>
      <c r="S58" s="22">
        <v>-96</v>
      </c>
    </row>
    <row r="59" spans="1:19" ht="13.5">
      <c r="A59" s="7" t="s">
        <v>48</v>
      </c>
      <c r="B59" s="28">
        <v>2124</v>
      </c>
      <c r="C59" s="22">
        <v>-245</v>
      </c>
      <c r="D59" s="28">
        <v>-1368</v>
      </c>
      <c r="E59" s="22">
        <v>-778</v>
      </c>
      <c r="F59" s="28">
        <v>800</v>
      </c>
      <c r="G59" s="22">
        <v>2716</v>
      </c>
      <c r="H59" s="28">
        <v>2231</v>
      </c>
      <c r="I59" s="28">
        <v>4370</v>
      </c>
      <c r="J59" s="28">
        <v>1042</v>
      </c>
      <c r="K59" s="22">
        <v>527</v>
      </c>
      <c r="L59" s="28">
        <v>1439</v>
      </c>
      <c r="M59" s="28">
        <v>2073</v>
      </c>
      <c r="N59" s="28">
        <v>197</v>
      </c>
      <c r="O59" s="22">
        <v>-3492</v>
      </c>
      <c r="P59" s="28">
        <v>-4849</v>
      </c>
      <c r="Q59" s="28">
        <v>-3203</v>
      </c>
      <c r="R59" s="28">
        <v>-2392</v>
      </c>
      <c r="S59" s="22">
        <v>1212</v>
      </c>
    </row>
    <row r="60" spans="1:19" ht="13.5">
      <c r="A60" s="7" t="s">
        <v>49</v>
      </c>
      <c r="B60" s="28">
        <v>6323</v>
      </c>
      <c r="C60" s="22">
        <v>6569</v>
      </c>
      <c r="D60" s="28">
        <v>6569</v>
      </c>
      <c r="E60" s="22">
        <v>7348</v>
      </c>
      <c r="F60" s="28">
        <v>7348</v>
      </c>
      <c r="G60" s="22">
        <v>4632</v>
      </c>
      <c r="H60" s="28">
        <v>4632</v>
      </c>
      <c r="I60" s="28">
        <v>4632</v>
      </c>
      <c r="J60" s="28">
        <v>4632</v>
      </c>
      <c r="K60" s="22">
        <v>4104</v>
      </c>
      <c r="L60" s="28">
        <v>4104</v>
      </c>
      <c r="M60" s="28">
        <v>4104</v>
      </c>
      <c r="N60" s="28">
        <v>4104</v>
      </c>
      <c r="O60" s="22">
        <v>7596</v>
      </c>
      <c r="P60" s="28">
        <v>7596</v>
      </c>
      <c r="Q60" s="28">
        <v>7596</v>
      </c>
      <c r="R60" s="28">
        <v>7596</v>
      </c>
      <c r="S60" s="22">
        <v>6383</v>
      </c>
    </row>
    <row r="61" spans="1:19" ht="14.25" thickBot="1">
      <c r="A61" s="7" t="s">
        <v>49</v>
      </c>
      <c r="B61" s="28">
        <v>8448</v>
      </c>
      <c r="C61" s="22">
        <v>6323</v>
      </c>
      <c r="D61" s="28">
        <v>5200</v>
      </c>
      <c r="E61" s="22">
        <v>6569</v>
      </c>
      <c r="F61" s="28">
        <v>8148</v>
      </c>
      <c r="G61" s="22">
        <v>7348</v>
      </c>
      <c r="H61" s="28">
        <v>6863</v>
      </c>
      <c r="I61" s="28">
        <v>9003</v>
      </c>
      <c r="J61" s="28">
        <v>5674</v>
      </c>
      <c r="K61" s="22">
        <v>4632</v>
      </c>
      <c r="L61" s="28">
        <v>5544</v>
      </c>
      <c r="M61" s="28">
        <v>6178</v>
      </c>
      <c r="N61" s="28">
        <v>4302</v>
      </c>
      <c r="O61" s="22">
        <v>4104</v>
      </c>
      <c r="P61" s="28">
        <v>2747</v>
      </c>
      <c r="Q61" s="28">
        <v>4393</v>
      </c>
      <c r="R61" s="28">
        <v>5204</v>
      </c>
      <c r="S61" s="22">
        <v>7596</v>
      </c>
    </row>
    <row r="62" spans="1:19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4" ht="13.5">
      <c r="A64" s="20" t="s">
        <v>177</v>
      </c>
    </row>
    <row r="65" ht="13.5">
      <c r="A65" s="20" t="s">
        <v>178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173</v>
      </c>
      <c r="B2" s="14">
        <v>6871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HYPERLINK("http://www.kabupro.jp/mark/20140811/S1002R8V.htm","四半期報告書")</f>
        <v>四半期報告書</v>
      </c>
      <c r="C4" s="15" t="str">
        <f>HYPERLINK("http://www.kabupro.jp/mark/20140512/S1001R4G.htm","四半期報告書")</f>
        <v>四半期報告書</v>
      </c>
      <c r="D4" s="15" t="str">
        <f>HYPERLINK("http://www.kabupro.jp/mark/20140210/S1001390.htm","四半期報告書")</f>
        <v>四半期報告書</v>
      </c>
      <c r="E4" s="15" t="str">
        <f>HYPERLINK("http://www.kabupro.jp/mark/20140811/S1002R8V.htm","四半期報告書")</f>
        <v>四半期報告書</v>
      </c>
      <c r="F4" s="15" t="str">
        <f>HYPERLINK("http://www.kabupro.jp/mark/20130812/S000E9TL.htm","四半期報告書")</f>
        <v>四半期報告書</v>
      </c>
      <c r="G4" s="15" t="str">
        <f>HYPERLINK("http://www.kabupro.jp/mark/20130513/S000DCYA.htm","四半期報告書")</f>
        <v>四半期報告書</v>
      </c>
      <c r="H4" s="15" t="str">
        <f>HYPERLINK("http://www.kabupro.jp/mark/20130212/S000CS1E.htm","四半期報告書")</f>
        <v>四半期報告書</v>
      </c>
      <c r="I4" s="15" t="str">
        <f>HYPERLINK("http://www.kabupro.jp/mark/20131224/S1000SSF.htm","有価証券報告書")</f>
        <v>有価証券報告書</v>
      </c>
      <c r="J4" s="15" t="str">
        <f>HYPERLINK("http://www.kabupro.jp/mark/20120810/S000BOJ9.htm","四半期報告書")</f>
        <v>四半期報告書</v>
      </c>
      <c r="K4" s="15" t="str">
        <f>HYPERLINK("http://www.kabupro.jp/mark/20120511/S000ATKF.htm","四半期報告書")</f>
        <v>四半期報告書</v>
      </c>
      <c r="L4" s="15" t="str">
        <f>HYPERLINK("http://www.kabupro.jp/mark/20120209/S000A8ED.htm","四半期報告書")</f>
        <v>四半期報告書</v>
      </c>
      <c r="M4" s="15" t="str">
        <f>HYPERLINK("http://www.kabupro.jp/mark/20121225/S000CJBH.htm","有価証券報告書")</f>
        <v>有価証券報告書</v>
      </c>
      <c r="N4" s="15" t="str">
        <f>HYPERLINK("http://www.kabupro.jp/mark/20110812/S00095XX.htm","四半期報告書")</f>
        <v>四半期報告書</v>
      </c>
      <c r="O4" s="15" t="str">
        <f>HYPERLINK("http://www.kabupro.jp/mark/20110513/S00089ZZ.htm","四半期報告書")</f>
        <v>四半期報告書</v>
      </c>
      <c r="P4" s="15" t="str">
        <f>HYPERLINK("http://www.kabupro.jp/mark/20110210/S0007QRF.htm","四半期報告書")</f>
        <v>四半期報告書</v>
      </c>
      <c r="Q4" s="15" t="str">
        <f>HYPERLINK("http://www.kabupro.jp/mark/20111222/S0009Z8C.htm","有価証券報告書")</f>
        <v>有価証券報告書</v>
      </c>
      <c r="R4" s="15" t="str">
        <f>HYPERLINK("http://www.kabupro.jp/mark/20100811/S0006JTB.htm","四半期報告書")</f>
        <v>四半期報告書</v>
      </c>
      <c r="S4" s="15" t="str">
        <f>HYPERLINK("http://www.kabupro.jp/mark/20100514/S0005P0G.htm","四半期報告書")</f>
        <v>四半期報告書</v>
      </c>
      <c r="T4" s="15" t="str">
        <f>HYPERLINK("http://www.kabupro.jp/mark/20100212/S00054WT.htm","四半期報告書")</f>
        <v>四半期報告書</v>
      </c>
      <c r="U4" s="15" t="str">
        <f>HYPERLINK("http://www.kabupro.jp/mark/20101224/S0007GCX.htm","有価証券報告書")</f>
        <v>有価証券報告書</v>
      </c>
      <c r="V4" s="15" t="str">
        <f>HYPERLINK("http://www.kabupro.jp/mark/20090812/S0003X4W.htm","四半期報告書")</f>
        <v>四半期報告書</v>
      </c>
      <c r="W4" s="15" t="str">
        <f>HYPERLINK("http://www.kabupro.jp/mark/20090515/S00032ED.htm","四半期報告書")</f>
        <v>四半期報告書</v>
      </c>
      <c r="X4" s="15" t="str">
        <f>HYPERLINK("http://www.kabupro.jp/mark/20090213/S0002FF6.htm","四半期報告書")</f>
        <v>四半期報告書</v>
      </c>
      <c r="Y4" s="15" t="str">
        <f>HYPERLINK("http://www.kabupro.jp/mark/20091221/S0004UC2.htm","有価証券報告書")</f>
        <v>有価証券報告書</v>
      </c>
    </row>
    <row r="5" spans="1:25" ht="14.25" thickBot="1">
      <c r="A5" s="11" t="s">
        <v>57</v>
      </c>
      <c r="B5" s="1" t="s">
        <v>239</v>
      </c>
      <c r="C5" s="1" t="s">
        <v>242</v>
      </c>
      <c r="D5" s="1" t="s">
        <v>244</v>
      </c>
      <c r="E5" s="1" t="s">
        <v>239</v>
      </c>
      <c r="F5" s="1" t="s">
        <v>246</v>
      </c>
      <c r="G5" s="1" t="s">
        <v>248</v>
      </c>
      <c r="H5" s="1" t="s">
        <v>250</v>
      </c>
      <c r="I5" s="1" t="s">
        <v>63</v>
      </c>
      <c r="J5" s="1" t="s">
        <v>252</v>
      </c>
      <c r="K5" s="1" t="s">
        <v>254</v>
      </c>
      <c r="L5" s="1" t="s">
        <v>256</v>
      </c>
      <c r="M5" s="1" t="s">
        <v>67</v>
      </c>
      <c r="N5" s="1" t="s">
        <v>258</v>
      </c>
      <c r="O5" s="1" t="s">
        <v>260</v>
      </c>
      <c r="P5" s="1" t="s">
        <v>262</v>
      </c>
      <c r="Q5" s="1" t="s">
        <v>69</v>
      </c>
      <c r="R5" s="1" t="s">
        <v>264</v>
      </c>
      <c r="S5" s="1" t="s">
        <v>266</v>
      </c>
      <c r="T5" s="1" t="s">
        <v>268</v>
      </c>
      <c r="U5" s="1" t="s">
        <v>71</v>
      </c>
      <c r="V5" s="1" t="s">
        <v>270</v>
      </c>
      <c r="W5" s="1" t="s">
        <v>272</v>
      </c>
      <c r="X5" s="1" t="s">
        <v>274</v>
      </c>
      <c r="Y5" s="1" t="s">
        <v>73</v>
      </c>
    </row>
    <row r="6" spans="1:25" ht="15" thickBot="1" thickTop="1">
      <c r="A6" s="10" t="s">
        <v>58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240</v>
      </c>
      <c r="C7" s="14" t="s">
        <v>240</v>
      </c>
      <c r="D7" s="14" t="s">
        <v>240</v>
      </c>
      <c r="E7" s="16" t="s">
        <v>64</v>
      </c>
      <c r="F7" s="14" t="s">
        <v>240</v>
      </c>
      <c r="G7" s="14" t="s">
        <v>240</v>
      </c>
      <c r="H7" s="14" t="s">
        <v>240</v>
      </c>
      <c r="I7" s="16" t="s">
        <v>64</v>
      </c>
      <c r="J7" s="14" t="s">
        <v>240</v>
      </c>
      <c r="K7" s="14" t="s">
        <v>240</v>
      </c>
      <c r="L7" s="14" t="s">
        <v>240</v>
      </c>
      <c r="M7" s="16" t="s">
        <v>64</v>
      </c>
      <c r="N7" s="14" t="s">
        <v>240</v>
      </c>
      <c r="O7" s="14" t="s">
        <v>240</v>
      </c>
      <c r="P7" s="14" t="s">
        <v>240</v>
      </c>
      <c r="Q7" s="16" t="s">
        <v>64</v>
      </c>
      <c r="R7" s="14" t="s">
        <v>240</v>
      </c>
      <c r="S7" s="14" t="s">
        <v>240</v>
      </c>
      <c r="T7" s="14" t="s">
        <v>240</v>
      </c>
      <c r="U7" s="16" t="s">
        <v>64</v>
      </c>
      <c r="V7" s="14" t="s">
        <v>240</v>
      </c>
      <c r="W7" s="14" t="s">
        <v>240</v>
      </c>
      <c r="X7" s="14" t="s">
        <v>240</v>
      </c>
      <c r="Y7" s="16" t="s">
        <v>64</v>
      </c>
    </row>
    <row r="8" spans="1:25" ht="13.5">
      <c r="A8" s="13" t="s">
        <v>60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61</v>
      </c>
      <c r="B9" s="1" t="s">
        <v>241</v>
      </c>
      <c r="C9" s="1" t="s">
        <v>243</v>
      </c>
      <c r="D9" s="1" t="s">
        <v>245</v>
      </c>
      <c r="E9" s="17" t="s">
        <v>65</v>
      </c>
      <c r="F9" s="1" t="s">
        <v>247</v>
      </c>
      <c r="G9" s="1" t="s">
        <v>249</v>
      </c>
      <c r="H9" s="1" t="s">
        <v>251</v>
      </c>
      <c r="I9" s="17" t="s">
        <v>66</v>
      </c>
      <c r="J9" s="1" t="s">
        <v>253</v>
      </c>
      <c r="K9" s="1" t="s">
        <v>255</v>
      </c>
      <c r="L9" s="1" t="s">
        <v>257</v>
      </c>
      <c r="M9" s="17" t="s">
        <v>68</v>
      </c>
      <c r="N9" s="1" t="s">
        <v>259</v>
      </c>
      <c r="O9" s="1" t="s">
        <v>261</v>
      </c>
      <c r="P9" s="1" t="s">
        <v>263</v>
      </c>
      <c r="Q9" s="17" t="s">
        <v>70</v>
      </c>
      <c r="R9" s="1" t="s">
        <v>265</v>
      </c>
      <c r="S9" s="1" t="s">
        <v>267</v>
      </c>
      <c r="T9" s="1" t="s">
        <v>269</v>
      </c>
      <c r="U9" s="17" t="s">
        <v>72</v>
      </c>
      <c r="V9" s="1" t="s">
        <v>271</v>
      </c>
      <c r="W9" s="1" t="s">
        <v>273</v>
      </c>
      <c r="X9" s="1" t="s">
        <v>275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9" t="s">
        <v>276</v>
      </c>
      <c r="B11" s="27">
        <v>8900</v>
      </c>
      <c r="C11" s="27">
        <v>9801</v>
      </c>
      <c r="D11" s="27">
        <v>9097</v>
      </c>
      <c r="E11" s="21">
        <v>7423</v>
      </c>
      <c r="F11" s="27">
        <v>6640</v>
      </c>
      <c r="G11" s="27">
        <v>6300</v>
      </c>
      <c r="H11" s="27">
        <v>6097</v>
      </c>
      <c r="I11" s="21">
        <v>7722</v>
      </c>
      <c r="J11" s="27">
        <v>7058</v>
      </c>
      <c r="K11" s="27">
        <v>9242</v>
      </c>
      <c r="L11" s="27">
        <v>6179</v>
      </c>
      <c r="M11" s="21">
        <v>8379</v>
      </c>
      <c r="N11" s="27">
        <v>8224</v>
      </c>
      <c r="O11" s="27">
        <v>10019</v>
      </c>
      <c r="P11" s="27">
        <v>6672</v>
      </c>
      <c r="Q11" s="21">
        <v>5587</v>
      </c>
      <c r="R11" s="27">
        <v>6519</v>
      </c>
      <c r="S11" s="27">
        <v>6519</v>
      </c>
      <c r="T11" s="27">
        <v>4864</v>
      </c>
      <c r="U11" s="21">
        <v>4761</v>
      </c>
      <c r="V11" s="27">
        <v>3351</v>
      </c>
      <c r="W11" s="27">
        <v>4917</v>
      </c>
      <c r="X11" s="27">
        <v>5416</v>
      </c>
      <c r="Y11" s="21">
        <v>7833</v>
      </c>
    </row>
    <row r="12" spans="1:25" ht="13.5">
      <c r="A12" s="2" t="s">
        <v>277</v>
      </c>
      <c r="B12" s="28">
        <v>6872</v>
      </c>
      <c r="C12" s="28">
        <v>7175</v>
      </c>
      <c r="D12" s="28">
        <v>8069</v>
      </c>
      <c r="E12" s="22">
        <v>6890</v>
      </c>
      <c r="F12" s="28">
        <v>6166</v>
      </c>
      <c r="G12" s="28">
        <v>5041</v>
      </c>
      <c r="H12" s="28">
        <v>5248</v>
      </c>
      <c r="I12" s="22">
        <v>6437</v>
      </c>
      <c r="J12" s="28">
        <v>7536</v>
      </c>
      <c r="K12" s="28">
        <v>8733</v>
      </c>
      <c r="L12" s="28">
        <v>10898</v>
      </c>
      <c r="M12" s="22">
        <v>10347</v>
      </c>
      <c r="N12" s="28">
        <v>8976</v>
      </c>
      <c r="O12" s="28">
        <v>8592</v>
      </c>
      <c r="P12" s="28">
        <v>9935</v>
      </c>
      <c r="Q12" s="22">
        <v>8911</v>
      </c>
      <c r="R12" s="28">
        <v>8318</v>
      </c>
      <c r="S12" s="28">
        <v>8213</v>
      </c>
      <c r="T12" s="28">
        <v>6575</v>
      </c>
      <c r="U12" s="22">
        <v>7693</v>
      </c>
      <c r="V12" s="28">
        <v>7636</v>
      </c>
      <c r="W12" s="28">
        <v>8212</v>
      </c>
      <c r="X12" s="28">
        <v>10509</v>
      </c>
      <c r="Y12" s="22">
        <v>12248</v>
      </c>
    </row>
    <row r="13" spans="1:25" ht="13.5">
      <c r="A13" s="2" t="s">
        <v>79</v>
      </c>
      <c r="B13" s="28">
        <v>427</v>
      </c>
      <c r="C13" s="28">
        <v>409</v>
      </c>
      <c r="D13" s="28">
        <v>320</v>
      </c>
      <c r="E13" s="22">
        <v>366</v>
      </c>
      <c r="F13" s="28">
        <v>365</v>
      </c>
      <c r="G13" s="28">
        <v>195</v>
      </c>
      <c r="H13" s="28">
        <v>234</v>
      </c>
      <c r="I13" s="22">
        <v>216</v>
      </c>
      <c r="J13" s="28">
        <v>358</v>
      </c>
      <c r="K13" s="28">
        <v>394</v>
      </c>
      <c r="L13" s="28">
        <v>332</v>
      </c>
      <c r="M13" s="22">
        <v>330</v>
      </c>
      <c r="N13" s="28">
        <v>202</v>
      </c>
      <c r="O13" s="28">
        <v>260</v>
      </c>
      <c r="P13" s="28">
        <v>182</v>
      </c>
      <c r="Q13" s="22">
        <v>164</v>
      </c>
      <c r="R13" s="28">
        <v>133</v>
      </c>
      <c r="S13" s="28">
        <v>118</v>
      </c>
      <c r="T13" s="28">
        <v>158</v>
      </c>
      <c r="U13" s="22">
        <v>111</v>
      </c>
      <c r="V13" s="28">
        <v>111</v>
      </c>
      <c r="W13" s="28">
        <v>96</v>
      </c>
      <c r="X13" s="28">
        <v>170</v>
      </c>
      <c r="Y13" s="22"/>
    </row>
    <row r="14" spans="1:25" ht="13.5">
      <c r="A14" s="2" t="s">
        <v>81</v>
      </c>
      <c r="B14" s="28">
        <v>2302</v>
      </c>
      <c r="C14" s="28">
        <v>1990</v>
      </c>
      <c r="D14" s="28">
        <v>2221</v>
      </c>
      <c r="E14" s="22">
        <v>2017</v>
      </c>
      <c r="F14" s="28">
        <v>1914</v>
      </c>
      <c r="G14" s="28">
        <v>1460</v>
      </c>
      <c r="H14" s="28">
        <v>1772</v>
      </c>
      <c r="I14" s="22">
        <v>1619</v>
      </c>
      <c r="J14" s="28">
        <v>2153</v>
      </c>
      <c r="K14" s="28">
        <v>1883</v>
      </c>
      <c r="L14" s="28">
        <v>2577</v>
      </c>
      <c r="M14" s="22">
        <v>2368</v>
      </c>
      <c r="N14" s="28">
        <v>3237</v>
      </c>
      <c r="O14" s="28">
        <v>2779</v>
      </c>
      <c r="P14" s="28">
        <v>2896</v>
      </c>
      <c r="Q14" s="22">
        <v>2478</v>
      </c>
      <c r="R14" s="28">
        <v>3651</v>
      </c>
      <c r="S14" s="28">
        <v>3476</v>
      </c>
      <c r="T14" s="28">
        <v>3328</v>
      </c>
      <c r="U14" s="22">
        <v>3237</v>
      </c>
      <c r="V14" s="28">
        <v>3926</v>
      </c>
      <c r="W14" s="28">
        <v>4121</v>
      </c>
      <c r="X14" s="28">
        <v>4306</v>
      </c>
      <c r="Y14" s="22"/>
    </row>
    <row r="15" spans="1:25" ht="13.5">
      <c r="A15" s="2" t="s">
        <v>85</v>
      </c>
      <c r="B15" s="28">
        <v>613</v>
      </c>
      <c r="C15" s="28">
        <v>677</v>
      </c>
      <c r="D15" s="28">
        <v>752</v>
      </c>
      <c r="E15" s="22">
        <v>582</v>
      </c>
      <c r="F15" s="28">
        <v>821</v>
      </c>
      <c r="G15" s="28">
        <v>657</v>
      </c>
      <c r="H15" s="28">
        <v>714</v>
      </c>
      <c r="I15" s="22">
        <v>746</v>
      </c>
      <c r="J15" s="28">
        <v>622</v>
      </c>
      <c r="K15" s="28">
        <v>649</v>
      </c>
      <c r="L15" s="28">
        <v>663</v>
      </c>
      <c r="M15" s="22">
        <v>527</v>
      </c>
      <c r="N15" s="28">
        <v>440</v>
      </c>
      <c r="O15" s="28">
        <v>568</v>
      </c>
      <c r="P15" s="28">
        <v>427</v>
      </c>
      <c r="Q15" s="22">
        <v>431</v>
      </c>
      <c r="R15" s="28">
        <v>429</v>
      </c>
      <c r="S15" s="28">
        <v>336</v>
      </c>
      <c r="T15" s="28">
        <v>403</v>
      </c>
      <c r="U15" s="22">
        <v>331</v>
      </c>
      <c r="V15" s="28">
        <v>358</v>
      </c>
      <c r="W15" s="28">
        <v>455</v>
      </c>
      <c r="X15" s="28">
        <v>596</v>
      </c>
      <c r="Y15" s="22"/>
    </row>
    <row r="16" spans="1:25" ht="13.5">
      <c r="A16" s="2" t="s">
        <v>90</v>
      </c>
      <c r="B16" s="28">
        <v>416</v>
      </c>
      <c r="C16" s="28">
        <v>247</v>
      </c>
      <c r="D16" s="28">
        <v>265</v>
      </c>
      <c r="E16" s="22">
        <v>1204</v>
      </c>
      <c r="F16" s="28">
        <v>401</v>
      </c>
      <c r="G16" s="28">
        <v>556</v>
      </c>
      <c r="H16" s="28">
        <v>294</v>
      </c>
      <c r="I16" s="22">
        <v>147</v>
      </c>
      <c r="J16" s="28">
        <v>796</v>
      </c>
      <c r="K16" s="28">
        <v>457</v>
      </c>
      <c r="L16" s="28">
        <v>810</v>
      </c>
      <c r="M16" s="22">
        <v>228</v>
      </c>
      <c r="N16" s="28">
        <v>2349</v>
      </c>
      <c r="O16" s="28">
        <v>1886</v>
      </c>
      <c r="P16" s="28">
        <v>1979</v>
      </c>
      <c r="Q16" s="22">
        <v>1260</v>
      </c>
      <c r="R16" s="28">
        <v>1237</v>
      </c>
      <c r="S16" s="28">
        <v>1436</v>
      </c>
      <c r="T16" s="28">
        <v>1609</v>
      </c>
      <c r="U16" s="22">
        <v>457</v>
      </c>
      <c r="V16" s="28">
        <v>1258</v>
      </c>
      <c r="W16" s="28">
        <v>1105</v>
      </c>
      <c r="X16" s="28">
        <v>1103</v>
      </c>
      <c r="Y16" s="22">
        <v>192</v>
      </c>
    </row>
    <row r="17" spans="1:25" ht="13.5">
      <c r="A17" s="2" t="s">
        <v>92</v>
      </c>
      <c r="B17" s="28">
        <v>-74</v>
      </c>
      <c r="C17" s="28">
        <v>-76</v>
      </c>
      <c r="D17" s="28">
        <v>-76</v>
      </c>
      <c r="E17" s="22">
        <v>-60</v>
      </c>
      <c r="F17" s="28">
        <v>-59</v>
      </c>
      <c r="G17" s="28">
        <v>-56</v>
      </c>
      <c r="H17" s="28">
        <v>-52</v>
      </c>
      <c r="I17" s="22">
        <v>-58</v>
      </c>
      <c r="J17" s="28">
        <v>-67</v>
      </c>
      <c r="K17" s="28">
        <v>-57</v>
      </c>
      <c r="L17" s="28">
        <v>-67</v>
      </c>
      <c r="M17" s="22">
        <v>-74</v>
      </c>
      <c r="N17" s="28">
        <v>-97</v>
      </c>
      <c r="O17" s="28">
        <v>-84</v>
      </c>
      <c r="P17" s="28">
        <v>-96</v>
      </c>
      <c r="Q17" s="22">
        <v>-265</v>
      </c>
      <c r="R17" s="28">
        <v>-185</v>
      </c>
      <c r="S17" s="28">
        <v>-328</v>
      </c>
      <c r="T17" s="28">
        <v>-385</v>
      </c>
      <c r="U17" s="22">
        <v>-409</v>
      </c>
      <c r="V17" s="28">
        <v>-673</v>
      </c>
      <c r="W17" s="28">
        <v>-608</v>
      </c>
      <c r="X17" s="28">
        <v>-587</v>
      </c>
      <c r="Y17" s="22">
        <v>-397</v>
      </c>
    </row>
    <row r="18" spans="1:25" ht="13.5">
      <c r="A18" s="2" t="s">
        <v>93</v>
      </c>
      <c r="B18" s="28">
        <v>19458</v>
      </c>
      <c r="C18" s="28">
        <v>20226</v>
      </c>
      <c r="D18" s="28">
        <v>20650</v>
      </c>
      <c r="E18" s="22">
        <v>18425</v>
      </c>
      <c r="F18" s="28">
        <v>16251</v>
      </c>
      <c r="G18" s="28">
        <v>14155</v>
      </c>
      <c r="H18" s="28">
        <v>14310</v>
      </c>
      <c r="I18" s="22">
        <v>16952</v>
      </c>
      <c r="J18" s="28">
        <v>18458</v>
      </c>
      <c r="K18" s="28">
        <v>21304</v>
      </c>
      <c r="L18" s="28">
        <v>21394</v>
      </c>
      <c r="M18" s="22">
        <v>22340</v>
      </c>
      <c r="N18" s="28">
        <v>23333</v>
      </c>
      <c r="O18" s="28">
        <v>24022</v>
      </c>
      <c r="P18" s="28">
        <v>21997</v>
      </c>
      <c r="Q18" s="22">
        <v>19739</v>
      </c>
      <c r="R18" s="28">
        <v>20104</v>
      </c>
      <c r="S18" s="28">
        <v>19772</v>
      </c>
      <c r="T18" s="28">
        <v>16553</v>
      </c>
      <c r="U18" s="22">
        <v>17617</v>
      </c>
      <c r="V18" s="28">
        <v>15986</v>
      </c>
      <c r="W18" s="28">
        <v>18300</v>
      </c>
      <c r="X18" s="28">
        <v>21558</v>
      </c>
      <c r="Y18" s="22">
        <v>25516</v>
      </c>
    </row>
    <row r="19" spans="1:25" ht="13.5">
      <c r="A19" s="3" t="s">
        <v>278</v>
      </c>
      <c r="B19" s="28">
        <v>4071</v>
      </c>
      <c r="C19" s="28">
        <v>4084</v>
      </c>
      <c r="D19" s="28">
        <v>4096</v>
      </c>
      <c r="E19" s="22">
        <v>4146</v>
      </c>
      <c r="F19" s="28">
        <v>4356</v>
      </c>
      <c r="G19" s="28">
        <v>4390</v>
      </c>
      <c r="H19" s="28">
        <v>4366</v>
      </c>
      <c r="I19" s="22">
        <v>4440</v>
      </c>
      <c r="J19" s="28">
        <v>4239</v>
      </c>
      <c r="K19" s="28">
        <v>4621</v>
      </c>
      <c r="L19" s="28">
        <v>4693</v>
      </c>
      <c r="M19" s="22">
        <v>4795</v>
      </c>
      <c r="N19" s="28">
        <v>5223</v>
      </c>
      <c r="O19" s="28">
        <v>5327</v>
      </c>
      <c r="P19" s="28">
        <v>5432</v>
      </c>
      <c r="Q19" s="22">
        <v>5539</v>
      </c>
      <c r="R19" s="28">
        <v>5771</v>
      </c>
      <c r="S19" s="28">
        <v>5882</v>
      </c>
      <c r="T19" s="28">
        <v>5827</v>
      </c>
      <c r="U19" s="22">
        <v>5980</v>
      </c>
      <c r="V19" s="28">
        <v>6110</v>
      </c>
      <c r="W19" s="28">
        <v>6183</v>
      </c>
      <c r="X19" s="28">
        <v>6336</v>
      </c>
      <c r="Y19" s="22">
        <v>5782</v>
      </c>
    </row>
    <row r="20" spans="1:25" ht="13.5">
      <c r="A20" s="3" t="s">
        <v>279</v>
      </c>
      <c r="B20" s="28">
        <v>1404</v>
      </c>
      <c r="C20" s="28">
        <v>1469</v>
      </c>
      <c r="D20" s="28">
        <v>1588</v>
      </c>
      <c r="E20" s="22">
        <v>1723</v>
      </c>
      <c r="F20" s="28">
        <v>1787</v>
      </c>
      <c r="G20" s="28">
        <v>1949</v>
      </c>
      <c r="H20" s="28">
        <v>2011</v>
      </c>
      <c r="I20" s="22">
        <v>2100</v>
      </c>
      <c r="J20" s="28">
        <v>2106</v>
      </c>
      <c r="K20" s="28">
        <v>2376</v>
      </c>
      <c r="L20" s="28">
        <v>2379</v>
      </c>
      <c r="M20" s="22">
        <v>2480</v>
      </c>
      <c r="N20" s="28">
        <v>2474</v>
      </c>
      <c r="O20" s="28">
        <v>2419</v>
      </c>
      <c r="P20" s="28">
        <v>2413</v>
      </c>
      <c r="Q20" s="22">
        <v>2638</v>
      </c>
      <c r="R20" s="28">
        <v>2730</v>
      </c>
      <c r="S20" s="28">
        <v>2724</v>
      </c>
      <c r="T20" s="28">
        <v>2956</v>
      </c>
      <c r="U20" s="22">
        <v>3192</v>
      </c>
      <c r="V20" s="28">
        <v>3578</v>
      </c>
      <c r="W20" s="28">
        <v>3766</v>
      </c>
      <c r="X20" s="28">
        <v>3984</v>
      </c>
      <c r="Y20" s="22">
        <v>4159</v>
      </c>
    </row>
    <row r="21" spans="1:25" ht="13.5">
      <c r="A21" s="3" t="s">
        <v>108</v>
      </c>
      <c r="B21" s="28">
        <v>2875</v>
      </c>
      <c r="C21" s="28">
        <v>2772</v>
      </c>
      <c r="D21" s="28">
        <v>2194</v>
      </c>
      <c r="E21" s="22">
        <v>2038</v>
      </c>
      <c r="F21" s="28">
        <v>2026</v>
      </c>
      <c r="G21" s="28">
        <v>2037</v>
      </c>
      <c r="H21" s="28">
        <v>2024</v>
      </c>
      <c r="I21" s="22">
        <v>287</v>
      </c>
      <c r="J21" s="28">
        <v>2760</v>
      </c>
      <c r="K21" s="28">
        <v>2973</v>
      </c>
      <c r="L21" s="28">
        <v>2827</v>
      </c>
      <c r="M21" s="22">
        <v>427</v>
      </c>
      <c r="N21" s="28">
        <v>2758</v>
      </c>
      <c r="O21" s="28">
        <v>2981</v>
      </c>
      <c r="P21" s="28">
        <v>3045</v>
      </c>
      <c r="Q21" s="22">
        <v>387</v>
      </c>
      <c r="R21" s="28">
        <v>3086</v>
      </c>
      <c r="S21" s="28">
        <v>3246</v>
      </c>
      <c r="T21" s="28">
        <v>3214</v>
      </c>
      <c r="U21" s="22">
        <v>466</v>
      </c>
      <c r="V21" s="28">
        <v>3120</v>
      </c>
      <c r="W21" s="28">
        <v>3355</v>
      </c>
      <c r="X21" s="28">
        <v>3119</v>
      </c>
      <c r="Y21" s="22">
        <v>574</v>
      </c>
    </row>
    <row r="22" spans="1:25" ht="13.5">
      <c r="A22" s="3" t="s">
        <v>109</v>
      </c>
      <c r="B22" s="28">
        <v>8350</v>
      </c>
      <c r="C22" s="28">
        <v>8326</v>
      </c>
      <c r="D22" s="28">
        <v>7880</v>
      </c>
      <c r="E22" s="22">
        <v>7908</v>
      </c>
      <c r="F22" s="28">
        <v>8169</v>
      </c>
      <c r="G22" s="28">
        <v>8376</v>
      </c>
      <c r="H22" s="28">
        <v>8402</v>
      </c>
      <c r="I22" s="22">
        <v>8625</v>
      </c>
      <c r="J22" s="28">
        <v>9107</v>
      </c>
      <c r="K22" s="28">
        <v>9970</v>
      </c>
      <c r="L22" s="28">
        <v>9900</v>
      </c>
      <c r="M22" s="22">
        <v>10001</v>
      </c>
      <c r="N22" s="28">
        <v>10456</v>
      </c>
      <c r="O22" s="28">
        <v>10727</v>
      </c>
      <c r="P22" s="28">
        <v>10891</v>
      </c>
      <c r="Q22" s="22">
        <v>11143</v>
      </c>
      <c r="R22" s="28">
        <v>11588</v>
      </c>
      <c r="S22" s="28">
        <v>11853</v>
      </c>
      <c r="T22" s="28">
        <v>11998</v>
      </c>
      <c r="U22" s="22">
        <v>12317</v>
      </c>
      <c r="V22" s="28">
        <v>12810</v>
      </c>
      <c r="W22" s="28">
        <v>13305</v>
      </c>
      <c r="X22" s="28">
        <v>13441</v>
      </c>
      <c r="Y22" s="22">
        <v>13873</v>
      </c>
    </row>
    <row r="23" spans="1:25" ht="13.5">
      <c r="A23" s="2" t="s">
        <v>115</v>
      </c>
      <c r="B23" s="28">
        <v>925</v>
      </c>
      <c r="C23" s="28">
        <v>922</v>
      </c>
      <c r="D23" s="28">
        <v>939</v>
      </c>
      <c r="E23" s="22">
        <v>955</v>
      </c>
      <c r="F23" s="28">
        <v>979</v>
      </c>
      <c r="G23" s="28">
        <v>1004</v>
      </c>
      <c r="H23" s="28">
        <v>1008</v>
      </c>
      <c r="I23" s="22">
        <v>1029</v>
      </c>
      <c r="J23" s="28">
        <v>1053</v>
      </c>
      <c r="K23" s="28">
        <v>1062</v>
      </c>
      <c r="L23" s="28">
        <v>1088</v>
      </c>
      <c r="M23" s="22">
        <v>1111</v>
      </c>
      <c r="N23" s="28">
        <v>1121</v>
      </c>
      <c r="O23" s="28">
        <v>1135</v>
      </c>
      <c r="P23" s="28">
        <v>1162</v>
      </c>
      <c r="Q23" s="22">
        <v>1158</v>
      </c>
      <c r="R23" s="28">
        <v>1188</v>
      </c>
      <c r="S23" s="28">
        <v>1228</v>
      </c>
      <c r="T23" s="28">
        <v>1247</v>
      </c>
      <c r="U23" s="22">
        <v>1307</v>
      </c>
      <c r="V23" s="28">
        <v>1365</v>
      </c>
      <c r="W23" s="28">
        <v>1377</v>
      </c>
      <c r="X23" s="28">
        <v>1315</v>
      </c>
      <c r="Y23" s="22">
        <v>1331</v>
      </c>
    </row>
    <row r="24" spans="1:25" ht="13.5">
      <c r="A24" s="3" t="s">
        <v>116</v>
      </c>
      <c r="B24" s="28">
        <v>3189</v>
      </c>
      <c r="C24" s="28">
        <v>2716</v>
      </c>
      <c r="D24" s="28">
        <v>1972</v>
      </c>
      <c r="E24" s="22">
        <v>1703</v>
      </c>
      <c r="F24" s="28">
        <v>1989</v>
      </c>
      <c r="G24" s="28">
        <v>1892</v>
      </c>
      <c r="H24" s="28">
        <v>1415</v>
      </c>
      <c r="I24" s="22">
        <v>1456</v>
      </c>
      <c r="J24" s="28">
        <v>1413</v>
      </c>
      <c r="K24" s="28">
        <v>1789</v>
      </c>
      <c r="L24" s="28">
        <v>1567</v>
      </c>
      <c r="M24" s="22">
        <v>1800</v>
      </c>
      <c r="N24" s="28">
        <v>2662</v>
      </c>
      <c r="O24" s="28">
        <v>2826</v>
      </c>
      <c r="P24" s="28">
        <v>2499</v>
      </c>
      <c r="Q24" s="22">
        <v>2187</v>
      </c>
      <c r="R24" s="28">
        <v>2523</v>
      </c>
      <c r="S24" s="28">
        <v>2754</v>
      </c>
      <c r="T24" s="28">
        <v>2105</v>
      </c>
      <c r="U24" s="22">
        <v>1208</v>
      </c>
      <c r="V24" s="28">
        <v>1215</v>
      </c>
      <c r="W24" s="28">
        <v>1025</v>
      </c>
      <c r="X24" s="28">
        <v>985</v>
      </c>
      <c r="Y24" s="22">
        <v>1242</v>
      </c>
    </row>
    <row r="25" spans="1:25" ht="13.5">
      <c r="A25" s="3" t="s">
        <v>90</v>
      </c>
      <c r="B25" s="28">
        <v>557</v>
      </c>
      <c r="C25" s="28">
        <v>584</v>
      </c>
      <c r="D25" s="28">
        <v>550</v>
      </c>
      <c r="E25" s="22">
        <v>553</v>
      </c>
      <c r="F25" s="28">
        <v>494</v>
      </c>
      <c r="G25" s="28">
        <v>489</v>
      </c>
      <c r="H25" s="28">
        <v>463</v>
      </c>
      <c r="I25" s="22">
        <v>465</v>
      </c>
      <c r="J25" s="28">
        <v>514</v>
      </c>
      <c r="K25" s="28">
        <v>599</v>
      </c>
      <c r="L25" s="28">
        <v>525</v>
      </c>
      <c r="M25" s="22">
        <v>526</v>
      </c>
      <c r="N25" s="28">
        <v>1253</v>
      </c>
      <c r="O25" s="28">
        <v>1301</v>
      </c>
      <c r="P25" s="28">
        <v>2014</v>
      </c>
      <c r="Q25" s="22">
        <v>857</v>
      </c>
      <c r="R25" s="28">
        <v>2831</v>
      </c>
      <c r="S25" s="28">
        <v>2658</v>
      </c>
      <c r="T25" s="28">
        <v>2897</v>
      </c>
      <c r="U25" s="22">
        <v>849</v>
      </c>
      <c r="V25" s="28">
        <v>2840</v>
      </c>
      <c r="W25" s="28">
        <v>2502</v>
      </c>
      <c r="X25" s="28">
        <v>1644</v>
      </c>
      <c r="Y25" s="22">
        <v>498</v>
      </c>
    </row>
    <row r="26" spans="1:25" ht="13.5">
      <c r="A26" s="3" t="s">
        <v>92</v>
      </c>
      <c r="B26" s="28">
        <v>-221</v>
      </c>
      <c r="C26" s="28">
        <v>-225</v>
      </c>
      <c r="D26" s="28">
        <v>-230</v>
      </c>
      <c r="E26" s="22">
        <v>-223</v>
      </c>
      <c r="F26" s="28">
        <v>-244</v>
      </c>
      <c r="G26" s="28">
        <v>-234</v>
      </c>
      <c r="H26" s="28">
        <v>-218</v>
      </c>
      <c r="I26" s="22">
        <v>-199</v>
      </c>
      <c r="J26" s="28">
        <v>-217</v>
      </c>
      <c r="K26" s="28">
        <v>-225</v>
      </c>
      <c r="L26" s="28">
        <v>-204</v>
      </c>
      <c r="M26" s="22">
        <v>-217</v>
      </c>
      <c r="N26" s="28">
        <v>-226</v>
      </c>
      <c r="O26" s="28">
        <v>-225</v>
      </c>
      <c r="P26" s="28">
        <v>-221</v>
      </c>
      <c r="Q26" s="22">
        <v>-266</v>
      </c>
      <c r="R26" s="28">
        <v>-357</v>
      </c>
      <c r="S26" s="28">
        <v>-370</v>
      </c>
      <c r="T26" s="28">
        <v>-367</v>
      </c>
      <c r="U26" s="22">
        <v>-367</v>
      </c>
      <c r="V26" s="28">
        <v>-290</v>
      </c>
      <c r="W26" s="28">
        <v>-292</v>
      </c>
      <c r="X26" s="28">
        <v>-10</v>
      </c>
      <c r="Y26" s="22">
        <v>-6</v>
      </c>
    </row>
    <row r="27" spans="1:25" ht="13.5">
      <c r="A27" s="3" t="s">
        <v>126</v>
      </c>
      <c r="B27" s="28">
        <v>3525</v>
      </c>
      <c r="C27" s="28">
        <v>3075</v>
      </c>
      <c r="D27" s="28">
        <v>2292</v>
      </c>
      <c r="E27" s="22">
        <v>2033</v>
      </c>
      <c r="F27" s="28">
        <v>2239</v>
      </c>
      <c r="G27" s="28">
        <v>2148</v>
      </c>
      <c r="H27" s="28">
        <v>1660</v>
      </c>
      <c r="I27" s="22">
        <v>1726</v>
      </c>
      <c r="J27" s="28">
        <v>1710</v>
      </c>
      <c r="K27" s="28">
        <v>2163</v>
      </c>
      <c r="L27" s="28">
        <v>1887</v>
      </c>
      <c r="M27" s="22">
        <v>2109</v>
      </c>
      <c r="N27" s="28">
        <v>3689</v>
      </c>
      <c r="O27" s="28">
        <v>3901</v>
      </c>
      <c r="P27" s="28">
        <v>4292</v>
      </c>
      <c r="Q27" s="22">
        <v>4255</v>
      </c>
      <c r="R27" s="28">
        <v>4997</v>
      </c>
      <c r="S27" s="28">
        <v>5042</v>
      </c>
      <c r="T27" s="28">
        <v>4635</v>
      </c>
      <c r="U27" s="22">
        <v>3607</v>
      </c>
      <c r="V27" s="28">
        <v>3765</v>
      </c>
      <c r="W27" s="28">
        <v>3234</v>
      </c>
      <c r="X27" s="28">
        <v>2620</v>
      </c>
      <c r="Y27" s="22">
        <v>2086</v>
      </c>
    </row>
    <row r="28" spans="1:25" ht="13.5">
      <c r="A28" s="2" t="s">
        <v>127</v>
      </c>
      <c r="B28" s="28">
        <v>12801</v>
      </c>
      <c r="C28" s="28">
        <v>12324</v>
      </c>
      <c r="D28" s="28">
        <v>11111</v>
      </c>
      <c r="E28" s="22">
        <v>10896</v>
      </c>
      <c r="F28" s="28">
        <v>11388</v>
      </c>
      <c r="G28" s="28">
        <v>11529</v>
      </c>
      <c r="H28" s="28">
        <v>11071</v>
      </c>
      <c r="I28" s="22">
        <v>11381</v>
      </c>
      <c r="J28" s="28">
        <v>11871</v>
      </c>
      <c r="K28" s="28">
        <v>13196</v>
      </c>
      <c r="L28" s="28">
        <v>12877</v>
      </c>
      <c r="M28" s="22">
        <v>13222</v>
      </c>
      <c r="N28" s="28">
        <v>15268</v>
      </c>
      <c r="O28" s="28">
        <v>15764</v>
      </c>
      <c r="P28" s="28">
        <v>16346</v>
      </c>
      <c r="Q28" s="22">
        <v>16557</v>
      </c>
      <c r="R28" s="28">
        <v>17774</v>
      </c>
      <c r="S28" s="28">
        <v>18124</v>
      </c>
      <c r="T28" s="28">
        <v>17881</v>
      </c>
      <c r="U28" s="22">
        <v>17231</v>
      </c>
      <c r="V28" s="28">
        <v>17941</v>
      </c>
      <c r="W28" s="28">
        <v>17917</v>
      </c>
      <c r="X28" s="28">
        <v>17377</v>
      </c>
      <c r="Y28" s="22">
        <v>17291</v>
      </c>
    </row>
    <row r="29" spans="1:25" ht="14.25" thickBot="1">
      <c r="A29" s="5" t="s">
        <v>128</v>
      </c>
      <c r="B29" s="29">
        <v>32260</v>
      </c>
      <c r="C29" s="29">
        <v>32550</v>
      </c>
      <c r="D29" s="29">
        <v>31762</v>
      </c>
      <c r="E29" s="23">
        <v>29321</v>
      </c>
      <c r="F29" s="29">
        <v>27639</v>
      </c>
      <c r="G29" s="29">
        <v>25684</v>
      </c>
      <c r="H29" s="29">
        <v>25381</v>
      </c>
      <c r="I29" s="23">
        <v>28333</v>
      </c>
      <c r="J29" s="29">
        <v>30329</v>
      </c>
      <c r="K29" s="29">
        <v>34501</v>
      </c>
      <c r="L29" s="29">
        <v>34272</v>
      </c>
      <c r="M29" s="23">
        <v>35563</v>
      </c>
      <c r="N29" s="29">
        <v>38601</v>
      </c>
      <c r="O29" s="29">
        <v>39786</v>
      </c>
      <c r="P29" s="29">
        <v>38343</v>
      </c>
      <c r="Q29" s="23">
        <v>36296</v>
      </c>
      <c r="R29" s="29">
        <v>37878</v>
      </c>
      <c r="S29" s="29">
        <v>37896</v>
      </c>
      <c r="T29" s="29">
        <v>34435</v>
      </c>
      <c r="U29" s="23">
        <v>34849</v>
      </c>
      <c r="V29" s="29">
        <v>33928</v>
      </c>
      <c r="W29" s="29">
        <v>36218</v>
      </c>
      <c r="X29" s="29">
        <v>38935</v>
      </c>
      <c r="Y29" s="23">
        <v>42808</v>
      </c>
    </row>
    <row r="30" spans="1:25" ht="14.25" thickTop="1">
      <c r="A30" s="2" t="s">
        <v>0</v>
      </c>
      <c r="B30" s="28">
        <v>3041</v>
      </c>
      <c r="C30" s="28">
        <v>3592</v>
      </c>
      <c r="D30" s="28">
        <v>4712</v>
      </c>
      <c r="E30" s="22">
        <v>4887</v>
      </c>
      <c r="F30" s="28">
        <v>3808</v>
      </c>
      <c r="G30" s="28">
        <v>2820</v>
      </c>
      <c r="H30" s="28">
        <v>3121</v>
      </c>
      <c r="I30" s="22">
        <v>4072</v>
      </c>
      <c r="J30" s="28">
        <v>4644</v>
      </c>
      <c r="K30" s="28">
        <v>4987</v>
      </c>
      <c r="L30" s="28">
        <v>6519</v>
      </c>
      <c r="M30" s="22">
        <v>6946</v>
      </c>
      <c r="N30" s="28">
        <v>6168</v>
      </c>
      <c r="O30" s="28">
        <v>5907</v>
      </c>
      <c r="P30" s="28">
        <v>5881</v>
      </c>
      <c r="Q30" s="22">
        <v>5709</v>
      </c>
      <c r="R30" s="28">
        <v>5325</v>
      </c>
      <c r="S30" s="28">
        <v>4020</v>
      </c>
      <c r="T30" s="28">
        <v>3234</v>
      </c>
      <c r="U30" s="22">
        <v>2939</v>
      </c>
      <c r="V30" s="28">
        <v>2608</v>
      </c>
      <c r="W30" s="28">
        <v>3295</v>
      </c>
      <c r="X30" s="28">
        <v>4843</v>
      </c>
      <c r="Y30" s="22">
        <v>6650</v>
      </c>
    </row>
    <row r="31" spans="1:25" ht="13.5">
      <c r="A31" s="2" t="s">
        <v>132</v>
      </c>
      <c r="B31" s="28">
        <v>2852</v>
      </c>
      <c r="C31" s="28">
        <v>2913</v>
      </c>
      <c r="D31" s="28">
        <v>3762</v>
      </c>
      <c r="E31" s="22">
        <v>3137</v>
      </c>
      <c r="F31" s="28">
        <v>3475</v>
      </c>
      <c r="G31" s="28">
        <v>3447</v>
      </c>
      <c r="H31" s="28">
        <v>3871</v>
      </c>
      <c r="I31" s="22">
        <v>3739</v>
      </c>
      <c r="J31" s="28">
        <v>3864</v>
      </c>
      <c r="K31" s="28">
        <v>4321</v>
      </c>
      <c r="L31" s="28">
        <v>3453</v>
      </c>
      <c r="M31" s="22">
        <v>3093</v>
      </c>
      <c r="N31" s="28">
        <v>3165</v>
      </c>
      <c r="O31" s="28">
        <v>3414</v>
      </c>
      <c r="P31" s="28">
        <v>4148</v>
      </c>
      <c r="Q31" s="22">
        <v>2405</v>
      </c>
      <c r="R31" s="28">
        <v>3939</v>
      </c>
      <c r="S31" s="28">
        <v>5145</v>
      </c>
      <c r="T31" s="28">
        <v>4262</v>
      </c>
      <c r="U31" s="22">
        <v>3795</v>
      </c>
      <c r="V31" s="28">
        <v>3861</v>
      </c>
      <c r="W31" s="28">
        <v>3968</v>
      </c>
      <c r="X31" s="28">
        <v>3685</v>
      </c>
      <c r="Y31" s="22">
        <v>1674</v>
      </c>
    </row>
    <row r="32" spans="1:25" ht="13.5">
      <c r="A32" s="2" t="s">
        <v>137</v>
      </c>
      <c r="B32" s="28">
        <v>263</v>
      </c>
      <c r="C32" s="28">
        <v>247</v>
      </c>
      <c r="D32" s="28">
        <v>253</v>
      </c>
      <c r="E32" s="22">
        <v>146</v>
      </c>
      <c r="F32" s="28">
        <v>95</v>
      </c>
      <c r="G32" s="28">
        <v>69</v>
      </c>
      <c r="H32" s="28">
        <v>53</v>
      </c>
      <c r="I32" s="22">
        <v>52</v>
      </c>
      <c r="J32" s="28">
        <v>60</v>
      </c>
      <c r="K32" s="28">
        <v>77</v>
      </c>
      <c r="L32" s="28">
        <v>93</v>
      </c>
      <c r="M32" s="22">
        <v>269</v>
      </c>
      <c r="N32" s="28">
        <v>158</v>
      </c>
      <c r="O32" s="28">
        <v>118</v>
      </c>
      <c r="P32" s="28">
        <v>42</v>
      </c>
      <c r="Q32" s="22">
        <v>72</v>
      </c>
      <c r="R32" s="28">
        <v>25</v>
      </c>
      <c r="S32" s="28">
        <v>67</v>
      </c>
      <c r="T32" s="28">
        <v>68</v>
      </c>
      <c r="U32" s="22">
        <v>270</v>
      </c>
      <c r="V32" s="28">
        <v>27</v>
      </c>
      <c r="W32" s="28">
        <v>194</v>
      </c>
      <c r="X32" s="28">
        <v>282</v>
      </c>
      <c r="Y32" s="22">
        <v>1668</v>
      </c>
    </row>
    <row r="33" spans="1:25" ht="13.5">
      <c r="A33" s="2" t="s">
        <v>141</v>
      </c>
      <c r="B33" s="28">
        <v>265</v>
      </c>
      <c r="C33" s="28">
        <v>680</v>
      </c>
      <c r="D33" s="28">
        <v>413</v>
      </c>
      <c r="E33" s="22">
        <v>442</v>
      </c>
      <c r="F33" s="28">
        <v>147</v>
      </c>
      <c r="G33" s="28">
        <v>225</v>
      </c>
      <c r="H33" s="28">
        <v>147</v>
      </c>
      <c r="I33" s="22">
        <v>243</v>
      </c>
      <c r="J33" s="28">
        <v>176</v>
      </c>
      <c r="K33" s="28">
        <v>379</v>
      </c>
      <c r="L33" s="28">
        <v>230</v>
      </c>
      <c r="M33" s="22">
        <v>432</v>
      </c>
      <c r="N33" s="28">
        <v>297</v>
      </c>
      <c r="O33" s="28">
        <v>606</v>
      </c>
      <c r="P33" s="28">
        <v>314</v>
      </c>
      <c r="Q33" s="22">
        <v>411</v>
      </c>
      <c r="R33" s="28">
        <v>285</v>
      </c>
      <c r="S33" s="28">
        <v>432</v>
      </c>
      <c r="T33" s="28">
        <v>222</v>
      </c>
      <c r="U33" s="22">
        <v>421</v>
      </c>
      <c r="V33" s="28">
        <v>309</v>
      </c>
      <c r="W33" s="28">
        <v>518</v>
      </c>
      <c r="X33" s="28">
        <v>369</v>
      </c>
      <c r="Y33" s="22">
        <v>835</v>
      </c>
    </row>
    <row r="34" spans="1:25" ht="13.5">
      <c r="A34" s="2" t="s">
        <v>143</v>
      </c>
      <c r="B34" s="28">
        <v>522</v>
      </c>
      <c r="C34" s="28">
        <v>484</v>
      </c>
      <c r="D34" s="28">
        <v>575</v>
      </c>
      <c r="E34" s="22">
        <v>470</v>
      </c>
      <c r="F34" s="28">
        <v>267</v>
      </c>
      <c r="G34" s="28">
        <v>311</v>
      </c>
      <c r="H34" s="28">
        <v>373</v>
      </c>
      <c r="I34" s="22">
        <v>434</v>
      </c>
      <c r="J34" s="28">
        <v>192</v>
      </c>
      <c r="K34" s="28">
        <v>220</v>
      </c>
      <c r="L34" s="28">
        <v>238</v>
      </c>
      <c r="M34" s="22">
        <v>359</v>
      </c>
      <c r="N34" s="28">
        <v>265</v>
      </c>
      <c r="O34" s="28">
        <v>265</v>
      </c>
      <c r="P34" s="28">
        <v>267</v>
      </c>
      <c r="Q34" s="22">
        <v>288</v>
      </c>
      <c r="R34" s="28">
        <v>191</v>
      </c>
      <c r="S34" s="28">
        <v>194</v>
      </c>
      <c r="T34" s="28">
        <v>223</v>
      </c>
      <c r="U34" s="22">
        <v>264</v>
      </c>
      <c r="V34" s="28">
        <v>238</v>
      </c>
      <c r="W34" s="28">
        <v>276</v>
      </c>
      <c r="X34" s="28">
        <v>341</v>
      </c>
      <c r="Y34" s="22">
        <v>397</v>
      </c>
    </row>
    <row r="35" spans="1:25" ht="13.5">
      <c r="A35" s="2" t="s">
        <v>90</v>
      </c>
      <c r="B35" s="28">
        <v>2118</v>
      </c>
      <c r="C35" s="28">
        <v>2036</v>
      </c>
      <c r="D35" s="28">
        <v>1893</v>
      </c>
      <c r="E35" s="22">
        <v>1373</v>
      </c>
      <c r="F35" s="28">
        <v>1160</v>
      </c>
      <c r="G35" s="28">
        <v>1035</v>
      </c>
      <c r="H35" s="28">
        <v>1271</v>
      </c>
      <c r="I35" s="22">
        <v>1203</v>
      </c>
      <c r="J35" s="28">
        <v>1698</v>
      </c>
      <c r="K35" s="28">
        <v>2686</v>
      </c>
      <c r="L35" s="28">
        <v>2264</v>
      </c>
      <c r="M35" s="22">
        <v>446</v>
      </c>
      <c r="N35" s="28">
        <v>1751</v>
      </c>
      <c r="O35" s="28">
        <v>2040</v>
      </c>
      <c r="P35" s="28">
        <v>2380</v>
      </c>
      <c r="Q35" s="22">
        <v>461</v>
      </c>
      <c r="R35" s="28">
        <v>2130</v>
      </c>
      <c r="S35" s="28">
        <v>1587</v>
      </c>
      <c r="T35" s="28">
        <v>1553</v>
      </c>
      <c r="U35" s="22">
        <v>656</v>
      </c>
      <c r="V35" s="28">
        <v>2192</v>
      </c>
      <c r="W35" s="28">
        <v>2295</v>
      </c>
      <c r="X35" s="28">
        <v>2678</v>
      </c>
      <c r="Y35" s="22">
        <v>813</v>
      </c>
    </row>
    <row r="36" spans="1:25" ht="13.5">
      <c r="A36" s="2" t="s">
        <v>146</v>
      </c>
      <c r="B36" s="28">
        <v>9064</v>
      </c>
      <c r="C36" s="28">
        <v>9954</v>
      </c>
      <c r="D36" s="28">
        <v>11611</v>
      </c>
      <c r="E36" s="22">
        <v>10459</v>
      </c>
      <c r="F36" s="28">
        <v>8955</v>
      </c>
      <c r="G36" s="28">
        <v>7909</v>
      </c>
      <c r="H36" s="28">
        <v>8839</v>
      </c>
      <c r="I36" s="22">
        <v>11977</v>
      </c>
      <c r="J36" s="28">
        <v>10637</v>
      </c>
      <c r="K36" s="28">
        <v>12673</v>
      </c>
      <c r="L36" s="28">
        <v>12799</v>
      </c>
      <c r="M36" s="22">
        <v>12655</v>
      </c>
      <c r="N36" s="28">
        <v>11805</v>
      </c>
      <c r="O36" s="28">
        <v>12353</v>
      </c>
      <c r="P36" s="28">
        <v>13035</v>
      </c>
      <c r="Q36" s="22">
        <v>10322</v>
      </c>
      <c r="R36" s="28">
        <v>11898</v>
      </c>
      <c r="S36" s="28">
        <v>11448</v>
      </c>
      <c r="T36" s="28">
        <v>9564</v>
      </c>
      <c r="U36" s="22">
        <v>9227</v>
      </c>
      <c r="V36" s="28">
        <v>9238</v>
      </c>
      <c r="W36" s="28">
        <v>10549</v>
      </c>
      <c r="X36" s="28">
        <v>12200</v>
      </c>
      <c r="Y36" s="22">
        <v>13754</v>
      </c>
    </row>
    <row r="37" spans="1:25" ht="13.5">
      <c r="A37" s="2" t="s">
        <v>147</v>
      </c>
      <c r="B37" s="28">
        <v>60</v>
      </c>
      <c r="C37" s="28">
        <v>60</v>
      </c>
      <c r="D37" s="28">
        <v>90</v>
      </c>
      <c r="E37" s="22">
        <v>90</v>
      </c>
      <c r="F37" s="28">
        <v>120</v>
      </c>
      <c r="G37" s="28">
        <v>120</v>
      </c>
      <c r="H37" s="28">
        <v>150</v>
      </c>
      <c r="I37" s="22">
        <v>150</v>
      </c>
      <c r="J37" s="28">
        <v>180</v>
      </c>
      <c r="K37" s="28">
        <v>180</v>
      </c>
      <c r="L37" s="28">
        <v>210</v>
      </c>
      <c r="M37" s="22">
        <v>210</v>
      </c>
      <c r="N37" s="28">
        <v>240</v>
      </c>
      <c r="O37" s="28">
        <v>240</v>
      </c>
      <c r="P37" s="28">
        <v>270</v>
      </c>
      <c r="Q37" s="22">
        <v>270</v>
      </c>
      <c r="R37" s="28">
        <v>300</v>
      </c>
      <c r="S37" s="28">
        <v>300</v>
      </c>
      <c r="T37" s="28">
        <v>330</v>
      </c>
      <c r="U37" s="22">
        <v>330</v>
      </c>
      <c r="V37" s="28">
        <v>360</v>
      </c>
      <c r="W37" s="28">
        <v>360</v>
      </c>
      <c r="X37" s="28">
        <v>390</v>
      </c>
      <c r="Y37" s="22">
        <v>390</v>
      </c>
    </row>
    <row r="38" spans="1:25" ht="13.5">
      <c r="A38" s="2" t="s">
        <v>148</v>
      </c>
      <c r="B38" s="28">
        <v>2559</v>
      </c>
      <c r="C38" s="28">
        <v>3000</v>
      </c>
      <c r="D38" s="28">
        <v>2708</v>
      </c>
      <c r="E38" s="22">
        <v>2885</v>
      </c>
      <c r="F38" s="28">
        <v>3263</v>
      </c>
      <c r="G38" s="28">
        <v>3279</v>
      </c>
      <c r="H38" s="28">
        <v>3378</v>
      </c>
      <c r="I38" s="22">
        <v>2749</v>
      </c>
      <c r="J38" s="28">
        <v>3344</v>
      </c>
      <c r="K38" s="28">
        <v>3901</v>
      </c>
      <c r="L38" s="28">
        <v>3055</v>
      </c>
      <c r="M38" s="22">
        <v>3618</v>
      </c>
      <c r="N38" s="28">
        <v>4145</v>
      </c>
      <c r="O38" s="28">
        <v>4695</v>
      </c>
      <c r="P38" s="28">
        <v>2975</v>
      </c>
      <c r="Q38" s="22">
        <v>3432</v>
      </c>
      <c r="R38" s="28">
        <v>3667</v>
      </c>
      <c r="S38" s="28">
        <v>4024</v>
      </c>
      <c r="T38" s="28">
        <v>2763</v>
      </c>
      <c r="U38" s="22">
        <v>3015</v>
      </c>
      <c r="V38" s="28">
        <v>1790</v>
      </c>
      <c r="W38" s="28">
        <v>1925</v>
      </c>
      <c r="X38" s="28">
        <v>1331</v>
      </c>
      <c r="Y38" s="22">
        <v>1615</v>
      </c>
    </row>
    <row r="39" spans="1:25" ht="13.5">
      <c r="A39" s="2" t="s">
        <v>149</v>
      </c>
      <c r="B39" s="28">
        <v>1341</v>
      </c>
      <c r="C39" s="28">
        <v>1311</v>
      </c>
      <c r="D39" s="28">
        <v>1270</v>
      </c>
      <c r="E39" s="22">
        <v>1221</v>
      </c>
      <c r="F39" s="28">
        <v>1177</v>
      </c>
      <c r="G39" s="28">
        <v>1115</v>
      </c>
      <c r="H39" s="28">
        <v>1058</v>
      </c>
      <c r="I39" s="22">
        <v>997</v>
      </c>
      <c r="J39" s="28">
        <v>1316</v>
      </c>
      <c r="K39" s="28">
        <v>1233</v>
      </c>
      <c r="L39" s="28">
        <v>1185</v>
      </c>
      <c r="M39" s="22">
        <v>1101</v>
      </c>
      <c r="N39" s="28">
        <v>1101</v>
      </c>
      <c r="O39" s="28">
        <v>1021</v>
      </c>
      <c r="P39" s="28">
        <v>950</v>
      </c>
      <c r="Q39" s="22">
        <v>872</v>
      </c>
      <c r="R39" s="28">
        <v>880</v>
      </c>
      <c r="S39" s="28">
        <v>867</v>
      </c>
      <c r="T39" s="28">
        <v>868</v>
      </c>
      <c r="U39" s="22">
        <v>859</v>
      </c>
      <c r="V39" s="28">
        <v>834</v>
      </c>
      <c r="W39" s="28">
        <v>821</v>
      </c>
      <c r="X39" s="28">
        <v>809</v>
      </c>
      <c r="Y39" s="22">
        <v>823</v>
      </c>
    </row>
    <row r="40" spans="1:25" ht="13.5">
      <c r="A40" s="2" t="s">
        <v>151</v>
      </c>
      <c r="B40" s="28"/>
      <c r="C40" s="28"/>
      <c r="D40" s="28"/>
      <c r="E40" s="22"/>
      <c r="F40" s="28">
        <v>87</v>
      </c>
      <c r="G40" s="28">
        <v>69</v>
      </c>
      <c r="H40" s="28">
        <v>40</v>
      </c>
      <c r="I40" s="22">
        <v>96</v>
      </c>
      <c r="J40" s="28">
        <v>116</v>
      </c>
      <c r="K40" s="28">
        <v>137</v>
      </c>
      <c r="L40" s="28">
        <v>165</v>
      </c>
      <c r="M40" s="22">
        <v>194</v>
      </c>
      <c r="N40" s="28">
        <v>223</v>
      </c>
      <c r="O40" s="28">
        <v>258</v>
      </c>
      <c r="P40" s="28">
        <v>213</v>
      </c>
      <c r="Q40" s="22">
        <v>754</v>
      </c>
      <c r="R40" s="28">
        <v>760</v>
      </c>
      <c r="S40" s="28">
        <v>646</v>
      </c>
      <c r="T40" s="28">
        <v>615</v>
      </c>
      <c r="U40" s="22"/>
      <c r="V40" s="28"/>
      <c r="W40" s="28"/>
      <c r="X40" s="28"/>
      <c r="Y40" s="22"/>
    </row>
    <row r="41" spans="1:25" ht="13.5">
      <c r="A41" s="2" t="s">
        <v>90</v>
      </c>
      <c r="B41" s="28">
        <v>1200</v>
      </c>
      <c r="C41" s="28">
        <v>1047</v>
      </c>
      <c r="D41" s="28">
        <v>795</v>
      </c>
      <c r="E41" s="22">
        <v>720</v>
      </c>
      <c r="F41" s="28">
        <v>667</v>
      </c>
      <c r="G41" s="28">
        <v>626</v>
      </c>
      <c r="H41" s="28">
        <v>451</v>
      </c>
      <c r="I41" s="22">
        <v>2</v>
      </c>
      <c r="J41" s="28">
        <v>416</v>
      </c>
      <c r="K41" s="28">
        <v>506</v>
      </c>
      <c r="L41" s="28">
        <v>433</v>
      </c>
      <c r="M41" s="22"/>
      <c r="N41" s="28">
        <v>42</v>
      </c>
      <c r="O41" s="28">
        <v>41</v>
      </c>
      <c r="P41" s="28">
        <v>41</v>
      </c>
      <c r="Q41" s="22"/>
      <c r="R41" s="28">
        <v>22</v>
      </c>
      <c r="S41" s="28">
        <v>22</v>
      </c>
      <c r="T41" s="28">
        <v>23</v>
      </c>
      <c r="U41" s="22"/>
      <c r="V41" s="28">
        <v>22</v>
      </c>
      <c r="W41" s="28">
        <v>22</v>
      </c>
      <c r="X41" s="28">
        <v>24</v>
      </c>
      <c r="Y41" s="22">
        <v>0</v>
      </c>
    </row>
    <row r="42" spans="1:25" ht="13.5">
      <c r="A42" s="2" t="s">
        <v>152</v>
      </c>
      <c r="B42" s="28">
        <v>5161</v>
      </c>
      <c r="C42" s="28">
        <v>5419</v>
      </c>
      <c r="D42" s="28">
        <v>4864</v>
      </c>
      <c r="E42" s="22">
        <v>4918</v>
      </c>
      <c r="F42" s="28">
        <v>5316</v>
      </c>
      <c r="G42" s="28">
        <v>5210</v>
      </c>
      <c r="H42" s="28">
        <v>5079</v>
      </c>
      <c r="I42" s="22">
        <v>4474</v>
      </c>
      <c r="J42" s="28">
        <v>5374</v>
      </c>
      <c r="K42" s="28">
        <v>5959</v>
      </c>
      <c r="L42" s="28">
        <v>5049</v>
      </c>
      <c r="M42" s="22">
        <v>5675</v>
      </c>
      <c r="N42" s="28">
        <v>5752</v>
      </c>
      <c r="O42" s="28">
        <v>6257</v>
      </c>
      <c r="P42" s="28">
        <v>4450</v>
      </c>
      <c r="Q42" s="22">
        <v>5329</v>
      </c>
      <c r="R42" s="28">
        <v>5631</v>
      </c>
      <c r="S42" s="28">
        <v>5860</v>
      </c>
      <c r="T42" s="28">
        <v>4601</v>
      </c>
      <c r="U42" s="22">
        <v>4823</v>
      </c>
      <c r="V42" s="28">
        <v>3618</v>
      </c>
      <c r="W42" s="28">
        <v>3730</v>
      </c>
      <c r="X42" s="28">
        <v>3147</v>
      </c>
      <c r="Y42" s="22">
        <v>3438</v>
      </c>
    </row>
    <row r="43" spans="1:25" ht="14.25" thickBot="1">
      <c r="A43" s="5" t="s">
        <v>153</v>
      </c>
      <c r="B43" s="29">
        <v>14225</v>
      </c>
      <c r="C43" s="29">
        <v>15373</v>
      </c>
      <c r="D43" s="29">
        <v>16476</v>
      </c>
      <c r="E43" s="23">
        <v>15377</v>
      </c>
      <c r="F43" s="29">
        <v>14271</v>
      </c>
      <c r="G43" s="29">
        <v>13120</v>
      </c>
      <c r="H43" s="29">
        <v>13919</v>
      </c>
      <c r="I43" s="23">
        <v>16452</v>
      </c>
      <c r="J43" s="29">
        <v>16011</v>
      </c>
      <c r="K43" s="29">
        <v>18633</v>
      </c>
      <c r="L43" s="29">
        <v>17848</v>
      </c>
      <c r="M43" s="23">
        <v>18330</v>
      </c>
      <c r="N43" s="29">
        <v>17558</v>
      </c>
      <c r="O43" s="29">
        <v>18611</v>
      </c>
      <c r="P43" s="29">
        <v>17486</v>
      </c>
      <c r="Q43" s="23">
        <v>15651</v>
      </c>
      <c r="R43" s="29">
        <v>17529</v>
      </c>
      <c r="S43" s="29">
        <v>17309</v>
      </c>
      <c r="T43" s="29">
        <v>14165</v>
      </c>
      <c r="U43" s="23">
        <v>14050</v>
      </c>
      <c r="V43" s="29">
        <v>12857</v>
      </c>
      <c r="W43" s="29">
        <v>14280</v>
      </c>
      <c r="X43" s="29">
        <v>15348</v>
      </c>
      <c r="Y43" s="23">
        <v>17192</v>
      </c>
    </row>
    <row r="44" spans="1:25" ht="14.25" thickTop="1">
      <c r="A44" s="2" t="s">
        <v>155</v>
      </c>
      <c r="B44" s="28">
        <v>5018</v>
      </c>
      <c r="C44" s="28">
        <v>5018</v>
      </c>
      <c r="D44" s="28">
        <v>5018</v>
      </c>
      <c r="E44" s="22">
        <v>5018</v>
      </c>
      <c r="F44" s="28">
        <v>5018</v>
      </c>
      <c r="G44" s="28">
        <v>5018</v>
      </c>
      <c r="H44" s="28">
        <v>5018</v>
      </c>
      <c r="I44" s="22">
        <v>5018</v>
      </c>
      <c r="J44" s="28">
        <v>5018</v>
      </c>
      <c r="K44" s="28">
        <v>5018</v>
      </c>
      <c r="L44" s="28">
        <v>5018</v>
      </c>
      <c r="M44" s="22">
        <v>5018</v>
      </c>
      <c r="N44" s="28">
        <v>5018</v>
      </c>
      <c r="O44" s="28">
        <v>5018</v>
      </c>
      <c r="P44" s="28">
        <v>5018</v>
      </c>
      <c r="Q44" s="22">
        <v>5018</v>
      </c>
      <c r="R44" s="28">
        <v>5018</v>
      </c>
      <c r="S44" s="28">
        <v>5018</v>
      </c>
      <c r="T44" s="28">
        <v>5018</v>
      </c>
      <c r="U44" s="22">
        <v>5018</v>
      </c>
      <c r="V44" s="28">
        <v>5018</v>
      </c>
      <c r="W44" s="28">
        <v>5018</v>
      </c>
      <c r="X44" s="28">
        <v>5018</v>
      </c>
      <c r="Y44" s="22">
        <v>5018</v>
      </c>
    </row>
    <row r="45" spans="1:25" ht="13.5">
      <c r="A45" s="2" t="s">
        <v>157</v>
      </c>
      <c r="B45" s="28">
        <v>6095</v>
      </c>
      <c r="C45" s="28">
        <v>6094</v>
      </c>
      <c r="D45" s="28">
        <v>5837</v>
      </c>
      <c r="E45" s="22">
        <v>5769</v>
      </c>
      <c r="F45" s="28">
        <v>5769</v>
      </c>
      <c r="G45" s="28">
        <v>5769</v>
      </c>
      <c r="H45" s="28">
        <v>5769</v>
      </c>
      <c r="I45" s="22">
        <v>5769</v>
      </c>
      <c r="J45" s="28">
        <v>5769</v>
      </c>
      <c r="K45" s="28">
        <v>5769</v>
      </c>
      <c r="L45" s="28">
        <v>5769</v>
      </c>
      <c r="M45" s="22">
        <v>5769</v>
      </c>
      <c r="N45" s="28">
        <v>5769</v>
      </c>
      <c r="O45" s="28">
        <v>5769</v>
      </c>
      <c r="P45" s="28">
        <v>5769</v>
      </c>
      <c r="Q45" s="22">
        <v>5769</v>
      </c>
      <c r="R45" s="28">
        <v>5769</v>
      </c>
      <c r="S45" s="28">
        <v>5769</v>
      </c>
      <c r="T45" s="28">
        <v>5769</v>
      </c>
      <c r="U45" s="22">
        <v>5769</v>
      </c>
      <c r="V45" s="28">
        <v>5769</v>
      </c>
      <c r="W45" s="28">
        <v>5769</v>
      </c>
      <c r="X45" s="28">
        <v>5769</v>
      </c>
      <c r="Y45" s="22">
        <v>5769</v>
      </c>
    </row>
    <row r="46" spans="1:25" ht="13.5">
      <c r="A46" s="2" t="s">
        <v>162</v>
      </c>
      <c r="B46" s="28">
        <v>4239</v>
      </c>
      <c r="C46" s="28">
        <v>3596</v>
      </c>
      <c r="D46" s="28">
        <v>3191</v>
      </c>
      <c r="E46" s="22">
        <v>2364</v>
      </c>
      <c r="F46" s="28">
        <v>1697</v>
      </c>
      <c r="G46" s="28">
        <v>1232</v>
      </c>
      <c r="H46" s="28">
        <v>834</v>
      </c>
      <c r="I46" s="22">
        <v>1263</v>
      </c>
      <c r="J46" s="28">
        <v>3642</v>
      </c>
      <c r="K46" s="28">
        <v>5185</v>
      </c>
      <c r="L46" s="28">
        <v>5947</v>
      </c>
      <c r="M46" s="22">
        <v>6497</v>
      </c>
      <c r="N46" s="28">
        <v>9551</v>
      </c>
      <c r="O46" s="28">
        <v>9709</v>
      </c>
      <c r="P46" s="28">
        <v>9655</v>
      </c>
      <c r="Q46" s="22">
        <v>9626</v>
      </c>
      <c r="R46" s="28">
        <v>8993</v>
      </c>
      <c r="S46" s="28">
        <v>8755</v>
      </c>
      <c r="T46" s="28">
        <v>8716</v>
      </c>
      <c r="U46" s="22">
        <v>9645</v>
      </c>
      <c r="V46" s="28">
        <v>9984</v>
      </c>
      <c r="W46" s="28">
        <v>11091</v>
      </c>
      <c r="X46" s="28">
        <v>12367</v>
      </c>
      <c r="Y46" s="22">
        <v>13765</v>
      </c>
    </row>
    <row r="47" spans="1:25" ht="13.5">
      <c r="A47" s="2" t="s">
        <v>163</v>
      </c>
      <c r="B47" s="28">
        <v>-459</v>
      </c>
      <c r="C47" s="28">
        <v>-468</v>
      </c>
      <c r="D47" s="28">
        <v>-896</v>
      </c>
      <c r="E47" s="22">
        <v>-953</v>
      </c>
      <c r="F47" s="28">
        <v>-953</v>
      </c>
      <c r="G47" s="28">
        <v>-953</v>
      </c>
      <c r="H47" s="28">
        <v>-953</v>
      </c>
      <c r="I47" s="22">
        <v>-953</v>
      </c>
      <c r="J47" s="28">
        <v>-953</v>
      </c>
      <c r="K47" s="28">
        <v>-953</v>
      </c>
      <c r="L47" s="28">
        <v>-953</v>
      </c>
      <c r="M47" s="22">
        <v>-953</v>
      </c>
      <c r="N47" s="28">
        <v>-671</v>
      </c>
      <c r="O47" s="28">
        <v>-671</v>
      </c>
      <c r="P47" s="28">
        <v>-671</v>
      </c>
      <c r="Q47" s="22">
        <v>-671</v>
      </c>
      <c r="R47" s="28">
        <v>-671</v>
      </c>
      <c r="S47" s="28">
        <v>-671</v>
      </c>
      <c r="T47" s="28">
        <v>-671</v>
      </c>
      <c r="U47" s="22">
        <v>-671</v>
      </c>
      <c r="V47" s="28">
        <v>-671</v>
      </c>
      <c r="W47" s="28">
        <v>-671</v>
      </c>
      <c r="X47" s="28">
        <v>-671</v>
      </c>
      <c r="Y47" s="22">
        <v>-455</v>
      </c>
    </row>
    <row r="48" spans="1:25" ht="13.5">
      <c r="A48" s="2" t="s">
        <v>164</v>
      </c>
      <c r="B48" s="28">
        <v>14893</v>
      </c>
      <c r="C48" s="28">
        <v>14239</v>
      </c>
      <c r="D48" s="28">
        <v>13150</v>
      </c>
      <c r="E48" s="22">
        <v>12199</v>
      </c>
      <c r="F48" s="28">
        <v>11532</v>
      </c>
      <c r="G48" s="28">
        <v>11068</v>
      </c>
      <c r="H48" s="28">
        <v>10669</v>
      </c>
      <c r="I48" s="22">
        <v>11099</v>
      </c>
      <c r="J48" s="28">
        <v>13478</v>
      </c>
      <c r="K48" s="28">
        <v>15020</v>
      </c>
      <c r="L48" s="28">
        <v>15782</v>
      </c>
      <c r="M48" s="22">
        <v>16332</v>
      </c>
      <c r="N48" s="28">
        <v>19667</v>
      </c>
      <c r="O48" s="28">
        <v>19826</v>
      </c>
      <c r="P48" s="28">
        <v>19771</v>
      </c>
      <c r="Q48" s="22">
        <v>19743</v>
      </c>
      <c r="R48" s="28">
        <v>19110</v>
      </c>
      <c r="S48" s="28">
        <v>18872</v>
      </c>
      <c r="T48" s="28">
        <v>18833</v>
      </c>
      <c r="U48" s="22">
        <v>19762</v>
      </c>
      <c r="V48" s="28">
        <v>20101</v>
      </c>
      <c r="W48" s="28">
        <v>21208</v>
      </c>
      <c r="X48" s="28">
        <v>22484</v>
      </c>
      <c r="Y48" s="22">
        <v>24097</v>
      </c>
    </row>
    <row r="49" spans="1:25" ht="13.5">
      <c r="A49" s="2" t="s">
        <v>166</v>
      </c>
      <c r="B49" s="28">
        <v>1806</v>
      </c>
      <c r="C49" s="28">
        <v>1499</v>
      </c>
      <c r="D49" s="28">
        <v>1016</v>
      </c>
      <c r="E49" s="22">
        <v>841</v>
      </c>
      <c r="F49" s="28">
        <v>1014</v>
      </c>
      <c r="G49" s="28">
        <v>950</v>
      </c>
      <c r="H49" s="28">
        <v>638</v>
      </c>
      <c r="I49" s="22">
        <v>677</v>
      </c>
      <c r="J49" s="28">
        <v>555</v>
      </c>
      <c r="K49" s="28">
        <v>739</v>
      </c>
      <c r="L49" s="28">
        <v>603</v>
      </c>
      <c r="M49" s="22">
        <v>686</v>
      </c>
      <c r="N49" s="28">
        <v>1208</v>
      </c>
      <c r="O49" s="28">
        <v>1313</v>
      </c>
      <c r="P49" s="28">
        <v>1114</v>
      </c>
      <c r="Q49" s="22">
        <v>919</v>
      </c>
      <c r="R49" s="28">
        <v>1108</v>
      </c>
      <c r="S49" s="28">
        <v>1251</v>
      </c>
      <c r="T49" s="28">
        <v>867</v>
      </c>
      <c r="U49" s="22">
        <v>329</v>
      </c>
      <c r="V49" s="28">
        <v>299</v>
      </c>
      <c r="W49" s="28">
        <v>181</v>
      </c>
      <c r="X49" s="28">
        <v>73</v>
      </c>
      <c r="Y49" s="22">
        <v>350</v>
      </c>
    </row>
    <row r="50" spans="1:25" ht="13.5">
      <c r="A50" s="2" t="s">
        <v>1</v>
      </c>
      <c r="B50" s="28">
        <v>143</v>
      </c>
      <c r="C50" s="28">
        <v>259</v>
      </c>
      <c r="D50" s="28">
        <v>4</v>
      </c>
      <c r="E50" s="22">
        <v>-58</v>
      </c>
      <c r="F50" s="28">
        <v>-154</v>
      </c>
      <c r="G50" s="28">
        <v>-311</v>
      </c>
      <c r="H50" s="28">
        <v>-610</v>
      </c>
      <c r="I50" s="22">
        <v>-610</v>
      </c>
      <c r="J50" s="28">
        <v>-503</v>
      </c>
      <c r="K50" s="28">
        <v>-654</v>
      </c>
      <c r="L50" s="28">
        <v>-702</v>
      </c>
      <c r="M50" s="22">
        <v>-495</v>
      </c>
      <c r="N50" s="28">
        <v>-478</v>
      </c>
      <c r="O50" s="28">
        <v>-524</v>
      </c>
      <c r="P50" s="28">
        <v>-540</v>
      </c>
      <c r="Q50" s="22">
        <v>-513</v>
      </c>
      <c r="R50" s="28">
        <v>-363</v>
      </c>
      <c r="S50" s="28">
        <v>-391</v>
      </c>
      <c r="T50" s="28">
        <v>-432</v>
      </c>
      <c r="U50" s="22">
        <v>-350</v>
      </c>
      <c r="V50" s="28">
        <v>-420</v>
      </c>
      <c r="W50" s="28">
        <v>-548</v>
      </c>
      <c r="X50" s="28">
        <v>-216</v>
      </c>
      <c r="Y50" s="22">
        <v>-42</v>
      </c>
    </row>
    <row r="51" spans="1:25" ht="13.5">
      <c r="A51" s="2" t="s">
        <v>167</v>
      </c>
      <c r="B51" s="28">
        <v>1949</v>
      </c>
      <c r="C51" s="28">
        <v>1759</v>
      </c>
      <c r="D51" s="28">
        <v>1021</v>
      </c>
      <c r="E51" s="22">
        <v>782</v>
      </c>
      <c r="F51" s="28">
        <v>860</v>
      </c>
      <c r="G51" s="28">
        <v>638</v>
      </c>
      <c r="H51" s="28">
        <v>27</v>
      </c>
      <c r="I51" s="22">
        <v>67</v>
      </c>
      <c r="J51" s="28">
        <v>51</v>
      </c>
      <c r="K51" s="28">
        <v>84</v>
      </c>
      <c r="L51" s="28">
        <v>-99</v>
      </c>
      <c r="M51" s="22">
        <v>190</v>
      </c>
      <c r="N51" s="28">
        <v>732</v>
      </c>
      <c r="O51" s="28">
        <v>787</v>
      </c>
      <c r="P51" s="28">
        <v>573</v>
      </c>
      <c r="Q51" s="22">
        <v>406</v>
      </c>
      <c r="R51" s="28">
        <v>745</v>
      </c>
      <c r="S51" s="28">
        <v>859</v>
      </c>
      <c r="T51" s="28">
        <v>434</v>
      </c>
      <c r="U51" s="22">
        <v>-20</v>
      </c>
      <c r="V51" s="28">
        <v>-121</v>
      </c>
      <c r="W51" s="28">
        <v>-367</v>
      </c>
      <c r="X51" s="28">
        <v>-142</v>
      </c>
      <c r="Y51" s="22">
        <v>308</v>
      </c>
    </row>
    <row r="52" spans="1:25" ht="13.5">
      <c r="A52" s="6" t="s">
        <v>169</v>
      </c>
      <c r="B52" s="28">
        <v>75</v>
      </c>
      <c r="C52" s="28">
        <v>71</v>
      </c>
      <c r="D52" s="28">
        <v>203</v>
      </c>
      <c r="E52" s="22">
        <v>217</v>
      </c>
      <c r="F52" s="28">
        <v>204</v>
      </c>
      <c r="G52" s="28">
        <v>191</v>
      </c>
      <c r="H52" s="28">
        <v>178</v>
      </c>
      <c r="I52" s="22">
        <v>207</v>
      </c>
      <c r="J52" s="28">
        <v>190</v>
      </c>
      <c r="K52" s="28">
        <v>175</v>
      </c>
      <c r="L52" s="28">
        <v>159</v>
      </c>
      <c r="M52" s="22">
        <v>134</v>
      </c>
      <c r="N52" s="28">
        <v>108</v>
      </c>
      <c r="O52" s="28">
        <v>92</v>
      </c>
      <c r="P52" s="28">
        <v>76</v>
      </c>
      <c r="Q52" s="22">
        <v>61</v>
      </c>
      <c r="R52" s="28">
        <v>45</v>
      </c>
      <c r="S52" s="28">
        <v>28</v>
      </c>
      <c r="T52" s="28">
        <v>196</v>
      </c>
      <c r="U52" s="22">
        <v>185</v>
      </c>
      <c r="V52" s="28">
        <v>185</v>
      </c>
      <c r="W52" s="28">
        <v>187</v>
      </c>
      <c r="X52" s="28">
        <v>187</v>
      </c>
      <c r="Y52" s="22">
        <v>190</v>
      </c>
    </row>
    <row r="53" spans="1:25" ht="13.5">
      <c r="A53" s="6" t="s">
        <v>2</v>
      </c>
      <c r="B53" s="28">
        <v>1115</v>
      </c>
      <c r="C53" s="28">
        <v>1107</v>
      </c>
      <c r="D53" s="28">
        <v>910</v>
      </c>
      <c r="E53" s="22">
        <v>744</v>
      </c>
      <c r="F53" s="28">
        <v>770</v>
      </c>
      <c r="G53" s="28">
        <v>666</v>
      </c>
      <c r="H53" s="28">
        <v>586</v>
      </c>
      <c r="I53" s="22">
        <v>507</v>
      </c>
      <c r="J53" s="28">
        <v>597</v>
      </c>
      <c r="K53" s="28">
        <v>587</v>
      </c>
      <c r="L53" s="28">
        <v>581</v>
      </c>
      <c r="M53" s="22">
        <v>574</v>
      </c>
      <c r="N53" s="28">
        <v>534</v>
      </c>
      <c r="O53" s="28">
        <v>468</v>
      </c>
      <c r="P53" s="28">
        <v>435</v>
      </c>
      <c r="Q53" s="22">
        <v>434</v>
      </c>
      <c r="R53" s="28">
        <v>447</v>
      </c>
      <c r="S53" s="28">
        <v>827</v>
      </c>
      <c r="T53" s="28">
        <v>803</v>
      </c>
      <c r="U53" s="22">
        <v>871</v>
      </c>
      <c r="V53" s="28">
        <v>905</v>
      </c>
      <c r="W53" s="28">
        <v>908</v>
      </c>
      <c r="X53" s="28">
        <v>1057</v>
      </c>
      <c r="Y53" s="22">
        <v>1019</v>
      </c>
    </row>
    <row r="54" spans="1:25" ht="13.5">
      <c r="A54" s="6" t="s">
        <v>170</v>
      </c>
      <c r="B54" s="28">
        <v>18034</v>
      </c>
      <c r="C54" s="28">
        <v>17177</v>
      </c>
      <c r="D54" s="28">
        <v>15285</v>
      </c>
      <c r="E54" s="22">
        <v>13943</v>
      </c>
      <c r="F54" s="28">
        <v>13367</v>
      </c>
      <c r="G54" s="28">
        <v>12564</v>
      </c>
      <c r="H54" s="28">
        <v>11462</v>
      </c>
      <c r="I54" s="22">
        <v>11881</v>
      </c>
      <c r="J54" s="28">
        <v>14318</v>
      </c>
      <c r="K54" s="28">
        <v>15868</v>
      </c>
      <c r="L54" s="28">
        <v>16423</v>
      </c>
      <c r="M54" s="22">
        <v>17232</v>
      </c>
      <c r="N54" s="28">
        <v>21043</v>
      </c>
      <c r="O54" s="28">
        <v>21175</v>
      </c>
      <c r="P54" s="28">
        <v>20857</v>
      </c>
      <c r="Q54" s="22">
        <v>20644</v>
      </c>
      <c r="R54" s="28">
        <v>20348</v>
      </c>
      <c r="S54" s="28">
        <v>20587</v>
      </c>
      <c r="T54" s="28">
        <v>20269</v>
      </c>
      <c r="U54" s="22">
        <v>20798</v>
      </c>
      <c r="V54" s="28">
        <v>21070</v>
      </c>
      <c r="W54" s="28">
        <v>21937</v>
      </c>
      <c r="X54" s="28">
        <v>23587</v>
      </c>
      <c r="Y54" s="22">
        <v>25615</v>
      </c>
    </row>
    <row r="55" spans="1:25" ht="14.25" thickBot="1">
      <c r="A55" s="7" t="s">
        <v>172</v>
      </c>
      <c r="B55" s="28">
        <v>32260</v>
      </c>
      <c r="C55" s="28">
        <v>32550</v>
      </c>
      <c r="D55" s="28">
        <v>31762</v>
      </c>
      <c r="E55" s="22">
        <v>29321</v>
      </c>
      <c r="F55" s="28">
        <v>27639</v>
      </c>
      <c r="G55" s="28">
        <v>25684</v>
      </c>
      <c r="H55" s="28">
        <v>25381</v>
      </c>
      <c r="I55" s="22">
        <v>28333</v>
      </c>
      <c r="J55" s="28">
        <v>30329</v>
      </c>
      <c r="K55" s="28">
        <v>34501</v>
      </c>
      <c r="L55" s="28">
        <v>34272</v>
      </c>
      <c r="M55" s="22">
        <v>35563</v>
      </c>
      <c r="N55" s="28">
        <v>38601</v>
      </c>
      <c r="O55" s="28">
        <v>39786</v>
      </c>
      <c r="P55" s="28">
        <v>38343</v>
      </c>
      <c r="Q55" s="22">
        <v>36296</v>
      </c>
      <c r="R55" s="28">
        <v>37878</v>
      </c>
      <c r="S55" s="28">
        <v>37896</v>
      </c>
      <c r="T55" s="28">
        <v>34435</v>
      </c>
      <c r="U55" s="22">
        <v>34849</v>
      </c>
      <c r="V55" s="28">
        <v>33928</v>
      </c>
      <c r="W55" s="28">
        <v>36218</v>
      </c>
      <c r="X55" s="28">
        <v>38935</v>
      </c>
      <c r="Y55" s="22">
        <v>42808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177</v>
      </c>
    </row>
    <row r="59" ht="13.5">
      <c r="A59" s="20" t="s">
        <v>178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173</v>
      </c>
      <c r="B2" s="14">
        <v>6871</v>
      </c>
      <c r="C2" s="14"/>
      <c r="D2" s="14"/>
      <c r="E2" s="14"/>
      <c r="F2" s="14"/>
      <c r="G2" s="14"/>
    </row>
    <row r="3" spans="1:7" ht="14.25" thickBot="1">
      <c r="A3" s="11" t="s">
        <v>174</v>
      </c>
      <c r="B3" s="1" t="s">
        <v>175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HYPERLINK("http://www.kabupro.jp/mark/20131224/S1000SSF.htm","有価証券報告書")</f>
        <v>有価証券報告書</v>
      </c>
      <c r="C4" s="15" t="str">
        <f>HYPERLINK("http://www.kabupro.jp/mark/20131224/S1000SSF.htm","有価証券報告書")</f>
        <v>有価証券報告書</v>
      </c>
      <c r="D4" s="15" t="str">
        <f>HYPERLINK("http://www.kabupro.jp/mark/20121225/S000CJBH.htm","有価証券報告書")</f>
        <v>有価証券報告書</v>
      </c>
      <c r="E4" s="15" t="str">
        <f>HYPERLINK("http://www.kabupro.jp/mark/20111222/S0009Z8C.htm","有価証券報告書")</f>
        <v>有価証券報告書</v>
      </c>
      <c r="F4" s="15" t="str">
        <f>HYPERLINK("http://www.kabupro.jp/mark/20101224/S0007GCX.htm","有価証券報告書")</f>
        <v>有価証券報告書</v>
      </c>
      <c r="G4" s="15" t="str">
        <f>HYPERLINK("http://www.kabupro.jp/mark/20091221/S0004UC2.htm","有価証券報告書")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238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 t="s">
        <v>179</v>
      </c>
      <c r="C8" s="17" t="s">
        <v>180</v>
      </c>
      <c r="D8" s="17" t="s">
        <v>181</v>
      </c>
      <c r="E8" s="17" t="s">
        <v>182</v>
      </c>
      <c r="F8" s="17" t="s">
        <v>183</v>
      </c>
      <c r="G8" s="17" t="s">
        <v>184</v>
      </c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26" t="s">
        <v>185</v>
      </c>
      <c r="B11" s="21">
        <v>17965</v>
      </c>
      <c r="C11" s="21">
        <v>19136</v>
      </c>
      <c r="D11" s="21">
        <v>27264</v>
      </c>
      <c r="E11" s="21">
        <v>24385</v>
      </c>
      <c r="F11" s="21">
        <v>17497</v>
      </c>
      <c r="G11" s="21">
        <v>38689</v>
      </c>
    </row>
    <row r="12" spans="1:7" ht="13.5">
      <c r="A12" s="6" t="s">
        <v>186</v>
      </c>
      <c r="B12" s="22">
        <v>40</v>
      </c>
      <c r="C12" s="22">
        <v>157</v>
      </c>
      <c r="D12" s="22">
        <v>81</v>
      </c>
      <c r="E12" s="22">
        <v>53</v>
      </c>
      <c r="F12" s="22">
        <v>83</v>
      </c>
      <c r="G12" s="22">
        <v>71</v>
      </c>
    </row>
    <row r="13" spans="1:7" ht="13.5">
      <c r="A13" s="6" t="s">
        <v>187</v>
      </c>
      <c r="B13" s="22">
        <v>12448</v>
      </c>
      <c r="C13" s="22">
        <v>15149</v>
      </c>
      <c r="D13" s="22">
        <v>21034</v>
      </c>
      <c r="E13" s="22">
        <v>17896</v>
      </c>
      <c r="F13" s="22">
        <v>15023</v>
      </c>
      <c r="G13" s="22">
        <v>24871</v>
      </c>
    </row>
    <row r="14" spans="1:7" ht="13.5">
      <c r="A14" s="6" t="s">
        <v>188</v>
      </c>
      <c r="B14" s="22">
        <v>12488</v>
      </c>
      <c r="C14" s="22">
        <v>15307</v>
      </c>
      <c r="D14" s="22">
        <v>21115</v>
      </c>
      <c r="E14" s="22">
        <v>17950</v>
      </c>
      <c r="F14" s="22">
        <v>15106</v>
      </c>
      <c r="G14" s="22">
        <v>24943</v>
      </c>
    </row>
    <row r="15" spans="1:7" ht="13.5">
      <c r="A15" s="6" t="s">
        <v>189</v>
      </c>
      <c r="B15" s="22">
        <v>70</v>
      </c>
      <c r="C15" s="22">
        <v>40</v>
      </c>
      <c r="D15" s="22">
        <v>157</v>
      </c>
      <c r="E15" s="22">
        <v>81</v>
      </c>
      <c r="F15" s="22">
        <v>53</v>
      </c>
      <c r="G15" s="22">
        <v>83</v>
      </c>
    </row>
    <row r="16" spans="1:7" ht="13.5">
      <c r="A16" s="6" t="s">
        <v>190</v>
      </c>
      <c r="B16" s="22">
        <v>12418</v>
      </c>
      <c r="C16" s="22">
        <v>15267</v>
      </c>
      <c r="D16" s="22">
        <v>20958</v>
      </c>
      <c r="E16" s="22">
        <v>17869</v>
      </c>
      <c r="F16" s="22">
        <v>15053</v>
      </c>
      <c r="G16" s="22">
        <v>24859</v>
      </c>
    </row>
    <row r="17" spans="1:7" ht="13.5">
      <c r="A17" s="7" t="s">
        <v>191</v>
      </c>
      <c r="B17" s="22">
        <v>5547</v>
      </c>
      <c r="C17" s="22">
        <v>3869</v>
      </c>
      <c r="D17" s="22">
        <v>6306</v>
      </c>
      <c r="E17" s="22">
        <v>6516</v>
      </c>
      <c r="F17" s="22">
        <v>2444</v>
      </c>
      <c r="G17" s="22">
        <v>13830</v>
      </c>
    </row>
    <row r="18" spans="1:7" ht="13.5">
      <c r="A18" s="7" t="s">
        <v>192</v>
      </c>
      <c r="B18" s="22">
        <v>4651</v>
      </c>
      <c r="C18" s="22">
        <v>6405</v>
      </c>
      <c r="D18" s="22">
        <v>6018</v>
      </c>
      <c r="E18" s="22">
        <v>5930</v>
      </c>
      <c r="F18" s="22">
        <v>6472</v>
      </c>
      <c r="G18" s="22">
        <v>8790</v>
      </c>
    </row>
    <row r="19" spans="1:7" ht="14.25" thickBot="1">
      <c r="A19" s="25" t="s">
        <v>193</v>
      </c>
      <c r="B19" s="23">
        <v>896</v>
      </c>
      <c r="C19" s="23">
        <v>-2536</v>
      </c>
      <c r="D19" s="23">
        <v>287</v>
      </c>
      <c r="E19" s="23">
        <v>585</v>
      </c>
      <c r="F19" s="23">
        <v>-4028</v>
      </c>
      <c r="G19" s="23">
        <v>5040</v>
      </c>
    </row>
    <row r="20" spans="1:7" ht="14.25" thickTop="1">
      <c r="A20" s="6" t="s">
        <v>194</v>
      </c>
      <c r="B20" s="22">
        <v>0</v>
      </c>
      <c r="C20" s="22">
        <v>0</v>
      </c>
      <c r="D20" s="22">
        <v>1</v>
      </c>
      <c r="E20" s="22">
        <v>0</v>
      </c>
      <c r="F20" s="22">
        <v>3</v>
      </c>
      <c r="G20" s="22">
        <v>11</v>
      </c>
    </row>
    <row r="21" spans="1:7" ht="13.5">
      <c r="A21" s="6" t="s">
        <v>196</v>
      </c>
      <c r="B21" s="22">
        <v>270</v>
      </c>
      <c r="C21" s="22">
        <v>181</v>
      </c>
      <c r="D21" s="22">
        <v>192</v>
      </c>
      <c r="E21" s="22">
        <v>56</v>
      </c>
      <c r="F21" s="22">
        <v>531</v>
      </c>
      <c r="G21" s="22">
        <v>246</v>
      </c>
    </row>
    <row r="22" spans="1:7" ht="13.5">
      <c r="A22" s="6" t="s">
        <v>198</v>
      </c>
      <c r="B22" s="22">
        <v>49</v>
      </c>
      <c r="C22" s="22">
        <v>37</v>
      </c>
      <c r="D22" s="22">
        <v>32</v>
      </c>
      <c r="E22" s="22">
        <v>36</v>
      </c>
      <c r="F22" s="22">
        <v>29</v>
      </c>
      <c r="G22" s="22">
        <v>24</v>
      </c>
    </row>
    <row r="23" spans="1:7" ht="13.5">
      <c r="A23" s="6" t="s">
        <v>199</v>
      </c>
      <c r="B23" s="22"/>
      <c r="C23" s="22"/>
      <c r="D23" s="22"/>
      <c r="E23" s="22">
        <v>14</v>
      </c>
      <c r="F23" s="22"/>
      <c r="G23" s="22"/>
    </row>
    <row r="24" spans="1:7" ht="13.5">
      <c r="A24" s="6" t="s">
        <v>200</v>
      </c>
      <c r="B24" s="22"/>
      <c r="C24" s="22"/>
      <c r="D24" s="22"/>
      <c r="E24" s="22"/>
      <c r="F24" s="22"/>
      <c r="G24" s="22">
        <v>171</v>
      </c>
    </row>
    <row r="25" spans="1:7" ht="13.5">
      <c r="A25" s="6" t="s">
        <v>202</v>
      </c>
      <c r="B25" s="22">
        <v>269</v>
      </c>
      <c r="C25" s="22"/>
      <c r="D25" s="22"/>
      <c r="E25" s="22"/>
      <c r="F25" s="22"/>
      <c r="G25" s="22"/>
    </row>
    <row r="26" spans="1:7" ht="13.5">
      <c r="A26" s="6" t="s">
        <v>90</v>
      </c>
      <c r="B26" s="22">
        <v>28</v>
      </c>
      <c r="C26" s="22">
        <v>63</v>
      </c>
      <c r="D26" s="22">
        <v>53</v>
      </c>
      <c r="E26" s="22">
        <v>19</v>
      </c>
      <c r="F26" s="22">
        <v>39</v>
      </c>
      <c r="G26" s="22">
        <v>127</v>
      </c>
    </row>
    <row r="27" spans="1:7" ht="13.5">
      <c r="A27" s="6" t="s">
        <v>203</v>
      </c>
      <c r="B27" s="22">
        <v>619</v>
      </c>
      <c r="C27" s="22">
        <v>283</v>
      </c>
      <c r="D27" s="22">
        <v>280</v>
      </c>
      <c r="E27" s="22">
        <v>127</v>
      </c>
      <c r="F27" s="22">
        <v>604</v>
      </c>
      <c r="G27" s="22">
        <v>582</v>
      </c>
    </row>
    <row r="28" spans="1:7" ht="13.5">
      <c r="A28" s="6" t="s">
        <v>204</v>
      </c>
      <c r="B28" s="22">
        <v>80</v>
      </c>
      <c r="C28" s="22">
        <v>86</v>
      </c>
      <c r="D28" s="22">
        <v>100</v>
      </c>
      <c r="E28" s="22">
        <v>98</v>
      </c>
      <c r="F28" s="22">
        <v>69</v>
      </c>
      <c r="G28" s="22">
        <v>63</v>
      </c>
    </row>
    <row r="29" spans="1:7" ht="13.5">
      <c r="A29" s="6" t="s">
        <v>205</v>
      </c>
      <c r="B29" s="22"/>
      <c r="C29" s="22">
        <v>16</v>
      </c>
      <c r="D29" s="22">
        <v>27</v>
      </c>
      <c r="E29" s="22">
        <v>254</v>
      </c>
      <c r="F29" s="22">
        <v>566</v>
      </c>
      <c r="G29" s="22">
        <v>722</v>
      </c>
    </row>
    <row r="30" spans="1:7" ht="13.5">
      <c r="A30" s="6" t="s">
        <v>206</v>
      </c>
      <c r="B30" s="22">
        <v>14</v>
      </c>
      <c r="C30" s="22">
        <v>59</v>
      </c>
      <c r="D30" s="22">
        <v>10</v>
      </c>
      <c r="E30" s="22"/>
      <c r="F30" s="22"/>
      <c r="G30" s="22"/>
    </row>
    <row r="31" spans="1:7" ht="13.5">
      <c r="A31" s="6" t="s">
        <v>207</v>
      </c>
      <c r="B31" s="22"/>
      <c r="C31" s="22"/>
      <c r="D31" s="22">
        <v>2</v>
      </c>
      <c r="E31" s="22">
        <v>11</v>
      </c>
      <c r="F31" s="22">
        <v>27</v>
      </c>
      <c r="G31" s="22">
        <v>13</v>
      </c>
    </row>
    <row r="32" spans="1:7" ht="13.5">
      <c r="A32" s="6" t="s">
        <v>208</v>
      </c>
      <c r="B32" s="22">
        <v>15</v>
      </c>
      <c r="C32" s="22"/>
      <c r="D32" s="22"/>
      <c r="E32" s="22"/>
      <c r="F32" s="22"/>
      <c r="G32" s="22"/>
    </row>
    <row r="33" spans="1:7" ht="13.5">
      <c r="A33" s="6" t="s">
        <v>209</v>
      </c>
      <c r="B33" s="22"/>
      <c r="C33" s="22">
        <v>2</v>
      </c>
      <c r="D33" s="22">
        <v>57</v>
      </c>
      <c r="E33" s="22">
        <v>33</v>
      </c>
      <c r="F33" s="22">
        <v>153</v>
      </c>
      <c r="G33" s="22">
        <v>203</v>
      </c>
    </row>
    <row r="34" spans="1:7" ht="13.5">
      <c r="A34" s="6" t="s">
        <v>91</v>
      </c>
      <c r="B34" s="22">
        <v>15</v>
      </c>
      <c r="C34" s="22">
        <v>2</v>
      </c>
      <c r="D34" s="22">
        <v>7</v>
      </c>
      <c r="E34" s="22">
        <v>21</v>
      </c>
      <c r="F34" s="22">
        <v>89</v>
      </c>
      <c r="G34" s="22">
        <v>3</v>
      </c>
    </row>
    <row r="35" spans="1:7" ht="13.5">
      <c r="A35" s="6" t="s">
        <v>210</v>
      </c>
      <c r="B35" s="22">
        <v>126</v>
      </c>
      <c r="C35" s="22">
        <v>167</v>
      </c>
      <c r="D35" s="22">
        <v>206</v>
      </c>
      <c r="E35" s="22">
        <v>419</v>
      </c>
      <c r="F35" s="22">
        <v>908</v>
      </c>
      <c r="G35" s="22">
        <v>1007</v>
      </c>
    </row>
    <row r="36" spans="1:7" ht="14.25" thickBot="1">
      <c r="A36" s="25" t="s">
        <v>211</v>
      </c>
      <c r="B36" s="23">
        <v>1389</v>
      </c>
      <c r="C36" s="23">
        <v>-2420</v>
      </c>
      <c r="D36" s="23">
        <v>361</v>
      </c>
      <c r="E36" s="23">
        <v>293</v>
      </c>
      <c r="F36" s="23">
        <v>-4332</v>
      </c>
      <c r="G36" s="23">
        <v>4615</v>
      </c>
    </row>
    <row r="37" spans="1:7" ht="14.25" thickTop="1">
      <c r="A37" s="6" t="s">
        <v>212</v>
      </c>
      <c r="B37" s="22">
        <v>18</v>
      </c>
      <c r="C37" s="22">
        <v>18</v>
      </c>
      <c r="D37" s="22">
        <v>12</v>
      </c>
      <c r="E37" s="22">
        <v>15</v>
      </c>
      <c r="F37" s="22">
        <v>1</v>
      </c>
      <c r="G37" s="22">
        <v>2</v>
      </c>
    </row>
    <row r="38" spans="1:7" ht="13.5">
      <c r="A38" s="6" t="s">
        <v>213</v>
      </c>
      <c r="B38" s="22"/>
      <c r="C38" s="22"/>
      <c r="D38" s="22">
        <v>166</v>
      </c>
      <c r="E38" s="22">
        <v>203</v>
      </c>
      <c r="F38" s="22"/>
      <c r="G38" s="22"/>
    </row>
    <row r="39" spans="1:7" ht="13.5">
      <c r="A39" s="6" t="s">
        <v>214</v>
      </c>
      <c r="B39" s="22"/>
      <c r="C39" s="22"/>
      <c r="D39" s="22"/>
      <c r="E39" s="22"/>
      <c r="F39" s="22">
        <v>91</v>
      </c>
      <c r="G39" s="22"/>
    </row>
    <row r="40" spans="1:7" ht="13.5">
      <c r="A40" s="6" t="s">
        <v>215</v>
      </c>
      <c r="B40" s="22">
        <v>32</v>
      </c>
      <c r="C40" s="22">
        <v>2</v>
      </c>
      <c r="D40" s="22"/>
      <c r="E40" s="22">
        <v>185</v>
      </c>
      <c r="F40" s="22"/>
      <c r="G40" s="22"/>
    </row>
    <row r="41" spans="1:7" ht="13.5">
      <c r="A41" s="6" t="s">
        <v>217</v>
      </c>
      <c r="B41" s="22"/>
      <c r="C41" s="22"/>
      <c r="D41" s="22"/>
      <c r="E41" s="22"/>
      <c r="F41" s="22">
        <v>46</v>
      </c>
      <c r="G41" s="22">
        <v>176</v>
      </c>
    </row>
    <row r="42" spans="1:7" ht="13.5">
      <c r="A42" s="6" t="s">
        <v>90</v>
      </c>
      <c r="B42" s="22"/>
      <c r="C42" s="22"/>
      <c r="D42" s="22"/>
      <c r="E42" s="22">
        <v>0</v>
      </c>
      <c r="F42" s="22">
        <v>4</v>
      </c>
      <c r="G42" s="22">
        <v>0</v>
      </c>
    </row>
    <row r="43" spans="1:7" ht="13.5">
      <c r="A43" s="6" t="s">
        <v>219</v>
      </c>
      <c r="B43" s="22">
        <v>50</v>
      </c>
      <c r="C43" s="22">
        <v>21</v>
      </c>
      <c r="D43" s="22">
        <v>178</v>
      </c>
      <c r="E43" s="22">
        <v>404</v>
      </c>
      <c r="F43" s="22">
        <v>144</v>
      </c>
      <c r="G43" s="22">
        <v>179</v>
      </c>
    </row>
    <row r="44" spans="1:7" ht="13.5">
      <c r="A44" s="6" t="s">
        <v>220</v>
      </c>
      <c r="B44" s="22">
        <v>4</v>
      </c>
      <c r="C44" s="22"/>
      <c r="D44" s="22">
        <v>0</v>
      </c>
      <c r="E44" s="22"/>
      <c r="F44" s="22"/>
      <c r="G44" s="22"/>
    </row>
    <row r="45" spans="1:7" ht="13.5">
      <c r="A45" s="6" t="s">
        <v>221</v>
      </c>
      <c r="B45" s="22">
        <v>1</v>
      </c>
      <c r="C45" s="22">
        <v>11</v>
      </c>
      <c r="D45" s="22">
        <v>17</v>
      </c>
      <c r="E45" s="22">
        <v>12</v>
      </c>
      <c r="F45" s="22">
        <v>8</v>
      </c>
      <c r="G45" s="22">
        <v>36</v>
      </c>
    </row>
    <row r="46" spans="1:7" ht="13.5">
      <c r="A46" s="6" t="s">
        <v>222</v>
      </c>
      <c r="B46" s="22"/>
      <c r="C46" s="22">
        <v>2</v>
      </c>
      <c r="D46" s="22"/>
      <c r="E46" s="22"/>
      <c r="F46" s="22">
        <v>1</v>
      </c>
      <c r="G46" s="22"/>
    </row>
    <row r="47" spans="1:7" ht="13.5">
      <c r="A47" s="6" t="s">
        <v>223</v>
      </c>
      <c r="B47" s="22">
        <v>17</v>
      </c>
      <c r="C47" s="22">
        <v>237</v>
      </c>
      <c r="D47" s="22">
        <v>4</v>
      </c>
      <c r="E47" s="22"/>
      <c r="F47" s="22">
        <v>68</v>
      </c>
      <c r="G47" s="22"/>
    </row>
    <row r="48" spans="1:7" ht="13.5">
      <c r="A48" s="6" t="s">
        <v>224</v>
      </c>
      <c r="B48" s="22"/>
      <c r="C48" s="22"/>
      <c r="D48" s="22"/>
      <c r="E48" s="22"/>
      <c r="F48" s="22">
        <v>3</v>
      </c>
      <c r="G48" s="22"/>
    </row>
    <row r="49" spans="1:7" ht="13.5">
      <c r="A49" s="6" t="s">
        <v>225</v>
      </c>
      <c r="B49" s="22">
        <v>79</v>
      </c>
      <c r="C49" s="22">
        <v>1086</v>
      </c>
      <c r="D49" s="22">
        <v>317</v>
      </c>
      <c r="E49" s="22"/>
      <c r="F49" s="22"/>
      <c r="G49" s="22"/>
    </row>
    <row r="50" spans="1:7" ht="13.5">
      <c r="A50" s="6" t="s">
        <v>226</v>
      </c>
      <c r="B50" s="22"/>
      <c r="C50" s="22"/>
      <c r="D50" s="22">
        <v>184</v>
      </c>
      <c r="E50" s="22"/>
      <c r="F50" s="22"/>
      <c r="G50" s="22"/>
    </row>
    <row r="51" spans="1:7" ht="13.5">
      <c r="A51" s="6" t="s">
        <v>227</v>
      </c>
      <c r="B51" s="22"/>
      <c r="C51" s="22">
        <v>1066</v>
      </c>
      <c r="D51" s="22"/>
      <c r="E51" s="22"/>
      <c r="F51" s="22"/>
      <c r="G51" s="22"/>
    </row>
    <row r="52" spans="1:7" ht="13.5">
      <c r="A52" s="6" t="s">
        <v>228</v>
      </c>
      <c r="B52" s="22"/>
      <c r="C52" s="22"/>
      <c r="D52" s="22">
        <v>42</v>
      </c>
      <c r="E52" s="22"/>
      <c r="F52" s="22"/>
      <c r="G52" s="22"/>
    </row>
    <row r="53" spans="1:7" ht="13.5">
      <c r="A53" s="6" t="s">
        <v>229</v>
      </c>
      <c r="B53" s="22"/>
      <c r="C53" s="22"/>
      <c r="D53" s="22">
        <v>10</v>
      </c>
      <c r="E53" s="22"/>
      <c r="F53" s="22"/>
      <c r="G53" s="22"/>
    </row>
    <row r="54" spans="1:7" ht="13.5">
      <c r="A54" s="6" t="s">
        <v>230</v>
      </c>
      <c r="B54" s="22"/>
      <c r="C54" s="22">
        <v>12</v>
      </c>
      <c r="D54" s="22">
        <v>1</v>
      </c>
      <c r="E54" s="22"/>
      <c r="F54" s="22"/>
      <c r="G54" s="22"/>
    </row>
    <row r="55" spans="1:7" ht="13.5">
      <c r="A55" s="6" t="s">
        <v>231</v>
      </c>
      <c r="B55" s="22">
        <v>103</v>
      </c>
      <c r="C55" s="22">
        <v>2417</v>
      </c>
      <c r="D55" s="22">
        <v>586</v>
      </c>
      <c r="E55" s="22">
        <v>12</v>
      </c>
      <c r="F55" s="22">
        <v>83</v>
      </c>
      <c r="G55" s="22">
        <v>36</v>
      </c>
    </row>
    <row r="56" spans="1:7" ht="13.5">
      <c r="A56" s="7" t="s">
        <v>232</v>
      </c>
      <c r="B56" s="22">
        <v>1337</v>
      </c>
      <c r="C56" s="22">
        <v>-4816</v>
      </c>
      <c r="D56" s="22">
        <v>-46</v>
      </c>
      <c r="E56" s="22">
        <v>685</v>
      </c>
      <c r="F56" s="22">
        <v>-4270</v>
      </c>
      <c r="G56" s="22">
        <v>4758</v>
      </c>
    </row>
    <row r="57" spans="1:7" ht="13.5">
      <c r="A57" s="7" t="s">
        <v>233</v>
      </c>
      <c r="B57" s="22">
        <v>123</v>
      </c>
      <c r="C57" s="22">
        <v>57</v>
      </c>
      <c r="D57" s="22">
        <v>59</v>
      </c>
      <c r="E57" s="22">
        <v>55</v>
      </c>
      <c r="F57" s="22">
        <v>56</v>
      </c>
      <c r="G57" s="22">
        <v>1907</v>
      </c>
    </row>
    <row r="58" spans="1:7" ht="13.5">
      <c r="A58" s="7" t="s">
        <v>234</v>
      </c>
      <c r="B58" s="22"/>
      <c r="C58" s="22"/>
      <c r="D58" s="22"/>
      <c r="E58" s="22"/>
      <c r="F58" s="22">
        <v>92</v>
      </c>
      <c r="G58" s="22"/>
    </row>
    <row r="59" spans="1:7" ht="13.5">
      <c r="A59" s="7" t="s">
        <v>235</v>
      </c>
      <c r="B59" s="22">
        <v>-27</v>
      </c>
      <c r="C59" s="22">
        <v>100</v>
      </c>
      <c r="D59" s="22">
        <v>3124</v>
      </c>
      <c r="E59" s="22">
        <v>213</v>
      </c>
      <c r="F59" s="22">
        <v>-1858</v>
      </c>
      <c r="G59" s="22">
        <v>-295</v>
      </c>
    </row>
    <row r="60" spans="1:7" ht="13.5">
      <c r="A60" s="7" t="s">
        <v>236</v>
      </c>
      <c r="B60" s="22">
        <v>96</v>
      </c>
      <c r="C60" s="22">
        <v>157</v>
      </c>
      <c r="D60" s="22">
        <v>3183</v>
      </c>
      <c r="E60" s="22">
        <v>268</v>
      </c>
      <c r="F60" s="22">
        <v>-1708</v>
      </c>
      <c r="G60" s="22">
        <v>1612</v>
      </c>
    </row>
    <row r="61" spans="1:7" ht="14.25" thickBot="1">
      <c r="A61" s="7" t="s">
        <v>237</v>
      </c>
      <c r="B61" s="22">
        <v>1240</v>
      </c>
      <c r="C61" s="22">
        <v>-4974</v>
      </c>
      <c r="D61" s="22">
        <v>-3230</v>
      </c>
      <c r="E61" s="22">
        <v>416</v>
      </c>
      <c r="F61" s="22">
        <v>-2562</v>
      </c>
      <c r="G61" s="22">
        <v>3145</v>
      </c>
    </row>
    <row r="62" spans="1:7" ht="14.25" thickTop="1">
      <c r="A62" s="8"/>
      <c r="B62" s="24"/>
      <c r="C62" s="24"/>
      <c r="D62" s="24"/>
      <c r="E62" s="24"/>
      <c r="F62" s="24"/>
      <c r="G62" s="24"/>
    </row>
    <row r="64" ht="13.5">
      <c r="A64" s="20" t="s">
        <v>177</v>
      </c>
    </row>
    <row r="65" ht="13.5">
      <c r="A65" s="20" t="s">
        <v>178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173</v>
      </c>
      <c r="B2" s="14">
        <v>6871</v>
      </c>
      <c r="C2" s="14"/>
      <c r="D2" s="14"/>
      <c r="E2" s="14"/>
      <c r="F2" s="14"/>
      <c r="G2" s="14"/>
    </row>
    <row r="3" spans="1:7" ht="14.25" thickBot="1">
      <c r="A3" s="11" t="s">
        <v>174</v>
      </c>
      <c r="B3" s="1" t="s">
        <v>175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HYPERLINK("http://www.kabupro.jp/mark/20131224/S1000SSF.htm","有価証券報告書")</f>
        <v>有価証券報告書</v>
      </c>
      <c r="C4" s="15" t="str">
        <f>HYPERLINK("http://www.kabupro.jp/mark/20131224/S1000SSF.htm","有価証券報告書")</f>
        <v>有価証券報告書</v>
      </c>
      <c r="D4" s="15" t="str">
        <f>HYPERLINK("http://www.kabupro.jp/mark/20121225/S000CJBH.htm","有価証券報告書")</f>
        <v>有価証券報告書</v>
      </c>
      <c r="E4" s="15" t="str">
        <f>HYPERLINK("http://www.kabupro.jp/mark/20111222/S0009Z8C.htm","有価証券報告書")</f>
        <v>有価証券報告書</v>
      </c>
      <c r="F4" s="15" t="str">
        <f>HYPERLINK("http://www.kabupro.jp/mark/20101224/S0007GCX.htm","有価証券報告書")</f>
        <v>有価証券報告書</v>
      </c>
      <c r="G4" s="15" t="str">
        <f>HYPERLINK("http://www.kabupro.jp/mark/20091221/S0004UC2.htm","有価証券報告書")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176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/>
      <c r="C8" s="17"/>
      <c r="D8" s="17"/>
      <c r="E8" s="17"/>
      <c r="F8" s="17"/>
      <c r="G8" s="17"/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9" t="s">
        <v>75</v>
      </c>
      <c r="B11" s="21">
        <v>5215</v>
      </c>
      <c r="C11" s="21">
        <v>6012</v>
      </c>
      <c r="D11" s="21">
        <v>5990</v>
      </c>
      <c r="E11" s="21">
        <v>4304</v>
      </c>
      <c r="F11" s="21">
        <v>3218</v>
      </c>
      <c r="G11" s="21">
        <v>6326</v>
      </c>
    </row>
    <row r="12" spans="1:7" ht="13.5">
      <c r="A12" s="2" t="s">
        <v>77</v>
      </c>
      <c r="B12" s="22"/>
      <c r="C12" s="22">
        <v>28</v>
      </c>
      <c r="D12" s="22">
        <v>8</v>
      </c>
      <c r="E12" s="22">
        <v>8</v>
      </c>
      <c r="F12" s="22">
        <v>4</v>
      </c>
      <c r="G12" s="22">
        <v>32</v>
      </c>
    </row>
    <row r="13" spans="1:7" ht="13.5">
      <c r="A13" s="2" t="s">
        <v>78</v>
      </c>
      <c r="B13" s="22">
        <v>7508</v>
      </c>
      <c r="C13" s="22">
        <v>5622</v>
      </c>
      <c r="D13" s="22">
        <v>11101</v>
      </c>
      <c r="E13" s="22">
        <v>9885</v>
      </c>
      <c r="F13" s="22">
        <v>7530</v>
      </c>
      <c r="G13" s="22">
        <v>11665</v>
      </c>
    </row>
    <row r="14" spans="1:7" ht="13.5">
      <c r="A14" s="2" t="s">
        <v>79</v>
      </c>
      <c r="B14" s="22">
        <v>69</v>
      </c>
      <c r="C14" s="22">
        <v>40</v>
      </c>
      <c r="D14" s="22">
        <v>157</v>
      </c>
      <c r="E14" s="22">
        <v>81</v>
      </c>
      <c r="F14" s="22">
        <v>53</v>
      </c>
      <c r="G14" s="22">
        <v>83</v>
      </c>
    </row>
    <row r="15" spans="1:7" ht="13.5">
      <c r="A15" s="2" t="s">
        <v>80</v>
      </c>
      <c r="B15" s="22"/>
      <c r="C15" s="22"/>
      <c r="D15" s="22"/>
      <c r="E15" s="22"/>
      <c r="F15" s="22"/>
      <c r="G15" s="22">
        <v>14</v>
      </c>
    </row>
    <row r="16" spans="1:7" ht="13.5">
      <c r="A16" s="2" t="s">
        <v>82</v>
      </c>
      <c r="B16" s="22">
        <v>1575</v>
      </c>
      <c r="C16" s="22">
        <v>1107</v>
      </c>
      <c r="D16" s="22">
        <v>1647</v>
      </c>
      <c r="E16" s="22">
        <v>2246</v>
      </c>
      <c r="F16" s="22">
        <v>2994</v>
      </c>
      <c r="G16" s="22">
        <v>2899</v>
      </c>
    </row>
    <row r="17" spans="1:7" ht="13.5">
      <c r="A17" s="2" t="s">
        <v>83</v>
      </c>
      <c r="B17" s="22"/>
      <c r="C17" s="22"/>
      <c r="D17" s="22"/>
      <c r="E17" s="22"/>
      <c r="F17" s="22"/>
      <c r="G17" s="22">
        <v>521</v>
      </c>
    </row>
    <row r="18" spans="1:7" ht="13.5">
      <c r="A18" s="2" t="s">
        <v>84</v>
      </c>
      <c r="B18" s="22"/>
      <c r="C18" s="22"/>
      <c r="D18" s="22"/>
      <c r="E18" s="22"/>
      <c r="F18" s="22"/>
      <c r="G18" s="22">
        <v>25</v>
      </c>
    </row>
    <row r="19" spans="1:7" ht="13.5">
      <c r="A19" s="2" t="s">
        <v>85</v>
      </c>
      <c r="B19" s="22">
        <v>377</v>
      </c>
      <c r="C19" s="22">
        <v>493</v>
      </c>
      <c r="D19" s="22">
        <v>402</v>
      </c>
      <c r="E19" s="22">
        <v>352</v>
      </c>
      <c r="F19" s="22">
        <v>247</v>
      </c>
      <c r="G19" s="22"/>
    </row>
    <row r="20" spans="1:7" ht="13.5">
      <c r="A20" s="2" t="s">
        <v>86</v>
      </c>
      <c r="B20" s="22">
        <v>158</v>
      </c>
      <c r="C20" s="22"/>
      <c r="D20" s="22"/>
      <c r="E20" s="22"/>
      <c r="F20" s="22"/>
      <c r="G20" s="22"/>
    </row>
    <row r="21" spans="1:7" ht="13.5">
      <c r="A21" s="2" t="s">
        <v>87</v>
      </c>
      <c r="B21" s="22">
        <v>23</v>
      </c>
      <c r="C21" s="22">
        <v>23</v>
      </c>
      <c r="D21" s="22">
        <v>22</v>
      </c>
      <c r="E21" s="22">
        <v>28</v>
      </c>
      <c r="F21" s="22">
        <v>32</v>
      </c>
      <c r="G21" s="22">
        <v>22</v>
      </c>
    </row>
    <row r="22" spans="1:7" ht="13.5">
      <c r="A22" s="2" t="s">
        <v>88</v>
      </c>
      <c r="B22" s="22">
        <v>27</v>
      </c>
      <c r="C22" s="22"/>
      <c r="D22" s="22">
        <v>100</v>
      </c>
      <c r="E22" s="22">
        <v>1081</v>
      </c>
      <c r="F22" s="22">
        <v>1296</v>
      </c>
      <c r="G22" s="22">
        <v>908</v>
      </c>
    </row>
    <row r="23" spans="1:7" ht="13.5">
      <c r="A23" s="2" t="s">
        <v>89</v>
      </c>
      <c r="B23" s="22">
        <v>97</v>
      </c>
      <c r="C23" s="22">
        <v>74</v>
      </c>
      <c r="D23" s="22">
        <v>31</v>
      </c>
      <c r="E23" s="22"/>
      <c r="F23" s="22">
        <v>90</v>
      </c>
      <c r="G23" s="22">
        <v>242</v>
      </c>
    </row>
    <row r="24" spans="1:7" ht="13.5">
      <c r="A24" s="2" t="s">
        <v>91</v>
      </c>
      <c r="B24" s="22">
        <v>134</v>
      </c>
      <c r="C24" s="22">
        <v>33</v>
      </c>
      <c r="D24" s="22">
        <v>28</v>
      </c>
      <c r="E24" s="22">
        <v>166</v>
      </c>
      <c r="F24" s="22">
        <v>195</v>
      </c>
      <c r="G24" s="22">
        <v>120</v>
      </c>
    </row>
    <row r="25" spans="1:7" ht="13.5">
      <c r="A25" s="2" t="s">
        <v>92</v>
      </c>
      <c r="B25" s="22">
        <v>-21</v>
      </c>
      <c r="C25" s="22">
        <v>-26</v>
      </c>
      <c r="D25" s="22">
        <v>-56</v>
      </c>
      <c r="E25" s="22">
        <v>-224</v>
      </c>
      <c r="F25" s="22">
        <v>-382</v>
      </c>
      <c r="G25" s="22">
        <v>-368</v>
      </c>
    </row>
    <row r="26" spans="1:7" ht="13.5">
      <c r="A26" s="2" t="s">
        <v>93</v>
      </c>
      <c r="B26" s="22">
        <v>15165</v>
      </c>
      <c r="C26" s="22">
        <v>13408</v>
      </c>
      <c r="D26" s="22">
        <v>19432</v>
      </c>
      <c r="E26" s="22">
        <v>17929</v>
      </c>
      <c r="F26" s="22">
        <v>15280</v>
      </c>
      <c r="G26" s="22">
        <v>22494</v>
      </c>
    </row>
    <row r="27" spans="1:7" ht="13.5">
      <c r="A27" s="3" t="s">
        <v>94</v>
      </c>
      <c r="B27" s="22">
        <v>8471</v>
      </c>
      <c r="C27" s="22">
        <v>8477</v>
      </c>
      <c r="D27" s="22">
        <v>8414</v>
      </c>
      <c r="E27" s="22">
        <v>8396</v>
      </c>
      <c r="F27" s="22">
        <v>8422</v>
      </c>
      <c r="G27" s="22">
        <v>8092</v>
      </c>
    </row>
    <row r="28" spans="1:7" ht="13.5">
      <c r="A28" s="4" t="s">
        <v>95</v>
      </c>
      <c r="B28" s="22"/>
      <c r="C28" s="22"/>
      <c r="D28" s="22"/>
      <c r="E28" s="22"/>
      <c r="F28" s="22">
        <v>-3047</v>
      </c>
      <c r="G28" s="22">
        <v>-2557</v>
      </c>
    </row>
    <row r="29" spans="1:7" ht="13.5">
      <c r="A29" s="4" t="s">
        <v>96</v>
      </c>
      <c r="B29" s="22">
        <v>-5043</v>
      </c>
      <c r="C29" s="22">
        <v>-4792</v>
      </c>
      <c r="D29" s="22">
        <v>-4153</v>
      </c>
      <c r="E29" s="22">
        <v>-3457</v>
      </c>
      <c r="F29" s="22"/>
      <c r="G29" s="22"/>
    </row>
    <row r="30" spans="1:7" ht="13.5">
      <c r="A30" s="4" t="s">
        <v>97</v>
      </c>
      <c r="B30" s="22">
        <v>3427</v>
      </c>
      <c r="C30" s="22">
        <v>3684</v>
      </c>
      <c r="D30" s="22">
        <v>4261</v>
      </c>
      <c r="E30" s="22">
        <v>4939</v>
      </c>
      <c r="F30" s="22">
        <v>5374</v>
      </c>
      <c r="G30" s="22">
        <v>5535</v>
      </c>
    </row>
    <row r="31" spans="1:7" ht="13.5">
      <c r="A31" s="3" t="s">
        <v>98</v>
      </c>
      <c r="B31" s="22">
        <v>371</v>
      </c>
      <c r="C31" s="22">
        <v>371</v>
      </c>
      <c r="D31" s="22">
        <v>371</v>
      </c>
      <c r="E31" s="22">
        <v>373</v>
      </c>
      <c r="F31" s="22">
        <v>373</v>
      </c>
      <c r="G31" s="22">
        <v>355</v>
      </c>
    </row>
    <row r="32" spans="1:7" ht="13.5">
      <c r="A32" s="4" t="s">
        <v>95</v>
      </c>
      <c r="B32" s="22"/>
      <c r="C32" s="22"/>
      <c r="D32" s="22"/>
      <c r="E32" s="22"/>
      <c r="F32" s="22">
        <v>-249</v>
      </c>
      <c r="G32" s="22">
        <v>-210</v>
      </c>
    </row>
    <row r="33" spans="1:7" ht="13.5">
      <c r="A33" s="4" t="s">
        <v>96</v>
      </c>
      <c r="B33" s="22">
        <v>-343</v>
      </c>
      <c r="C33" s="22">
        <v>-334</v>
      </c>
      <c r="D33" s="22">
        <v>-303</v>
      </c>
      <c r="E33" s="22">
        <v>-279</v>
      </c>
      <c r="F33" s="22"/>
      <c r="G33" s="22"/>
    </row>
    <row r="34" spans="1:7" ht="13.5">
      <c r="A34" s="4" t="s">
        <v>99</v>
      </c>
      <c r="B34" s="22">
        <v>27</v>
      </c>
      <c r="C34" s="22">
        <v>36</v>
      </c>
      <c r="D34" s="22">
        <v>68</v>
      </c>
      <c r="E34" s="22">
        <v>94</v>
      </c>
      <c r="F34" s="22">
        <v>123</v>
      </c>
      <c r="G34" s="22">
        <v>145</v>
      </c>
    </row>
    <row r="35" spans="1:7" ht="13.5">
      <c r="A35" s="3" t="s">
        <v>100</v>
      </c>
      <c r="B35" s="22">
        <v>8625</v>
      </c>
      <c r="C35" s="22">
        <v>8519</v>
      </c>
      <c r="D35" s="22">
        <v>8305</v>
      </c>
      <c r="E35" s="22">
        <v>7775</v>
      </c>
      <c r="F35" s="22">
        <v>7487</v>
      </c>
      <c r="G35" s="22">
        <v>6969</v>
      </c>
    </row>
    <row r="36" spans="1:7" ht="13.5">
      <c r="A36" s="4" t="s">
        <v>95</v>
      </c>
      <c r="B36" s="22"/>
      <c r="C36" s="22"/>
      <c r="D36" s="22"/>
      <c r="E36" s="22">
        <v>-5473</v>
      </c>
      <c r="F36" s="22">
        <v>-4592</v>
      </c>
      <c r="G36" s="22">
        <v>-3240</v>
      </c>
    </row>
    <row r="37" spans="1:7" ht="13.5">
      <c r="A37" s="4" t="s">
        <v>96</v>
      </c>
      <c r="B37" s="22">
        <v>-7270</v>
      </c>
      <c r="C37" s="22">
        <v>-6733</v>
      </c>
      <c r="D37" s="22">
        <v>-6132</v>
      </c>
      <c r="E37" s="22"/>
      <c r="F37" s="22"/>
      <c r="G37" s="22"/>
    </row>
    <row r="38" spans="1:7" ht="13.5">
      <c r="A38" s="4" t="s">
        <v>101</v>
      </c>
      <c r="B38" s="22">
        <v>1355</v>
      </c>
      <c r="C38" s="22">
        <v>1785</v>
      </c>
      <c r="D38" s="22">
        <v>2173</v>
      </c>
      <c r="E38" s="22">
        <v>2301</v>
      </c>
      <c r="F38" s="22">
        <v>2894</v>
      </c>
      <c r="G38" s="22">
        <v>3729</v>
      </c>
    </row>
    <row r="39" spans="1:7" ht="13.5">
      <c r="A39" s="3" t="s">
        <v>102</v>
      </c>
      <c r="B39" s="22">
        <v>17</v>
      </c>
      <c r="C39" s="22">
        <v>18</v>
      </c>
      <c r="D39" s="22">
        <v>21</v>
      </c>
      <c r="E39" s="22">
        <v>21</v>
      </c>
      <c r="F39" s="22">
        <v>21</v>
      </c>
      <c r="G39" s="22">
        <v>21</v>
      </c>
    </row>
    <row r="40" spans="1:7" ht="13.5">
      <c r="A40" s="4" t="s">
        <v>95</v>
      </c>
      <c r="B40" s="22"/>
      <c r="C40" s="22"/>
      <c r="D40" s="22"/>
      <c r="E40" s="22">
        <v>-20</v>
      </c>
      <c r="F40" s="22">
        <v>-20</v>
      </c>
      <c r="G40" s="22">
        <v>-19</v>
      </c>
    </row>
    <row r="41" spans="1:7" ht="13.5">
      <c r="A41" s="4" t="s">
        <v>96</v>
      </c>
      <c r="B41" s="22">
        <v>-17</v>
      </c>
      <c r="C41" s="22">
        <v>-18</v>
      </c>
      <c r="D41" s="22">
        <v>-21</v>
      </c>
      <c r="E41" s="22"/>
      <c r="F41" s="22"/>
      <c r="G41" s="22"/>
    </row>
    <row r="42" spans="1:7" ht="13.5">
      <c r="A42" s="4" t="s">
        <v>103</v>
      </c>
      <c r="B42" s="22">
        <v>0</v>
      </c>
      <c r="C42" s="22">
        <v>0</v>
      </c>
      <c r="D42" s="22">
        <v>0</v>
      </c>
      <c r="E42" s="22">
        <v>1</v>
      </c>
      <c r="F42" s="22">
        <v>1</v>
      </c>
      <c r="G42" s="22">
        <v>2</v>
      </c>
    </row>
    <row r="43" spans="1:7" ht="13.5">
      <c r="A43" s="3" t="s">
        <v>104</v>
      </c>
      <c r="B43" s="22">
        <v>3157</v>
      </c>
      <c r="C43" s="22">
        <v>3202</v>
      </c>
      <c r="D43" s="22">
        <v>3228</v>
      </c>
      <c r="E43" s="22">
        <v>2938</v>
      </c>
      <c r="F43" s="22">
        <v>2828</v>
      </c>
      <c r="G43" s="22">
        <v>2682</v>
      </c>
    </row>
    <row r="44" spans="1:7" ht="13.5">
      <c r="A44" s="4" t="s">
        <v>95</v>
      </c>
      <c r="B44" s="22"/>
      <c r="C44" s="22"/>
      <c r="D44" s="22"/>
      <c r="E44" s="22"/>
      <c r="F44" s="22">
        <v>-2424</v>
      </c>
      <c r="G44" s="22">
        <v>-2168</v>
      </c>
    </row>
    <row r="45" spans="1:7" ht="13.5">
      <c r="A45" s="4" t="s">
        <v>96</v>
      </c>
      <c r="B45" s="22">
        <v>-3007</v>
      </c>
      <c r="C45" s="22">
        <v>-2975</v>
      </c>
      <c r="D45" s="22">
        <v>-2843</v>
      </c>
      <c r="E45" s="22">
        <v>-2603</v>
      </c>
      <c r="F45" s="22"/>
      <c r="G45" s="22"/>
    </row>
    <row r="46" spans="1:7" ht="13.5">
      <c r="A46" s="4" t="s">
        <v>105</v>
      </c>
      <c r="B46" s="22">
        <v>149</v>
      </c>
      <c r="C46" s="22">
        <v>226</v>
      </c>
      <c r="D46" s="22">
        <v>385</v>
      </c>
      <c r="E46" s="22">
        <v>334</v>
      </c>
      <c r="F46" s="22">
        <v>404</v>
      </c>
      <c r="G46" s="22">
        <v>514</v>
      </c>
    </row>
    <row r="47" spans="1:7" ht="13.5">
      <c r="A47" s="3" t="s">
        <v>106</v>
      </c>
      <c r="B47" s="22">
        <v>1258</v>
      </c>
      <c r="C47" s="22">
        <v>1264</v>
      </c>
      <c r="D47" s="22">
        <v>1733</v>
      </c>
      <c r="E47" s="22">
        <v>1733</v>
      </c>
      <c r="F47" s="22">
        <v>1733</v>
      </c>
      <c r="G47" s="22">
        <v>1733</v>
      </c>
    </row>
    <row r="48" spans="1:7" ht="13.5">
      <c r="A48" s="3" t="s">
        <v>107</v>
      </c>
      <c r="B48" s="22">
        <v>48</v>
      </c>
      <c r="C48" s="22">
        <v>147</v>
      </c>
      <c r="D48" s="22">
        <v>151</v>
      </c>
      <c r="E48" s="22">
        <v>453</v>
      </c>
      <c r="F48" s="22">
        <v>501</v>
      </c>
      <c r="G48" s="22">
        <v>768</v>
      </c>
    </row>
    <row r="49" spans="1:7" ht="13.5">
      <c r="A49" s="3" t="s">
        <v>110</v>
      </c>
      <c r="B49" s="22">
        <v>6267</v>
      </c>
      <c r="C49" s="22">
        <v>7147</v>
      </c>
      <c r="D49" s="22">
        <v>8773</v>
      </c>
      <c r="E49" s="22">
        <v>9858</v>
      </c>
      <c r="F49" s="22">
        <v>11033</v>
      </c>
      <c r="G49" s="22">
        <v>12428</v>
      </c>
    </row>
    <row r="50" spans="1:7" ht="13.5">
      <c r="A50" s="3" t="s">
        <v>111</v>
      </c>
      <c r="B50" s="22">
        <v>33</v>
      </c>
      <c r="C50" s="22">
        <v>47</v>
      </c>
      <c r="D50" s="22">
        <v>61</v>
      </c>
      <c r="E50" s="22">
        <v>77</v>
      </c>
      <c r="F50" s="22">
        <v>96</v>
      </c>
      <c r="G50" s="22">
        <v>115</v>
      </c>
    </row>
    <row r="51" spans="1:7" ht="13.5">
      <c r="A51" s="3" t="s">
        <v>112</v>
      </c>
      <c r="B51" s="22">
        <v>719</v>
      </c>
      <c r="C51" s="22">
        <v>719</v>
      </c>
      <c r="D51" s="22">
        <v>719</v>
      </c>
      <c r="E51" s="22">
        <v>719</v>
      </c>
      <c r="F51" s="22">
        <v>719</v>
      </c>
      <c r="G51" s="22">
        <v>719</v>
      </c>
    </row>
    <row r="52" spans="1:7" ht="13.5">
      <c r="A52" s="3" t="s">
        <v>113</v>
      </c>
      <c r="B52" s="22">
        <v>145</v>
      </c>
      <c r="C52" s="22">
        <v>237</v>
      </c>
      <c r="D52" s="22">
        <v>292</v>
      </c>
      <c r="E52" s="22">
        <v>337</v>
      </c>
      <c r="F52" s="22">
        <v>150</v>
      </c>
      <c r="G52" s="22">
        <v>164</v>
      </c>
    </row>
    <row r="53" spans="1:7" ht="13.5">
      <c r="A53" s="3" t="s">
        <v>114</v>
      </c>
      <c r="B53" s="22">
        <v>35</v>
      </c>
      <c r="C53" s="22">
        <v>17</v>
      </c>
      <c r="D53" s="22">
        <v>21</v>
      </c>
      <c r="E53" s="22">
        <v>2</v>
      </c>
      <c r="F53" s="22">
        <v>312</v>
      </c>
      <c r="G53" s="22">
        <v>307</v>
      </c>
    </row>
    <row r="54" spans="1:7" ht="13.5">
      <c r="A54" s="3" t="s">
        <v>115</v>
      </c>
      <c r="B54" s="22">
        <v>935</v>
      </c>
      <c r="C54" s="22">
        <v>1022</v>
      </c>
      <c r="D54" s="22">
        <v>1096</v>
      </c>
      <c r="E54" s="22">
        <v>1136</v>
      </c>
      <c r="F54" s="22">
        <v>1279</v>
      </c>
      <c r="G54" s="22">
        <v>1308</v>
      </c>
    </row>
    <row r="55" spans="1:7" ht="13.5">
      <c r="A55" s="3" t="s">
        <v>116</v>
      </c>
      <c r="B55" s="22">
        <v>1703</v>
      </c>
      <c r="C55" s="22">
        <v>1456</v>
      </c>
      <c r="D55" s="22">
        <v>1800</v>
      </c>
      <c r="E55" s="22">
        <v>2187</v>
      </c>
      <c r="F55" s="22">
        <v>1208</v>
      </c>
      <c r="G55" s="22">
        <v>1093</v>
      </c>
    </row>
    <row r="56" spans="1:7" ht="13.5">
      <c r="A56" s="3" t="s">
        <v>117</v>
      </c>
      <c r="B56" s="22">
        <v>1329</v>
      </c>
      <c r="C56" s="22">
        <v>1329</v>
      </c>
      <c r="D56" s="22">
        <v>1329</v>
      </c>
      <c r="E56" s="22">
        <v>1329</v>
      </c>
      <c r="F56" s="22">
        <v>939</v>
      </c>
      <c r="G56" s="22">
        <v>669</v>
      </c>
    </row>
    <row r="57" spans="1:7" ht="13.5">
      <c r="A57" s="3" t="s">
        <v>118</v>
      </c>
      <c r="B57" s="22">
        <v>15</v>
      </c>
      <c r="C57" s="22">
        <v>15</v>
      </c>
      <c r="D57" s="22">
        <v>15</v>
      </c>
      <c r="E57" s="22">
        <v>15</v>
      </c>
      <c r="F57" s="22">
        <v>15</v>
      </c>
      <c r="G57" s="22">
        <v>2</v>
      </c>
    </row>
    <row r="58" spans="1:7" ht="13.5">
      <c r="A58" s="3" t="s">
        <v>119</v>
      </c>
      <c r="B58" s="22">
        <v>396</v>
      </c>
      <c r="C58" s="22">
        <v>259</v>
      </c>
      <c r="D58" s="22">
        <v>245</v>
      </c>
      <c r="E58" s="22">
        <v>396</v>
      </c>
      <c r="F58" s="22">
        <v>396</v>
      </c>
      <c r="G58" s="22">
        <v>396</v>
      </c>
    </row>
    <row r="59" spans="1:7" ht="13.5">
      <c r="A59" s="3" t="s">
        <v>120</v>
      </c>
      <c r="B59" s="22"/>
      <c r="C59" s="22"/>
      <c r="D59" s="22">
        <v>0</v>
      </c>
      <c r="E59" s="22">
        <v>4</v>
      </c>
      <c r="F59" s="22">
        <v>4</v>
      </c>
      <c r="G59" s="22"/>
    </row>
    <row r="60" spans="1:7" ht="13.5">
      <c r="A60" s="3" t="s">
        <v>121</v>
      </c>
      <c r="B60" s="22">
        <v>35</v>
      </c>
      <c r="C60" s="22">
        <v>27</v>
      </c>
      <c r="D60" s="22">
        <v>87</v>
      </c>
      <c r="E60" s="22">
        <v>188</v>
      </c>
      <c r="F60" s="22">
        <v>81</v>
      </c>
      <c r="G60" s="22">
        <v>85</v>
      </c>
    </row>
    <row r="61" spans="1:7" ht="13.5">
      <c r="A61" s="3" t="s">
        <v>122</v>
      </c>
      <c r="B61" s="22">
        <v>206</v>
      </c>
      <c r="C61" s="22">
        <v>181</v>
      </c>
      <c r="D61" s="22">
        <v>198</v>
      </c>
      <c r="E61" s="22">
        <v>301</v>
      </c>
      <c r="F61" s="22">
        <v>323</v>
      </c>
      <c r="G61" s="22"/>
    </row>
    <row r="62" spans="1:7" ht="13.5">
      <c r="A62" s="3" t="s">
        <v>123</v>
      </c>
      <c r="B62" s="22">
        <v>16</v>
      </c>
      <c r="C62" s="22">
        <v>21</v>
      </c>
      <c r="D62" s="22">
        <v>21</v>
      </c>
      <c r="E62" s="22">
        <v>19</v>
      </c>
      <c r="F62" s="22">
        <v>20</v>
      </c>
      <c r="G62" s="22">
        <v>18</v>
      </c>
    </row>
    <row r="63" spans="1:7" ht="13.5">
      <c r="A63" s="3" t="s">
        <v>124</v>
      </c>
      <c r="B63" s="22">
        <v>42</v>
      </c>
      <c r="C63" s="22">
        <v>61</v>
      </c>
      <c r="D63" s="22">
        <v>36</v>
      </c>
      <c r="E63" s="22">
        <v>119</v>
      </c>
      <c r="F63" s="22">
        <v>113</v>
      </c>
      <c r="G63" s="22">
        <v>103</v>
      </c>
    </row>
    <row r="64" spans="1:7" ht="13.5">
      <c r="A64" s="3" t="s">
        <v>125</v>
      </c>
      <c r="B64" s="22"/>
      <c r="C64" s="22"/>
      <c r="D64" s="22"/>
      <c r="E64" s="22">
        <v>1546</v>
      </c>
      <c r="F64" s="22">
        <v>1920</v>
      </c>
      <c r="G64" s="22">
        <v>437</v>
      </c>
    </row>
    <row r="65" spans="1:7" ht="13.5">
      <c r="A65" s="3" t="s">
        <v>90</v>
      </c>
      <c r="B65" s="22">
        <v>38</v>
      </c>
      <c r="C65" s="22">
        <v>37</v>
      </c>
      <c r="D65" s="22">
        <v>57</v>
      </c>
      <c r="E65" s="22">
        <v>100</v>
      </c>
      <c r="F65" s="22">
        <v>138</v>
      </c>
      <c r="G65" s="22">
        <v>141</v>
      </c>
    </row>
    <row r="66" spans="1:7" ht="13.5">
      <c r="A66" s="3" t="s">
        <v>92</v>
      </c>
      <c r="B66" s="22">
        <v>-223</v>
      </c>
      <c r="C66" s="22">
        <v>-199</v>
      </c>
      <c r="D66" s="22">
        <v>-217</v>
      </c>
      <c r="E66" s="22">
        <v>-266</v>
      </c>
      <c r="F66" s="22">
        <v>-333</v>
      </c>
      <c r="G66" s="22">
        <v>-6</v>
      </c>
    </row>
    <row r="67" spans="1:7" ht="13.5">
      <c r="A67" s="3" t="s">
        <v>126</v>
      </c>
      <c r="B67" s="22">
        <v>3560</v>
      </c>
      <c r="C67" s="22">
        <v>3192</v>
      </c>
      <c r="D67" s="22">
        <v>3575</v>
      </c>
      <c r="E67" s="22">
        <v>5941</v>
      </c>
      <c r="F67" s="22">
        <v>4829</v>
      </c>
      <c r="G67" s="22">
        <v>2940</v>
      </c>
    </row>
    <row r="68" spans="1:7" ht="13.5">
      <c r="A68" s="2" t="s">
        <v>127</v>
      </c>
      <c r="B68" s="22">
        <v>10763</v>
      </c>
      <c r="C68" s="22">
        <v>11361</v>
      </c>
      <c r="D68" s="22">
        <v>13445</v>
      </c>
      <c r="E68" s="22">
        <v>16937</v>
      </c>
      <c r="F68" s="22">
        <v>17142</v>
      </c>
      <c r="G68" s="22">
        <v>16677</v>
      </c>
    </row>
    <row r="69" spans="1:7" ht="14.25" thickBot="1">
      <c r="A69" s="5" t="s">
        <v>129</v>
      </c>
      <c r="B69" s="23">
        <v>25928</v>
      </c>
      <c r="C69" s="23">
        <v>24770</v>
      </c>
      <c r="D69" s="23">
        <v>32877</v>
      </c>
      <c r="E69" s="23">
        <v>34867</v>
      </c>
      <c r="F69" s="23">
        <v>32422</v>
      </c>
      <c r="G69" s="23">
        <v>39171</v>
      </c>
    </row>
    <row r="70" spans="1:7" ht="14.25" thickTop="1">
      <c r="A70" s="2" t="s">
        <v>130</v>
      </c>
      <c r="B70" s="22">
        <v>146</v>
      </c>
      <c r="C70" s="22">
        <v>323</v>
      </c>
      <c r="D70" s="22">
        <v>1023</v>
      </c>
      <c r="E70" s="22">
        <v>907</v>
      </c>
      <c r="F70" s="22">
        <v>397</v>
      </c>
      <c r="G70" s="22">
        <v>672</v>
      </c>
    </row>
    <row r="71" spans="1:7" ht="13.5">
      <c r="A71" s="2" t="s">
        <v>131</v>
      </c>
      <c r="B71" s="22">
        <v>4271</v>
      </c>
      <c r="C71" s="22">
        <v>3444</v>
      </c>
      <c r="D71" s="22">
        <v>5812</v>
      </c>
      <c r="E71" s="22">
        <v>4707</v>
      </c>
      <c r="F71" s="22">
        <v>2367</v>
      </c>
      <c r="G71" s="22">
        <v>5800</v>
      </c>
    </row>
    <row r="72" spans="1:7" ht="13.5">
      <c r="A72" s="2" t="s">
        <v>132</v>
      </c>
      <c r="B72" s="22">
        <v>80</v>
      </c>
      <c r="C72" s="22">
        <v>160</v>
      </c>
      <c r="D72" s="22">
        <v>180</v>
      </c>
      <c r="E72" s="22">
        <v>180</v>
      </c>
      <c r="F72" s="22">
        <v>1670</v>
      </c>
      <c r="G72" s="22">
        <v>300</v>
      </c>
    </row>
    <row r="73" spans="1:7" ht="13.5">
      <c r="A73" s="2" t="s">
        <v>133</v>
      </c>
      <c r="B73" s="22">
        <v>2395</v>
      </c>
      <c r="C73" s="22">
        <v>2600</v>
      </c>
      <c r="D73" s="22">
        <v>2170</v>
      </c>
      <c r="E73" s="22">
        <v>1799</v>
      </c>
      <c r="F73" s="22">
        <v>1729</v>
      </c>
      <c r="G73" s="22">
        <v>1136</v>
      </c>
    </row>
    <row r="74" spans="1:7" ht="13.5">
      <c r="A74" s="2" t="s">
        <v>134</v>
      </c>
      <c r="B74" s="22">
        <v>60</v>
      </c>
      <c r="C74" s="22">
        <v>60</v>
      </c>
      <c r="D74" s="22">
        <v>60</v>
      </c>
      <c r="E74" s="22">
        <v>60</v>
      </c>
      <c r="F74" s="22">
        <v>60</v>
      </c>
      <c r="G74" s="22">
        <v>60</v>
      </c>
    </row>
    <row r="75" spans="1:7" ht="13.5">
      <c r="A75" s="2" t="s">
        <v>135</v>
      </c>
      <c r="B75" s="22">
        <v>535</v>
      </c>
      <c r="C75" s="22">
        <v>1857</v>
      </c>
      <c r="D75" s="22">
        <v>896</v>
      </c>
      <c r="E75" s="22">
        <v>625</v>
      </c>
      <c r="F75" s="22">
        <v>666</v>
      </c>
      <c r="G75" s="22">
        <v>1611</v>
      </c>
    </row>
    <row r="76" spans="1:7" ht="13.5">
      <c r="A76" s="2" t="s">
        <v>136</v>
      </c>
      <c r="B76" s="22">
        <v>168</v>
      </c>
      <c r="C76" s="22">
        <v>125</v>
      </c>
      <c r="D76" s="22">
        <v>221</v>
      </c>
      <c r="E76" s="22">
        <v>199</v>
      </c>
      <c r="F76" s="22">
        <v>181</v>
      </c>
      <c r="G76" s="22">
        <v>224</v>
      </c>
    </row>
    <row r="77" spans="1:7" ht="13.5">
      <c r="A77" s="2" t="s">
        <v>137</v>
      </c>
      <c r="B77" s="22">
        <v>111</v>
      </c>
      <c r="C77" s="22">
        <v>33</v>
      </c>
      <c r="D77" s="22">
        <v>56</v>
      </c>
      <c r="E77" s="22">
        <v>61</v>
      </c>
      <c r="F77" s="22">
        <v>209</v>
      </c>
      <c r="G77" s="22">
        <v>1260</v>
      </c>
    </row>
    <row r="78" spans="1:7" ht="13.5">
      <c r="A78" s="2" t="s">
        <v>139</v>
      </c>
      <c r="B78" s="22">
        <v>296</v>
      </c>
      <c r="C78" s="22">
        <v>166</v>
      </c>
      <c r="D78" s="22">
        <v>66</v>
      </c>
      <c r="E78" s="22">
        <v>276</v>
      </c>
      <c r="F78" s="22">
        <v>350</v>
      </c>
      <c r="G78" s="22">
        <v>275</v>
      </c>
    </row>
    <row r="79" spans="1:7" ht="13.5">
      <c r="A79" s="2" t="s">
        <v>140</v>
      </c>
      <c r="B79" s="22">
        <v>26</v>
      </c>
      <c r="C79" s="22">
        <v>39</v>
      </c>
      <c r="D79" s="22">
        <v>52</v>
      </c>
      <c r="E79" s="22">
        <v>48</v>
      </c>
      <c r="F79" s="22">
        <v>46</v>
      </c>
      <c r="G79" s="22">
        <v>59</v>
      </c>
    </row>
    <row r="80" spans="1:7" ht="13.5">
      <c r="A80" s="2" t="s">
        <v>141</v>
      </c>
      <c r="B80" s="22">
        <v>413</v>
      </c>
      <c r="C80" s="22">
        <v>217</v>
      </c>
      <c r="D80" s="22">
        <v>410</v>
      </c>
      <c r="E80" s="22">
        <v>408</v>
      </c>
      <c r="F80" s="22">
        <v>414</v>
      </c>
      <c r="G80" s="22">
        <v>748</v>
      </c>
    </row>
    <row r="81" spans="1:7" ht="13.5">
      <c r="A81" s="2" t="s">
        <v>142</v>
      </c>
      <c r="B81" s="22"/>
      <c r="C81" s="22"/>
      <c r="D81" s="22"/>
      <c r="E81" s="22"/>
      <c r="F81" s="22"/>
      <c r="G81" s="22">
        <v>110</v>
      </c>
    </row>
    <row r="82" spans="1:7" ht="13.5">
      <c r="A82" s="2" t="s">
        <v>143</v>
      </c>
      <c r="B82" s="22">
        <v>310</v>
      </c>
      <c r="C82" s="22">
        <v>336</v>
      </c>
      <c r="D82" s="22">
        <v>314</v>
      </c>
      <c r="E82" s="22">
        <v>259</v>
      </c>
      <c r="F82" s="22">
        <v>222</v>
      </c>
      <c r="G82" s="22">
        <v>357</v>
      </c>
    </row>
    <row r="83" spans="1:7" ht="13.5">
      <c r="A83" s="2" t="s">
        <v>144</v>
      </c>
      <c r="B83" s="22"/>
      <c r="C83" s="22"/>
      <c r="D83" s="22"/>
      <c r="E83" s="22"/>
      <c r="F83" s="22"/>
      <c r="G83" s="22">
        <v>142</v>
      </c>
    </row>
    <row r="84" spans="1:7" ht="13.5">
      <c r="A84" s="2" t="s">
        <v>114</v>
      </c>
      <c r="B84" s="22">
        <v>5</v>
      </c>
      <c r="C84" s="22">
        <v>153</v>
      </c>
      <c r="D84" s="22">
        <v>70</v>
      </c>
      <c r="E84" s="22">
        <v>149</v>
      </c>
      <c r="F84" s="22">
        <v>33</v>
      </c>
      <c r="G84" s="22"/>
    </row>
    <row r="85" spans="1:7" ht="13.5">
      <c r="A85" s="2" t="s">
        <v>146</v>
      </c>
      <c r="B85" s="22">
        <v>8820</v>
      </c>
      <c r="C85" s="22">
        <v>9517</v>
      </c>
      <c r="D85" s="22">
        <v>11337</v>
      </c>
      <c r="E85" s="22">
        <v>9683</v>
      </c>
      <c r="F85" s="22">
        <v>8351</v>
      </c>
      <c r="G85" s="22">
        <v>12759</v>
      </c>
    </row>
    <row r="86" spans="1:7" ht="13.5">
      <c r="A86" s="2" t="s">
        <v>147</v>
      </c>
      <c r="B86" s="22">
        <v>90</v>
      </c>
      <c r="C86" s="22">
        <v>150</v>
      </c>
      <c r="D86" s="22">
        <v>210</v>
      </c>
      <c r="E86" s="22">
        <v>270</v>
      </c>
      <c r="F86" s="22">
        <v>330</v>
      </c>
      <c r="G86" s="22">
        <v>390</v>
      </c>
    </row>
    <row r="87" spans="1:7" ht="13.5">
      <c r="A87" s="2" t="s">
        <v>148</v>
      </c>
      <c r="B87" s="22">
        <v>2859</v>
      </c>
      <c r="C87" s="22">
        <v>2689</v>
      </c>
      <c r="D87" s="22">
        <v>3521</v>
      </c>
      <c r="E87" s="22">
        <v>3292</v>
      </c>
      <c r="F87" s="22">
        <v>2959</v>
      </c>
      <c r="G87" s="22">
        <v>1615</v>
      </c>
    </row>
    <row r="88" spans="1:7" ht="13.5">
      <c r="A88" s="2" t="s">
        <v>138</v>
      </c>
      <c r="B88" s="22">
        <v>446</v>
      </c>
      <c r="C88" s="22">
        <v>371</v>
      </c>
      <c r="D88" s="22">
        <v>453</v>
      </c>
      <c r="E88" s="22"/>
      <c r="F88" s="22"/>
      <c r="G88" s="22"/>
    </row>
    <row r="89" spans="1:7" ht="13.5">
      <c r="A89" s="2" t="s">
        <v>149</v>
      </c>
      <c r="B89" s="22">
        <v>1165</v>
      </c>
      <c r="C89" s="22">
        <v>970</v>
      </c>
      <c r="D89" s="22">
        <v>1089</v>
      </c>
      <c r="E89" s="22">
        <v>855</v>
      </c>
      <c r="F89" s="22">
        <v>839</v>
      </c>
      <c r="G89" s="22">
        <v>806</v>
      </c>
    </row>
    <row r="90" spans="1:7" ht="13.5">
      <c r="A90" s="2" t="s">
        <v>150</v>
      </c>
      <c r="B90" s="22"/>
      <c r="C90" s="22"/>
      <c r="D90" s="22"/>
      <c r="E90" s="22"/>
      <c r="F90" s="22">
        <v>618</v>
      </c>
      <c r="G90" s="22">
        <v>583</v>
      </c>
    </row>
    <row r="91" spans="1:7" ht="13.5">
      <c r="A91" s="2" t="s">
        <v>151</v>
      </c>
      <c r="B91" s="22">
        <v>150</v>
      </c>
      <c r="C91" s="22">
        <v>96</v>
      </c>
      <c r="D91" s="22">
        <v>194</v>
      </c>
      <c r="E91" s="22">
        <v>754</v>
      </c>
      <c r="F91" s="22"/>
      <c r="G91" s="22"/>
    </row>
    <row r="92" spans="1:7" ht="13.5">
      <c r="A92" s="2" t="s">
        <v>145</v>
      </c>
      <c r="B92" s="22">
        <v>33</v>
      </c>
      <c r="C92" s="22">
        <v>25</v>
      </c>
      <c r="D92" s="22">
        <v>24</v>
      </c>
      <c r="E92" s="22"/>
      <c r="F92" s="22"/>
      <c r="G92" s="22"/>
    </row>
    <row r="93" spans="1:7" ht="13.5">
      <c r="A93" s="2" t="s">
        <v>90</v>
      </c>
      <c r="B93" s="22">
        <v>2</v>
      </c>
      <c r="C93" s="22">
        <v>2</v>
      </c>
      <c r="D93" s="22"/>
      <c r="E93" s="22"/>
      <c r="F93" s="22"/>
      <c r="G93" s="22"/>
    </row>
    <row r="94" spans="1:7" ht="13.5">
      <c r="A94" s="2" t="s">
        <v>152</v>
      </c>
      <c r="B94" s="22">
        <v>4747</v>
      </c>
      <c r="C94" s="22">
        <v>4306</v>
      </c>
      <c r="D94" s="22">
        <v>5494</v>
      </c>
      <c r="E94" s="22">
        <v>5172</v>
      </c>
      <c r="F94" s="22">
        <v>4747</v>
      </c>
      <c r="G94" s="22">
        <v>3395</v>
      </c>
    </row>
    <row r="95" spans="1:7" ht="14.25" thickBot="1">
      <c r="A95" s="5" t="s">
        <v>154</v>
      </c>
      <c r="B95" s="23">
        <v>13567</v>
      </c>
      <c r="C95" s="23">
        <v>13824</v>
      </c>
      <c r="D95" s="23">
        <v>16831</v>
      </c>
      <c r="E95" s="23">
        <v>14856</v>
      </c>
      <c r="F95" s="23">
        <v>13098</v>
      </c>
      <c r="G95" s="23">
        <v>16154</v>
      </c>
    </row>
    <row r="96" spans="1:7" ht="14.25" thickTop="1">
      <c r="A96" s="2" t="s">
        <v>155</v>
      </c>
      <c r="B96" s="22">
        <v>5018</v>
      </c>
      <c r="C96" s="22">
        <v>5018</v>
      </c>
      <c r="D96" s="22">
        <v>5018</v>
      </c>
      <c r="E96" s="22">
        <v>5018</v>
      </c>
      <c r="F96" s="22">
        <v>5018</v>
      </c>
      <c r="G96" s="22">
        <v>5018</v>
      </c>
    </row>
    <row r="97" spans="1:7" ht="13.5">
      <c r="A97" s="3" t="s">
        <v>156</v>
      </c>
      <c r="B97" s="22">
        <v>5769</v>
      </c>
      <c r="C97" s="22">
        <v>5769</v>
      </c>
      <c r="D97" s="22">
        <v>5769</v>
      </c>
      <c r="E97" s="22">
        <v>5769</v>
      </c>
      <c r="F97" s="22">
        <v>5769</v>
      </c>
      <c r="G97" s="22">
        <v>5769</v>
      </c>
    </row>
    <row r="98" spans="1:7" ht="13.5">
      <c r="A98" s="3" t="s">
        <v>158</v>
      </c>
      <c r="B98" s="22">
        <v>5769</v>
      </c>
      <c r="C98" s="22">
        <v>5769</v>
      </c>
      <c r="D98" s="22">
        <v>5769</v>
      </c>
      <c r="E98" s="22">
        <v>5769</v>
      </c>
      <c r="F98" s="22">
        <v>5769</v>
      </c>
      <c r="G98" s="22">
        <v>5769</v>
      </c>
    </row>
    <row r="99" spans="1:7" ht="13.5">
      <c r="A99" s="3" t="s">
        <v>159</v>
      </c>
      <c r="B99" s="22">
        <v>116</v>
      </c>
      <c r="C99" s="22">
        <v>116</v>
      </c>
      <c r="D99" s="22">
        <v>116</v>
      </c>
      <c r="E99" s="22">
        <v>116</v>
      </c>
      <c r="F99" s="22">
        <v>116</v>
      </c>
      <c r="G99" s="22">
        <v>116</v>
      </c>
    </row>
    <row r="100" spans="1:7" ht="13.5">
      <c r="A100" s="4" t="s">
        <v>160</v>
      </c>
      <c r="B100" s="22"/>
      <c r="C100" s="22">
        <v>4300</v>
      </c>
      <c r="D100" s="22">
        <v>7300</v>
      </c>
      <c r="E100" s="22">
        <v>7300</v>
      </c>
      <c r="F100" s="22">
        <v>10300</v>
      </c>
      <c r="G100" s="22">
        <v>8500</v>
      </c>
    </row>
    <row r="101" spans="1:7" ht="13.5">
      <c r="A101" s="4" t="s">
        <v>161</v>
      </c>
      <c r="B101" s="22">
        <v>1350</v>
      </c>
      <c r="C101" s="22">
        <v>-4190</v>
      </c>
      <c r="D101" s="22">
        <v>-2026</v>
      </c>
      <c r="E101" s="22">
        <v>1496</v>
      </c>
      <c r="F101" s="22">
        <v>-1724</v>
      </c>
      <c r="G101" s="22">
        <v>3527</v>
      </c>
    </row>
    <row r="102" spans="1:7" ht="13.5">
      <c r="A102" s="3" t="s">
        <v>162</v>
      </c>
      <c r="B102" s="22">
        <v>1467</v>
      </c>
      <c r="C102" s="22">
        <v>226</v>
      </c>
      <c r="D102" s="22">
        <v>5390</v>
      </c>
      <c r="E102" s="22">
        <v>8913</v>
      </c>
      <c r="F102" s="22">
        <v>8691</v>
      </c>
      <c r="G102" s="22">
        <v>12144</v>
      </c>
    </row>
    <row r="103" spans="1:7" ht="13.5">
      <c r="A103" s="2" t="s">
        <v>163</v>
      </c>
      <c r="B103" s="22">
        <v>-953</v>
      </c>
      <c r="C103" s="22">
        <v>-953</v>
      </c>
      <c r="D103" s="22">
        <v>-953</v>
      </c>
      <c r="E103" s="22">
        <v>-671</v>
      </c>
      <c r="F103" s="22">
        <v>-671</v>
      </c>
      <c r="G103" s="22">
        <v>-455</v>
      </c>
    </row>
    <row r="104" spans="1:7" ht="13.5">
      <c r="A104" s="2" t="s">
        <v>165</v>
      </c>
      <c r="B104" s="22">
        <v>11302</v>
      </c>
      <c r="C104" s="22">
        <v>10061</v>
      </c>
      <c r="D104" s="22">
        <v>15225</v>
      </c>
      <c r="E104" s="22">
        <v>19029</v>
      </c>
      <c r="F104" s="22">
        <v>18808</v>
      </c>
      <c r="G104" s="22">
        <v>22477</v>
      </c>
    </row>
    <row r="105" spans="1:7" ht="13.5">
      <c r="A105" s="2" t="s">
        <v>166</v>
      </c>
      <c r="B105" s="22">
        <v>841</v>
      </c>
      <c r="C105" s="22">
        <v>677</v>
      </c>
      <c r="D105" s="22">
        <v>686</v>
      </c>
      <c r="E105" s="22">
        <v>919</v>
      </c>
      <c r="F105" s="22">
        <v>329</v>
      </c>
      <c r="G105" s="22">
        <v>350</v>
      </c>
    </row>
    <row r="106" spans="1:7" ht="13.5">
      <c r="A106" s="2" t="s">
        <v>168</v>
      </c>
      <c r="B106" s="22">
        <v>841</v>
      </c>
      <c r="C106" s="22">
        <v>677</v>
      </c>
      <c r="D106" s="22">
        <v>686</v>
      </c>
      <c r="E106" s="22">
        <v>919</v>
      </c>
      <c r="F106" s="22">
        <v>329</v>
      </c>
      <c r="G106" s="22">
        <v>350</v>
      </c>
    </row>
    <row r="107" spans="1:7" ht="13.5">
      <c r="A107" s="6" t="s">
        <v>169</v>
      </c>
      <c r="B107" s="22">
        <v>217</v>
      </c>
      <c r="C107" s="22">
        <v>207</v>
      </c>
      <c r="D107" s="22">
        <v>134</v>
      </c>
      <c r="E107" s="22">
        <v>61</v>
      </c>
      <c r="F107" s="22">
        <v>185</v>
      </c>
      <c r="G107" s="22">
        <v>190</v>
      </c>
    </row>
    <row r="108" spans="1:7" ht="13.5">
      <c r="A108" s="6" t="s">
        <v>171</v>
      </c>
      <c r="B108" s="22">
        <v>12360</v>
      </c>
      <c r="C108" s="22">
        <v>10946</v>
      </c>
      <c r="D108" s="22">
        <v>16046</v>
      </c>
      <c r="E108" s="22">
        <v>20010</v>
      </c>
      <c r="F108" s="22">
        <v>19323</v>
      </c>
      <c r="G108" s="22">
        <v>23017</v>
      </c>
    </row>
    <row r="109" spans="1:7" ht="14.25" thickBot="1">
      <c r="A109" s="7" t="s">
        <v>172</v>
      </c>
      <c r="B109" s="22">
        <v>25928</v>
      </c>
      <c r="C109" s="22">
        <v>24770</v>
      </c>
      <c r="D109" s="22">
        <v>32877</v>
      </c>
      <c r="E109" s="22">
        <v>34867</v>
      </c>
      <c r="F109" s="22">
        <v>32422</v>
      </c>
      <c r="G109" s="22">
        <v>39171</v>
      </c>
    </row>
    <row r="110" spans="1:7" ht="14.25" thickTop="1">
      <c r="A110" s="8"/>
      <c r="B110" s="24"/>
      <c r="C110" s="24"/>
      <c r="D110" s="24"/>
      <c r="E110" s="24"/>
      <c r="F110" s="24"/>
      <c r="G110" s="24"/>
    </row>
    <row r="112" ht="13.5">
      <c r="A112" s="20" t="s">
        <v>177</v>
      </c>
    </row>
    <row r="113" ht="13.5">
      <c r="A113" s="20" t="s">
        <v>178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2014-08-11T04:08:56Z</dcterms:created>
  <dcterms:modified xsi:type="dcterms:W3CDTF">2014-08-11T04:09:08Z</dcterms:modified>
  <cp:category/>
  <cp:version/>
  <cp:contentType/>
  <cp:contentStatus/>
</cp:coreProperties>
</file>